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Thuha\d\003. NĂM 2025\02. HOP DONG 2025\TRUC TUYEN\2. DIEN LUC\1. DL TP.HCM\2. HỢP ĐỒNG (ĐỢT 4,5)\HỒ SƠ TÀI SẢN\"/>
    </mc:Choice>
  </mc:AlternateContent>
  <xr:revisionPtr revIDLastSave="0" documentId="13_ncr:1_{766A109B-D82E-42D9-A659-CB992D86E2D1}" xr6:coauthVersionLast="36" xr6:coauthVersionMax="47" xr10:uidLastSave="{00000000-0000-0000-0000-000000000000}"/>
  <bookViews>
    <workbookView xWindow="-105" yWindow="-105" windowWidth="19425" windowHeight="10305" tabRatio="601" firstSheet="3" activeTab="5" xr2:uid="{00000000-000D-0000-FFFF-FFFF00000000}"/>
  </bookViews>
  <sheets>
    <sheet name="in" sheetId="1" state="hidden" r:id="rId1"/>
    <sheet name="Sheet1" sheetId="2" state="hidden" r:id="rId2"/>
    <sheet name="Sheet2" sheetId="3" state="hidden" r:id="rId3"/>
    <sheet name="TH" sheetId="19" r:id="rId4"/>
    <sheet name="MBT" sheetId="4" r:id="rId5"/>
    <sheet name="VTTB" sheetId="18" r:id="rId6"/>
    <sheet name="04_2025" sheetId="20" state="hidden" r:id="rId7"/>
    <sheet name="05_2024" sheetId="13" state="hidden" r:id="rId8"/>
    <sheet name="06_2024" sheetId="14" state="hidden" r:id="rId9"/>
    <sheet name="01_2025" sheetId="15" state="hidden" r:id="rId10"/>
    <sheet name="02_2025" sheetId="16" state="hidden" r:id="rId11"/>
    <sheet name="03_2025" sheetId="17" state="hidden" r:id="rId12"/>
    <sheet name="Danh sách 362 MBT" sheetId="7" state="hidden" r:id="rId13"/>
  </sheets>
  <externalReferences>
    <externalReference r:id="rId14"/>
  </externalReferences>
  <definedNames>
    <definedName name="_xlnm._FilterDatabase" localSheetId="9" hidden="1">'01_2025'!$A$4:$M$4</definedName>
    <definedName name="_xlnm._FilterDatabase" localSheetId="10" hidden="1">'02_2025'!$A$4:$M$52</definedName>
    <definedName name="_xlnm._FilterDatabase" localSheetId="11" hidden="1">'03_2025'!$A$4:$M$78</definedName>
    <definedName name="_xlnm._FilterDatabase" localSheetId="7" hidden="1">'05_2024'!$A$4:$Q$85</definedName>
    <definedName name="_xlnm._FilterDatabase" localSheetId="8" hidden="1">'06_2024'!$A$4:$M$96</definedName>
    <definedName name="_xlnm._FilterDatabase" localSheetId="12" hidden="1">'Danh sách 362 MBT'!$A$2:$J$365</definedName>
    <definedName name="_xlnm._FilterDatabase" localSheetId="0" hidden="1">in!$H$1:$H$1086</definedName>
    <definedName name="_xlnm._FilterDatabase" localSheetId="5" hidden="1">VTTB!$A$3:$N$3</definedName>
    <definedName name="OLE_LINK1" localSheetId="0">in!#REF!</definedName>
    <definedName name="_xlnm.Print_Area" localSheetId="10">'02_2025'!$A$1:$M$52</definedName>
    <definedName name="_xlnm.Print_Area" localSheetId="7">'05_2024'!$A$1:$N$85</definedName>
    <definedName name="_xlnm.Print_Area" localSheetId="12">'Danh sách 362 MBT'!$A$1:$J$388</definedName>
    <definedName name="_xlnm.Print_Area" localSheetId="0">in!$A$1:$M$672</definedName>
    <definedName name="_xlnm.Print_Area" localSheetId="4">MBT!$A$1:$L$365</definedName>
    <definedName name="_xlnm.Print_Area" localSheetId="3">TH!$A$1:$F$6</definedName>
    <definedName name="_xlnm.Print_Area" localSheetId="5">VTTB!$A$1:$N$453</definedName>
    <definedName name="_xlnm.Print_Titles" localSheetId="10">'02_2025'!$4:$4</definedName>
    <definedName name="_xlnm.Print_Titles" localSheetId="7">'05_2024'!$4:$4</definedName>
    <definedName name="_xlnm.Print_Titles" localSheetId="12">'Danh sách 362 MBT'!$2:$2</definedName>
    <definedName name="_xlnm.Print_Titles" localSheetId="0">in!$2:$2</definedName>
    <definedName name="_xlnm.Print_Titles" localSheetId="4">MBT!$3:$3</definedName>
    <definedName name="_xlnm.Print_Titles" localSheetId="5">VTTB!$3:$3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ARRAYTEXT_WF"/>
        <xcalcf:feature name="microsoft.com:CNMTM"/>
        <xcalcf:feature name="microsoft.com:LAMBDA_WF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65" i="4" l="1"/>
  <c r="E365" i="4"/>
  <c r="A365" i="4"/>
  <c r="K58" i="20"/>
  <c r="I58" i="20"/>
  <c r="A453" i="18"/>
  <c r="L183" i="18"/>
  <c r="L364" i="18"/>
  <c r="L350" i="18"/>
  <c r="L283" i="18"/>
  <c r="L259" i="18"/>
  <c r="L243" i="18"/>
  <c r="I243" i="18"/>
  <c r="L219" i="18"/>
  <c r="I219" i="18"/>
  <c r="L164" i="18"/>
  <c r="I164" i="18"/>
  <c r="L136" i="18"/>
  <c r="I136" i="18"/>
  <c r="L440" i="18"/>
  <c r="L435" i="18"/>
  <c r="L426" i="18"/>
  <c r="I426" i="18"/>
  <c r="L414" i="18"/>
  <c r="I414" i="18"/>
  <c r="L408" i="18"/>
  <c r="I408" i="18"/>
  <c r="L398" i="18"/>
  <c r="I398" i="18"/>
  <c r="L340" i="18"/>
  <c r="I340" i="18"/>
  <c r="L333" i="18"/>
  <c r="I333" i="18"/>
  <c r="L327" i="18"/>
  <c r="I327" i="18"/>
  <c r="L319" i="18"/>
  <c r="I319" i="18"/>
  <c r="L312" i="18"/>
  <c r="I312" i="18"/>
  <c r="L305" i="18"/>
  <c r="I305" i="18"/>
  <c r="L297" i="18"/>
  <c r="I297" i="18"/>
  <c r="L261" i="18"/>
  <c r="L253" i="18"/>
  <c r="I253" i="18"/>
  <c r="L238" i="18"/>
  <c r="I238" i="18"/>
  <c r="L228" i="18"/>
  <c r="I228" i="18"/>
  <c r="L218" i="18"/>
  <c r="I218" i="18"/>
  <c r="L200" i="18"/>
  <c r="I200" i="18"/>
  <c r="L192" i="18"/>
  <c r="L177" i="18"/>
  <c r="I177" i="18"/>
  <c r="L152" i="18"/>
  <c r="I152" i="18"/>
  <c r="L142" i="18"/>
  <c r="I142" i="18"/>
  <c r="L105" i="18"/>
  <c r="I105" i="18"/>
  <c r="L96" i="18"/>
  <c r="L77" i="18"/>
  <c r="L72" i="18"/>
  <c r="L70" i="18"/>
  <c r="L64" i="18"/>
  <c r="L59" i="18"/>
  <c r="L55" i="18"/>
  <c r="L50" i="18"/>
  <c r="L45" i="18"/>
  <c r="L40" i="18"/>
  <c r="L35" i="18"/>
  <c r="L27" i="18"/>
  <c r="L21" i="18"/>
  <c r="L17" i="18"/>
  <c r="L10" i="18"/>
  <c r="K55" i="20"/>
  <c r="K54" i="20"/>
  <c r="K53" i="20"/>
  <c r="K52" i="20"/>
  <c r="K51" i="20"/>
  <c r="K50" i="20"/>
  <c r="K49" i="20"/>
  <c r="K48" i="20"/>
  <c r="K47" i="20"/>
  <c r="K46" i="20"/>
  <c r="K45" i="20"/>
  <c r="K44" i="20"/>
  <c r="K43" i="20"/>
  <c r="K42" i="20"/>
  <c r="K41" i="20"/>
  <c r="K40" i="20"/>
  <c r="K39" i="20"/>
  <c r="K38" i="20"/>
  <c r="K37" i="20"/>
  <c r="K36" i="20"/>
  <c r="K35" i="20"/>
  <c r="K34" i="20"/>
  <c r="K33" i="20"/>
  <c r="K32" i="20"/>
  <c r="K31" i="20"/>
  <c r="K30" i="20"/>
  <c r="K29" i="20"/>
  <c r="K28" i="20"/>
  <c r="K27" i="20"/>
  <c r="K26" i="20"/>
  <c r="K25" i="20"/>
  <c r="K24" i="20"/>
  <c r="K56" i="20" s="1"/>
  <c r="K23" i="20"/>
  <c r="K7" i="20"/>
  <c r="K8" i="20"/>
  <c r="K9" i="20"/>
  <c r="K10" i="20"/>
  <c r="K11" i="20"/>
  <c r="K12" i="20"/>
  <c r="K13" i="20"/>
  <c r="K14" i="20"/>
  <c r="K15" i="20"/>
  <c r="K16" i="20"/>
  <c r="K17" i="20"/>
  <c r="K18" i="20"/>
  <c r="K19" i="20"/>
  <c r="K20" i="20"/>
  <c r="K6" i="20"/>
  <c r="I56" i="20"/>
  <c r="H50" i="20"/>
  <c r="H49" i="20"/>
  <c r="H48" i="20"/>
  <c r="H47" i="20"/>
  <c r="H44" i="20"/>
  <c r="H43" i="20"/>
  <c r="H42" i="20"/>
  <c r="H41" i="20"/>
  <c r="H40" i="20"/>
  <c r="H39" i="20"/>
  <c r="H38" i="20"/>
  <c r="H37" i="20"/>
  <c r="H36" i="20"/>
  <c r="H35" i="20"/>
  <c r="H34" i="20"/>
  <c r="H32" i="20"/>
  <c r="H31" i="20"/>
  <c r="H30" i="20"/>
  <c r="H29" i="20"/>
  <c r="H28" i="20"/>
  <c r="H26" i="20"/>
  <c r="H25" i="20"/>
  <c r="H24" i="20"/>
  <c r="H23" i="20"/>
  <c r="I21" i="20"/>
  <c r="K21" i="20" l="1"/>
  <c r="A6" i="19" l="1"/>
  <c r="E5" i="19" l="1"/>
  <c r="L5" i="18"/>
  <c r="L6" i="18"/>
  <c r="L7" i="18"/>
  <c r="L8" i="18"/>
  <c r="L9" i="18"/>
  <c r="L11" i="18"/>
  <c r="L12" i="18"/>
  <c r="L13" i="18"/>
  <c r="L14" i="18"/>
  <c r="L15" i="18"/>
  <c r="L16" i="18"/>
  <c r="L18" i="18"/>
  <c r="L19" i="18"/>
  <c r="L20" i="18"/>
  <c r="L22" i="18"/>
  <c r="L23" i="18"/>
  <c r="L24" i="18"/>
  <c r="L25" i="18"/>
  <c r="L26" i="18"/>
  <c r="L28" i="18"/>
  <c r="L29" i="18"/>
  <c r="L30" i="18"/>
  <c r="L31" i="18"/>
  <c r="L32" i="18"/>
  <c r="L33" i="18"/>
  <c r="L34" i="18"/>
  <c r="L36" i="18"/>
  <c r="L37" i="18"/>
  <c r="L38" i="18"/>
  <c r="L39" i="18"/>
  <c r="L41" i="18"/>
  <c r="L42" i="18"/>
  <c r="L43" i="18"/>
  <c r="L44" i="18"/>
  <c r="L46" i="18"/>
  <c r="L47" i="18"/>
  <c r="L48" i="18"/>
  <c r="L49" i="18"/>
  <c r="L51" i="18"/>
  <c r="L52" i="18"/>
  <c r="L53" i="18"/>
  <c r="L54" i="18"/>
  <c r="L56" i="18"/>
  <c r="L57" i="18"/>
  <c r="L58" i="18"/>
  <c r="L60" i="18"/>
  <c r="L61" i="18"/>
  <c r="L62" i="18"/>
  <c r="L63" i="18"/>
  <c r="L65" i="18"/>
  <c r="L66" i="18"/>
  <c r="L67" i="18"/>
  <c r="L68" i="18"/>
  <c r="L69" i="18"/>
  <c r="L71" i="18"/>
  <c r="L73" i="18"/>
  <c r="L74" i="18"/>
  <c r="L75" i="18"/>
  <c r="L76" i="18"/>
  <c r="L78" i="18"/>
  <c r="L79" i="18"/>
  <c r="L80" i="18"/>
  <c r="L81" i="18"/>
  <c r="L82" i="18"/>
  <c r="L83" i="18"/>
  <c r="L84" i="18"/>
  <c r="L85" i="18"/>
  <c r="L86" i="18"/>
  <c r="L87" i="18"/>
  <c r="L88" i="18"/>
  <c r="L89" i="18"/>
  <c r="L90" i="18"/>
  <c r="L91" i="18"/>
  <c r="L92" i="18"/>
  <c r="L93" i="18"/>
  <c r="L94" i="18"/>
  <c r="L95" i="18"/>
  <c r="L97" i="18"/>
  <c r="L98" i="18"/>
  <c r="L99" i="18"/>
  <c r="L100" i="18"/>
  <c r="L101" i="18"/>
  <c r="L102" i="18"/>
  <c r="L104" i="18"/>
  <c r="L106" i="18"/>
  <c r="L107" i="18"/>
  <c r="L108" i="18"/>
  <c r="L109" i="18"/>
  <c r="L110" i="18"/>
  <c r="L111" i="18"/>
  <c r="L112" i="18"/>
  <c r="L113" i="18"/>
  <c r="L115" i="18"/>
  <c r="L116" i="18"/>
  <c r="L117" i="18"/>
  <c r="L118" i="18"/>
  <c r="L119" i="18"/>
  <c r="L121" i="18"/>
  <c r="L122" i="18"/>
  <c r="L123" i="18"/>
  <c r="L124" i="18"/>
  <c r="L125" i="18"/>
  <c r="L126" i="18"/>
  <c r="L127" i="18"/>
  <c r="L128" i="18"/>
  <c r="L129" i="18"/>
  <c r="L130" i="18"/>
  <c r="L131" i="18"/>
  <c r="L132" i="18"/>
  <c r="L133" i="18"/>
  <c r="L135" i="18"/>
  <c r="L137" i="18"/>
  <c r="L138" i="18"/>
  <c r="L140" i="18"/>
  <c r="L141" i="18"/>
  <c r="L143" i="18"/>
  <c r="L144" i="18"/>
  <c r="L145" i="18"/>
  <c r="L146" i="18"/>
  <c r="L147" i="18"/>
  <c r="L148" i="18"/>
  <c r="L150" i="18"/>
  <c r="L151" i="18"/>
  <c r="L153" i="18"/>
  <c r="L154" i="18"/>
  <c r="L155" i="18"/>
  <c r="L156" i="18"/>
  <c r="L157" i="18"/>
  <c r="L158" i="18"/>
  <c r="L159" i="18"/>
  <c r="L160" i="18"/>
  <c r="L162" i="18"/>
  <c r="L163" i="18"/>
  <c r="L165" i="18"/>
  <c r="L166" i="18"/>
  <c r="L168" i="18"/>
  <c r="L169" i="18"/>
  <c r="L170" i="18"/>
  <c r="L171" i="18"/>
  <c r="L172" i="18"/>
  <c r="L173" i="18"/>
  <c r="L174" i="18"/>
  <c r="L175" i="18"/>
  <c r="L176" i="18"/>
  <c r="L178" i="18"/>
  <c r="L179" i="18"/>
  <c r="L180" i="18"/>
  <c r="L181" i="18"/>
  <c r="L182" i="18"/>
  <c r="L184" i="18"/>
  <c r="L185" i="18"/>
  <c r="L186" i="18"/>
  <c r="L187" i="18"/>
  <c r="L188" i="18"/>
  <c r="L189" i="18"/>
  <c r="L190" i="18"/>
  <c r="L191" i="18"/>
  <c r="L193" i="18"/>
  <c r="L194" i="18"/>
  <c r="L195" i="18"/>
  <c r="L196" i="18"/>
  <c r="L197" i="18"/>
  <c r="L198" i="18"/>
  <c r="L199" i="18"/>
  <c r="L201" i="18"/>
  <c r="L202" i="18"/>
  <c r="L203" i="18"/>
  <c r="L204" i="18"/>
  <c r="L205" i="18"/>
  <c r="L206" i="18"/>
  <c r="L207" i="18"/>
  <c r="L208" i="18"/>
  <c r="L209" i="18"/>
  <c r="L210" i="18"/>
  <c r="L211" i="18"/>
  <c r="L212" i="18"/>
  <c r="L213" i="18"/>
  <c r="L214" i="18"/>
  <c r="L215" i="18"/>
  <c r="L216" i="18"/>
  <c r="L217" i="18"/>
  <c r="L220" i="18"/>
  <c r="L221" i="18"/>
  <c r="L222" i="18"/>
  <c r="L223" i="18"/>
  <c r="L224" i="18"/>
  <c r="L225" i="18"/>
  <c r="L226" i="18"/>
  <c r="L227" i="18"/>
  <c r="L229" i="18"/>
  <c r="L230" i="18"/>
  <c r="L231" i="18"/>
  <c r="L232" i="18"/>
  <c r="L233" i="18"/>
  <c r="L234" i="18"/>
  <c r="L235" i="18"/>
  <c r="L236" i="18"/>
  <c r="L237" i="18"/>
  <c r="L239" i="18"/>
  <c r="L240" i="18"/>
  <c r="L241" i="18"/>
  <c r="L242" i="18"/>
  <c r="L244" i="18"/>
  <c r="L245" i="18"/>
  <c r="L246" i="18"/>
  <c r="L247" i="18"/>
  <c r="L248" i="18"/>
  <c r="L249" i="18"/>
  <c r="L250" i="18"/>
  <c r="L251" i="18"/>
  <c r="L252" i="18"/>
  <c r="L254" i="18"/>
  <c r="L255" i="18"/>
  <c r="L256" i="18"/>
  <c r="L257" i="18"/>
  <c r="L258" i="18"/>
  <c r="L260" i="18"/>
  <c r="L262" i="18"/>
  <c r="L263" i="18"/>
  <c r="L264" i="18"/>
  <c r="L265" i="18"/>
  <c r="L266" i="18"/>
  <c r="L267" i="18"/>
  <c r="L268" i="18"/>
  <c r="L269" i="18"/>
  <c r="L270" i="18"/>
  <c r="L271" i="18"/>
  <c r="L272" i="18"/>
  <c r="L273" i="18"/>
  <c r="L274" i="18"/>
  <c r="L275" i="18"/>
  <c r="L276" i="18"/>
  <c r="L277" i="18"/>
  <c r="L278" i="18"/>
  <c r="L279" i="18"/>
  <c r="L280" i="18"/>
  <c r="L281" i="18"/>
  <c r="L282" i="18"/>
  <c r="L284" i="18"/>
  <c r="L285" i="18"/>
  <c r="L286" i="18"/>
  <c r="L287" i="18"/>
  <c r="L288" i="18"/>
  <c r="L289" i="18"/>
  <c r="L290" i="18"/>
  <c r="L291" i="18"/>
  <c r="L292" i="18"/>
  <c r="L293" i="18"/>
  <c r="L294" i="18"/>
  <c r="L295" i="18"/>
  <c r="L296" i="18"/>
  <c r="L298" i="18"/>
  <c r="L299" i="18"/>
  <c r="L300" i="18"/>
  <c r="L301" i="18"/>
  <c r="L302" i="18"/>
  <c r="L303" i="18"/>
  <c r="L304" i="18"/>
  <c r="L306" i="18"/>
  <c r="L307" i="18"/>
  <c r="L308" i="18"/>
  <c r="L309" i="18"/>
  <c r="L310" i="18"/>
  <c r="L311" i="18"/>
  <c r="L313" i="18"/>
  <c r="L314" i="18"/>
  <c r="L315" i="18"/>
  <c r="L317" i="18"/>
  <c r="L318" i="18"/>
  <c r="L320" i="18"/>
  <c r="L322" i="18"/>
  <c r="L323" i="18"/>
  <c r="L325" i="18"/>
  <c r="L326" i="18"/>
  <c r="L328" i="18"/>
  <c r="L330" i="18"/>
  <c r="L332" i="18"/>
  <c r="L334" i="18"/>
  <c r="L335" i="18"/>
  <c r="L336" i="18"/>
  <c r="L337" i="18"/>
  <c r="L338" i="18"/>
  <c r="L339" i="18"/>
  <c r="L341" i="18"/>
  <c r="L342" i="18"/>
  <c r="L343" i="18"/>
  <c r="L344" i="18"/>
  <c r="L345" i="18"/>
  <c r="L346" i="18"/>
  <c r="L347" i="18"/>
  <c r="L348" i="18"/>
  <c r="L349" i="18"/>
  <c r="L351" i="18"/>
  <c r="L352" i="18"/>
  <c r="L353" i="18"/>
  <c r="L354" i="18"/>
  <c r="L355" i="18"/>
  <c r="L356" i="18"/>
  <c r="L357" i="18"/>
  <c r="L358" i="18"/>
  <c r="L359" i="18"/>
  <c r="L360" i="18"/>
  <c r="L361" i="18"/>
  <c r="L362" i="18"/>
  <c r="L363" i="18"/>
  <c r="L365" i="18"/>
  <c r="L366" i="18"/>
  <c r="L367" i="18"/>
  <c r="L368" i="18"/>
  <c r="L369" i="18"/>
  <c r="L370" i="18"/>
  <c r="L371" i="18"/>
  <c r="L372" i="18"/>
  <c r="L373" i="18"/>
  <c r="L374" i="18"/>
  <c r="L375" i="18"/>
  <c r="L376" i="18"/>
  <c r="L377" i="18"/>
  <c r="L378" i="18"/>
  <c r="L379" i="18"/>
  <c r="L380" i="18"/>
  <c r="L381" i="18"/>
  <c r="L382" i="18"/>
  <c r="L383" i="18"/>
  <c r="L384" i="18"/>
  <c r="L385" i="18"/>
  <c r="L386" i="18"/>
  <c r="L387" i="18"/>
  <c r="L388" i="18"/>
  <c r="L389" i="18"/>
  <c r="L390" i="18"/>
  <c r="L391" i="18"/>
  <c r="L392" i="18"/>
  <c r="L394" i="18"/>
  <c r="L395" i="18"/>
  <c r="L396" i="18"/>
  <c r="L397" i="18"/>
  <c r="L399" i="18"/>
  <c r="L400" i="18"/>
  <c r="L401" i="18"/>
  <c r="L402" i="18"/>
  <c r="L403" i="18"/>
  <c r="L404" i="18"/>
  <c r="L405" i="18"/>
  <c r="L406" i="18"/>
  <c r="L407" i="18"/>
  <c r="L409" i="18"/>
  <c r="L410" i="18"/>
  <c r="L411" i="18"/>
  <c r="L412" i="18"/>
  <c r="L413" i="18"/>
  <c r="L415" i="18"/>
  <c r="L416" i="18"/>
  <c r="L417" i="18"/>
  <c r="L418" i="18"/>
  <c r="L419" i="18"/>
  <c r="L420" i="18"/>
  <c r="L421" i="18"/>
  <c r="L422" i="18"/>
  <c r="L423" i="18"/>
  <c r="L424" i="18"/>
  <c r="L425" i="18"/>
  <c r="L427" i="18"/>
  <c r="L428" i="18"/>
  <c r="L429" i="18"/>
  <c r="L430" i="18"/>
  <c r="L431" i="18"/>
  <c r="L432" i="18"/>
  <c r="L433" i="18"/>
  <c r="L434" i="18"/>
  <c r="L436" i="18"/>
  <c r="L437" i="18"/>
  <c r="L438" i="18"/>
  <c r="L439" i="18"/>
  <c r="L441" i="18"/>
  <c r="L442" i="18"/>
  <c r="L443" i="18"/>
  <c r="L444" i="18"/>
  <c r="L445" i="18"/>
  <c r="L446" i="18"/>
  <c r="L447" i="18"/>
  <c r="L448" i="18"/>
  <c r="L449" i="18"/>
  <c r="L450" i="18"/>
  <c r="L451" i="18"/>
  <c r="L452" i="18"/>
  <c r="I249" i="18"/>
  <c r="I242" i="18"/>
  <c r="I204" i="18"/>
  <c r="I210" i="18"/>
  <c r="I449" i="18"/>
  <c r="I447" i="18"/>
  <c r="I443" i="18"/>
  <c r="I439" i="18"/>
  <c r="I434" i="18"/>
  <c r="I429" i="18"/>
  <c r="I425" i="18"/>
  <c r="I420" i="18"/>
  <c r="I413" i="18"/>
  <c r="I374" i="18"/>
  <c r="I369" i="18"/>
  <c r="I339" i="18"/>
  <c r="I332" i="18"/>
  <c r="I326" i="18"/>
  <c r="I304" i="18"/>
  <c r="I296" i="18"/>
  <c r="I252" i="18"/>
  <c r="I247" i="18"/>
  <c r="I217" i="18"/>
  <c r="I199" i="18"/>
  <c r="I191" i="18"/>
  <c r="I176" i="18"/>
  <c r="I141" i="18"/>
  <c r="I122" i="18"/>
  <c r="I334" i="18"/>
  <c r="I391" i="18"/>
  <c r="I363" i="18"/>
  <c r="I358" i="18"/>
  <c r="I348" i="18"/>
  <c r="I272" i="18"/>
  <c r="I209" i="18"/>
  <c r="I162" i="18"/>
  <c r="I135" i="18"/>
  <c r="I128" i="18"/>
  <c r="I438" i="18"/>
  <c r="I433" i="18"/>
  <c r="I424" i="18"/>
  <c r="I419" i="18"/>
  <c r="I412" i="18"/>
  <c r="I406" i="18"/>
  <c r="I396" i="18"/>
  <c r="I373" i="18"/>
  <c r="I338" i="18"/>
  <c r="I325" i="18"/>
  <c r="I317" i="18"/>
  <c r="I311" i="18"/>
  <c r="I303" i="18"/>
  <c r="I295" i="18"/>
  <c r="I236" i="18"/>
  <c r="I226" i="18"/>
  <c r="I216" i="18"/>
  <c r="I198" i="18"/>
  <c r="I190" i="18"/>
  <c r="I175" i="18"/>
  <c r="I168" i="18"/>
  <c r="I150" i="18"/>
  <c r="I140" i="18"/>
  <c r="I121" i="18"/>
  <c r="I110" i="18"/>
  <c r="J329" i="18"/>
  <c r="L329" i="18" s="1"/>
  <c r="I329" i="18"/>
  <c r="J321" i="18"/>
  <c r="L321" i="18" s="1"/>
  <c r="I321" i="18"/>
  <c r="I284" i="18"/>
  <c r="I273" i="18"/>
  <c r="I221" i="18"/>
  <c r="I212" i="18"/>
  <c r="I211" i="18"/>
  <c r="I179" i="18"/>
  <c r="I172" i="18"/>
  <c r="I155" i="18"/>
  <c r="I145" i="18"/>
  <c r="I387" i="18"/>
  <c r="I383" i="18"/>
  <c r="I381" i="18"/>
  <c r="I362" i="18"/>
  <c r="I347" i="18"/>
  <c r="I285" i="18"/>
  <c r="I281" i="18"/>
  <c r="I271" i="18"/>
  <c r="I267" i="18"/>
  <c r="I258" i="18"/>
  <c r="I208" i="18"/>
  <c r="I186" i="18"/>
  <c r="J161" i="18"/>
  <c r="L161" i="18" s="1"/>
  <c r="I161" i="18"/>
  <c r="J134" i="18"/>
  <c r="L134" i="18" s="1"/>
  <c r="I134" i="18"/>
  <c r="I127" i="18"/>
  <c r="J331" i="18"/>
  <c r="L331" i="18" s="1"/>
  <c r="I331" i="18"/>
  <c r="J324" i="18"/>
  <c r="L324" i="18" s="1"/>
  <c r="I324" i="18"/>
  <c r="J316" i="18"/>
  <c r="L316" i="18" s="1"/>
  <c r="I316" i="18"/>
  <c r="I445" i="18"/>
  <c r="I442" i="18"/>
  <c r="I437" i="18"/>
  <c r="I432" i="18"/>
  <c r="I428" i="18"/>
  <c r="I423" i="18"/>
  <c r="I355" i="18"/>
  <c r="I344" i="18"/>
  <c r="I310" i="18"/>
  <c r="I288" i="18"/>
  <c r="I287" i="18"/>
  <c r="I277" i="18"/>
  <c r="I276" i="18"/>
  <c r="I275" i="18"/>
  <c r="I268" i="18"/>
  <c r="I266" i="18"/>
  <c r="I265" i="18"/>
  <c r="I255" i="18"/>
  <c r="I251" i="18"/>
  <c r="I215" i="18"/>
  <c r="I184" i="18"/>
  <c r="J167" i="18"/>
  <c r="L167" i="18" s="1"/>
  <c r="I167" i="18"/>
  <c r="I157" i="18"/>
  <c r="J149" i="18"/>
  <c r="L149" i="18" s="1"/>
  <c r="I149" i="18"/>
  <c r="J139" i="18"/>
  <c r="L139" i="18" s="1"/>
  <c r="I139" i="18"/>
  <c r="J120" i="18"/>
  <c r="L120" i="18" s="1"/>
  <c r="I120" i="18"/>
  <c r="I117" i="18"/>
  <c r="J114" i="18"/>
  <c r="L114" i="18" s="1"/>
  <c r="I114" i="18"/>
  <c r="I107" i="18"/>
  <c r="J103" i="18"/>
  <c r="I103" i="18"/>
  <c r="I100" i="18"/>
  <c r="I98" i="18"/>
  <c r="I97" i="18"/>
  <c r="I95" i="18"/>
  <c r="I94" i="18"/>
  <c r="I93" i="18"/>
  <c r="I90" i="18"/>
  <c r="I85" i="18"/>
  <c r="I83" i="18"/>
  <c r="I79" i="18"/>
  <c r="I75" i="18"/>
  <c r="I69" i="18"/>
  <c r="I67" i="18"/>
  <c r="I65" i="18"/>
  <c r="I62" i="18"/>
  <c r="I58" i="18"/>
  <c r="I54" i="18"/>
  <c r="I51" i="18"/>
  <c r="I48" i="18"/>
  <c r="I43" i="18"/>
  <c r="I38" i="18"/>
  <c r="I33" i="18"/>
  <c r="I29" i="18"/>
  <c r="I24" i="18"/>
  <c r="I23" i="18"/>
  <c r="I19" i="18"/>
  <c r="I16" i="18"/>
  <c r="I12" i="18"/>
  <c r="I7" i="18"/>
  <c r="L4" i="18"/>
  <c r="I4" i="18"/>
  <c r="I415" i="18"/>
  <c r="I409" i="18"/>
  <c r="I400" i="18"/>
  <c r="I376" i="18"/>
  <c r="I359" i="18"/>
  <c r="I354" i="18"/>
  <c r="I342" i="18"/>
  <c r="I328" i="18"/>
  <c r="I320" i="18"/>
  <c r="I306" i="18"/>
  <c r="I298" i="18"/>
  <c r="I254" i="18"/>
  <c r="I240" i="18"/>
  <c r="I230" i="18"/>
  <c r="I220" i="18"/>
  <c r="I202" i="18"/>
  <c r="I193" i="18"/>
  <c r="I178" i="18"/>
  <c r="I171" i="18"/>
  <c r="I154" i="18"/>
  <c r="I144" i="18"/>
  <c r="I124" i="18"/>
  <c r="I115" i="18"/>
  <c r="I106" i="18"/>
  <c r="I386" i="18"/>
  <c r="I380" i="18"/>
  <c r="I365" i="18"/>
  <c r="I361" i="18"/>
  <c r="I357" i="18"/>
  <c r="I352" i="18"/>
  <c r="I346" i="18"/>
  <c r="I291" i="18"/>
  <c r="I280" i="18"/>
  <c r="I270" i="18"/>
  <c r="I262" i="18"/>
  <c r="I257" i="18"/>
  <c r="I207" i="18"/>
  <c r="I185" i="18"/>
  <c r="I160" i="18"/>
  <c r="I133" i="18"/>
  <c r="I126" i="18"/>
  <c r="I431" i="18"/>
  <c r="I427" i="18"/>
  <c r="I417" i="18"/>
  <c r="I404" i="18"/>
  <c r="I394" i="18"/>
  <c r="I371" i="18"/>
  <c r="I367" i="18"/>
  <c r="I336" i="18"/>
  <c r="I323" i="18"/>
  <c r="I315" i="18"/>
  <c r="I309" i="18"/>
  <c r="I301" i="18"/>
  <c r="I293" i="18"/>
  <c r="I245" i="18"/>
  <c r="I234" i="18"/>
  <c r="I224" i="18"/>
  <c r="I214" i="18"/>
  <c r="I196" i="18"/>
  <c r="I188" i="18"/>
  <c r="I182" i="18"/>
  <c r="I174" i="18"/>
  <c r="I166" i="18"/>
  <c r="I156" i="18"/>
  <c r="I148" i="18"/>
  <c r="I138" i="18"/>
  <c r="I131" i="18"/>
  <c r="I119" i="18"/>
  <c r="I116" i="18"/>
  <c r="I113" i="18"/>
  <c r="I109" i="18"/>
  <c r="I102" i="18"/>
  <c r="I92" i="18"/>
  <c r="I91" i="18"/>
  <c r="I89" i="18"/>
  <c r="I82" i="18"/>
  <c r="I74" i="18"/>
  <c r="I61" i="18"/>
  <c r="I57" i="18"/>
  <c r="I53" i="18"/>
  <c r="I47" i="18"/>
  <c r="I42" i="18"/>
  <c r="I37" i="18"/>
  <c r="I26" i="18"/>
  <c r="I25" i="18"/>
  <c r="I22" i="18"/>
  <c r="I18" i="18"/>
  <c r="I15" i="18"/>
  <c r="I123" i="18"/>
  <c r="I125" i="18"/>
  <c r="I444" i="18"/>
  <c r="I441" i="18"/>
  <c r="I436" i="18"/>
  <c r="I430" i="18"/>
  <c r="I422" i="18"/>
  <c r="J393" i="18"/>
  <c r="L393" i="18" s="1"/>
  <c r="I370" i="18"/>
  <c r="I335" i="18"/>
  <c r="I330" i="18"/>
  <c r="I322" i="18"/>
  <c r="I300" i="18"/>
  <c r="I292" i="18"/>
  <c r="I250" i="18"/>
  <c r="I223" i="18"/>
  <c r="I195" i="18"/>
  <c r="I187" i="18"/>
  <c r="I181" i="18"/>
  <c r="J77" i="17"/>
  <c r="J76" i="17"/>
  <c r="J75" i="17"/>
  <c r="J74" i="17"/>
  <c r="G74" i="17"/>
  <c r="J73" i="17"/>
  <c r="G73" i="17"/>
  <c r="J72" i="17"/>
  <c r="J71" i="17"/>
  <c r="J70" i="17"/>
  <c r="G70" i="17"/>
  <c r="J69" i="17"/>
  <c r="J68" i="17"/>
  <c r="J67" i="17"/>
  <c r="J66" i="17"/>
  <c r="J65" i="17"/>
  <c r="J64" i="17"/>
  <c r="J63" i="17"/>
  <c r="G63" i="17"/>
  <c r="J62" i="17"/>
  <c r="J61" i="17"/>
  <c r="J60" i="17"/>
  <c r="J59" i="17"/>
  <c r="G59" i="17"/>
  <c r="J58" i="17"/>
  <c r="G58" i="17"/>
  <c r="J57" i="17"/>
  <c r="G57" i="17"/>
  <c r="J56" i="17"/>
  <c r="G56" i="17"/>
  <c r="J55" i="17"/>
  <c r="G55" i="17"/>
  <c r="J54" i="17"/>
  <c r="G54" i="17"/>
  <c r="J53" i="17"/>
  <c r="G53" i="17"/>
  <c r="J52" i="17"/>
  <c r="G52" i="17"/>
  <c r="J51" i="17"/>
  <c r="G51" i="17"/>
  <c r="J50" i="17"/>
  <c r="J49" i="17"/>
  <c r="J48" i="17"/>
  <c r="J47" i="17"/>
  <c r="J46" i="17"/>
  <c r="G46" i="17"/>
  <c r="J45" i="17"/>
  <c r="G45" i="17"/>
  <c r="J44" i="17"/>
  <c r="G44" i="17"/>
  <c r="J43" i="17"/>
  <c r="G43" i="17"/>
  <c r="J42" i="17"/>
  <c r="G42" i="17"/>
  <c r="J41" i="17"/>
  <c r="J40" i="17"/>
  <c r="G40" i="17"/>
  <c r="J39" i="17"/>
  <c r="G39" i="17"/>
  <c r="J38" i="17"/>
  <c r="J37" i="17"/>
  <c r="G37" i="17"/>
  <c r="J36" i="17"/>
  <c r="G36" i="17"/>
  <c r="J35" i="17"/>
  <c r="J34" i="17"/>
  <c r="J33" i="17"/>
  <c r="G33" i="17"/>
  <c r="J32" i="17"/>
  <c r="G32" i="17"/>
  <c r="J31" i="17"/>
  <c r="G31" i="17"/>
  <c r="J30" i="17"/>
  <c r="G30" i="17"/>
  <c r="J29" i="17"/>
  <c r="J28" i="17"/>
  <c r="J27" i="17"/>
  <c r="J26" i="17"/>
  <c r="G26" i="17"/>
  <c r="J25" i="17"/>
  <c r="G25" i="17"/>
  <c r="J24" i="17"/>
  <c r="J23" i="17"/>
  <c r="J22" i="17"/>
  <c r="J19" i="17"/>
  <c r="J18" i="17"/>
  <c r="J17" i="17"/>
  <c r="J16" i="17"/>
  <c r="J15" i="17"/>
  <c r="J14" i="17"/>
  <c r="J13" i="17"/>
  <c r="J12" i="17"/>
  <c r="J11" i="17"/>
  <c r="J10" i="17"/>
  <c r="J9" i="17"/>
  <c r="J8" i="17"/>
  <c r="J7" i="17"/>
  <c r="H52" i="16"/>
  <c r="H55" i="16" s="1"/>
  <c r="J51" i="16"/>
  <c r="G51" i="16"/>
  <c r="J50" i="16"/>
  <c r="G50" i="16"/>
  <c r="J49" i="16"/>
  <c r="J48" i="16"/>
  <c r="J47" i="16"/>
  <c r="J46" i="16"/>
  <c r="J45" i="16"/>
  <c r="J44" i="16"/>
  <c r="G44" i="16"/>
  <c r="J43" i="16"/>
  <c r="G43" i="16"/>
  <c r="J42" i="16"/>
  <c r="G42" i="16"/>
  <c r="J41" i="16"/>
  <c r="G41" i="16"/>
  <c r="J40" i="16"/>
  <c r="G40" i="16"/>
  <c r="J39" i="16"/>
  <c r="G39" i="16"/>
  <c r="J38" i="16"/>
  <c r="G38" i="16"/>
  <c r="J37" i="16"/>
  <c r="G37" i="16"/>
  <c r="J36" i="16"/>
  <c r="G36" i="16"/>
  <c r="J35" i="16"/>
  <c r="G35" i="16"/>
  <c r="J34" i="16"/>
  <c r="G34" i="16"/>
  <c r="J33" i="16"/>
  <c r="G33" i="16"/>
  <c r="J32" i="16"/>
  <c r="G32" i="16"/>
  <c r="J31" i="16"/>
  <c r="G31" i="16"/>
  <c r="J30" i="16"/>
  <c r="G30" i="16"/>
  <c r="J29" i="16"/>
  <c r="G29" i="16"/>
  <c r="J28" i="16"/>
  <c r="G28" i="16"/>
  <c r="J27" i="16"/>
  <c r="G27" i="16"/>
  <c r="J26" i="16"/>
  <c r="G26" i="16"/>
  <c r="J25" i="16"/>
  <c r="G25" i="16"/>
  <c r="J24" i="16"/>
  <c r="G24" i="16"/>
  <c r="J23" i="16"/>
  <c r="G23" i="16"/>
  <c r="J22" i="16"/>
  <c r="G22" i="16"/>
  <c r="J21" i="16"/>
  <c r="G21" i="16"/>
  <c r="J20" i="16"/>
  <c r="G20" i="16"/>
  <c r="J19" i="16"/>
  <c r="G19" i="16"/>
  <c r="J18" i="16"/>
  <c r="G18" i="16"/>
  <c r="J17" i="16"/>
  <c r="G17" i="16"/>
  <c r="J16" i="16"/>
  <c r="G16" i="16"/>
  <c r="J15" i="16"/>
  <c r="G15" i="16"/>
  <c r="J14" i="16"/>
  <c r="G14" i="16"/>
  <c r="J13" i="16"/>
  <c r="G13" i="16"/>
  <c r="J12" i="16"/>
  <c r="J52" i="16" s="1"/>
  <c r="J55" i="16" s="1"/>
  <c r="G12" i="16"/>
  <c r="J10" i="16"/>
  <c r="H10" i="16"/>
  <c r="J9" i="16"/>
  <c r="J8" i="16"/>
  <c r="J7" i="16"/>
  <c r="J6" i="16"/>
  <c r="H131" i="15"/>
  <c r="J131" i="15" s="1"/>
  <c r="G131" i="15"/>
  <c r="J130" i="15"/>
  <c r="H130" i="15"/>
  <c r="G130" i="15"/>
  <c r="J129" i="15"/>
  <c r="J128" i="15"/>
  <c r="J127" i="15"/>
  <c r="J126" i="15"/>
  <c r="J125" i="15"/>
  <c r="J124" i="15"/>
  <c r="J123" i="15"/>
  <c r="J122" i="15"/>
  <c r="J121" i="15"/>
  <c r="J120" i="15"/>
  <c r="G120" i="15"/>
  <c r="J119" i="15"/>
  <c r="G119" i="15"/>
  <c r="J118" i="15"/>
  <c r="J117" i="15"/>
  <c r="J116" i="15"/>
  <c r="J115" i="15"/>
  <c r="G115" i="15"/>
  <c r="J114" i="15"/>
  <c r="G114" i="15"/>
  <c r="J113" i="15"/>
  <c r="G113" i="15"/>
  <c r="J112" i="15"/>
  <c r="J111" i="15"/>
  <c r="J110" i="15"/>
  <c r="G110" i="15"/>
  <c r="J109" i="15"/>
  <c r="G109" i="15"/>
  <c r="J108" i="15"/>
  <c r="G108" i="15"/>
  <c r="J107" i="15"/>
  <c r="G107" i="15"/>
  <c r="J106" i="15"/>
  <c r="G106" i="15"/>
  <c r="J105" i="15"/>
  <c r="G105" i="15"/>
  <c r="J104" i="15"/>
  <c r="G104" i="15"/>
  <c r="J103" i="15"/>
  <c r="G103" i="15"/>
  <c r="J102" i="15"/>
  <c r="G102" i="15"/>
  <c r="J101" i="15"/>
  <c r="G101" i="15"/>
  <c r="J100" i="15"/>
  <c r="G100" i="15"/>
  <c r="J99" i="15"/>
  <c r="G99" i="15"/>
  <c r="J98" i="15"/>
  <c r="G98" i="15"/>
  <c r="J97" i="15"/>
  <c r="G97" i="15"/>
  <c r="J96" i="15"/>
  <c r="G96" i="15"/>
  <c r="J95" i="15"/>
  <c r="G95" i="15"/>
  <c r="H94" i="15"/>
  <c r="J94" i="15" s="1"/>
  <c r="G94" i="15"/>
  <c r="J93" i="15"/>
  <c r="H93" i="15"/>
  <c r="G93" i="15"/>
  <c r="J92" i="15"/>
  <c r="G92" i="15"/>
  <c r="H91" i="15"/>
  <c r="J91" i="15" s="1"/>
  <c r="G91" i="15"/>
  <c r="J90" i="15"/>
  <c r="H90" i="15"/>
  <c r="G90" i="15"/>
  <c r="H89" i="15"/>
  <c r="J89" i="15" s="1"/>
  <c r="G89" i="15"/>
  <c r="J88" i="15"/>
  <c r="J87" i="15"/>
  <c r="J86" i="15"/>
  <c r="G86" i="15"/>
  <c r="J85" i="15"/>
  <c r="G85" i="15"/>
  <c r="J84" i="15"/>
  <c r="G84" i="15"/>
  <c r="J83" i="15"/>
  <c r="G83" i="15"/>
  <c r="J82" i="15"/>
  <c r="G82" i="15"/>
  <c r="J81" i="15"/>
  <c r="G81" i="15"/>
  <c r="J80" i="15"/>
  <c r="J79" i="15"/>
  <c r="J78" i="15"/>
  <c r="J77" i="15"/>
  <c r="J76" i="15"/>
  <c r="J75" i="15"/>
  <c r="J74" i="15"/>
  <c r="J73" i="15"/>
  <c r="J72" i="15"/>
  <c r="G72" i="15"/>
  <c r="J71" i="15"/>
  <c r="G71" i="15"/>
  <c r="J70" i="15"/>
  <c r="J69" i="15"/>
  <c r="G69" i="15"/>
  <c r="J68" i="15"/>
  <c r="G68" i="15"/>
  <c r="J67" i="15"/>
  <c r="J66" i="15"/>
  <c r="J65" i="15"/>
  <c r="G65" i="15"/>
  <c r="J64" i="15"/>
  <c r="G64" i="15"/>
  <c r="J63" i="15"/>
  <c r="G63" i="15"/>
  <c r="J62" i="15"/>
  <c r="G62" i="15"/>
  <c r="J61" i="15"/>
  <c r="G61" i="15"/>
  <c r="J60" i="15"/>
  <c r="G60" i="15"/>
  <c r="J59" i="15"/>
  <c r="G59" i="15"/>
  <c r="J58" i="15"/>
  <c r="G58" i="15"/>
  <c r="J57" i="15"/>
  <c r="J56" i="15"/>
  <c r="J55" i="15"/>
  <c r="G55" i="15"/>
  <c r="J54" i="15"/>
  <c r="G54" i="15"/>
  <c r="J53" i="15"/>
  <c r="J52" i="15"/>
  <c r="J51" i="15"/>
  <c r="J50" i="15"/>
  <c r="G50" i="15"/>
  <c r="J49" i="15"/>
  <c r="J48" i="15"/>
  <c r="J47" i="15"/>
  <c r="G47" i="15"/>
  <c r="J46" i="15"/>
  <c r="H46" i="15"/>
  <c r="G46" i="15"/>
  <c r="J45" i="15"/>
  <c r="G45" i="15"/>
  <c r="H44" i="15"/>
  <c r="J44" i="15" s="1"/>
  <c r="G44" i="15"/>
  <c r="J43" i="15"/>
  <c r="H43" i="15"/>
  <c r="G43" i="15"/>
  <c r="H42" i="15"/>
  <c r="J42" i="15" s="1"/>
  <c r="G42" i="15"/>
  <c r="J41" i="15"/>
  <c r="G41" i="15"/>
  <c r="H40" i="15"/>
  <c r="J40" i="15" s="1"/>
  <c r="G40" i="15"/>
  <c r="J39" i="15"/>
  <c r="G39" i="15"/>
  <c r="J38" i="15"/>
  <c r="H38" i="15"/>
  <c r="H132" i="15" s="1"/>
  <c r="H134" i="15" s="1"/>
  <c r="G38" i="15"/>
  <c r="H36" i="15"/>
  <c r="J35" i="15"/>
  <c r="G35" i="15"/>
  <c r="J34" i="15"/>
  <c r="G34" i="15"/>
  <c r="J33" i="15"/>
  <c r="G33" i="15"/>
  <c r="J32" i="15"/>
  <c r="G32" i="15"/>
  <c r="J31" i="15"/>
  <c r="G31" i="15"/>
  <c r="J30" i="15"/>
  <c r="G30" i="15"/>
  <c r="J29" i="15"/>
  <c r="G29" i="15"/>
  <c r="J28" i="15"/>
  <c r="G28" i="15"/>
  <c r="J27" i="15"/>
  <c r="G27" i="15"/>
  <c r="J26" i="15"/>
  <c r="G26" i="15"/>
  <c r="J25" i="15"/>
  <c r="G25" i="15"/>
  <c r="J24" i="15"/>
  <c r="G24" i="15"/>
  <c r="J23" i="15"/>
  <c r="G23" i="15"/>
  <c r="J22" i="15"/>
  <c r="G22" i="15"/>
  <c r="J21" i="15"/>
  <c r="G21" i="15"/>
  <c r="J20" i="15"/>
  <c r="G20" i="15"/>
  <c r="J19" i="15"/>
  <c r="G19" i="15"/>
  <c r="J18" i="15"/>
  <c r="G18" i="15"/>
  <c r="J17" i="15"/>
  <c r="G17" i="15"/>
  <c r="J16" i="15"/>
  <c r="G16" i="15"/>
  <c r="J15" i="15"/>
  <c r="G15" i="15"/>
  <c r="J14" i="15"/>
  <c r="G14" i="15"/>
  <c r="J13" i="15"/>
  <c r="G13" i="15"/>
  <c r="J12" i="15"/>
  <c r="G12" i="15"/>
  <c r="J11" i="15"/>
  <c r="G11" i="15"/>
  <c r="J10" i="15"/>
  <c r="G10" i="15"/>
  <c r="J9" i="15"/>
  <c r="G9" i="15"/>
  <c r="J8" i="15"/>
  <c r="G8" i="15"/>
  <c r="J7" i="15"/>
  <c r="G7" i="15"/>
  <c r="J6" i="15"/>
  <c r="J36" i="15" s="1"/>
  <c r="G6" i="15"/>
  <c r="H96" i="14"/>
  <c r="J95" i="14"/>
  <c r="G95" i="14"/>
  <c r="J94" i="14"/>
  <c r="G94" i="14"/>
  <c r="J93" i="14"/>
  <c r="G93" i="14"/>
  <c r="J92" i="14"/>
  <c r="G92" i="14"/>
  <c r="J91" i="14"/>
  <c r="G91" i="14"/>
  <c r="J90" i="14"/>
  <c r="G90" i="14"/>
  <c r="J89" i="14"/>
  <c r="G89" i="14"/>
  <c r="J88" i="14"/>
  <c r="G88" i="14"/>
  <c r="J87" i="14"/>
  <c r="G87" i="14"/>
  <c r="J86" i="14"/>
  <c r="G86" i="14"/>
  <c r="J85" i="14"/>
  <c r="G85" i="14"/>
  <c r="J84" i="14"/>
  <c r="G84" i="14"/>
  <c r="J83" i="14"/>
  <c r="G83" i="14"/>
  <c r="J82" i="14"/>
  <c r="G82" i="14"/>
  <c r="J81" i="14"/>
  <c r="G81" i="14"/>
  <c r="J80" i="14"/>
  <c r="G80" i="14"/>
  <c r="J79" i="14"/>
  <c r="G79" i="14"/>
  <c r="J78" i="14"/>
  <c r="G78" i="14"/>
  <c r="J77" i="14"/>
  <c r="G77" i="14"/>
  <c r="J76" i="14"/>
  <c r="G76" i="14"/>
  <c r="J75" i="14"/>
  <c r="G75" i="14"/>
  <c r="J74" i="14"/>
  <c r="G74" i="14"/>
  <c r="J73" i="14"/>
  <c r="G73" i="14"/>
  <c r="J72" i="14"/>
  <c r="G72" i="14"/>
  <c r="J71" i="14"/>
  <c r="G71" i="14"/>
  <c r="J70" i="14"/>
  <c r="G70" i="14"/>
  <c r="J69" i="14"/>
  <c r="G69" i="14"/>
  <c r="J68" i="14"/>
  <c r="G68" i="14"/>
  <c r="J67" i="14"/>
  <c r="G67" i="14"/>
  <c r="J66" i="14"/>
  <c r="G66" i="14"/>
  <c r="J65" i="14"/>
  <c r="G65" i="14"/>
  <c r="J64" i="14"/>
  <c r="G64" i="14"/>
  <c r="J63" i="14"/>
  <c r="G63" i="14"/>
  <c r="J62" i="14"/>
  <c r="G62" i="14"/>
  <c r="J61" i="14"/>
  <c r="G61" i="14"/>
  <c r="J60" i="14"/>
  <c r="G60" i="14"/>
  <c r="J59" i="14"/>
  <c r="G59" i="14"/>
  <c r="J58" i="14"/>
  <c r="G58" i="14"/>
  <c r="J57" i="14"/>
  <c r="G57" i="14"/>
  <c r="J56" i="14"/>
  <c r="G56" i="14"/>
  <c r="J55" i="14"/>
  <c r="G55" i="14"/>
  <c r="J54" i="14"/>
  <c r="G54" i="14"/>
  <c r="J53" i="14"/>
  <c r="G53" i="14"/>
  <c r="J52" i="14"/>
  <c r="G52" i="14"/>
  <c r="J51" i="14"/>
  <c r="G51" i="14"/>
  <c r="J50" i="14"/>
  <c r="G50" i="14"/>
  <c r="J49" i="14"/>
  <c r="G49" i="14"/>
  <c r="J48" i="14"/>
  <c r="G48" i="14"/>
  <c r="J47" i="14"/>
  <c r="G47" i="14"/>
  <c r="J46" i="14"/>
  <c r="G46" i="14"/>
  <c r="J45" i="14"/>
  <c r="G45" i="14"/>
  <c r="J44" i="14"/>
  <c r="G44" i="14"/>
  <c r="J43" i="14"/>
  <c r="G43" i="14"/>
  <c r="J42" i="14"/>
  <c r="G42" i="14"/>
  <c r="J41" i="14"/>
  <c r="G41" i="14"/>
  <c r="J40" i="14"/>
  <c r="G40" i="14"/>
  <c r="J39" i="14"/>
  <c r="G39" i="14"/>
  <c r="J38" i="14"/>
  <c r="G38" i="14"/>
  <c r="J37" i="14"/>
  <c r="G37" i="14"/>
  <c r="J36" i="14"/>
  <c r="G36" i="14"/>
  <c r="J35" i="14"/>
  <c r="G35" i="14"/>
  <c r="J34" i="14"/>
  <c r="G34" i="14"/>
  <c r="J33" i="14"/>
  <c r="G33" i="14"/>
  <c r="J32" i="14"/>
  <c r="G32" i="14"/>
  <c r="J31" i="14"/>
  <c r="G31" i="14"/>
  <c r="J30" i="14"/>
  <c r="G30" i="14"/>
  <c r="J29" i="14"/>
  <c r="G29" i="14"/>
  <c r="J28" i="14"/>
  <c r="G28" i="14"/>
  <c r="J27" i="14"/>
  <c r="G27" i="14"/>
  <c r="J26" i="14"/>
  <c r="G26" i="14"/>
  <c r="J25" i="14"/>
  <c r="G25" i="14"/>
  <c r="J24" i="14"/>
  <c r="J96" i="14" s="1"/>
  <c r="J99" i="14" s="1"/>
  <c r="G24" i="14"/>
  <c r="H22" i="14"/>
  <c r="H99" i="14" s="1"/>
  <c r="J21" i="14"/>
  <c r="G21" i="14"/>
  <c r="J20" i="14"/>
  <c r="G20" i="14"/>
  <c r="J19" i="14"/>
  <c r="G19" i="14"/>
  <c r="J18" i="14"/>
  <c r="G18" i="14"/>
  <c r="J17" i="14"/>
  <c r="G17" i="14"/>
  <c r="J16" i="14"/>
  <c r="G16" i="14"/>
  <c r="J15" i="14"/>
  <c r="G15" i="14"/>
  <c r="J14" i="14"/>
  <c r="G14" i="14"/>
  <c r="J13" i="14"/>
  <c r="G13" i="14"/>
  <c r="J12" i="14"/>
  <c r="G12" i="14"/>
  <c r="J11" i="14"/>
  <c r="G11" i="14"/>
  <c r="J10" i="14"/>
  <c r="G10" i="14"/>
  <c r="J9" i="14"/>
  <c r="G9" i="14"/>
  <c r="J8" i="14"/>
  <c r="G8" i="14"/>
  <c r="J7" i="14"/>
  <c r="G7" i="14"/>
  <c r="J6" i="14"/>
  <c r="J22" i="14" s="1"/>
  <c r="G6" i="14"/>
  <c r="H85" i="13"/>
  <c r="O84" i="13"/>
  <c r="P84" i="13" s="1"/>
  <c r="Q84" i="13" s="1"/>
  <c r="K84" i="13"/>
  <c r="P83" i="13"/>
  <c r="Q83" i="13" s="1"/>
  <c r="O83" i="13"/>
  <c r="K83" i="13"/>
  <c r="O82" i="13"/>
  <c r="P82" i="13" s="1"/>
  <c r="Q82" i="13" s="1"/>
  <c r="K82" i="13"/>
  <c r="P81" i="13"/>
  <c r="Q81" i="13" s="1"/>
  <c r="O81" i="13"/>
  <c r="K81" i="13"/>
  <c r="O80" i="13"/>
  <c r="P80" i="13" s="1"/>
  <c r="Q80" i="13" s="1"/>
  <c r="K80" i="13"/>
  <c r="P79" i="13"/>
  <c r="Q79" i="13" s="1"/>
  <c r="O79" i="13"/>
  <c r="K79" i="13"/>
  <c r="O78" i="13"/>
  <c r="P78" i="13" s="1"/>
  <c r="Q78" i="13" s="1"/>
  <c r="K78" i="13"/>
  <c r="P77" i="13"/>
  <c r="Q77" i="13" s="1"/>
  <c r="O77" i="13"/>
  <c r="K77" i="13"/>
  <c r="O76" i="13"/>
  <c r="P76" i="13" s="1"/>
  <c r="Q76" i="13" s="1"/>
  <c r="K76" i="13"/>
  <c r="P75" i="13"/>
  <c r="Q75" i="13" s="1"/>
  <c r="O75" i="13"/>
  <c r="K75" i="13"/>
  <c r="G75" i="13"/>
  <c r="P74" i="13"/>
  <c r="Q74" i="13" s="1"/>
  <c r="O74" i="13"/>
  <c r="K74" i="13"/>
  <c r="Q73" i="13"/>
  <c r="P73" i="13"/>
  <c r="O73" i="13"/>
  <c r="K73" i="13"/>
  <c r="P72" i="13"/>
  <c r="Q72" i="13" s="1"/>
  <c r="O72" i="13"/>
  <c r="K72" i="13"/>
  <c r="Q71" i="13"/>
  <c r="P71" i="13"/>
  <c r="O71" i="13"/>
  <c r="K71" i="13"/>
  <c r="O70" i="13"/>
  <c r="P70" i="13" s="1"/>
  <c r="Q70" i="13" s="1"/>
  <c r="K70" i="13"/>
  <c r="O69" i="13"/>
  <c r="P69" i="13" s="1"/>
  <c r="Q69" i="13" s="1"/>
  <c r="K69" i="13"/>
  <c r="P68" i="13"/>
  <c r="Q68" i="13" s="1"/>
  <c r="K68" i="13"/>
  <c r="P67" i="13"/>
  <c r="Q67" i="13" s="1"/>
  <c r="O67" i="13"/>
  <c r="K67" i="13"/>
  <c r="O66" i="13"/>
  <c r="P66" i="13" s="1"/>
  <c r="Q66" i="13" s="1"/>
  <c r="K66" i="13"/>
  <c r="P65" i="13"/>
  <c r="Q65" i="13" s="1"/>
  <c r="O65" i="13"/>
  <c r="K65" i="13"/>
  <c r="O64" i="13"/>
  <c r="P64" i="13" s="1"/>
  <c r="Q64" i="13" s="1"/>
  <c r="K64" i="13"/>
  <c r="P63" i="13"/>
  <c r="Q63" i="13" s="1"/>
  <c r="O63" i="13"/>
  <c r="K63" i="13"/>
  <c r="O62" i="13"/>
  <c r="P62" i="13" s="1"/>
  <c r="Q62" i="13" s="1"/>
  <c r="K62" i="13"/>
  <c r="P61" i="13"/>
  <c r="Q61" i="13" s="1"/>
  <c r="O61" i="13"/>
  <c r="K61" i="13"/>
  <c r="G61" i="13"/>
  <c r="P60" i="13"/>
  <c r="Q60" i="13" s="1"/>
  <c r="K60" i="13"/>
  <c r="G60" i="13"/>
  <c r="O59" i="13"/>
  <c r="P59" i="13" s="1"/>
  <c r="Q59" i="13" s="1"/>
  <c r="K59" i="13"/>
  <c r="G59" i="13"/>
  <c r="Q58" i="13"/>
  <c r="P58" i="13"/>
  <c r="O58" i="13"/>
  <c r="K58" i="13"/>
  <c r="G58" i="13"/>
  <c r="O57" i="13"/>
  <c r="P57" i="13" s="1"/>
  <c r="Q57" i="13" s="1"/>
  <c r="K57" i="13"/>
  <c r="G57" i="13"/>
  <c r="P56" i="13"/>
  <c r="Q56" i="13" s="1"/>
  <c r="O56" i="13"/>
  <c r="K56" i="13"/>
  <c r="G56" i="13"/>
  <c r="O55" i="13"/>
  <c r="P55" i="13" s="1"/>
  <c r="Q55" i="13" s="1"/>
  <c r="K55" i="13"/>
  <c r="Q54" i="13"/>
  <c r="P54" i="13"/>
  <c r="O54" i="13"/>
  <c r="I54" i="13"/>
  <c r="I85" i="13" s="1"/>
  <c r="I88" i="13" s="1"/>
  <c r="P53" i="13"/>
  <c r="Q53" i="13" s="1"/>
  <c r="O53" i="13"/>
  <c r="K53" i="13"/>
  <c r="G53" i="13"/>
  <c r="O52" i="13"/>
  <c r="P52" i="13" s="1"/>
  <c r="Q52" i="13" s="1"/>
  <c r="K52" i="13"/>
  <c r="G52" i="13"/>
  <c r="P51" i="13"/>
  <c r="Q51" i="13" s="1"/>
  <c r="O51" i="13"/>
  <c r="K51" i="13"/>
  <c r="G51" i="13"/>
  <c r="O50" i="13"/>
  <c r="P50" i="13" s="1"/>
  <c r="Q50" i="13" s="1"/>
  <c r="K50" i="13"/>
  <c r="G50" i="13"/>
  <c r="Q49" i="13"/>
  <c r="P49" i="13"/>
  <c r="O49" i="13"/>
  <c r="K49" i="13"/>
  <c r="P48" i="13"/>
  <c r="Q48" i="13" s="1"/>
  <c r="O48" i="13"/>
  <c r="K48" i="13"/>
  <c r="Q47" i="13"/>
  <c r="P47" i="13"/>
  <c r="K47" i="13"/>
  <c r="G47" i="13"/>
  <c r="P46" i="13"/>
  <c r="Q46" i="13" s="1"/>
  <c r="O46" i="13"/>
  <c r="K46" i="13"/>
  <c r="G46" i="13"/>
  <c r="O45" i="13"/>
  <c r="P45" i="13" s="1"/>
  <c r="Q45" i="13" s="1"/>
  <c r="K45" i="13"/>
  <c r="G45" i="13"/>
  <c r="P44" i="13"/>
  <c r="Q44" i="13" s="1"/>
  <c r="K44" i="13"/>
  <c r="Q43" i="13"/>
  <c r="P43" i="13"/>
  <c r="K43" i="13"/>
  <c r="P42" i="13"/>
  <c r="Q42" i="13" s="1"/>
  <c r="O42" i="13"/>
  <c r="K42" i="13"/>
  <c r="G42" i="13"/>
  <c r="O41" i="13"/>
  <c r="P41" i="13" s="1"/>
  <c r="Q41" i="13" s="1"/>
  <c r="K41" i="13"/>
  <c r="O40" i="13"/>
  <c r="P40" i="13" s="1"/>
  <c r="Q40" i="13" s="1"/>
  <c r="K40" i="13"/>
  <c r="O39" i="13"/>
  <c r="P39" i="13" s="1"/>
  <c r="Q39" i="13" s="1"/>
  <c r="K39" i="13"/>
  <c r="G39" i="13"/>
  <c r="P38" i="13"/>
  <c r="Q38" i="13" s="1"/>
  <c r="O38" i="13"/>
  <c r="K38" i="13"/>
  <c r="P37" i="13"/>
  <c r="Q37" i="13" s="1"/>
  <c r="K37" i="13"/>
  <c r="O36" i="13"/>
  <c r="P36" i="13" s="1"/>
  <c r="Q36" i="13" s="1"/>
  <c r="K36" i="13"/>
  <c r="G36" i="13"/>
  <c r="O35" i="13"/>
  <c r="P35" i="13" s="1"/>
  <c r="Q35" i="13" s="1"/>
  <c r="K35" i="13"/>
  <c r="G35" i="13"/>
  <c r="Q34" i="13"/>
  <c r="P34" i="13"/>
  <c r="O34" i="13"/>
  <c r="K34" i="13"/>
  <c r="G34" i="13"/>
  <c r="P33" i="13"/>
  <c r="Q33" i="13" s="1"/>
  <c r="O33" i="13"/>
  <c r="K33" i="13"/>
  <c r="Q32" i="13"/>
  <c r="P32" i="13"/>
  <c r="O32" i="13"/>
  <c r="K32" i="13"/>
  <c r="P31" i="13"/>
  <c r="Q31" i="13" s="1"/>
  <c r="O31" i="13"/>
  <c r="K31" i="13"/>
  <c r="Q30" i="13"/>
  <c r="P30" i="13"/>
  <c r="O30" i="13"/>
  <c r="K30" i="13"/>
  <c r="P29" i="13"/>
  <c r="Q29" i="13" s="1"/>
  <c r="O29" i="13"/>
  <c r="K29" i="13"/>
  <c r="Q28" i="13"/>
  <c r="P28" i="13"/>
  <c r="O28" i="13"/>
  <c r="K28" i="13"/>
  <c r="P27" i="13"/>
  <c r="Q27" i="13" s="1"/>
  <c r="O27" i="13"/>
  <c r="K27" i="13"/>
  <c r="Q26" i="13"/>
  <c r="P26" i="13"/>
  <c r="O26" i="13"/>
  <c r="K26" i="13"/>
  <c r="I24" i="13"/>
  <c r="H24" i="13"/>
  <c r="O23" i="13"/>
  <c r="P23" i="13" s="1"/>
  <c r="Q23" i="13" s="1"/>
  <c r="K23" i="13"/>
  <c r="P22" i="13"/>
  <c r="Q22" i="13" s="1"/>
  <c r="K22" i="13"/>
  <c r="Q21" i="13"/>
  <c r="P21" i="13"/>
  <c r="K21" i="13"/>
  <c r="Q20" i="13"/>
  <c r="P20" i="13"/>
  <c r="K20" i="13"/>
  <c r="Q19" i="13"/>
  <c r="P19" i="13"/>
  <c r="K19" i="13"/>
  <c r="O18" i="13"/>
  <c r="P18" i="13" s="1"/>
  <c r="Q18" i="13" s="1"/>
  <c r="K18" i="13"/>
  <c r="O17" i="13"/>
  <c r="P17" i="13" s="1"/>
  <c r="Q17" i="13" s="1"/>
  <c r="K17" i="13"/>
  <c r="O16" i="13"/>
  <c r="P16" i="13" s="1"/>
  <c r="Q16" i="13" s="1"/>
  <c r="K16" i="13"/>
  <c r="O15" i="13"/>
  <c r="P15" i="13" s="1"/>
  <c r="Q15" i="13" s="1"/>
  <c r="K15" i="13"/>
  <c r="O14" i="13"/>
  <c r="P14" i="13" s="1"/>
  <c r="Q14" i="13" s="1"/>
  <c r="K14" i="13"/>
  <c r="O13" i="13"/>
  <c r="P13" i="13" s="1"/>
  <c r="Q13" i="13" s="1"/>
  <c r="K13" i="13"/>
  <c r="O12" i="13"/>
  <c r="P12" i="13" s="1"/>
  <c r="Q12" i="13" s="1"/>
  <c r="K12" i="13"/>
  <c r="O11" i="13"/>
  <c r="P11" i="13" s="1"/>
  <c r="Q11" i="13" s="1"/>
  <c r="K11" i="13"/>
  <c r="O10" i="13"/>
  <c r="P10" i="13" s="1"/>
  <c r="Q10" i="13" s="1"/>
  <c r="K10" i="13"/>
  <c r="P9" i="13"/>
  <c r="Q9" i="13" s="1"/>
  <c r="K9" i="13"/>
  <c r="O8" i="13"/>
  <c r="P8" i="13" s="1"/>
  <c r="Q8" i="13" s="1"/>
  <c r="K8" i="13"/>
  <c r="O7" i="13"/>
  <c r="P7" i="13" s="1"/>
  <c r="Q7" i="13" s="1"/>
  <c r="K7" i="13"/>
  <c r="O6" i="13"/>
  <c r="P6" i="13" s="1"/>
  <c r="Q6" i="13" s="1"/>
  <c r="K6" i="13"/>
  <c r="K24" i="13" s="1"/>
  <c r="E4" i="19"/>
  <c r="E6" i="19" l="1"/>
  <c r="J453" i="18"/>
  <c r="L103" i="18"/>
  <c r="L453" i="18" s="1"/>
  <c r="H78" i="17"/>
  <c r="J78" i="17"/>
  <c r="J132" i="15"/>
  <c r="J134" i="15" s="1"/>
  <c r="K85" i="13"/>
  <c r="K88" i="13" s="1"/>
  <c r="O24" i="13"/>
  <c r="K54" i="13"/>
  <c r="F4" i="19"/>
  <c r="F6" i="19" s="1"/>
  <c r="H20" i="17" l="1"/>
  <c r="H80" i="17" s="1"/>
  <c r="J6" i="17"/>
  <c r="J20" i="17" s="1"/>
  <c r="J80" i="17" s="1"/>
  <c r="I365" i="7" l="1"/>
  <c r="H365" i="7"/>
  <c r="E365" i="7" l="1"/>
  <c r="G3" i="1" l="1"/>
  <c r="H3" i="1" s="1"/>
  <c r="G4" i="1"/>
  <c r="H4" i="1" s="1"/>
  <c r="G5" i="1"/>
  <c r="H5" i="1" s="1"/>
  <c r="G6" i="1"/>
  <c r="H6" i="1" s="1"/>
  <c r="G7" i="1"/>
  <c r="H7" i="1" s="1"/>
  <c r="G8" i="1"/>
  <c r="H8" i="1" s="1"/>
  <c r="G9" i="1"/>
  <c r="H9" i="1" s="1"/>
  <c r="G10" i="1"/>
  <c r="H10" i="1" s="1"/>
  <c r="G11" i="1"/>
  <c r="H11" i="1" s="1"/>
  <c r="G12" i="1"/>
  <c r="H12" i="1" s="1"/>
  <c r="G13" i="1"/>
  <c r="H13" i="1" s="1"/>
  <c r="G14" i="1"/>
  <c r="H14" i="1" s="1"/>
  <c r="G15" i="1"/>
  <c r="H15" i="1" s="1"/>
  <c r="G16" i="1"/>
  <c r="H16" i="1" s="1"/>
  <c r="G17" i="1"/>
  <c r="H17" i="1" s="1"/>
  <c r="G18" i="1"/>
  <c r="H18" i="1" s="1"/>
  <c r="G19" i="1"/>
  <c r="H19" i="1" s="1"/>
  <c r="G20" i="1"/>
  <c r="H20" i="1" s="1"/>
  <c r="G21" i="1"/>
  <c r="H21" i="1" s="1"/>
  <c r="G22" i="1"/>
  <c r="H22" i="1" s="1"/>
  <c r="G23" i="1"/>
  <c r="H23" i="1" s="1"/>
  <c r="G24" i="1"/>
  <c r="H24" i="1" s="1"/>
  <c r="G25" i="1"/>
  <c r="H25" i="1" s="1"/>
  <c r="G26" i="1"/>
  <c r="H26" i="1" s="1"/>
  <c r="G27" i="1"/>
  <c r="H27" i="1" s="1"/>
  <c r="G28" i="1"/>
  <c r="H28" i="1" s="1"/>
  <c r="G29" i="1"/>
  <c r="H29" i="1" s="1"/>
  <c r="G30" i="1"/>
  <c r="H30" i="1" s="1"/>
  <c r="G31" i="1"/>
  <c r="H31" i="1" s="1"/>
  <c r="G32" i="1"/>
  <c r="H32" i="1" s="1"/>
  <c r="G33" i="1"/>
  <c r="H33" i="1" s="1"/>
  <c r="G34" i="1"/>
  <c r="H34" i="1" s="1"/>
  <c r="G35" i="1"/>
  <c r="H35" i="1" s="1"/>
  <c r="G36" i="1"/>
  <c r="H36" i="1" s="1"/>
  <c r="G37" i="1"/>
  <c r="H37" i="1" s="1"/>
  <c r="G38" i="1"/>
  <c r="H38" i="1" s="1"/>
  <c r="G39" i="1"/>
  <c r="H39" i="1" s="1"/>
  <c r="G40" i="1"/>
  <c r="H40" i="1" s="1"/>
  <c r="G41" i="1"/>
  <c r="H41" i="1" s="1"/>
  <c r="G42" i="1"/>
  <c r="H42" i="1" s="1"/>
  <c r="G43" i="1"/>
  <c r="H43" i="1" s="1"/>
  <c r="G44" i="1"/>
  <c r="H44" i="1" s="1"/>
  <c r="G45" i="1"/>
  <c r="H45" i="1" s="1"/>
  <c r="G46" i="1"/>
  <c r="H46" i="1" s="1"/>
  <c r="G47" i="1"/>
  <c r="H47" i="1" s="1"/>
  <c r="G48" i="1"/>
  <c r="H48" i="1" s="1"/>
  <c r="G49" i="1"/>
  <c r="H49" i="1" s="1"/>
  <c r="G50" i="1"/>
  <c r="H50" i="1" s="1"/>
  <c r="G51" i="1"/>
  <c r="H51" i="1" s="1"/>
  <c r="G52" i="1"/>
  <c r="H52" i="1" s="1"/>
  <c r="G53" i="1"/>
  <c r="H53" i="1" s="1"/>
  <c r="G54" i="1"/>
  <c r="H54" i="1" s="1"/>
  <c r="G55" i="1"/>
  <c r="H55" i="1" s="1"/>
  <c r="G56" i="1"/>
  <c r="H56" i="1" s="1"/>
  <c r="G57" i="1"/>
  <c r="H57" i="1" s="1"/>
  <c r="G58" i="1"/>
  <c r="H58" i="1" s="1"/>
  <c r="G59" i="1"/>
  <c r="H59" i="1" s="1"/>
  <c r="G60" i="1"/>
  <c r="H60" i="1" s="1"/>
  <c r="G61" i="1"/>
  <c r="H61" i="1" s="1"/>
  <c r="G62" i="1"/>
  <c r="H62" i="1" s="1"/>
  <c r="G63" i="1"/>
  <c r="H63" i="1" s="1"/>
  <c r="G64" i="1"/>
  <c r="H64" i="1" s="1"/>
  <c r="G65" i="1"/>
  <c r="H65" i="1" s="1"/>
  <c r="G66" i="1"/>
  <c r="H66" i="1" s="1"/>
  <c r="G67" i="1"/>
  <c r="H67" i="1" s="1"/>
  <c r="G68" i="1"/>
  <c r="H68" i="1" s="1"/>
  <c r="G69" i="1"/>
  <c r="H69" i="1" s="1"/>
  <c r="G70" i="1"/>
  <c r="H70" i="1" s="1"/>
  <c r="G71" i="1"/>
  <c r="H71" i="1" s="1"/>
  <c r="G72" i="1"/>
  <c r="H72" i="1" s="1"/>
  <c r="G73" i="1"/>
  <c r="H73" i="1" s="1"/>
  <c r="G74" i="1"/>
  <c r="H74" i="1" s="1"/>
  <c r="G75" i="1"/>
  <c r="H75" i="1" s="1"/>
  <c r="G76" i="1"/>
  <c r="H76" i="1" s="1"/>
  <c r="G77" i="1"/>
  <c r="H77" i="1" s="1"/>
  <c r="G78" i="1"/>
  <c r="H78" i="1" s="1"/>
  <c r="G79" i="1"/>
  <c r="H79" i="1" s="1"/>
  <c r="G80" i="1"/>
  <c r="H80" i="1" s="1"/>
  <c r="G81" i="1"/>
  <c r="H81" i="1" s="1"/>
  <c r="G82" i="1"/>
  <c r="H82" i="1" s="1"/>
  <c r="G83" i="1"/>
  <c r="H83" i="1" s="1"/>
  <c r="G84" i="1"/>
  <c r="H84" i="1" s="1"/>
  <c r="G85" i="1"/>
  <c r="H85" i="1" s="1"/>
  <c r="G86" i="1"/>
  <c r="H86" i="1" s="1"/>
  <c r="G87" i="1"/>
  <c r="H87" i="1" s="1"/>
  <c r="G88" i="1"/>
  <c r="H88" i="1" s="1"/>
  <c r="G89" i="1"/>
  <c r="H89" i="1" s="1"/>
  <c r="G90" i="1"/>
  <c r="H90" i="1" s="1"/>
  <c r="G91" i="1"/>
  <c r="H91" i="1" s="1"/>
  <c r="G92" i="1"/>
  <c r="H92" i="1" s="1"/>
  <c r="G93" i="1"/>
  <c r="H93" i="1" s="1"/>
  <c r="G94" i="1"/>
  <c r="H94" i="1" s="1"/>
  <c r="G95" i="1"/>
  <c r="H95" i="1" s="1"/>
  <c r="G96" i="1"/>
  <c r="H96" i="1" s="1"/>
  <c r="G97" i="1"/>
  <c r="H97" i="1" s="1"/>
  <c r="G98" i="1"/>
  <c r="H98" i="1" s="1"/>
  <c r="G99" i="1"/>
  <c r="H99" i="1" s="1"/>
  <c r="G100" i="1"/>
  <c r="H100" i="1" s="1"/>
  <c r="G101" i="1"/>
  <c r="H101" i="1" s="1"/>
  <c r="G102" i="1"/>
  <c r="H102" i="1" s="1"/>
  <c r="G103" i="1"/>
  <c r="H103" i="1" s="1"/>
  <c r="G104" i="1"/>
  <c r="H104" i="1" s="1"/>
  <c r="G105" i="1"/>
  <c r="H105" i="1" s="1"/>
  <c r="G106" i="1"/>
  <c r="H106" i="1" s="1"/>
  <c r="G107" i="1"/>
  <c r="H107" i="1" s="1"/>
  <c r="G108" i="1"/>
  <c r="H108" i="1" s="1"/>
  <c r="G109" i="1"/>
  <c r="H109" i="1" s="1"/>
  <c r="G110" i="1"/>
  <c r="H110" i="1" s="1"/>
  <c r="G111" i="1"/>
  <c r="H111" i="1" s="1"/>
  <c r="G112" i="1"/>
  <c r="H112" i="1" s="1"/>
  <c r="G113" i="1"/>
  <c r="H113" i="1" s="1"/>
  <c r="G114" i="1"/>
  <c r="H114" i="1" s="1"/>
  <c r="G115" i="1"/>
  <c r="H115" i="1" s="1"/>
  <c r="G116" i="1"/>
  <c r="H116" i="1" s="1"/>
  <c r="G117" i="1"/>
  <c r="H117" i="1" s="1"/>
  <c r="G118" i="1"/>
  <c r="H118" i="1" s="1"/>
  <c r="G119" i="1"/>
  <c r="H119" i="1" s="1"/>
  <c r="G120" i="1"/>
  <c r="H120" i="1" s="1"/>
  <c r="G121" i="1"/>
  <c r="H121" i="1" s="1"/>
  <c r="G122" i="1"/>
  <c r="H122" i="1" s="1"/>
  <c r="G123" i="1"/>
  <c r="H123" i="1" s="1"/>
  <c r="G124" i="1"/>
  <c r="H124" i="1" s="1"/>
  <c r="G125" i="1"/>
  <c r="H125" i="1" s="1"/>
  <c r="G126" i="1"/>
  <c r="H126" i="1" s="1"/>
  <c r="G127" i="1"/>
  <c r="H127" i="1" s="1"/>
  <c r="G128" i="1"/>
  <c r="H128" i="1" s="1"/>
  <c r="G129" i="1"/>
  <c r="H129" i="1" s="1"/>
  <c r="G130" i="1"/>
  <c r="H130" i="1" s="1"/>
  <c r="G131" i="1"/>
  <c r="H131" i="1" s="1"/>
  <c r="G132" i="1"/>
  <c r="H132" i="1" s="1"/>
  <c r="G133" i="1"/>
  <c r="H133" i="1" s="1"/>
  <c r="G134" i="1"/>
  <c r="H134" i="1" s="1"/>
  <c r="G135" i="1"/>
  <c r="H135" i="1" s="1"/>
  <c r="G136" i="1"/>
  <c r="H136" i="1" s="1"/>
  <c r="G137" i="1"/>
  <c r="H137" i="1" s="1"/>
  <c r="G138" i="1"/>
  <c r="H138" i="1" s="1"/>
  <c r="G139" i="1"/>
  <c r="H139" i="1" s="1"/>
  <c r="G140" i="1"/>
  <c r="H140" i="1" s="1"/>
  <c r="G141" i="1"/>
  <c r="H141" i="1" s="1"/>
  <c r="G142" i="1"/>
  <c r="H142" i="1" s="1"/>
  <c r="G143" i="1"/>
  <c r="H143" i="1" s="1"/>
  <c r="G144" i="1"/>
  <c r="H144" i="1" s="1"/>
  <c r="G145" i="1"/>
  <c r="H145" i="1" s="1"/>
  <c r="G146" i="1"/>
  <c r="H146" i="1" s="1"/>
  <c r="G147" i="1"/>
  <c r="H147" i="1" s="1"/>
  <c r="G148" i="1"/>
  <c r="H148" i="1" s="1"/>
  <c r="G149" i="1"/>
  <c r="H149" i="1" s="1"/>
  <c r="G150" i="1"/>
  <c r="H150" i="1" s="1"/>
  <c r="G151" i="1"/>
  <c r="H151" i="1" s="1"/>
  <c r="G152" i="1"/>
  <c r="H152" i="1" s="1"/>
  <c r="G153" i="1"/>
  <c r="H153" i="1" s="1"/>
  <c r="G154" i="1"/>
  <c r="H154" i="1" s="1"/>
  <c r="G155" i="1"/>
  <c r="H155" i="1" s="1"/>
  <c r="G156" i="1"/>
  <c r="H156" i="1" s="1"/>
  <c r="G157" i="1"/>
  <c r="H157" i="1" s="1"/>
  <c r="G158" i="1"/>
  <c r="H158" i="1" s="1"/>
  <c r="G159" i="1"/>
  <c r="H159" i="1" s="1"/>
  <c r="G160" i="1"/>
  <c r="H160" i="1" s="1"/>
  <c r="G161" i="1"/>
  <c r="H161" i="1" s="1"/>
  <c r="G162" i="1"/>
  <c r="H162" i="1" s="1"/>
  <c r="G163" i="1"/>
  <c r="H163" i="1" s="1"/>
  <c r="G164" i="1"/>
  <c r="H164" i="1" s="1"/>
  <c r="G165" i="1"/>
  <c r="H165" i="1" s="1"/>
  <c r="G166" i="1"/>
  <c r="H166" i="1" s="1"/>
  <c r="G167" i="1"/>
  <c r="H167" i="1" s="1"/>
  <c r="G168" i="1"/>
  <c r="H168" i="1" s="1"/>
  <c r="G169" i="1"/>
  <c r="H169" i="1" s="1"/>
  <c r="G170" i="1"/>
  <c r="H170" i="1" s="1"/>
  <c r="G171" i="1"/>
  <c r="H171" i="1" s="1"/>
  <c r="G172" i="1"/>
  <c r="H172" i="1" s="1"/>
  <c r="G173" i="1"/>
  <c r="H173" i="1" s="1"/>
  <c r="G174" i="1"/>
  <c r="H174" i="1" s="1"/>
  <c r="G175" i="1"/>
  <c r="H175" i="1" s="1"/>
  <c r="G176" i="1"/>
  <c r="H176" i="1" s="1"/>
  <c r="G177" i="1"/>
  <c r="H177" i="1" s="1"/>
  <c r="G178" i="1"/>
  <c r="H178" i="1" s="1"/>
  <c r="G179" i="1"/>
  <c r="H179" i="1" s="1"/>
  <c r="G180" i="1"/>
  <c r="H180" i="1" s="1"/>
  <c r="G181" i="1"/>
  <c r="H181" i="1" s="1"/>
  <c r="G182" i="1"/>
  <c r="H182" i="1" s="1"/>
  <c r="G183" i="1"/>
  <c r="H183" i="1" s="1"/>
  <c r="G184" i="1"/>
  <c r="H184" i="1" s="1"/>
  <c r="G185" i="1"/>
  <c r="H185" i="1" s="1"/>
  <c r="G186" i="1"/>
  <c r="H186" i="1" s="1"/>
  <c r="G187" i="1"/>
  <c r="H187" i="1" s="1"/>
  <c r="G188" i="1"/>
  <c r="H188" i="1" s="1"/>
  <c r="G189" i="1"/>
  <c r="H189" i="1" s="1"/>
  <c r="G190" i="1"/>
  <c r="H190" i="1" s="1"/>
  <c r="G191" i="1"/>
  <c r="H191" i="1" s="1"/>
  <c r="G192" i="1"/>
  <c r="H192" i="1" s="1"/>
  <c r="G193" i="1"/>
  <c r="H193" i="1" s="1"/>
  <c r="G194" i="1"/>
  <c r="H194" i="1" s="1"/>
  <c r="G195" i="1"/>
  <c r="H195" i="1" s="1"/>
  <c r="G196" i="1"/>
  <c r="H196" i="1" s="1"/>
  <c r="G197" i="1"/>
  <c r="H197" i="1" s="1"/>
  <c r="G198" i="1"/>
  <c r="H198" i="1" s="1"/>
  <c r="G199" i="1"/>
  <c r="H199" i="1" s="1"/>
  <c r="G200" i="1"/>
  <c r="H200" i="1" s="1"/>
  <c r="G201" i="1"/>
  <c r="H201" i="1" s="1"/>
  <c r="G202" i="1"/>
  <c r="H202" i="1" s="1"/>
  <c r="G203" i="1"/>
  <c r="H203" i="1" s="1"/>
  <c r="G204" i="1"/>
  <c r="H204" i="1" s="1"/>
  <c r="G205" i="1"/>
  <c r="H205" i="1" s="1"/>
  <c r="G206" i="1"/>
  <c r="H206" i="1" s="1"/>
  <c r="G207" i="1"/>
  <c r="H207" i="1" s="1"/>
  <c r="G208" i="1"/>
  <c r="H208" i="1" s="1"/>
  <c r="G209" i="1"/>
  <c r="H209" i="1" s="1"/>
  <c r="G210" i="1"/>
  <c r="H210" i="1" s="1"/>
  <c r="G211" i="1"/>
  <c r="H211" i="1" s="1"/>
  <c r="G212" i="1"/>
  <c r="H212" i="1" s="1"/>
  <c r="G213" i="1"/>
  <c r="H213" i="1" s="1"/>
  <c r="G214" i="1"/>
  <c r="H214" i="1" s="1"/>
  <c r="G215" i="1"/>
  <c r="H215" i="1" s="1"/>
  <c r="G216" i="1"/>
  <c r="H216" i="1" s="1"/>
  <c r="G217" i="1"/>
  <c r="H217" i="1" s="1"/>
  <c r="G218" i="1"/>
  <c r="H218" i="1" s="1"/>
  <c r="G219" i="1"/>
  <c r="H219" i="1" s="1"/>
  <c r="G220" i="1"/>
  <c r="H220" i="1" s="1"/>
  <c r="G221" i="1"/>
  <c r="H221" i="1" s="1"/>
  <c r="G222" i="1"/>
  <c r="H222" i="1" s="1"/>
  <c r="G223" i="1"/>
  <c r="H223" i="1" s="1"/>
  <c r="G224" i="1"/>
  <c r="H224" i="1" s="1"/>
  <c r="G225" i="1"/>
  <c r="H225" i="1" s="1"/>
  <c r="G226" i="1"/>
  <c r="H226" i="1" s="1"/>
  <c r="G227" i="1"/>
  <c r="H227" i="1" s="1"/>
  <c r="G228" i="1"/>
  <c r="H228" i="1" s="1"/>
  <c r="G229" i="1"/>
  <c r="H229" i="1" s="1"/>
  <c r="G230" i="1"/>
  <c r="H230" i="1" s="1"/>
  <c r="G231" i="1"/>
  <c r="H231" i="1" s="1"/>
  <c r="G232" i="1"/>
  <c r="H232" i="1" s="1"/>
  <c r="G233" i="1"/>
  <c r="H233" i="1" s="1"/>
  <c r="G234" i="1"/>
  <c r="H234" i="1" s="1"/>
  <c r="G235" i="1"/>
  <c r="H235" i="1" s="1"/>
  <c r="G236" i="1"/>
  <c r="H236" i="1" s="1"/>
  <c r="G237" i="1"/>
  <c r="H237" i="1" s="1"/>
  <c r="G238" i="1"/>
  <c r="H238" i="1" s="1"/>
  <c r="G239" i="1"/>
  <c r="H239" i="1" s="1"/>
  <c r="G240" i="1"/>
  <c r="H240" i="1" s="1"/>
  <c r="G241" i="1"/>
  <c r="H241" i="1" s="1"/>
  <c r="G242" i="1"/>
  <c r="H242" i="1" s="1"/>
  <c r="G243" i="1"/>
  <c r="H243" i="1" s="1"/>
  <c r="G244" i="1"/>
  <c r="H244" i="1" s="1"/>
  <c r="G245" i="1"/>
  <c r="H245" i="1" s="1"/>
  <c r="G246" i="1"/>
  <c r="H246" i="1" s="1"/>
  <c r="G247" i="1"/>
  <c r="H247" i="1" s="1"/>
  <c r="G248" i="1"/>
  <c r="H248" i="1" s="1"/>
  <c r="G249" i="1"/>
  <c r="H249" i="1" s="1"/>
  <c r="G250" i="1"/>
  <c r="H250" i="1" s="1"/>
  <c r="G251" i="1"/>
  <c r="H251" i="1" s="1"/>
  <c r="G252" i="1"/>
  <c r="H252" i="1" s="1"/>
  <c r="G253" i="1"/>
  <c r="H253" i="1" s="1"/>
  <c r="G254" i="1"/>
  <c r="H254" i="1" s="1"/>
  <c r="G255" i="1"/>
  <c r="H255" i="1" s="1"/>
  <c r="G256" i="1"/>
  <c r="H256" i="1" s="1"/>
  <c r="G257" i="1"/>
  <c r="H257" i="1" s="1"/>
  <c r="G258" i="1"/>
  <c r="H258" i="1" s="1"/>
  <c r="G259" i="1"/>
  <c r="H259" i="1" s="1"/>
  <c r="G260" i="1"/>
  <c r="H260" i="1" s="1"/>
  <c r="G261" i="1"/>
  <c r="H261" i="1" s="1"/>
  <c r="G262" i="1"/>
  <c r="H262" i="1" s="1"/>
  <c r="G263" i="1"/>
  <c r="H263" i="1" s="1"/>
  <c r="G264" i="1"/>
  <c r="H264" i="1" s="1"/>
  <c r="G265" i="1"/>
  <c r="H265" i="1" s="1"/>
  <c r="G266" i="1"/>
  <c r="H266" i="1" s="1"/>
  <c r="G267" i="1"/>
  <c r="H267" i="1" s="1"/>
  <c r="G268" i="1"/>
  <c r="H268" i="1" s="1"/>
  <c r="G269" i="1"/>
  <c r="H269" i="1" s="1"/>
  <c r="G270" i="1"/>
  <c r="H270" i="1" s="1"/>
  <c r="G271" i="1"/>
  <c r="H271" i="1" s="1"/>
  <c r="G272" i="1"/>
  <c r="H272" i="1" s="1"/>
  <c r="G273" i="1"/>
  <c r="H273" i="1" s="1"/>
  <c r="G274" i="1"/>
  <c r="H274" i="1" s="1"/>
  <c r="G275" i="1"/>
  <c r="H275" i="1" s="1"/>
  <c r="G276" i="1"/>
  <c r="H276" i="1" s="1"/>
  <c r="G277" i="1"/>
  <c r="H277" i="1" s="1"/>
  <c r="G278" i="1"/>
  <c r="H278" i="1" s="1"/>
  <c r="G279" i="1"/>
  <c r="H279" i="1" s="1"/>
  <c r="G280" i="1"/>
  <c r="H280" i="1" s="1"/>
  <c r="G281" i="1"/>
  <c r="H281" i="1" s="1"/>
  <c r="G282" i="1"/>
  <c r="H282" i="1" s="1"/>
  <c r="G283" i="1"/>
  <c r="H283" i="1" s="1"/>
  <c r="G284" i="1"/>
  <c r="H284" i="1" s="1"/>
  <c r="G285" i="1"/>
  <c r="H285" i="1" s="1"/>
  <c r="G286" i="1"/>
  <c r="H286" i="1" s="1"/>
  <c r="G287" i="1"/>
  <c r="H287" i="1" s="1"/>
  <c r="G288" i="1"/>
  <c r="H288" i="1" s="1"/>
  <c r="G289" i="1"/>
  <c r="H289" i="1" s="1"/>
  <c r="G290" i="1"/>
  <c r="H290" i="1" s="1"/>
  <c r="G291" i="1"/>
  <c r="H291" i="1" s="1"/>
  <c r="G292" i="1"/>
  <c r="H292" i="1" s="1"/>
  <c r="G293" i="1"/>
  <c r="H293" i="1" s="1"/>
  <c r="G294" i="1"/>
  <c r="H294" i="1" s="1"/>
  <c r="G295" i="1"/>
  <c r="H295" i="1" s="1"/>
  <c r="G296" i="1"/>
  <c r="H296" i="1" s="1"/>
  <c r="G297" i="1"/>
  <c r="H297" i="1" s="1"/>
  <c r="G298" i="1"/>
  <c r="H298" i="1" s="1"/>
  <c r="G299" i="1"/>
  <c r="H299" i="1" s="1"/>
  <c r="G300" i="1"/>
  <c r="H300" i="1" s="1"/>
  <c r="G301" i="1"/>
  <c r="H301" i="1" s="1"/>
  <c r="G302" i="1"/>
  <c r="H302" i="1" s="1"/>
  <c r="G303" i="1"/>
  <c r="H303" i="1" s="1"/>
  <c r="G304" i="1"/>
  <c r="H304" i="1" s="1"/>
  <c r="G305" i="1"/>
  <c r="H305" i="1" s="1"/>
  <c r="G306" i="1"/>
  <c r="H306" i="1" s="1"/>
  <c r="G307" i="1"/>
  <c r="H307" i="1" s="1"/>
  <c r="G308" i="1"/>
  <c r="H308" i="1" s="1"/>
  <c r="G309" i="1"/>
  <c r="H309" i="1" s="1"/>
  <c r="G310" i="1"/>
  <c r="H310" i="1"/>
  <c r="G311" i="1"/>
  <c r="H311" i="1" s="1"/>
  <c r="G312" i="1"/>
  <c r="H312" i="1" s="1"/>
  <c r="G313" i="1"/>
  <c r="H313" i="1" s="1"/>
  <c r="G314" i="1"/>
  <c r="H314" i="1" s="1"/>
  <c r="G315" i="1"/>
  <c r="H315" i="1" s="1"/>
  <c r="G316" i="1"/>
  <c r="H316" i="1" s="1"/>
  <c r="G317" i="1"/>
  <c r="H317" i="1" s="1"/>
  <c r="G318" i="1"/>
  <c r="H318" i="1" s="1"/>
  <c r="G319" i="1"/>
  <c r="H319" i="1" s="1"/>
  <c r="G320" i="1"/>
  <c r="H320" i="1" s="1"/>
  <c r="G321" i="1"/>
  <c r="H321" i="1" s="1"/>
  <c r="G322" i="1"/>
  <c r="H322" i="1" s="1"/>
  <c r="G323" i="1"/>
  <c r="H323" i="1" s="1"/>
  <c r="G324" i="1"/>
  <c r="H324" i="1" s="1"/>
  <c r="G325" i="1"/>
  <c r="H325" i="1" s="1"/>
  <c r="G326" i="1"/>
  <c r="H326" i="1" s="1"/>
  <c r="G327" i="1"/>
  <c r="H327" i="1" s="1"/>
  <c r="G328" i="1"/>
  <c r="H328" i="1" s="1"/>
  <c r="G329" i="1"/>
  <c r="H329" i="1" s="1"/>
  <c r="G330" i="1"/>
  <c r="H330" i="1" s="1"/>
  <c r="G331" i="1"/>
  <c r="H331" i="1" s="1"/>
  <c r="G332" i="1"/>
  <c r="H332" i="1" s="1"/>
  <c r="G333" i="1"/>
  <c r="H333" i="1" s="1"/>
  <c r="G334" i="1"/>
  <c r="H334" i="1" s="1"/>
  <c r="G335" i="1"/>
  <c r="H335" i="1" s="1"/>
  <c r="G336" i="1"/>
  <c r="H336" i="1" s="1"/>
  <c r="G337" i="1"/>
  <c r="H337" i="1" s="1"/>
  <c r="G338" i="1"/>
  <c r="H338" i="1" s="1"/>
  <c r="G339" i="1"/>
  <c r="H339" i="1" s="1"/>
  <c r="G340" i="1"/>
  <c r="H340" i="1" s="1"/>
  <c r="G341" i="1"/>
  <c r="H341" i="1" s="1"/>
  <c r="G342" i="1"/>
  <c r="H342" i="1" s="1"/>
  <c r="G343" i="1"/>
  <c r="H343" i="1" s="1"/>
  <c r="G344" i="1"/>
  <c r="H344" i="1" s="1"/>
  <c r="G345" i="1"/>
  <c r="H345" i="1" s="1"/>
  <c r="G346" i="1"/>
  <c r="H346" i="1" s="1"/>
  <c r="G347" i="1"/>
  <c r="H347" i="1" s="1"/>
  <c r="G348" i="1"/>
  <c r="H348" i="1" s="1"/>
  <c r="G349" i="1"/>
  <c r="H349" i="1" s="1"/>
  <c r="G350" i="1"/>
  <c r="H350" i="1" s="1"/>
  <c r="G351" i="1"/>
  <c r="H351" i="1" s="1"/>
  <c r="G352" i="1"/>
  <c r="H352" i="1" s="1"/>
  <c r="G353" i="1"/>
  <c r="H353" i="1" s="1"/>
  <c r="G354" i="1"/>
  <c r="H354" i="1" s="1"/>
  <c r="G355" i="1"/>
  <c r="H355" i="1" s="1"/>
  <c r="G356" i="1"/>
  <c r="H356" i="1" s="1"/>
  <c r="G357" i="1"/>
  <c r="H357" i="1" s="1"/>
  <c r="G358" i="1"/>
  <c r="H358" i="1" s="1"/>
  <c r="G359" i="1"/>
  <c r="H359" i="1" s="1"/>
  <c r="G360" i="1"/>
  <c r="H360" i="1" s="1"/>
  <c r="G361" i="1"/>
  <c r="H361" i="1" s="1"/>
  <c r="G362" i="1"/>
  <c r="H362" i="1" s="1"/>
  <c r="G363" i="1"/>
  <c r="H363" i="1" s="1"/>
  <c r="G364" i="1"/>
  <c r="H364" i="1" s="1"/>
  <c r="G365" i="1"/>
  <c r="H365" i="1" s="1"/>
  <c r="G366" i="1"/>
  <c r="H366" i="1" s="1"/>
  <c r="G367" i="1"/>
  <c r="H367" i="1" s="1"/>
  <c r="G368" i="1"/>
  <c r="H368" i="1" s="1"/>
  <c r="G369" i="1"/>
  <c r="H369" i="1" s="1"/>
  <c r="G370" i="1"/>
  <c r="H370" i="1" s="1"/>
  <c r="G371" i="1"/>
  <c r="H371" i="1" s="1"/>
  <c r="G372" i="1"/>
  <c r="H372" i="1" s="1"/>
  <c r="G373" i="1"/>
  <c r="H373" i="1" s="1"/>
  <c r="G374" i="1"/>
  <c r="H374" i="1" s="1"/>
  <c r="G375" i="1"/>
  <c r="H375" i="1" s="1"/>
  <c r="G376" i="1"/>
  <c r="H376" i="1" s="1"/>
  <c r="G377" i="1"/>
  <c r="H377" i="1" s="1"/>
  <c r="G378" i="1"/>
  <c r="H378" i="1" s="1"/>
  <c r="G379" i="1"/>
  <c r="H379" i="1" s="1"/>
  <c r="G380" i="1"/>
  <c r="H380" i="1" s="1"/>
  <c r="G381" i="1"/>
  <c r="H381" i="1" s="1"/>
  <c r="G382" i="1"/>
  <c r="H382" i="1" s="1"/>
  <c r="G383" i="1"/>
  <c r="H383" i="1" s="1"/>
  <c r="G384" i="1"/>
  <c r="H384" i="1" s="1"/>
  <c r="G385" i="1"/>
  <c r="H385" i="1" s="1"/>
  <c r="G386" i="1"/>
  <c r="H386" i="1" s="1"/>
  <c r="G387" i="1"/>
  <c r="H387" i="1" s="1"/>
  <c r="G388" i="1"/>
  <c r="H388" i="1" s="1"/>
  <c r="G389" i="1"/>
  <c r="H389" i="1" s="1"/>
  <c r="G390" i="1"/>
  <c r="H390" i="1" s="1"/>
  <c r="G391" i="1"/>
  <c r="H391" i="1" s="1"/>
  <c r="G392" i="1"/>
  <c r="H392" i="1" s="1"/>
  <c r="G393" i="1"/>
  <c r="H393" i="1" s="1"/>
  <c r="G394" i="1"/>
  <c r="H394" i="1" s="1"/>
  <c r="G395" i="1"/>
  <c r="H395" i="1" s="1"/>
  <c r="G396" i="1"/>
  <c r="H396" i="1" s="1"/>
  <c r="G397" i="1"/>
  <c r="H397" i="1" s="1"/>
  <c r="G398" i="1"/>
  <c r="H398" i="1" s="1"/>
  <c r="G399" i="1"/>
  <c r="H399" i="1" s="1"/>
  <c r="G400" i="1"/>
  <c r="H400" i="1" s="1"/>
  <c r="G401" i="1"/>
  <c r="H401" i="1" s="1"/>
  <c r="G402" i="1"/>
  <c r="H402" i="1" s="1"/>
  <c r="G403" i="1"/>
  <c r="H403" i="1" s="1"/>
  <c r="G404" i="1"/>
  <c r="H404" i="1" s="1"/>
  <c r="G405" i="1"/>
  <c r="H405" i="1" s="1"/>
  <c r="G406" i="1"/>
  <c r="H406" i="1" s="1"/>
  <c r="G407" i="1"/>
  <c r="H407" i="1" s="1"/>
  <c r="G408" i="1"/>
  <c r="H408" i="1" s="1"/>
  <c r="G409" i="1"/>
  <c r="H409" i="1" s="1"/>
  <c r="G410" i="1"/>
  <c r="H410" i="1" s="1"/>
  <c r="G411" i="1"/>
  <c r="H411" i="1" s="1"/>
  <c r="G412" i="1"/>
  <c r="H412" i="1" s="1"/>
  <c r="G413" i="1"/>
  <c r="H413" i="1" s="1"/>
  <c r="G414" i="1"/>
  <c r="H414" i="1" s="1"/>
  <c r="G415" i="1"/>
  <c r="H415" i="1" s="1"/>
  <c r="G416" i="1"/>
  <c r="H416" i="1" s="1"/>
  <c r="G417" i="1"/>
  <c r="H417" i="1" s="1"/>
  <c r="G418" i="1"/>
  <c r="H418" i="1" s="1"/>
  <c r="G419" i="1"/>
  <c r="H419" i="1" s="1"/>
  <c r="G420" i="1"/>
  <c r="H420" i="1" s="1"/>
  <c r="G421" i="1"/>
  <c r="H421" i="1" s="1"/>
  <c r="G422" i="1"/>
  <c r="H422" i="1" s="1"/>
  <c r="G423" i="1"/>
  <c r="H423" i="1" s="1"/>
  <c r="G424" i="1"/>
  <c r="H424" i="1" s="1"/>
  <c r="G425" i="1"/>
  <c r="H425" i="1" s="1"/>
  <c r="G426" i="1"/>
  <c r="H426" i="1" s="1"/>
  <c r="G427" i="1"/>
  <c r="H427" i="1" s="1"/>
  <c r="G428" i="1"/>
  <c r="H428" i="1" s="1"/>
  <c r="G429" i="1"/>
  <c r="H429" i="1" s="1"/>
  <c r="G430" i="1"/>
  <c r="H430" i="1" s="1"/>
  <c r="G431" i="1"/>
  <c r="H431" i="1" s="1"/>
  <c r="G432" i="1"/>
  <c r="H432" i="1" s="1"/>
  <c r="G433" i="1"/>
  <c r="H433" i="1" s="1"/>
  <c r="G434" i="1"/>
  <c r="H434" i="1" s="1"/>
  <c r="G435" i="1"/>
  <c r="H435" i="1" s="1"/>
  <c r="G436" i="1"/>
  <c r="H436" i="1" s="1"/>
  <c r="G437" i="1"/>
  <c r="H437" i="1" s="1"/>
  <c r="G438" i="1"/>
  <c r="H438" i="1" s="1"/>
  <c r="G439" i="1"/>
  <c r="H439" i="1" s="1"/>
  <c r="G440" i="1"/>
  <c r="H440" i="1" s="1"/>
  <c r="G441" i="1"/>
  <c r="H441" i="1" s="1"/>
  <c r="G442" i="1"/>
  <c r="H442" i="1" s="1"/>
  <c r="G443" i="1"/>
  <c r="H443" i="1" s="1"/>
  <c r="G444" i="1"/>
  <c r="H444" i="1" s="1"/>
  <c r="G445" i="1"/>
  <c r="H445" i="1" s="1"/>
  <c r="G446" i="1"/>
  <c r="H446" i="1" s="1"/>
  <c r="G447" i="1"/>
  <c r="H447" i="1" s="1"/>
  <c r="G448" i="1"/>
  <c r="H448" i="1" s="1"/>
  <c r="G449" i="1"/>
  <c r="H449" i="1" s="1"/>
  <c r="G450" i="1"/>
  <c r="H450" i="1" s="1"/>
  <c r="G451" i="1"/>
  <c r="H451" i="1" s="1"/>
  <c r="G452" i="1"/>
  <c r="H452" i="1" s="1"/>
  <c r="G453" i="1"/>
  <c r="H453" i="1" s="1"/>
  <c r="G454" i="1"/>
  <c r="H454" i="1" s="1"/>
  <c r="G455" i="1"/>
  <c r="H455" i="1" s="1"/>
  <c r="G456" i="1"/>
  <c r="H456" i="1" s="1"/>
  <c r="G457" i="1"/>
  <c r="H457" i="1" s="1"/>
  <c r="G458" i="1"/>
  <c r="H458" i="1" s="1"/>
  <c r="G459" i="1"/>
  <c r="H459" i="1" s="1"/>
  <c r="G460" i="1"/>
  <c r="H460" i="1" s="1"/>
  <c r="G461" i="1"/>
  <c r="H461" i="1" s="1"/>
  <c r="G462" i="1"/>
  <c r="H462" i="1" s="1"/>
  <c r="G463" i="1"/>
  <c r="H463" i="1" s="1"/>
  <c r="G464" i="1"/>
  <c r="H464" i="1" s="1"/>
  <c r="G465" i="1"/>
  <c r="H465" i="1" s="1"/>
  <c r="G466" i="1"/>
  <c r="H466" i="1" s="1"/>
  <c r="G467" i="1"/>
  <c r="H467" i="1" s="1"/>
  <c r="G468" i="1"/>
  <c r="H468" i="1" s="1"/>
  <c r="G469" i="1"/>
  <c r="H469" i="1" s="1"/>
  <c r="G470" i="1"/>
  <c r="H470" i="1" s="1"/>
  <c r="G471" i="1"/>
  <c r="H471" i="1" s="1"/>
  <c r="G472" i="1"/>
  <c r="H472" i="1" s="1"/>
  <c r="G473" i="1"/>
  <c r="H473" i="1" s="1"/>
  <c r="G474" i="1"/>
  <c r="H474" i="1" s="1"/>
  <c r="G475" i="1"/>
  <c r="H475" i="1" s="1"/>
  <c r="G476" i="1"/>
  <c r="H476" i="1" s="1"/>
  <c r="G477" i="1"/>
  <c r="H477" i="1" s="1"/>
  <c r="G478" i="1"/>
  <c r="H478" i="1" s="1"/>
  <c r="G479" i="1"/>
  <c r="H479" i="1" s="1"/>
  <c r="G480" i="1"/>
  <c r="H480" i="1" s="1"/>
  <c r="G481" i="1"/>
  <c r="H481" i="1" s="1"/>
  <c r="G482" i="1"/>
  <c r="H482" i="1" s="1"/>
  <c r="G483" i="1"/>
  <c r="H483" i="1" s="1"/>
  <c r="G484" i="1"/>
  <c r="H484" i="1" s="1"/>
  <c r="G485" i="1"/>
  <c r="H485" i="1" s="1"/>
  <c r="H486" i="1"/>
  <c r="G487" i="1"/>
  <c r="H487" i="1"/>
  <c r="G488" i="1"/>
  <c r="H488" i="1" s="1"/>
  <c r="G489" i="1"/>
  <c r="H489" i="1" s="1"/>
  <c r="H490" i="1"/>
  <c r="H491" i="1"/>
  <c r="G492" i="1"/>
  <c r="H492" i="1" s="1"/>
  <c r="G493" i="1"/>
  <c r="H493" i="1" s="1"/>
  <c r="G494" i="1"/>
  <c r="H494" i="1" s="1"/>
  <c r="H495" i="1"/>
  <c r="G496" i="1"/>
  <c r="H496" i="1" s="1"/>
  <c r="G497" i="1"/>
  <c r="H497" i="1" s="1"/>
  <c r="G498" i="1"/>
  <c r="H498" i="1" s="1"/>
  <c r="G499" i="1"/>
  <c r="H499" i="1" s="1"/>
  <c r="G500" i="1"/>
  <c r="H500" i="1" s="1"/>
  <c r="G501" i="1"/>
  <c r="H501" i="1" s="1"/>
  <c r="G502" i="1"/>
  <c r="H502" i="1" s="1"/>
  <c r="G503" i="1"/>
  <c r="H503" i="1" s="1"/>
  <c r="G504" i="1"/>
  <c r="H504" i="1" s="1"/>
  <c r="G505" i="1"/>
  <c r="H505" i="1" s="1"/>
  <c r="G506" i="1"/>
  <c r="H506" i="1" s="1"/>
  <c r="G507" i="1"/>
  <c r="H507" i="1" s="1"/>
  <c r="G508" i="1"/>
  <c r="H508" i="1" s="1"/>
  <c r="G509" i="1"/>
  <c r="H509" i="1" s="1"/>
  <c r="G510" i="1"/>
  <c r="H510" i="1" s="1"/>
  <c r="G511" i="1"/>
  <c r="H511" i="1" s="1"/>
  <c r="G512" i="1"/>
  <c r="H512" i="1" s="1"/>
  <c r="G513" i="1"/>
  <c r="H513" i="1" s="1"/>
  <c r="G514" i="1"/>
  <c r="H514" i="1" s="1"/>
  <c r="G515" i="1"/>
  <c r="H515" i="1" s="1"/>
  <c r="G516" i="1"/>
  <c r="H516" i="1" s="1"/>
  <c r="G517" i="1"/>
  <c r="H517" i="1" s="1"/>
  <c r="G518" i="1"/>
  <c r="H518" i="1" s="1"/>
  <c r="G519" i="1"/>
  <c r="H519" i="1" s="1"/>
  <c r="G520" i="1"/>
  <c r="H520" i="1" s="1"/>
  <c r="G521" i="1"/>
  <c r="H521" i="1" s="1"/>
  <c r="G522" i="1"/>
  <c r="H522" i="1" s="1"/>
  <c r="G523" i="1"/>
  <c r="H523" i="1" s="1"/>
  <c r="G524" i="1"/>
  <c r="H524" i="1" s="1"/>
  <c r="G525" i="1"/>
  <c r="H525" i="1" s="1"/>
  <c r="G526" i="1"/>
  <c r="H526" i="1" s="1"/>
  <c r="H527" i="1"/>
  <c r="G528" i="1"/>
  <c r="H528" i="1" s="1"/>
  <c r="G529" i="1"/>
  <c r="H529" i="1" s="1"/>
  <c r="G530" i="1"/>
  <c r="H530" i="1" s="1"/>
  <c r="G531" i="1"/>
  <c r="H531" i="1" s="1"/>
  <c r="G532" i="1"/>
  <c r="H532" i="1" s="1"/>
  <c r="G533" i="1"/>
  <c r="H533" i="1" s="1"/>
  <c r="G534" i="1"/>
  <c r="H534" i="1" s="1"/>
  <c r="G535" i="1"/>
  <c r="H535" i="1" s="1"/>
  <c r="G536" i="1"/>
  <c r="H536" i="1" s="1"/>
  <c r="G537" i="1"/>
  <c r="H537" i="1" s="1"/>
  <c r="G538" i="1"/>
  <c r="H538" i="1" s="1"/>
  <c r="G539" i="1"/>
  <c r="H539" i="1" s="1"/>
  <c r="G540" i="1"/>
  <c r="H540" i="1" s="1"/>
  <c r="G541" i="1"/>
  <c r="H541" i="1" s="1"/>
  <c r="G542" i="1"/>
  <c r="H542" i="1" s="1"/>
  <c r="G543" i="1"/>
  <c r="H543" i="1" s="1"/>
  <c r="G544" i="1"/>
  <c r="H544" i="1" s="1"/>
  <c r="G545" i="1"/>
  <c r="H545" i="1" s="1"/>
  <c r="G546" i="1"/>
  <c r="H546" i="1" s="1"/>
  <c r="G547" i="1"/>
  <c r="H547" i="1" s="1"/>
  <c r="G548" i="1"/>
  <c r="H548" i="1" s="1"/>
  <c r="G549" i="1"/>
  <c r="H549" i="1" s="1"/>
  <c r="G550" i="1"/>
  <c r="H550" i="1" s="1"/>
  <c r="G551" i="1"/>
  <c r="H551" i="1" s="1"/>
  <c r="G552" i="1"/>
  <c r="H552" i="1" s="1"/>
  <c r="G553" i="1"/>
  <c r="H553" i="1" s="1"/>
  <c r="G554" i="1"/>
  <c r="H554" i="1" s="1"/>
  <c r="G555" i="1"/>
  <c r="H555" i="1" s="1"/>
  <c r="G556" i="1"/>
  <c r="H556" i="1" s="1"/>
  <c r="G557" i="1"/>
  <c r="H557" i="1" s="1"/>
  <c r="G558" i="1"/>
  <c r="H558" i="1" s="1"/>
  <c r="G559" i="1"/>
  <c r="H559" i="1" s="1"/>
  <c r="G560" i="1"/>
  <c r="H560" i="1" s="1"/>
  <c r="G561" i="1"/>
  <c r="H561" i="1" s="1"/>
  <c r="H562" i="1"/>
  <c r="H563" i="1"/>
  <c r="H564" i="1"/>
  <c r="G565" i="1"/>
  <c r="H565" i="1" s="1"/>
  <c r="G566" i="1"/>
  <c r="H566" i="1" s="1"/>
  <c r="G567" i="1"/>
  <c r="H567" i="1" s="1"/>
  <c r="G568" i="1"/>
  <c r="H568" i="1" s="1"/>
  <c r="H569" i="1"/>
  <c r="H570" i="1"/>
  <c r="G571" i="1"/>
  <c r="H571" i="1" s="1"/>
  <c r="G572" i="1"/>
  <c r="H572" i="1" s="1"/>
  <c r="G573" i="1"/>
  <c r="H573" i="1" s="1"/>
  <c r="G574" i="1"/>
  <c r="H574" i="1" s="1"/>
  <c r="G575" i="1"/>
  <c r="H575" i="1" s="1"/>
  <c r="H576" i="1"/>
  <c r="G577" i="1"/>
  <c r="H577" i="1" s="1"/>
  <c r="H578" i="1"/>
  <c r="G579" i="1"/>
  <c r="H579" i="1" s="1"/>
  <c r="G580" i="1"/>
  <c r="H580" i="1" s="1"/>
  <c r="G581" i="1"/>
  <c r="H581" i="1" s="1"/>
  <c r="G582" i="1"/>
  <c r="H582" i="1" s="1"/>
  <c r="G583" i="1"/>
  <c r="H583" i="1" s="1"/>
  <c r="G584" i="1"/>
  <c r="H584" i="1" s="1"/>
  <c r="G585" i="1"/>
  <c r="H585" i="1" s="1"/>
  <c r="G586" i="1"/>
  <c r="H586" i="1" s="1"/>
  <c r="G587" i="1"/>
  <c r="H587" i="1" s="1"/>
  <c r="G588" i="1"/>
  <c r="H588" i="1" s="1"/>
  <c r="G589" i="1"/>
  <c r="H589" i="1" s="1"/>
  <c r="H590" i="1"/>
  <c r="G591" i="1"/>
  <c r="H591" i="1" s="1"/>
  <c r="G592" i="1"/>
  <c r="H592" i="1" s="1"/>
  <c r="G593" i="1"/>
  <c r="H593" i="1" s="1"/>
  <c r="G594" i="1"/>
  <c r="H594" i="1" s="1"/>
  <c r="G595" i="1"/>
  <c r="H595" i="1" s="1"/>
  <c r="G596" i="1"/>
  <c r="H596" i="1" s="1"/>
  <c r="G597" i="1"/>
  <c r="H597" i="1" s="1"/>
  <c r="G598" i="1"/>
  <c r="H598" i="1" s="1"/>
  <c r="G599" i="1"/>
  <c r="H599" i="1" s="1"/>
  <c r="G600" i="1"/>
  <c r="H600" i="1" s="1"/>
  <c r="G601" i="1"/>
  <c r="H601" i="1" s="1"/>
  <c r="H602" i="1"/>
  <c r="G603" i="1"/>
  <c r="H603" i="1" s="1"/>
  <c r="G604" i="1"/>
  <c r="H604" i="1" s="1"/>
  <c r="H605" i="1"/>
  <c r="G606" i="1"/>
  <c r="H606" i="1" s="1"/>
  <c r="G607" i="1"/>
  <c r="H607" i="1" s="1"/>
  <c r="G608" i="1"/>
  <c r="H608" i="1" s="1"/>
  <c r="G609" i="1"/>
  <c r="H609" i="1" s="1"/>
  <c r="H610" i="1"/>
  <c r="G611" i="1"/>
  <c r="H611" i="1" s="1"/>
  <c r="G612" i="1"/>
  <c r="H612" i="1" s="1"/>
  <c r="G613" i="1"/>
  <c r="H613" i="1" s="1"/>
  <c r="H614" i="1"/>
  <c r="G615" i="1"/>
  <c r="H615" i="1" s="1"/>
  <c r="G616" i="1"/>
  <c r="H616" i="1" s="1"/>
  <c r="G617" i="1"/>
  <c r="H617" i="1" s="1"/>
  <c r="G618" i="1"/>
  <c r="H618" i="1" s="1"/>
  <c r="G619" i="1"/>
  <c r="H619" i="1" s="1"/>
  <c r="G620" i="1"/>
  <c r="H620" i="1" s="1"/>
  <c r="G621" i="1"/>
  <c r="H621" i="1" s="1"/>
  <c r="G622" i="1"/>
  <c r="H622" i="1" s="1"/>
  <c r="G623" i="1"/>
  <c r="H623" i="1" s="1"/>
  <c r="G624" i="1"/>
  <c r="H624" i="1" s="1"/>
  <c r="H625" i="1"/>
  <c r="G626" i="1"/>
  <c r="H626" i="1" s="1"/>
  <c r="G627" i="1"/>
  <c r="H627" i="1" s="1"/>
  <c r="G628" i="1"/>
  <c r="H628" i="1" s="1"/>
  <c r="G629" i="1"/>
  <c r="H629" i="1" s="1"/>
  <c r="G630" i="1"/>
  <c r="H630" i="1" s="1"/>
  <c r="G631" i="1"/>
  <c r="H631" i="1" s="1"/>
  <c r="G632" i="1"/>
  <c r="H632" i="1" s="1"/>
  <c r="G633" i="1"/>
  <c r="H633" i="1" s="1"/>
  <c r="G634" i="1"/>
  <c r="H634" i="1" s="1"/>
  <c r="G635" i="1"/>
  <c r="H635" i="1" s="1"/>
  <c r="G636" i="1"/>
  <c r="H636" i="1" s="1"/>
  <c r="G637" i="1"/>
  <c r="H637" i="1" s="1"/>
  <c r="G638" i="1"/>
  <c r="H638" i="1" s="1"/>
  <c r="H639" i="1"/>
  <c r="G640" i="1"/>
  <c r="H640" i="1" s="1"/>
  <c r="H641" i="1"/>
  <c r="G642" i="1"/>
  <c r="H642" i="1" s="1"/>
  <c r="G643" i="1"/>
  <c r="H643" i="1" s="1"/>
  <c r="G644" i="1"/>
  <c r="H644" i="1" s="1"/>
  <c r="G645" i="1"/>
  <c r="H645" i="1" s="1"/>
  <c r="H646" i="1"/>
  <c r="F647" i="1"/>
  <c r="L647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 Tan Hung</author>
  </authors>
  <commentList>
    <comment ref="Q54" authorId="0" shapeId="0" xr:uid="{DD83F9B9-71BA-423B-A5AD-790620559328}">
      <text>
        <r>
          <rPr>
            <b/>
            <sz val="9"/>
            <color indexed="81"/>
            <rFont val="Tahoma"/>
            <family val="2"/>
          </rPr>
          <t>Le Tan Hung:</t>
        </r>
        <r>
          <rPr>
            <sz val="9"/>
            <color indexed="81"/>
            <rFont val="Tahoma"/>
            <family val="2"/>
          </rPr>
          <t xml:space="preserve">
Kho báo kiểm dò lại 4 cái</t>
        </r>
      </text>
    </comment>
  </commentList>
</comments>
</file>

<file path=xl/sharedStrings.xml><?xml version="1.0" encoding="utf-8"?>
<sst xmlns="http://schemas.openxmlformats.org/spreadsheetml/2006/main" count="51817" uniqueCount="17542">
  <si>
    <t>STT</t>
  </si>
  <si>
    <t>MÃ SỐ TS</t>
  </si>
  <si>
    <t>SỐ MÁY</t>
  </si>
  <si>
    <t>HIỆU MÁY</t>
  </si>
  <si>
    <t>CÔNG SUẤT</t>
  </si>
  <si>
    <t>ĐIỆN THẾ</t>
  </si>
  <si>
    <t>NĂM SX</t>
  </si>
  <si>
    <t>NGUYÊN GIÁ</t>
  </si>
  <si>
    <t>GHI CHÚ</t>
  </si>
  <si>
    <t>SCCD</t>
  </si>
  <si>
    <t>8.6/0.4</t>
  </si>
  <si>
    <t>TBD</t>
  </si>
  <si>
    <t>8.6-12.7/0.4</t>
  </si>
  <si>
    <t>15/0.4</t>
  </si>
  <si>
    <t>15-22/0.4</t>
  </si>
  <si>
    <t>ABB</t>
  </si>
  <si>
    <t>GE</t>
  </si>
  <si>
    <t>VE</t>
  </si>
  <si>
    <t>OSAKA</t>
  </si>
  <si>
    <t>1997</t>
  </si>
  <si>
    <t>1994</t>
  </si>
  <si>
    <t>TBD4</t>
  </si>
  <si>
    <t>22/0.4</t>
  </si>
  <si>
    <t>2004</t>
  </si>
  <si>
    <t>TAKAOKA</t>
  </si>
  <si>
    <t>12.7/0.4</t>
  </si>
  <si>
    <t>EMC</t>
  </si>
  <si>
    <t>Người lập</t>
  </si>
  <si>
    <t>Thủ Kho</t>
  </si>
  <si>
    <t>Phòng TC.KT</t>
  </si>
  <si>
    <t>Lê Văn Tân</t>
  </si>
  <si>
    <t>Sử Hữu Thế Hiển</t>
  </si>
  <si>
    <t>Phòng KT&amp;AT</t>
  </si>
  <si>
    <t>Đội QLVT</t>
  </si>
  <si>
    <t>Trần Huy Bình</t>
  </si>
  <si>
    <t>Nguyễn Hoàng Tiến</t>
  </si>
  <si>
    <t>KT. GIÁM ĐỐC
PHÓ GIÁM ĐỐC</t>
  </si>
  <si>
    <t>Lương Minh Hoàng</t>
  </si>
  <si>
    <t>SPOKANE</t>
  </si>
  <si>
    <t>WAGNER</t>
  </si>
  <si>
    <t>MG</t>
  </si>
  <si>
    <t>WESTINGHOUSE</t>
  </si>
  <si>
    <t>1975</t>
  </si>
  <si>
    <t>1991</t>
  </si>
  <si>
    <t>1989</t>
  </si>
  <si>
    <t>2001</t>
  </si>
  <si>
    <t>2000</t>
  </si>
  <si>
    <t>LETRANS</t>
  </si>
  <si>
    <t>1962-1965</t>
  </si>
  <si>
    <t>TSC</t>
  </si>
  <si>
    <t>6.6-15/0.4</t>
  </si>
  <si>
    <t>1963-1969</t>
  </si>
  <si>
    <t>TND</t>
  </si>
  <si>
    <t>Nguyễn Trung Kỳ</t>
  </si>
  <si>
    <t>DANH SÁCH 644 MBT DỰ KIẾN ĐỀ XUẤT THANH LÝ (đính kèm công văn số:              /DVĐL-KTAT ngày      /     /2021)</t>
  </si>
  <si>
    <t>04101259</t>
  </si>
  <si>
    <t>04101260</t>
  </si>
  <si>
    <t>04011482</t>
  </si>
  <si>
    <t>04011489</t>
  </si>
  <si>
    <t>04091295</t>
  </si>
  <si>
    <t>04091299</t>
  </si>
  <si>
    <t>040114242</t>
  </si>
  <si>
    <t>040912259</t>
  </si>
  <si>
    <t>041012388</t>
  </si>
  <si>
    <t>131500945</t>
  </si>
  <si>
    <t>040713281</t>
  </si>
  <si>
    <t>2013</t>
  </si>
  <si>
    <t>04021455</t>
  </si>
  <si>
    <t>12.7/0.23</t>
  </si>
  <si>
    <t>04101234</t>
  </si>
  <si>
    <t>040713282</t>
  </si>
  <si>
    <t>04051456</t>
  </si>
  <si>
    <t>04101215</t>
  </si>
  <si>
    <t>040514114</t>
  </si>
  <si>
    <t>041012338</t>
  </si>
  <si>
    <t>04011426</t>
  </si>
  <si>
    <t>041012364</t>
  </si>
  <si>
    <t>151504061</t>
  </si>
  <si>
    <t>04081418</t>
  </si>
  <si>
    <t>040915204</t>
  </si>
  <si>
    <t>041012317</t>
  </si>
  <si>
    <t>04081431</t>
  </si>
  <si>
    <t>041012119</t>
  </si>
  <si>
    <t>041012280</t>
  </si>
  <si>
    <t>041012373</t>
  </si>
  <si>
    <t>04111345</t>
  </si>
  <si>
    <t>041012383</t>
  </si>
  <si>
    <t>161501581</t>
  </si>
  <si>
    <t>041113279</t>
  </si>
  <si>
    <t>S04061435</t>
  </si>
  <si>
    <t>041014147</t>
  </si>
  <si>
    <t>S040814182</t>
  </si>
  <si>
    <t>S041012241</t>
  </si>
  <si>
    <t>161501595</t>
  </si>
  <si>
    <t>041012337</t>
  </si>
  <si>
    <t>041113277</t>
  </si>
  <si>
    <t>S041012202</t>
  </si>
  <si>
    <t>S041012238</t>
  </si>
  <si>
    <t>161501570</t>
  </si>
  <si>
    <t>04091312</t>
  </si>
  <si>
    <t>S04051496</t>
  </si>
  <si>
    <t>040915206</t>
  </si>
  <si>
    <t>8.6-12.7/0.23</t>
  </si>
  <si>
    <t>151504015</t>
  </si>
  <si>
    <t>S04091310</t>
  </si>
  <si>
    <t>041012211</t>
  </si>
  <si>
    <t>S041012182</t>
  </si>
  <si>
    <t>8.6-12.7/0.23-0.46</t>
  </si>
  <si>
    <t>S041012188</t>
  </si>
  <si>
    <t>S04101243</t>
  </si>
  <si>
    <t>12.7/0.23-0.46</t>
  </si>
  <si>
    <t>041012377</t>
  </si>
  <si>
    <t>041012382</t>
  </si>
  <si>
    <t>041012376</t>
  </si>
  <si>
    <t>040914183</t>
  </si>
  <si>
    <t>S040713302</t>
  </si>
  <si>
    <t>S041012103</t>
  </si>
  <si>
    <t>S04101291</t>
  </si>
  <si>
    <t>161501543</t>
  </si>
  <si>
    <t>04031485</t>
  </si>
  <si>
    <t>041012369</t>
  </si>
  <si>
    <t>S041012310</t>
  </si>
  <si>
    <t>S040912106</t>
  </si>
  <si>
    <t>S040912113</t>
  </si>
  <si>
    <t>S040912255</t>
  </si>
  <si>
    <t>S040912272</t>
  </si>
  <si>
    <t>S04091296</t>
  </si>
  <si>
    <t>S04091297</t>
  </si>
  <si>
    <t>S041012133</t>
  </si>
  <si>
    <t>S041012134</t>
  </si>
  <si>
    <t>S041012135</t>
  </si>
  <si>
    <t>S041012144</t>
  </si>
  <si>
    <t>S041013296</t>
  </si>
  <si>
    <t>151504127</t>
  </si>
  <si>
    <t>S041013321</t>
  </si>
  <si>
    <t>041012381</t>
  </si>
  <si>
    <t>S041012194</t>
  </si>
  <si>
    <t>S041012216</t>
  </si>
  <si>
    <t>S04101289</t>
  </si>
  <si>
    <t>040915209</t>
  </si>
  <si>
    <t>161502088</t>
  </si>
  <si>
    <t>04031471</t>
  </si>
  <si>
    <t>S04021410</t>
  </si>
  <si>
    <t>S040514193</t>
  </si>
  <si>
    <t>S040912176</t>
  </si>
  <si>
    <t>S040912191</t>
  </si>
  <si>
    <t>S040912203</t>
  </si>
  <si>
    <t>S040912206</t>
  </si>
  <si>
    <t>S040912253</t>
  </si>
  <si>
    <t>S040912254</t>
  </si>
  <si>
    <t>S040912274</t>
  </si>
  <si>
    <t>S04101205</t>
  </si>
  <si>
    <t>S041012113</t>
  </si>
  <si>
    <t>S041012124</t>
  </si>
  <si>
    <t>S041012128</t>
  </si>
  <si>
    <t>S041012147</t>
  </si>
  <si>
    <t>S041012181</t>
  </si>
  <si>
    <t>S041012276</t>
  </si>
  <si>
    <t>S041012277</t>
  </si>
  <si>
    <t>S041012287</t>
  </si>
  <si>
    <t>S041012288</t>
  </si>
  <si>
    <t>S041012289</t>
  </si>
  <si>
    <t>S041012389</t>
  </si>
  <si>
    <t>04081430</t>
  </si>
  <si>
    <t>S051213130</t>
  </si>
  <si>
    <t>724742</t>
  </si>
  <si>
    <t>80500068-22</t>
  </si>
  <si>
    <t>1998</t>
  </si>
  <si>
    <t>21201636-22</t>
  </si>
  <si>
    <t>2002</t>
  </si>
  <si>
    <t>21201637-22</t>
  </si>
  <si>
    <t>21201638-22</t>
  </si>
  <si>
    <t>21201669-22</t>
  </si>
  <si>
    <t>21201671-22</t>
  </si>
  <si>
    <t>487573</t>
  </si>
  <si>
    <t>750960</t>
  </si>
  <si>
    <t>0419</t>
  </si>
  <si>
    <t>STANDARS</t>
  </si>
  <si>
    <t>73211858</t>
  </si>
  <si>
    <t>MDE0003</t>
  </si>
  <si>
    <t>XDD</t>
  </si>
  <si>
    <t>02109248</t>
  </si>
  <si>
    <t>1992</t>
  </si>
  <si>
    <t>02069444</t>
  </si>
  <si>
    <t>020895171</t>
  </si>
  <si>
    <t>1995</t>
  </si>
  <si>
    <t>021097226</t>
  </si>
  <si>
    <t>488799</t>
  </si>
  <si>
    <t>494839</t>
  </si>
  <si>
    <t>495647</t>
  </si>
  <si>
    <t>757380</t>
  </si>
  <si>
    <t>8909006</t>
  </si>
  <si>
    <t>03099025</t>
  </si>
  <si>
    <t>1990</t>
  </si>
  <si>
    <t>030792161</t>
  </si>
  <si>
    <t>483134</t>
  </si>
  <si>
    <t>484638</t>
  </si>
  <si>
    <t>486157</t>
  </si>
  <si>
    <t>490369</t>
  </si>
  <si>
    <t>493090</t>
  </si>
  <si>
    <t>734944</t>
  </si>
  <si>
    <t>753417</t>
  </si>
  <si>
    <t>826100</t>
  </si>
  <si>
    <t>841224</t>
  </si>
  <si>
    <t>842068</t>
  </si>
  <si>
    <t>509486-2</t>
  </si>
  <si>
    <t>TP290</t>
  </si>
  <si>
    <t>730721</t>
  </si>
  <si>
    <t>740232</t>
  </si>
  <si>
    <t>0385</t>
  </si>
  <si>
    <t>0554</t>
  </si>
  <si>
    <t>0580</t>
  </si>
  <si>
    <t>71340241</t>
  </si>
  <si>
    <t>73202984</t>
  </si>
  <si>
    <t>73202987</t>
  </si>
  <si>
    <t>73203008</t>
  </si>
  <si>
    <t>73203017</t>
  </si>
  <si>
    <t>73203023</t>
  </si>
  <si>
    <t>73243279</t>
  </si>
  <si>
    <t>73252576</t>
  </si>
  <si>
    <t>73252598</t>
  </si>
  <si>
    <t>73252654</t>
  </si>
  <si>
    <t>73263318</t>
  </si>
  <si>
    <t>73272475</t>
  </si>
  <si>
    <t>73272495</t>
  </si>
  <si>
    <t>73272498</t>
  </si>
  <si>
    <t>73272502</t>
  </si>
  <si>
    <t>73272506</t>
  </si>
  <si>
    <t>73312569</t>
  </si>
  <si>
    <t>73312580</t>
  </si>
  <si>
    <t>73312602</t>
  </si>
  <si>
    <t>73322995</t>
  </si>
  <si>
    <t>73341411</t>
  </si>
  <si>
    <t>73341452</t>
  </si>
  <si>
    <t>73341488</t>
  </si>
  <si>
    <t>73341492</t>
  </si>
  <si>
    <t>73341500</t>
  </si>
  <si>
    <t>73341521</t>
  </si>
  <si>
    <t>73350210</t>
  </si>
  <si>
    <t>73350224</t>
  </si>
  <si>
    <t>73350225</t>
  </si>
  <si>
    <t>73350229</t>
  </si>
  <si>
    <t>73350230</t>
  </si>
  <si>
    <t>73350249</t>
  </si>
  <si>
    <t>73350271</t>
  </si>
  <si>
    <t>73350308</t>
  </si>
  <si>
    <t>73350312</t>
  </si>
  <si>
    <t>TP480</t>
  </si>
  <si>
    <t>8910012</t>
  </si>
  <si>
    <t>8910016</t>
  </si>
  <si>
    <t>8910025</t>
  </si>
  <si>
    <t>8910037</t>
  </si>
  <si>
    <t>8910049</t>
  </si>
  <si>
    <t>8911055</t>
  </si>
  <si>
    <t>8912033-2</t>
  </si>
  <si>
    <t>0419358</t>
  </si>
  <si>
    <t>0419359</t>
  </si>
  <si>
    <t>04099008</t>
  </si>
  <si>
    <t>04099018</t>
  </si>
  <si>
    <t>04099021</t>
  </si>
  <si>
    <t>04099030</t>
  </si>
  <si>
    <t>04119007</t>
  </si>
  <si>
    <t>04119022</t>
  </si>
  <si>
    <t>9001005-1</t>
  </si>
  <si>
    <t>9002014-2</t>
  </si>
  <si>
    <t>9003026-2</t>
  </si>
  <si>
    <t>9004012-1</t>
  </si>
  <si>
    <t>9004014-1</t>
  </si>
  <si>
    <t>9004053-2</t>
  </si>
  <si>
    <t>9004067-2</t>
  </si>
  <si>
    <t>9004075-2</t>
  </si>
  <si>
    <t>9004080-2</t>
  </si>
  <si>
    <t>9006023-1</t>
  </si>
  <si>
    <t>9012169-2</t>
  </si>
  <si>
    <t>04049134</t>
  </si>
  <si>
    <t>04059133</t>
  </si>
  <si>
    <t>04069129</t>
  </si>
  <si>
    <t>04079148</t>
  </si>
  <si>
    <t>04089124</t>
  </si>
  <si>
    <t>04099118</t>
  </si>
  <si>
    <t>04129189</t>
  </si>
  <si>
    <t>041091128</t>
  </si>
  <si>
    <t>102008-1</t>
  </si>
  <si>
    <t>103013-1</t>
  </si>
  <si>
    <t>103017-1</t>
  </si>
  <si>
    <t>103036-2</t>
  </si>
  <si>
    <t>106081-2</t>
  </si>
  <si>
    <t>108106-2</t>
  </si>
  <si>
    <t>110025-1</t>
  </si>
  <si>
    <t>110031-1</t>
  </si>
  <si>
    <t>110136-2</t>
  </si>
  <si>
    <t>112191-2</t>
  </si>
  <si>
    <t>04019298</t>
  </si>
  <si>
    <t>04029222</t>
  </si>
  <si>
    <t>04029254</t>
  </si>
  <si>
    <t>04059207</t>
  </si>
  <si>
    <t>04059241</t>
  </si>
  <si>
    <t>04079284</t>
  </si>
  <si>
    <t>04109264</t>
  </si>
  <si>
    <t>04119204</t>
  </si>
  <si>
    <t>04119208</t>
  </si>
  <si>
    <t>040292101</t>
  </si>
  <si>
    <t>040792158</t>
  </si>
  <si>
    <t>041092104</t>
  </si>
  <si>
    <t>041192153</t>
  </si>
  <si>
    <t>DB279</t>
  </si>
  <si>
    <t>204065-2</t>
  </si>
  <si>
    <t>204076-2</t>
  </si>
  <si>
    <t>204082-2</t>
  </si>
  <si>
    <t>208191-2</t>
  </si>
  <si>
    <t>208194-2</t>
  </si>
  <si>
    <t>04029350</t>
  </si>
  <si>
    <t>1993</t>
  </si>
  <si>
    <t>04039399</t>
  </si>
  <si>
    <t>04059301</t>
  </si>
  <si>
    <t>04059310</t>
  </si>
  <si>
    <t>04099324</t>
  </si>
  <si>
    <t>04109313</t>
  </si>
  <si>
    <t>04119357</t>
  </si>
  <si>
    <t>04119359</t>
  </si>
  <si>
    <t>04119380</t>
  </si>
  <si>
    <t>04129393</t>
  </si>
  <si>
    <t>040493157</t>
  </si>
  <si>
    <t>041193106</t>
  </si>
  <si>
    <t>041193139</t>
  </si>
  <si>
    <t>69316</t>
  </si>
  <si>
    <t>HANYUNG</t>
  </si>
  <si>
    <t>946016-32</t>
  </si>
  <si>
    <t>HICO</t>
  </si>
  <si>
    <t>946016-33</t>
  </si>
  <si>
    <t>946016-34</t>
  </si>
  <si>
    <t>04019422</t>
  </si>
  <si>
    <t>04019428</t>
  </si>
  <si>
    <t>04019454</t>
  </si>
  <si>
    <t>04019462</t>
  </si>
  <si>
    <t>04019464</t>
  </si>
  <si>
    <t>04019471</t>
  </si>
  <si>
    <t>04019474</t>
  </si>
  <si>
    <t>04019477</t>
  </si>
  <si>
    <t>04019478</t>
  </si>
  <si>
    <t>04019479</t>
  </si>
  <si>
    <t>04079477</t>
  </si>
  <si>
    <t>411647-2</t>
  </si>
  <si>
    <t>04049510</t>
  </si>
  <si>
    <t>04049544</t>
  </si>
  <si>
    <t>04099573</t>
  </si>
  <si>
    <t>04099574</t>
  </si>
  <si>
    <t>04099575</t>
  </si>
  <si>
    <t>04099579</t>
  </si>
  <si>
    <t>04099586</t>
  </si>
  <si>
    <t>04099593</t>
  </si>
  <si>
    <t>040395156</t>
  </si>
  <si>
    <t>040995236</t>
  </si>
  <si>
    <t>040995237</t>
  </si>
  <si>
    <t>040995238</t>
  </si>
  <si>
    <t>040995247</t>
  </si>
  <si>
    <t>503159-2</t>
  </si>
  <si>
    <t>507355-2</t>
  </si>
  <si>
    <t>508382-2</t>
  </si>
  <si>
    <t>509469-2</t>
  </si>
  <si>
    <t>509470-2</t>
  </si>
  <si>
    <t>509477-2</t>
  </si>
  <si>
    <t>509506-2</t>
  </si>
  <si>
    <t>509526-2</t>
  </si>
  <si>
    <t>510550-2</t>
  </si>
  <si>
    <t>512692-2</t>
  </si>
  <si>
    <t>512694-2</t>
  </si>
  <si>
    <t>512697-2</t>
  </si>
  <si>
    <t>512698-2</t>
  </si>
  <si>
    <t>512710-2</t>
  </si>
  <si>
    <t>512714-2</t>
  </si>
  <si>
    <t>512774-2</t>
  </si>
  <si>
    <t>60151006-2</t>
  </si>
  <si>
    <t>1996</t>
  </si>
  <si>
    <t>60151064-2</t>
  </si>
  <si>
    <t>60151081-2</t>
  </si>
  <si>
    <t>60151086-2</t>
  </si>
  <si>
    <t>60151097-2</t>
  </si>
  <si>
    <t>60751497-2</t>
  </si>
  <si>
    <t>61151791-22</t>
  </si>
  <si>
    <t>70251138</t>
  </si>
  <si>
    <t>70151025-22</t>
  </si>
  <si>
    <t>70251156-22</t>
  </si>
  <si>
    <t>040998155</t>
  </si>
  <si>
    <t>80351230-22</t>
  </si>
  <si>
    <t>041200362</t>
  </si>
  <si>
    <t>041200398</t>
  </si>
  <si>
    <t>041101201</t>
  </si>
  <si>
    <t>20251136-22</t>
  </si>
  <si>
    <t>THE3082 -B3927</t>
  </si>
  <si>
    <t>SAVOSIENNE</t>
  </si>
  <si>
    <t>1962 - 1965</t>
  </si>
  <si>
    <t>2214089</t>
  </si>
  <si>
    <t>1970 - 1980</t>
  </si>
  <si>
    <t>43185D2</t>
  </si>
  <si>
    <t>8907033</t>
  </si>
  <si>
    <t>8912033B</t>
  </si>
  <si>
    <t>8911004</t>
  </si>
  <si>
    <t>8912030B</t>
  </si>
  <si>
    <t>05129060</t>
  </si>
  <si>
    <t>9009031-2</t>
  </si>
  <si>
    <t>9008025-1</t>
  </si>
  <si>
    <t>05069110</t>
  </si>
  <si>
    <t>05109119</t>
  </si>
  <si>
    <t>050891105</t>
  </si>
  <si>
    <t>103007-1</t>
  </si>
  <si>
    <t>05109152</t>
  </si>
  <si>
    <t>05109156</t>
  </si>
  <si>
    <t>103002-1</t>
  </si>
  <si>
    <t>108033-2</t>
  </si>
  <si>
    <t>1192836</t>
  </si>
  <si>
    <t>05059216</t>
  </si>
  <si>
    <t>1292-907</t>
  </si>
  <si>
    <t>TBT</t>
  </si>
  <si>
    <t>05079311</t>
  </si>
  <si>
    <t>N946017-05</t>
  </si>
  <si>
    <t>051194106</t>
  </si>
  <si>
    <t>05109790</t>
  </si>
  <si>
    <t>70371079</t>
  </si>
  <si>
    <t>050698161</t>
  </si>
  <si>
    <t>051200308</t>
  </si>
  <si>
    <t>05040454</t>
  </si>
  <si>
    <t>000102</t>
  </si>
  <si>
    <t>71340099</t>
  </si>
  <si>
    <t>06049590</t>
  </si>
  <si>
    <t>0496</t>
  </si>
  <si>
    <t>71340048</t>
  </si>
  <si>
    <t>71362068</t>
  </si>
  <si>
    <t>308059-2</t>
  </si>
  <si>
    <t>42444J3</t>
  </si>
  <si>
    <t>140276</t>
  </si>
  <si>
    <t>1963 - 1969</t>
  </si>
  <si>
    <t>140466</t>
  </si>
  <si>
    <t>0002049</t>
  </si>
  <si>
    <t>40430308</t>
  </si>
  <si>
    <t>MITSHUBISHI</t>
  </si>
  <si>
    <t>1969</t>
  </si>
  <si>
    <t>M201709</t>
  </si>
  <si>
    <t>8812199</t>
  </si>
  <si>
    <t>1988</t>
  </si>
  <si>
    <t>8909226</t>
  </si>
  <si>
    <t>101095125</t>
  </si>
  <si>
    <t>101095156</t>
  </si>
  <si>
    <t>090604304</t>
  </si>
  <si>
    <t>091104293</t>
  </si>
  <si>
    <t>42444L10</t>
  </si>
  <si>
    <t>47448</t>
  </si>
  <si>
    <t>140116</t>
  </si>
  <si>
    <t>307255</t>
  </si>
  <si>
    <t>308527</t>
  </si>
  <si>
    <t>9008013-2</t>
  </si>
  <si>
    <t>100696139</t>
  </si>
  <si>
    <t>106814</t>
  </si>
  <si>
    <t>CEM</t>
  </si>
  <si>
    <t>1957</t>
  </si>
  <si>
    <t>L92797C5</t>
  </si>
  <si>
    <t>60925</t>
  </si>
  <si>
    <t>1966</t>
  </si>
  <si>
    <t>60942</t>
  </si>
  <si>
    <t>43185L16</t>
  </si>
  <si>
    <t>TT04</t>
  </si>
  <si>
    <t>43185I23</t>
  </si>
  <si>
    <t>41929</t>
  </si>
  <si>
    <t>42252</t>
  </si>
  <si>
    <t>47009</t>
  </si>
  <si>
    <t>47067</t>
  </si>
  <si>
    <t>50120</t>
  </si>
  <si>
    <t>50128</t>
  </si>
  <si>
    <t>140115</t>
  </si>
  <si>
    <t>140166</t>
  </si>
  <si>
    <t>140427</t>
  </si>
  <si>
    <t>2218017</t>
  </si>
  <si>
    <t>2A-2218018</t>
  </si>
  <si>
    <t>2A-2218005</t>
  </si>
  <si>
    <t>3519789</t>
  </si>
  <si>
    <t>ALLIS CHALMERS</t>
  </si>
  <si>
    <t>302231</t>
  </si>
  <si>
    <t>302524</t>
  </si>
  <si>
    <t>303150</t>
  </si>
  <si>
    <t>303795</t>
  </si>
  <si>
    <t>304776</t>
  </si>
  <si>
    <t>305075</t>
  </si>
  <si>
    <t>346699</t>
  </si>
  <si>
    <t>UNELEC</t>
  </si>
  <si>
    <t>1968</t>
  </si>
  <si>
    <t>8912197</t>
  </si>
  <si>
    <t>101005-2</t>
  </si>
  <si>
    <t>403015-2</t>
  </si>
  <si>
    <t>511081-2</t>
  </si>
  <si>
    <t>41142C4</t>
  </si>
  <si>
    <t>50165</t>
  </si>
  <si>
    <t>35285</t>
  </si>
  <si>
    <t>42373</t>
  </si>
  <si>
    <t>47463</t>
  </si>
  <si>
    <t>47468</t>
  </si>
  <si>
    <t>50195</t>
  </si>
  <si>
    <t>87047</t>
  </si>
  <si>
    <t>40430079</t>
  </si>
  <si>
    <t>40430200</t>
  </si>
  <si>
    <t>40430207</t>
  </si>
  <si>
    <t>40430342</t>
  </si>
  <si>
    <t>300959</t>
  </si>
  <si>
    <t>303778</t>
  </si>
  <si>
    <t>303779</t>
  </si>
  <si>
    <t>305066</t>
  </si>
  <si>
    <t>48593A1</t>
  </si>
  <si>
    <t>60993</t>
  </si>
  <si>
    <t>346718</t>
  </si>
  <si>
    <t>346742</t>
  </si>
  <si>
    <t>43185K6</t>
  </si>
  <si>
    <t>42272</t>
  </si>
  <si>
    <t>42273</t>
  </si>
  <si>
    <t>50202</t>
  </si>
  <si>
    <t>50228</t>
  </si>
  <si>
    <t>50232</t>
  </si>
  <si>
    <t>50248</t>
  </si>
  <si>
    <t>140177</t>
  </si>
  <si>
    <t>140503</t>
  </si>
  <si>
    <t>140509</t>
  </si>
  <si>
    <t>108012-2</t>
  </si>
  <si>
    <t>60543087-2</t>
  </si>
  <si>
    <t>64779174</t>
  </si>
  <si>
    <t>TOSHIBA</t>
  </si>
  <si>
    <t>1952</t>
  </si>
  <si>
    <t>720039</t>
  </si>
  <si>
    <t>720153</t>
  </si>
  <si>
    <t>740281</t>
  </si>
  <si>
    <t>140453</t>
  </si>
  <si>
    <t>2219002</t>
  </si>
  <si>
    <t>2219003</t>
  </si>
  <si>
    <t>2219004</t>
  </si>
  <si>
    <t>91263043-2</t>
  </si>
  <si>
    <t>8901004</t>
  </si>
  <si>
    <t>8906012</t>
  </si>
  <si>
    <t>16089019</t>
  </si>
  <si>
    <t>140457</t>
  </si>
  <si>
    <t>3223-04</t>
  </si>
  <si>
    <t>0004007</t>
  </si>
  <si>
    <t>180401293</t>
  </si>
  <si>
    <t>720022</t>
  </si>
  <si>
    <t>731033</t>
  </si>
  <si>
    <t>740315</t>
  </si>
  <si>
    <t>740280</t>
  </si>
  <si>
    <t>3224-01</t>
  </si>
  <si>
    <t>610124046-2</t>
  </si>
  <si>
    <t>180724</t>
  </si>
  <si>
    <t>528398</t>
  </si>
  <si>
    <t>528396</t>
  </si>
  <si>
    <t>4081275363047</t>
  </si>
  <si>
    <t>200404373</t>
  </si>
  <si>
    <t>4031312134007</t>
  </si>
  <si>
    <t>15/0.38KV</t>
  </si>
  <si>
    <t>4031320136007</t>
  </si>
  <si>
    <t>4051312289020</t>
  </si>
  <si>
    <t>4061225379230</t>
  </si>
  <si>
    <t>12030512</t>
  </si>
  <si>
    <t>14090429</t>
  </si>
  <si>
    <t>140405735</t>
  </si>
  <si>
    <t>4032100036224</t>
  </si>
  <si>
    <t>4122100224569</t>
  </si>
  <si>
    <t>4032100035097</t>
  </si>
  <si>
    <t>4032100034068</t>
  </si>
  <si>
    <t>4122100224796</t>
  </si>
  <si>
    <t>4122100224639</t>
  </si>
  <si>
    <t>4122100224757</t>
  </si>
  <si>
    <t>4122100223506</t>
  </si>
  <si>
    <t>4122100223503</t>
  </si>
  <si>
    <t>4041240170186</t>
  </si>
  <si>
    <t>14010795</t>
  </si>
  <si>
    <t>80953068-2</t>
  </si>
  <si>
    <t>80251101</t>
  </si>
  <si>
    <t>80351229</t>
  </si>
  <si>
    <t>4041240170203</t>
  </si>
  <si>
    <t>0320221T</t>
  </si>
  <si>
    <t>061197710</t>
  </si>
  <si>
    <t>0381276T</t>
  </si>
  <si>
    <t>302124018-2</t>
  </si>
  <si>
    <t>05110057</t>
  </si>
  <si>
    <t>70411080-22</t>
  </si>
  <si>
    <t>5091216619313</t>
  </si>
  <si>
    <t>31123634-2</t>
  </si>
  <si>
    <t>31023542-2</t>
  </si>
  <si>
    <t>31143539-2</t>
  </si>
  <si>
    <t>21243287-2</t>
  </si>
  <si>
    <t>4122150221449</t>
  </si>
  <si>
    <t>4122150221502</t>
  </si>
  <si>
    <t>4122150222717</t>
  </si>
  <si>
    <t>358253</t>
  </si>
  <si>
    <t>050103578</t>
  </si>
  <si>
    <t>05020320</t>
  </si>
  <si>
    <t>05020323</t>
  </si>
  <si>
    <t>0320187T</t>
  </si>
  <si>
    <t>0320162T</t>
  </si>
  <si>
    <t>060802240</t>
  </si>
  <si>
    <t xml:space="preserve">SCCD </t>
  </si>
  <si>
    <t>0320157T</t>
  </si>
  <si>
    <t>0320164T</t>
  </si>
  <si>
    <t>060998215</t>
  </si>
  <si>
    <t>0320275T</t>
  </si>
  <si>
    <t>051097124</t>
  </si>
  <si>
    <t>051200323</t>
  </si>
  <si>
    <t>050203189</t>
  </si>
  <si>
    <t>05069847</t>
  </si>
  <si>
    <t>00143010</t>
  </si>
  <si>
    <t>01011131-22</t>
  </si>
  <si>
    <t>4122150221427</t>
  </si>
  <si>
    <t>4012175007035</t>
  </si>
  <si>
    <t>09110156</t>
  </si>
  <si>
    <t>050203453</t>
  </si>
  <si>
    <t>050203452</t>
  </si>
  <si>
    <t>050203451</t>
  </si>
  <si>
    <t>60611144-22</t>
  </si>
  <si>
    <t>60611145-22</t>
  </si>
  <si>
    <t>09090488</t>
  </si>
  <si>
    <t>31016313-2</t>
  </si>
  <si>
    <t>09010125</t>
  </si>
  <si>
    <t>09020562</t>
  </si>
  <si>
    <t>4021232065057</t>
  </si>
  <si>
    <t>60643101-2</t>
  </si>
  <si>
    <t>61116137-2</t>
  </si>
  <si>
    <t>10523132-2</t>
  </si>
  <si>
    <t>0381247T</t>
  </si>
  <si>
    <t>00763029-2</t>
  </si>
  <si>
    <t>050602270</t>
  </si>
  <si>
    <t>051197642</t>
  </si>
  <si>
    <t>051100145</t>
  </si>
  <si>
    <t>050602202</t>
  </si>
  <si>
    <t>050998216</t>
  </si>
  <si>
    <t>090205102</t>
  </si>
  <si>
    <t>4011225044024</t>
  </si>
  <si>
    <t>31123628-2</t>
  </si>
  <si>
    <t>801005</t>
  </si>
  <si>
    <t>131200653</t>
  </si>
  <si>
    <t>061197653</t>
  </si>
  <si>
    <t>061200545</t>
  </si>
  <si>
    <t>00333026</t>
  </si>
  <si>
    <t>60443057-2</t>
  </si>
  <si>
    <t>358083</t>
  </si>
  <si>
    <t>358026</t>
  </si>
  <si>
    <t>358220</t>
  </si>
  <si>
    <t>Tên đơn vị kiểm kê:  CHI NHÁNH TỔNG CÔNG TY ĐIỆN LỰC THÀNH PHỐ HỒ CHÍ MINH TNHH - CÔNG TY DỊCH VỤ ĐIỆN LỰC THÀNH PHỐ HỒ CHÍ MINHBiểu số 02/TSCĐ - CS</t>
  </si>
  <si>
    <r>
      <t>Tờ số: 1</t>
    </r>
    <r>
      <rPr>
        <b/>
        <sz val="8"/>
        <color rgb="FF000080"/>
        <rFont val="Times New Roman"/>
        <family val="1"/>
      </rPr>
      <t xml:space="preserve">  </t>
    </r>
    <r>
      <rPr>
        <b/>
        <sz val="8"/>
        <color rgb="FF000000"/>
        <rFont val="Times New Roman"/>
        <family val="1"/>
      </rPr>
      <t>trong tổng số 1</t>
    </r>
    <r>
      <rPr>
        <b/>
        <sz val="8"/>
        <color rgb="FF000080"/>
        <rFont val="Times New Roman"/>
        <family val="1"/>
      </rPr>
      <t xml:space="preserve">  </t>
    </r>
    <r>
      <rPr>
        <b/>
        <sz val="8"/>
        <color rgb="FF000000"/>
        <rFont val="Times New Roman"/>
        <family val="1"/>
      </rPr>
      <t>tờ</t>
    </r>
  </si>
  <si>
    <t>BẢNG KÊ MÁY MÓC, THIẾT BỊ THUỘC TSCĐ</t>
  </si>
  <si>
    <t xml:space="preserve">Có đến thời điểm 0 giờ ngày 01 tháng 01 năm 2021 </t>
  </si>
  <si>
    <t>Đơn vị tính : Đồng</t>
  </si>
  <si>
    <t>Tên TSCĐ và ký hiệu</t>
  </si>
  <si>
    <t>Số thẻ TSCĐ</t>
  </si>
  <si>
    <t>Năm sản xuất</t>
  </si>
  <si>
    <t>Năm đưa vào sử dụng</t>
  </si>
  <si>
    <t>Nước sản xuất</t>
  </si>
  <si>
    <t>Công suất hoặc đặc tính kỹ thuật</t>
  </si>
  <si>
    <t>Tự động hay bán tự động</t>
  </si>
  <si>
    <t>Hiện trạng sử dụng TSCĐ</t>
  </si>
  <si>
    <t>Hiện trạng quản lý TSCĐ</t>
  </si>
  <si>
    <t>Giá trị TSCĐ theo sổ sách</t>
  </si>
  <si>
    <t>Giá trí TSCĐ theo kiểm kê</t>
  </si>
  <si>
    <t>Chênh lệch</t>
  </si>
  <si>
    <t>Nguồn vốn hình thành</t>
  </si>
  <si>
    <t>Đơn vị tính</t>
  </si>
  <si>
    <t>Công suất</t>
  </si>
  <si>
    <t>Số lượng</t>
  </si>
  <si>
    <t>Nguyên giá</t>
  </si>
  <si>
    <t>Giá trị còn lại</t>
  </si>
  <si>
    <t>Ngân sách</t>
  </si>
  <si>
    <t>Tự bổ sung</t>
  </si>
  <si>
    <t xml:space="preserve">Liên doanh </t>
  </si>
  <si>
    <t>Cổ phần</t>
  </si>
  <si>
    <t>Vay</t>
  </si>
  <si>
    <t>A</t>
  </si>
  <si>
    <t>B</t>
  </si>
  <si>
    <t>C</t>
  </si>
  <si>
    <t>D</t>
  </si>
  <si>
    <t>E</t>
  </si>
  <si>
    <t>F</t>
  </si>
  <si>
    <t>G</t>
  </si>
  <si>
    <t>H</t>
  </si>
  <si>
    <t>J</t>
  </si>
  <si>
    <t>K</t>
  </si>
  <si>
    <t>L</t>
  </si>
  <si>
    <t>Mỹ</t>
  </si>
  <si>
    <t>Cái</t>
  </si>
  <si>
    <t>1,00</t>
  </si>
  <si>
    <t>Pháp</t>
  </si>
  <si>
    <t>CÁI</t>
  </si>
  <si>
    <t>CAI</t>
  </si>
  <si>
    <t>Cộng</t>
  </si>
  <si>
    <t>Nhật bản</t>
  </si>
  <si>
    <t>cái</t>
  </si>
  <si>
    <t>Bộ</t>
  </si>
  <si>
    <t>Việt Nam</t>
  </si>
  <si>
    <t>4121225740740</t>
  </si>
  <si>
    <t>VVT-0000117</t>
  </si>
  <si>
    <t>MBT 3pha 250KVA (CT:HTPT Tân Nhựt, Tân Kiên 2005)-1.21050000.0000117_4121225740740</t>
  </si>
  <si>
    <t>VVT-12340</t>
  </si>
  <si>
    <t>49 500 000</t>
  </si>
  <si>
    <t>051200629</t>
  </si>
  <si>
    <t>VVT-0000031</t>
  </si>
  <si>
    <t>HTPT LHT_THT XA BLOI,PVANHAI,LMINHXUAN,VINH LOC A,B BC-1.21020100.0000031_051200629</t>
  </si>
  <si>
    <t>VVT-11791</t>
  </si>
  <si>
    <t>cai</t>
  </si>
  <si>
    <t>78 055 000</t>
  </si>
  <si>
    <t>4122150222692</t>
  </si>
  <si>
    <t>VVT-0000069</t>
  </si>
  <si>
    <t>MBT 1pha 50KVA (CT: HTPT Tân Nhựt, Tân Kiên 2005)-1.21050000.0000069_4122150222692</t>
  </si>
  <si>
    <t>VVT-8309</t>
  </si>
  <si>
    <t>18 000 000</t>
  </si>
  <si>
    <t>2215079</t>
  </si>
  <si>
    <t>VVT-0000384</t>
  </si>
  <si>
    <t>MBT 25KVA XDD-1.21300102.0000384_2215079</t>
  </si>
  <si>
    <t>VVT-3591</t>
  </si>
  <si>
    <t>CáI</t>
  </si>
  <si>
    <t>12 257 280</t>
  </si>
  <si>
    <t>485264</t>
  </si>
  <si>
    <t>VVT-0000395</t>
  </si>
  <si>
    <t>MBT -8,6/0,22-0,44KV-1.21300102.0000395_485264</t>
  </si>
  <si>
    <t>VVT-3851</t>
  </si>
  <si>
    <t>MPN13</t>
  </si>
  <si>
    <t>VVT-0000413</t>
  </si>
  <si>
    <t>MAY BIEN THE KHU CU XA HO VAN HUE PN-1.21300102.0000413_MPN13</t>
  </si>
  <si>
    <t>VVT-4280</t>
  </si>
  <si>
    <t>12 523 550</t>
  </si>
  <si>
    <t>109560</t>
  </si>
  <si>
    <t>VVT-0000425</t>
  </si>
  <si>
    <t>MBT 15KV- 220/380V JEUMONT SAN SN- 25KVA KPT-1.21300102.0000425_109560</t>
  </si>
  <si>
    <t>VVT-4450</t>
  </si>
  <si>
    <t>749896</t>
  </si>
  <si>
    <t>VVT-0000433</t>
  </si>
  <si>
    <t>MBT GE 25KVA   749896-1.21300102.0000433_749896</t>
  </si>
  <si>
    <t>VVT-4796</t>
  </si>
  <si>
    <t>612 864</t>
  </si>
  <si>
    <t>307262-2</t>
  </si>
  <si>
    <t>VVT-0000447</t>
  </si>
  <si>
    <t>MAY BIEN THE TRAM CU XA TRANG TRI NHA QUAN 10-1.21300102.0000447_307262-2</t>
  </si>
  <si>
    <t>VVT-5020</t>
  </si>
  <si>
    <t>40 155 000</t>
  </si>
  <si>
    <t>833527</t>
  </si>
  <si>
    <t>VVT-0000507</t>
  </si>
  <si>
    <t>T1 25KVA 15KV 220-440 SM 833527 YDLA TRAI NUOI CA BINH PHU-1.21300102.0000507_833527</t>
  </si>
  <si>
    <t>VVT-5688</t>
  </si>
  <si>
    <t>482991</t>
  </si>
  <si>
    <t>VVT-0000534</t>
  </si>
  <si>
    <t>MBT CAU TRE 9 GE 482991 25KVA 15/04-1.21300102.0000534_482991</t>
  </si>
  <si>
    <t>VVT-6060</t>
  </si>
  <si>
    <t>842680</t>
  </si>
  <si>
    <t>VVT-0000550</t>
  </si>
  <si>
    <t>T1 25KVA 15KV 220-440V SM L842 YELA 842680 KT DIEN HOC MON-1.21300102.0000550_842680</t>
  </si>
  <si>
    <t>VVT-6792</t>
  </si>
  <si>
    <t>485285</t>
  </si>
  <si>
    <t>VVT-0000557</t>
  </si>
  <si>
    <t>MAY BDTT THANH PHAT GE 25KVA 8660/220 485285-1.21300102.0000557_485285</t>
  </si>
  <si>
    <t>VVT-7298</t>
  </si>
  <si>
    <t>840847</t>
  </si>
  <si>
    <t>VVT-0000343</t>
  </si>
  <si>
    <t>T1 10KVA 15KV 220-440V SM L840 847 YELA TD4 TRUNG MY TAY-1.21300101.0000343_840847</t>
  </si>
  <si>
    <t>VVT-8770</t>
  </si>
  <si>
    <t>16 062 000</t>
  </si>
  <si>
    <t>6 528 560</t>
  </si>
  <si>
    <t>9 533 440</t>
  </si>
  <si>
    <t>0416</t>
  </si>
  <si>
    <t>VVT-0000344</t>
  </si>
  <si>
    <t>MBDTT STANDARD 1P 25KVA 15/02 SDB0416-1.21300101.0000344_0416</t>
  </si>
  <si>
    <t>VVT-9530</t>
  </si>
  <si>
    <t>495631</t>
  </si>
  <si>
    <t>VVT-0000740</t>
  </si>
  <si>
    <t>MAY BIEN AP 37,5KVA GE 8,6 15KV 220/440V 2B N K495631K 72A CU XA THANH-1.21300105.0000740_495631</t>
  </si>
  <si>
    <t>VVT-6646</t>
  </si>
  <si>
    <t>50 081 000</t>
  </si>
  <si>
    <t>493925</t>
  </si>
  <si>
    <t>VVT-0000744</t>
  </si>
  <si>
    <t>MBD GE 1 PHA 37,5 8,6/0,4 SO 493925 DONG TAM MOT 6-1.21300105.0000744_493925</t>
  </si>
  <si>
    <t>VVT-6830</t>
  </si>
  <si>
    <t>839671</t>
  </si>
  <si>
    <t>VVT-0000786</t>
  </si>
  <si>
    <t>MBT 37,50KVA GE BA099 SM 83967 1 AP CHANH 1-1.21300105.0000786_839671</t>
  </si>
  <si>
    <t>VVT-12417</t>
  </si>
  <si>
    <t>49 079 000</t>
  </si>
  <si>
    <t>M213375</t>
  </si>
  <si>
    <t>VVT-0000824</t>
  </si>
  <si>
    <t>TRANSFOR 225KVA 15000 120/208 220/380 GE B72AA GIENG PHU NHUAN-1.21300105.0000824_M213375</t>
  </si>
  <si>
    <t>VVT-8773</t>
  </si>
  <si>
    <t>73272493</t>
  </si>
  <si>
    <t>VVT-0000867</t>
  </si>
  <si>
    <t>MBT 50KVA 73272493 8660/220 440V WAGNER-1.21300108.0000867_73272493</t>
  </si>
  <si>
    <t>VVT-3675</t>
  </si>
  <si>
    <t>17 981 440</t>
  </si>
  <si>
    <t>VVT-0000872</t>
  </si>
  <si>
    <t>MBT TU DUNG 4T-1.21300108.0000872_73312580</t>
  </si>
  <si>
    <t>VVT-3830</t>
  </si>
  <si>
    <t>59 103 000</t>
  </si>
  <si>
    <t>VVT-0000874</t>
  </si>
  <si>
    <t>T1 15KV/220/440V 50KVA 2B MAY BIEN THE 1 PHA WAGNER MY N 73243279 GACH-1.21300108.0000874_73243279</t>
  </si>
  <si>
    <t>VVT-3832</t>
  </si>
  <si>
    <t>740268</t>
  </si>
  <si>
    <t>VVT-0000877</t>
  </si>
  <si>
    <t>TRANSF/50KVA 8660/208V SPOKANE S740268N DOI THI NGHIEM-1.21300108.0000877_740268</t>
  </si>
  <si>
    <t>VVT-3882</t>
  </si>
  <si>
    <t>VVT-0000892</t>
  </si>
  <si>
    <t>MBT BA390 TBD4  9004012-1   50.0G9AN091C-1.21300108.0000892_9004012-1</t>
  </si>
  <si>
    <t>VVT-3991</t>
  </si>
  <si>
    <t>3 339 764</t>
  </si>
  <si>
    <t>VVT-0000906</t>
  </si>
  <si>
    <t>MBDTT TRAN HOA  50KVA-1.21300108.0000906_73203017</t>
  </si>
  <si>
    <t>VVT-4195</t>
  </si>
  <si>
    <t>744303</t>
  </si>
  <si>
    <t>VVT-0000561</t>
  </si>
  <si>
    <t>T1 15KV 120/240V 25KVA TATUNG 744303 CONG TY CAP NUOC-1.21300102.0000561_744303</t>
  </si>
  <si>
    <t>VVT-7508</t>
  </si>
  <si>
    <t>Đài loan</t>
  </si>
  <si>
    <t>110717</t>
  </si>
  <si>
    <t>VVT-0000571</t>
  </si>
  <si>
    <t>MBT HT VA PTL, THT XA PHA, TTD, TA CU CH SM 110717-1.21300102.0000571_110717</t>
  </si>
  <si>
    <t>VVT-8728</t>
  </si>
  <si>
    <t>74422489</t>
  </si>
  <si>
    <t>VVT-0000731</t>
  </si>
  <si>
    <t>T1 8660/15KV/BT 37KVA5 NMSC CD WAGNER 74422489 1P-1.21300105.0000731_74422489</t>
  </si>
  <si>
    <t>VVT-6070</t>
  </si>
  <si>
    <t>15 687 680</t>
  </si>
  <si>
    <t>VVT-0000947</t>
  </si>
  <si>
    <t>MBT 50KVA 8660/220 440V THIBIDI SM 110136-2-1.21300108.0000947_110136-2</t>
  </si>
  <si>
    <t>VVT-4670</t>
  </si>
  <si>
    <t>50 543 000</t>
  </si>
  <si>
    <t>8 560 000</t>
  </si>
  <si>
    <t>488886</t>
  </si>
  <si>
    <t>VVT-0000950</t>
  </si>
  <si>
    <t>TI 8660V/15KV BT 50KVA GE TAN QUY DONG 7 D23/10 8660/220 488886-1.21300108.0000950_488886</t>
  </si>
  <si>
    <t>VVT-4779</t>
  </si>
  <si>
    <t>60151097</t>
  </si>
  <si>
    <t>VVT-0000961</t>
  </si>
  <si>
    <t>MBT CT DKH VINH LOC B-1.21300108.0000961_60151097</t>
  </si>
  <si>
    <t>VVT-4848</t>
  </si>
  <si>
    <t>11 163 000</t>
  </si>
  <si>
    <t>VVT-0001081</t>
  </si>
  <si>
    <t>MBT 50KVA 8660/220-440V CD SM 04029350-1.21300108.0001081_04029350</t>
  </si>
  <si>
    <t>VVT-5903</t>
  </si>
  <si>
    <t>VVT-0001092</t>
  </si>
  <si>
    <t>MBT BA 183S8910016-2HM TBD4 NH A BE 130-1.21300108.0001092_8910016</t>
  </si>
  <si>
    <t>VVT-5914</t>
  </si>
  <si>
    <t>VVT-0001095</t>
  </si>
  <si>
    <t>MBT 50KVA 8660/220-440V CD SM 04129393-1.21300108.0001095_04129393</t>
  </si>
  <si>
    <t>VVT-5930</t>
  </si>
  <si>
    <t>47 940 000</t>
  </si>
  <si>
    <t>VVT-0001132</t>
  </si>
  <si>
    <t>MBT HA THE TINH LO 8  QD 114 HD 345 PCD 1387 MSCT 50-1.21300108.0001132_509470-2</t>
  </si>
  <si>
    <t>VVT-6081</t>
  </si>
  <si>
    <t>VVT-0001238</t>
  </si>
  <si>
    <t>MBA TRAM AEMT T/C 75.0C9BN004R-1.21300110.0001238_8912030B</t>
  </si>
  <si>
    <t>VVT-3948</t>
  </si>
  <si>
    <t>5 009 646</t>
  </si>
  <si>
    <t>VVT-0001184</t>
  </si>
  <si>
    <t>T1 8660/220 25KVA KHO PHU THO GE  487720-1.21300109.0001184_43185D2</t>
  </si>
  <si>
    <t>VVT-3645</t>
  </si>
  <si>
    <t>93635C2</t>
  </si>
  <si>
    <t>VVT-0001189</t>
  </si>
  <si>
    <t>MAY BIEN AP 63KVA GIENG TINH CUA CEM 93635-15KV/0,4-1.21300109.0001189_93635C2</t>
  </si>
  <si>
    <t>VVT-6077</t>
  </si>
  <si>
    <t>67 745 160</t>
  </si>
  <si>
    <t>VVT-0001100</t>
  </si>
  <si>
    <t>MBT 50KVA 8660/120 240V SM 04049134-1.21300108.0001100_04049134</t>
  </si>
  <si>
    <t>VVT-5937</t>
  </si>
  <si>
    <t>50 457 400</t>
  </si>
  <si>
    <t>8 645 600</t>
  </si>
  <si>
    <t>VVT-0001108</t>
  </si>
  <si>
    <t>MAY BDTT LAC 3 STANDARD 15000/120 50KVA SDB-0385-1.21300108.0001108_0385</t>
  </si>
  <si>
    <t>VVT-5947</t>
  </si>
  <si>
    <t>57 921 000</t>
  </si>
  <si>
    <t>VVT-0001114</t>
  </si>
  <si>
    <t>MBT 50KVA 8660/220-440V CD SM.041193139-1.21300108.0001114_041193139</t>
  </si>
  <si>
    <t>VVT-5955</t>
  </si>
  <si>
    <t>46 867 755</t>
  </si>
  <si>
    <t>11 053 245</t>
  </si>
  <si>
    <t>VVT-0001120</t>
  </si>
  <si>
    <t>MBT 50 KVA 8660/220-440V CD SM 04129359-1.21300108.0001120_0419359</t>
  </si>
  <si>
    <t>VVT-6001</t>
  </si>
  <si>
    <t>48 051 630</t>
  </si>
  <si>
    <t>11 051 370</t>
  </si>
  <si>
    <t>VVT-0000968</t>
  </si>
  <si>
    <t>BT 50KVA WAGNER 8660/220 PHI LONG 2-1.21300108.0000968_73272506</t>
  </si>
  <si>
    <t>VVT-4923</t>
  </si>
  <si>
    <t>730790</t>
  </si>
  <si>
    <t>VVT-0000982</t>
  </si>
  <si>
    <t>T1 8660V/15KV/BT 50KVA SPOKANE 120/240V NS 730790 VIFUCO-1.21300108.0000982_730790</t>
  </si>
  <si>
    <t>VVT-4982</t>
  </si>
  <si>
    <t>VVT-0000988</t>
  </si>
  <si>
    <t>MAY BIEN THE 510550-2          50-1.21300108.0000988_510550-2</t>
  </si>
  <si>
    <t>VVT-5023</t>
  </si>
  <si>
    <t>VVT-0000993</t>
  </si>
  <si>
    <t>MBT TREN TRU WAGNER 1P 50KVA 8,6/15 73341411 VIKIDICO-1.21300108.0000993_73341411</t>
  </si>
  <si>
    <t>VVT-5194</t>
  </si>
  <si>
    <t>VVT-0001008</t>
  </si>
  <si>
    <t>MBT WAGNER THANH NGUYEN HD 8660/220 SM 73350225-1.21300108.0001008_73350225</t>
  </si>
  <si>
    <t>VVT-5316</t>
  </si>
  <si>
    <t>VVT-0001040</t>
  </si>
  <si>
    <t>HTPT LHT_THT XA BLOI,PVANHAI,LMINHXUAN,VINH LOC A,B BC-1.21300108.0001040_041200398</t>
  </si>
  <si>
    <t>VVT-5701</t>
  </si>
  <si>
    <t>VVT-0001060</t>
  </si>
  <si>
    <t>MBT 50KVA 8660/220-440V SM 04099118-1.21300108.0001060_04099118</t>
  </si>
  <si>
    <t>VVT-5870</t>
  </si>
  <si>
    <t>52 603 000</t>
  </si>
  <si>
    <t>6 500 000</t>
  </si>
  <si>
    <t>69-264</t>
  </si>
  <si>
    <t>VVT-0000939</t>
  </si>
  <si>
    <t>T1 8660V/15KV/BT 50KVA HANYUNG 220/440V N SX 69264 DONG THANH-1.21300108.0000939_69-264</t>
  </si>
  <si>
    <t>VVT-4520</t>
  </si>
  <si>
    <t>Hàn Quốc</t>
  </si>
  <si>
    <t>60611169</t>
  </si>
  <si>
    <t>VVT-0001448</t>
  </si>
  <si>
    <t>MBT 60611169 TBD4 150/2.04.96 11A-11.06.96-1.21300112.0001448_60611169</t>
  </si>
  <si>
    <t>VVT-4857</t>
  </si>
  <si>
    <t>19 150 000</t>
  </si>
  <si>
    <t>VVT-0001463</t>
  </si>
  <si>
    <t>TI 8660/BT 100KVA TEVETE WAGNER 71340048-1.21300112.0001463_71340048</t>
  </si>
  <si>
    <t>VVT-5172</t>
  </si>
  <si>
    <t>92 490 000</t>
  </si>
  <si>
    <t>8912004A</t>
  </si>
  <si>
    <t>VVT-0001501</t>
  </si>
  <si>
    <t>MBT  BA304 TBD4        8912004A      100.0C9BC016D-1.21300112.0001501_8912004A</t>
  </si>
  <si>
    <t>VVT-9910</t>
  </si>
  <si>
    <t>357660</t>
  </si>
  <si>
    <t>VVT-0001546</t>
  </si>
  <si>
    <t>MAY BIEN THE LUOI HA THE TRAM HT GO VAP*1P-8.6-12.7/2-4* 100 KVA-1.21300112.0001546_357660</t>
  </si>
  <si>
    <t>VVT-11183</t>
  </si>
  <si>
    <t>64 092 031</t>
  </si>
  <si>
    <t xml:space="preserve">28 397 969 </t>
  </si>
  <si>
    <t>VVT-0001284</t>
  </si>
  <si>
    <t>MBT 75KVA 8660/220-440V SM 051 09119-1.21300110.0001284_05109119</t>
  </si>
  <si>
    <t>VVT-6225</t>
  </si>
  <si>
    <t>05099284</t>
  </si>
  <si>
    <t>VVT-0001285</t>
  </si>
  <si>
    <t>MBT 75KVA 8660/220 440V CD SM 05099284-1.21300110.0001285_05099284</t>
  </si>
  <si>
    <t>VVT-6505</t>
  </si>
  <si>
    <t>05119292</t>
  </si>
  <si>
    <t>VVT-0001299</t>
  </si>
  <si>
    <t>MBT 75KVA 8660/220 440V CD SM 05119292-1.21300110.0001299_05119292</t>
  </si>
  <si>
    <t>VVT-8253</t>
  </si>
  <si>
    <t>050105426</t>
  </si>
  <si>
    <t>VVT-0001303</t>
  </si>
  <si>
    <t>MBT 1P- Hoàn thiện PTLĐ P.Phú Trung, P.Hoà Thạnh-NNK040713-1.21300110.0001303_050105426</t>
  </si>
  <si>
    <t>VVT-8617</t>
  </si>
  <si>
    <t>207018-2</t>
  </si>
  <si>
    <t>VVT-0001423</t>
  </si>
  <si>
    <t>MBT 75KVA 8660/220-440V THIBID I SM 207018-1.21300110.0001423_207018-2</t>
  </si>
  <si>
    <t>VVT-10644</t>
  </si>
  <si>
    <t>MPC7</t>
  </si>
  <si>
    <t>VVT-0001821</t>
  </si>
  <si>
    <t>MAY BIEN THE KHU DAN CU 155 SU VAN HANH-1.21300112.0001821_MPC7</t>
  </si>
  <si>
    <t>VVT-5437</t>
  </si>
  <si>
    <t>492240</t>
  </si>
  <si>
    <t>VVT-0001826</t>
  </si>
  <si>
    <t>T1 8660/BT 100KVA 1P GE K492240 LIEN MINH 170 1P-1.21300112.0001826_492240</t>
  </si>
  <si>
    <t>VVT-8780</t>
  </si>
  <si>
    <t>71350346</t>
  </si>
  <si>
    <t>VVT-0001837</t>
  </si>
  <si>
    <t>MBDIEN T/TRU CANH TAN 100KVA DAO DUY TU 69 WAGNER 71350346 8660/120 24-1.21300112.0001837_71350346</t>
  </si>
  <si>
    <t>VVT-10125</t>
  </si>
  <si>
    <t>060198768</t>
  </si>
  <si>
    <t>VVT-0001839</t>
  </si>
  <si>
    <t>MBT LUOI HA THE, TRAM HA THE Q10 (TRAN QUI)-1.21300112.0001839_060198768</t>
  </si>
  <si>
    <t>VVT-10588</t>
  </si>
  <si>
    <t>9007012-1</t>
  </si>
  <si>
    <t>VVT-0001873</t>
  </si>
  <si>
    <t>MBT 75KVA BA514 SM 05089140 QU OC TOAN 1120 CD-1.21300112.0001873_9007012-1</t>
  </si>
  <si>
    <t>VVT-11736</t>
  </si>
  <si>
    <t>VVT-0001904</t>
  </si>
  <si>
    <t>MBT 160KVA LETRANS-1.21300118.0001904_M201709</t>
  </si>
  <si>
    <t>VVT-3604</t>
  </si>
  <si>
    <t>49 630 715</t>
  </si>
  <si>
    <t>4121232741405</t>
  </si>
  <si>
    <t>VVT-0001935</t>
  </si>
  <si>
    <t>MBT 320KVA thừa trong kiểm kê 01.07.09 số seri 4121232741405-1.21300118.0001935_4121232741405</t>
  </si>
  <si>
    <t>VVT-9945</t>
  </si>
  <si>
    <t>281 246 000</t>
  </si>
  <si>
    <t>6 849 035</t>
  </si>
  <si>
    <t>357658</t>
  </si>
  <si>
    <t>VVT-0001776</t>
  </si>
  <si>
    <t>MAY BIEN THE LUOI HT,THT F1.2.3.5 Q.I*1P-8.6-12.7/2-4* 100 KVA-1.21300112.0001776_357658</t>
  </si>
  <si>
    <t>VVT-13613</t>
  </si>
  <si>
    <t>103920</t>
  </si>
  <si>
    <t>VVT-0002213</t>
  </si>
  <si>
    <t>MAY B/THE 250KVA 6600/208 120V VAN CO CEM 103920 3P-1.21300126.0002213_103920</t>
  </si>
  <si>
    <t>VVT-11051</t>
  </si>
  <si>
    <t>233 049 000</t>
  </si>
  <si>
    <t>4121225732646</t>
  </si>
  <si>
    <t>VVT-0002302</t>
  </si>
  <si>
    <t>MBT 1pha 250KVA (CT:HTPT QD,APT,HL 2005)-1.21300126.0002302_4121225732646</t>
  </si>
  <si>
    <t>VVT-13202</t>
  </si>
  <si>
    <t>VVT-0002345</t>
  </si>
  <si>
    <t>T3 15KV 416/208V MITSUBISHI HOA DONG-1.21300127.0002345_40430342</t>
  </si>
  <si>
    <t>VVT-4212</t>
  </si>
  <si>
    <t>Nhật Bản</t>
  </si>
  <si>
    <t>263 668 125</t>
  </si>
  <si>
    <t>VVT-0002353</t>
  </si>
  <si>
    <t>MAY B/THE 300KVA 15/0,2 0,4 GE SO 303778 MBDNT  CHUYEN CHO HANG KHONG-1.21300127.0002353_303778</t>
  </si>
  <si>
    <t>VVT-4505</t>
  </si>
  <si>
    <t>VVT-0002354</t>
  </si>
  <si>
    <t>MAY BIEN áP 315KVA  M6 15/0,2 SO 140509  PBD PHI CANG TSN-1.21300127.0002354_140509</t>
  </si>
  <si>
    <t>VVT-4569</t>
  </si>
  <si>
    <t>276 851 531</t>
  </si>
  <si>
    <t>VVT-0002362</t>
  </si>
  <si>
    <t>T3 15KV 416V 208V 300KVA GE N 300959 PHU CHU TICH 2-1.21300127.0002362_300959</t>
  </si>
  <si>
    <t>VVT-5177</t>
  </si>
  <si>
    <t>303455</t>
  </si>
  <si>
    <t>VVT-0002376</t>
  </si>
  <si>
    <t>T3 15KV 416/208/300KVA LAP GE H 303345-1.21300127.0002376_303455</t>
  </si>
  <si>
    <t>VVT-5841</t>
  </si>
  <si>
    <t>257 147 500</t>
  </si>
  <si>
    <t>VVT-0002049</t>
  </si>
  <si>
    <t>MBT OSAKA 200KVA 15000/220 380 SO MAY 2A2218018 PHUOC BINH 4-1.21300122.0002049_2A-2218018</t>
  </si>
  <si>
    <t>VVT-4046</t>
  </si>
  <si>
    <t>198 082 222</t>
  </si>
  <si>
    <t>VVT-0002065</t>
  </si>
  <si>
    <t>MAY BIEN AP 200KVA MERLIN 15000/220/380V N 140166 KHO LINH XUAN-1.21300122.0002065_140166</t>
  </si>
  <si>
    <t>VVT-5840</t>
  </si>
  <si>
    <t>197 615 000</t>
  </si>
  <si>
    <t>M201531</t>
  </si>
  <si>
    <t>VVT-0002066</t>
  </si>
  <si>
    <t>MAY BIEN AP 200KVA MG KPT TRUONG CAY MAI-1.21300122.0002066_M201531</t>
  </si>
  <si>
    <t>VVT-7957</t>
  </si>
  <si>
    <t>VVT-0002097</t>
  </si>
  <si>
    <t>MBA 200KVA 15/0.2KV MG N 140427 THANH LY-1.21300122.0002097_140427</t>
  </si>
  <si>
    <t>VVT-4265</t>
  </si>
  <si>
    <t>304483</t>
  </si>
  <si>
    <t>VVT-0002117</t>
  </si>
  <si>
    <t>MBD NHUA Q6 GE H 304483 P72 AA15000/380-225 KVA-1.21300123.0002117_304483</t>
  </si>
  <si>
    <t>VVT-6166</t>
  </si>
  <si>
    <t>209 744 100</t>
  </si>
  <si>
    <t>512107-2</t>
  </si>
  <si>
    <t>VVT-0002182</t>
  </si>
  <si>
    <t>MBT CT CT LUOI HT GO VAP                QD 138 HD 463 PCD 131  MSCT 50-1.21300126.0002182_512107-2</t>
  </si>
  <si>
    <t>VVT-9060</t>
  </si>
  <si>
    <t>228 388 000</t>
  </si>
  <si>
    <t>302025</t>
  </si>
  <si>
    <t>VVT-0002428</t>
  </si>
  <si>
    <t>T3 15KV 220V 300KVA  GE H302025 KIEN GIANG-1.21300127.0002428_302025</t>
  </si>
  <si>
    <t>VVT-6976</t>
  </si>
  <si>
    <t>800921</t>
  </si>
  <si>
    <t>VVT-0002573</t>
  </si>
  <si>
    <t>MBT LUOI HT TRAM HT QUAN 1-1.21300130.0002573_800921</t>
  </si>
  <si>
    <t>VVT-7768</t>
  </si>
  <si>
    <t>284 218 000</t>
  </si>
  <si>
    <t>509049-2</t>
  </si>
  <si>
    <t>VVT-0002576</t>
  </si>
  <si>
    <t>MBT TBD4         509049-2     400.00-1.21300130.0002576_509049-2</t>
  </si>
  <si>
    <t>VVT-9184</t>
  </si>
  <si>
    <t>238 063 000</t>
  </si>
  <si>
    <t>46 155 000</t>
  </si>
  <si>
    <t>40430313</t>
  </si>
  <si>
    <t>VVT-0002431</t>
  </si>
  <si>
    <t>MAY BIEN AP MITSUB 300KVA 1 5000/120 208/240 416V DAI VIET NAM 4043031-1.21300127.0002431_40430313</t>
  </si>
  <si>
    <t>VVT-9494</t>
  </si>
  <si>
    <t>Cai</t>
  </si>
  <si>
    <t>40430340</t>
  </si>
  <si>
    <t>VVT-0002439</t>
  </si>
  <si>
    <t>T3 300KV BINH THOI MITSUBISHI 40430340 15/0,22 0,38 3P-1.21300127.0002439_40430340</t>
  </si>
  <si>
    <t>VVT-12563</t>
  </si>
  <si>
    <t>130795199</t>
  </si>
  <si>
    <t>VVT-0002467</t>
  </si>
  <si>
    <t>MBT 320kVA - QD 114 HD 344 PCD 1398 MSCT 50-1.21300128.0002467_130795199</t>
  </si>
  <si>
    <t>VVT-11058</t>
  </si>
  <si>
    <t>50213</t>
  </si>
  <si>
    <t>VVT-0002398</t>
  </si>
  <si>
    <t>MAY B/THE DOI THI NGHIEM SO 50213 PHI KHANH 15/0,2KV-1.21300127.0002398_50213</t>
  </si>
  <si>
    <t>VVT-11460</t>
  </si>
  <si>
    <t>041000246</t>
  </si>
  <si>
    <t>VVT-0003060</t>
  </si>
  <si>
    <t>HTPT LHT_THT QUAN 7-1.21303208.0003060_041000246</t>
  </si>
  <si>
    <t>VVT-10118</t>
  </si>
  <si>
    <t>VVT-0002787</t>
  </si>
  <si>
    <t>MBD 50KVA-1.21300134.0002787_740281</t>
  </si>
  <si>
    <t>VVT-4219</t>
  </si>
  <si>
    <t>344 918 750</t>
  </si>
  <si>
    <t>VVT-0002791</t>
  </si>
  <si>
    <t>T3015KV 380V 500KVA XUONG DET 1/1 OSAKA 2A2219003-1.21300134.0002791_2219003</t>
  </si>
  <si>
    <t>VVT-4572</t>
  </si>
  <si>
    <t>VVT-0002793</t>
  </si>
  <si>
    <t>MBT 500KVA 15/0,4KV SPOKAN SM 720039-1.21300134.0002793_720039</t>
  </si>
  <si>
    <t>VVT-5044</t>
  </si>
  <si>
    <t>VVT-0002822</t>
  </si>
  <si>
    <t>MBT 630KVA 8906012 (NĐH ĐLCL)-1.21300140.0002822_8906012</t>
  </si>
  <si>
    <t>VVT-4338</t>
  </si>
  <si>
    <t>5 132 500</t>
  </si>
  <si>
    <t>VVT-0002823</t>
  </si>
  <si>
    <t>MAY BIEN AP 630KVA MG PBD VAN AN 6600/208 140457-1.21300140.0002823_140457</t>
  </si>
  <si>
    <t>VVT-4506</t>
  </si>
  <si>
    <t>389 307 000</t>
  </si>
  <si>
    <t>VVT-0002839</t>
  </si>
  <si>
    <t>MAY BIEN THE 800KVA 22-15/0,4KV-1.21300145.0002839_180401293</t>
  </si>
  <si>
    <t>VVT-4415</t>
  </si>
  <si>
    <t>441 249 000</t>
  </si>
  <si>
    <t>356 010 905</t>
  </si>
  <si>
    <t>85 238 095</t>
  </si>
  <si>
    <t>VVT-0002841</t>
  </si>
  <si>
    <t>MBT 3PHA 750KVA 15KV/220-380V -SM-0004007  VIET THANH-1.21300145.0002841_0004007</t>
  </si>
  <si>
    <t>VVT-4768</t>
  </si>
  <si>
    <t>413 640 000</t>
  </si>
  <si>
    <t>VVT-0002859</t>
  </si>
  <si>
    <t>MBT TRAM KHU B,D KH PHO THUAN VIET-1.21300159.0002859_610124046-2</t>
  </si>
  <si>
    <t>VVT-5027</t>
  </si>
  <si>
    <t>624 412 000</t>
  </si>
  <si>
    <t>1878532</t>
  </si>
  <si>
    <t>VVT-0002862</t>
  </si>
  <si>
    <t>MBT 3125KVA 6600/15200V SO 1878532 ALSTHOM (SO 4)-1.21300163.0002862_1878532</t>
  </si>
  <si>
    <t>VVT-2974</t>
  </si>
  <si>
    <t>Trạm</t>
  </si>
  <si>
    <t>202 419 200</t>
  </si>
  <si>
    <t>04059148</t>
  </si>
  <si>
    <t>VVT-0003382</t>
  </si>
  <si>
    <t>MBT 50KVA BA 550 SM 04059148 HOANG TU CANH 5-1.21303208.0003382_04059148</t>
  </si>
  <si>
    <t>VVT-13349</t>
  </si>
  <si>
    <t>VVT-0003399</t>
  </si>
  <si>
    <t>MBT CT NC ?i?n ỏp TT t? 15kV-22kV tuy?n Th?nh ?ụng (tróm Tõn Hi?p). SS-1.21303208.0003399_04011489</t>
  </si>
  <si>
    <t>VVT-13404</t>
  </si>
  <si>
    <t>47 426 000</t>
  </si>
  <si>
    <t>17 949 197</t>
  </si>
  <si>
    <t>3 506 520</t>
  </si>
  <si>
    <t xml:space="preserve">43 919 480 </t>
  </si>
  <si>
    <t>040293143</t>
  </si>
  <si>
    <t>VVT-0003423</t>
  </si>
  <si>
    <t>MBT 50KVA 8660/220-440V CD SM 040293143-1.21303208.0003423_040293143</t>
  </si>
  <si>
    <t>VVT-13451</t>
  </si>
  <si>
    <t>493095</t>
  </si>
  <si>
    <t>VVT-0003468</t>
  </si>
  <si>
    <t>C/SUAT 50KVA SM 493095 K 72AA D/T 8, 6KV 220V TRAM AN D DIA 7 GENERAL-1.21303208.0003468_493095</t>
  </si>
  <si>
    <t>VVT-4098</t>
  </si>
  <si>
    <t>VVT-0003483</t>
  </si>
  <si>
    <t>MBT DKH XA THOI TAM THON QD 138 HD 463 PCD 053 MSCT50-1.21303208.0003483_60151006-2</t>
  </si>
  <si>
    <t>VVT-4116</t>
  </si>
  <si>
    <t>VVT-0003734</t>
  </si>
  <si>
    <t>MBT 3P  315KVA SM 43185D2-1.21304200.0003734_43185D2</t>
  </si>
  <si>
    <t>VVT-5441</t>
  </si>
  <si>
    <t>05100712</t>
  </si>
  <si>
    <t>VVT-0003740</t>
  </si>
  <si>
    <t>MBT CT HTT &amp; LHT TRS?N, P? GIOT,TLONG,HGIANG TRAM ?ễ S?N 2B-1.21304200.0003740_05100712</t>
  </si>
  <si>
    <t>VVT-9222</t>
  </si>
  <si>
    <t>8 213 872</t>
  </si>
  <si>
    <t>309375-2</t>
  </si>
  <si>
    <t>VVT-0003790</t>
  </si>
  <si>
    <t>MBT- C40B- CUC ĐÔI NGOAI- BÔ QUÔC PHONG TRAM NHA KHACH C40-1.21304200.0003790_309375-2</t>
  </si>
  <si>
    <t>VVT-11135</t>
  </si>
  <si>
    <t>487067</t>
  </si>
  <si>
    <t>VVT-0003499</t>
  </si>
  <si>
    <t>MAY BIEN AP GE 50KVA 866 15000 220/440V CAU TRE 8 487067 1P-1.21303208.0003499_487067</t>
  </si>
  <si>
    <t>VVT-8088</t>
  </si>
  <si>
    <t>04059250</t>
  </si>
  <si>
    <t>VVT-0003505</t>
  </si>
  <si>
    <t>MBT 50KVA 8660/120 240V CD SM 04059250-1.21303208.0003505_04059250</t>
  </si>
  <si>
    <t>VVT-9929</t>
  </si>
  <si>
    <t>204077-2</t>
  </si>
  <si>
    <t>VVT-0003506</t>
  </si>
  <si>
    <t>MBT 50KVA 8660/220-440V SM 204 077-2-1.21303208.0003506_204077-2</t>
  </si>
  <si>
    <t>VVT-9956</t>
  </si>
  <si>
    <t>9011108-2</t>
  </si>
  <si>
    <t>VVT-0003602</t>
  </si>
  <si>
    <t>MBT 75KVA 1FA 8660 220 440V 1F A SM 9011108 2-1.21303210.0003602_9011108-2</t>
  </si>
  <si>
    <t>VVT-6194</t>
  </si>
  <si>
    <t>69 495 000</t>
  </si>
  <si>
    <t>05019419</t>
  </si>
  <si>
    <t>VVT-0003619</t>
  </si>
  <si>
    <t>MBT 75KVA 8660/220 440V SM 05019419-1.21303210.0003619_05019419</t>
  </si>
  <si>
    <t>VVT-10580</t>
  </si>
  <si>
    <t>63 349 000</t>
  </si>
  <si>
    <t>14 706 000</t>
  </si>
  <si>
    <t>487062</t>
  </si>
  <si>
    <t>VVT-0004085</t>
  </si>
  <si>
    <t>MAY BIEN AP GE 50KVA A 8,6/15KV 220/440V 1B K481639 TAN HUNG 1-1.21304208.0004085_487062</t>
  </si>
  <si>
    <t>VVT-7168</t>
  </si>
  <si>
    <t>73341462</t>
  </si>
  <si>
    <t>VVT-0004091</t>
  </si>
  <si>
    <t>T1 8660V/BT 50KVA WAGNER 73 341426 1P DOI TN-1.21304208.0004091_73341462</t>
  </si>
  <si>
    <t>VVT-7225</t>
  </si>
  <si>
    <t>73263310</t>
  </si>
  <si>
    <t>VVT-0004110</t>
  </si>
  <si>
    <t>T1 8660V/15KV/BT 50KVA WAGNER 220/440V N73263310 PHUOC THANH-1.21304208.0004110_73263310</t>
  </si>
  <si>
    <t>VVT-7657</t>
  </si>
  <si>
    <t>744478</t>
  </si>
  <si>
    <t>VVT-0004165</t>
  </si>
  <si>
    <t>T1 8660/15KV 220/440V 50KVA 1P TATUNG 7444/78MBDTT CAY XANG BAC HA 2-1.21304208.0004165_744478</t>
  </si>
  <si>
    <t>VVT-8737</t>
  </si>
  <si>
    <t>04099589</t>
  </si>
  <si>
    <t>VVT-0004142</t>
  </si>
  <si>
    <t>MAY BIEN THE 50 KVA SCCD SM 04099589-1.21304208.0004142_04099589</t>
  </si>
  <si>
    <t>VVT-8055</t>
  </si>
  <si>
    <t>0333</t>
  </si>
  <si>
    <t>VVT-0004148</t>
  </si>
  <si>
    <t>MBDTT CONG LAP3 STANDARD 50KVA 15000/120 SDB 0333-1.21304208.0004148_0333</t>
  </si>
  <si>
    <t>VVT-8244</t>
  </si>
  <si>
    <t>VVT-0003950</t>
  </si>
  <si>
    <t>Transfor 50 KVA Det Kim Than-1.21304208.0003950_73263318</t>
  </si>
  <si>
    <t>VVT-4224</t>
  </si>
  <si>
    <t>VVT-0003954</t>
  </si>
  <si>
    <t>MBT 50KVA SM 9004053-1.21304208.0003954_9004053-2</t>
  </si>
  <si>
    <t>VVT-5094</t>
  </si>
  <si>
    <t>73263306</t>
  </si>
  <si>
    <t>VVT-0003956</t>
  </si>
  <si>
    <t>MBT TT PHU THO HOA 13 WAGNER SM 73263306-1.21304208.0003956_73263306</t>
  </si>
  <si>
    <t>VVT-5097</t>
  </si>
  <si>
    <t>VVT-0003957</t>
  </si>
  <si>
    <t>MBT WAGNER 1 PHA SM 73312569-1.21304208.0003957_73312569</t>
  </si>
  <si>
    <t>VVT-5098</t>
  </si>
  <si>
    <t>050307165</t>
  </si>
  <si>
    <t>VVT-0004471</t>
  </si>
  <si>
    <t>MBT 75 HT PT TBT Ph.HTAN, T.T.HOA, PTrung,HTHANH, TSNhI Q.TP-NNK050707-1.21304210.0004471_050307165</t>
  </si>
  <si>
    <t>VVT-11389</t>
  </si>
  <si>
    <t>8 841 885</t>
  </si>
  <si>
    <t>050795108</t>
  </si>
  <si>
    <t>VVT-0004226</t>
  </si>
  <si>
    <t>MBT SCCD 050795108 75KVA-1.21304210.0004226_050795108</t>
  </si>
  <si>
    <t>VVT-9552</t>
  </si>
  <si>
    <t>000317</t>
  </si>
  <si>
    <t>VVT-0004380</t>
  </si>
  <si>
    <t>MBT 75KVA BA 073 SM 000317 TRA I CUA AN LAC OSAKA-1.21304210.0004380_000317</t>
  </si>
  <si>
    <t>VVT-11179</t>
  </si>
  <si>
    <t>VVT-0004890</t>
  </si>
  <si>
    <t>MBT CT NC ?i?n ỏp TT t? 15kV-22kV tuy?n Th?nh ?ụng (tróm Tõn Hi?p). SS-1.21304210.0004890_04011482</t>
  </si>
  <si>
    <t>VVT-13395</t>
  </si>
  <si>
    <t>MDG0002</t>
  </si>
  <si>
    <t>VVT-0004978</t>
  </si>
  <si>
    <t>MBT 100KVA SM - KHU NHA O P.9 Q.PN-1.21304212.0004978_MDG0002</t>
  </si>
  <si>
    <t>VVT-8504</t>
  </si>
  <si>
    <t>051006196</t>
  </si>
  <si>
    <t>VVT-0004691</t>
  </si>
  <si>
    <t>MBT 75KVA-SM.051006196-H.THIEN &amp; PT LĐ HUYEN NHA BE 2005-JJK040703-1.21304210.0004691_051006196</t>
  </si>
  <si>
    <t>VVT-12444</t>
  </si>
  <si>
    <t>76 494 000</t>
  </si>
  <si>
    <t>13 138 647</t>
  </si>
  <si>
    <t>091104479</t>
  </si>
  <si>
    <t>VVT-0005060</t>
  </si>
  <si>
    <t>MBT 3PHA 160KVA SM 091104479-1.21304218.0005060_091104479</t>
  </si>
  <si>
    <t>VVT-10831</t>
  </si>
  <si>
    <t>162 181 000</t>
  </si>
  <si>
    <t>134 546 000</t>
  </si>
  <si>
    <t>27 635 000</t>
  </si>
  <si>
    <t>120804192</t>
  </si>
  <si>
    <t>VVT-0005119</t>
  </si>
  <si>
    <t>MBT 3P 250KVA 15/0.4KV-1.21304226.0005119_120804192</t>
  </si>
  <si>
    <t>VVT-11925</t>
  </si>
  <si>
    <t>196 799 000</t>
  </si>
  <si>
    <t>36 250 000</t>
  </si>
  <si>
    <t>1878531</t>
  </si>
  <si>
    <t>VVT-0005399</t>
  </si>
  <si>
    <t>MBT 3125KVA  6600/152000V Số MáY 1878531-1.21304264.0005399_1878531</t>
  </si>
  <si>
    <t>VVT-3011</t>
  </si>
  <si>
    <t>71350434</t>
  </si>
  <si>
    <t>VVT-0005878</t>
  </si>
  <si>
    <t>MBT WAG 1PHA N 71350434 NGOC HAU 4-1.21300110.0005878_71350434</t>
  </si>
  <si>
    <t>VVT-201612206</t>
  </si>
  <si>
    <t>Cai/KVA</t>
  </si>
  <si>
    <t>000145</t>
  </si>
  <si>
    <t>VVT-0005883</t>
  </si>
  <si>
    <t>MBT BINH THOI H 100/1 OSAKA 25K000145 75KVA-1.21300110.0005883_000145</t>
  </si>
  <si>
    <t>VVT-201612211</t>
  </si>
  <si>
    <t>05129199</t>
  </si>
  <si>
    <t>VVT-0005912</t>
  </si>
  <si>
    <t>MBT 75KVA 8660/120 240V SM 051 29199-1.21300110.0005912_05129199</t>
  </si>
  <si>
    <t>VVT-201612240</t>
  </si>
  <si>
    <t>62 319 580</t>
  </si>
  <si>
    <t>15 735 420</t>
  </si>
  <si>
    <t>040692107</t>
  </si>
  <si>
    <t>VVT-0006010</t>
  </si>
  <si>
    <t>MAY BIEN THE TRAM CHUNG CU LANH BINH THANG-1.21300110.0006010_040692107</t>
  </si>
  <si>
    <t>VVT-201612338</t>
  </si>
  <si>
    <t>CAI/KVA</t>
  </si>
  <si>
    <t>051007114</t>
  </si>
  <si>
    <t>VVT-0006502</t>
  </si>
  <si>
    <t>MBT 75KVA SM: 051007114 - HTHIEN &amp; PT LUOI TRAM HT Q7-2007-JJK060702-1.21304210.0006502_051007114</t>
  </si>
  <si>
    <t>VVT-201702105</t>
  </si>
  <si>
    <t>13 798 286</t>
  </si>
  <si>
    <t>49 463 698</t>
  </si>
  <si>
    <t xml:space="preserve">27 030 302 </t>
  </si>
  <si>
    <t>485486</t>
  </si>
  <si>
    <t>VVT-0006925</t>
  </si>
  <si>
    <t>TI 8660V/BT 100KVA TAN PHUOC 6 GE K485486 1P-1.21300110.0006925_485486</t>
  </si>
  <si>
    <t>VVT-201703148</t>
  </si>
  <si>
    <t>051113189</t>
  </si>
  <si>
    <t>VVT-0007398</t>
  </si>
  <si>
    <t>MBT 1P 75KVA NCDA TUYEN GO LAO, AP DON, TAM THON 1, 2 T.HIEP-RRK122102-1.21303010.0007398_051113189</t>
  </si>
  <si>
    <t>VVT-201703621</t>
  </si>
  <si>
    <t>49 955 000</t>
  </si>
  <si>
    <t>27 981 412</t>
  </si>
  <si>
    <t xml:space="preserve">49 955 000 </t>
  </si>
  <si>
    <t>06080888</t>
  </si>
  <si>
    <t>VVT-0007772</t>
  </si>
  <si>
    <t>HT&amp;PT LTHT KV BTRIDONG B.AN LAC A-BT(2008) LLK070708-825C008-06080888-1.21304201.0007772_06080888</t>
  </si>
  <si>
    <t>VVT-201704059</t>
  </si>
  <si>
    <t>MAY</t>
  </si>
  <si>
    <t>53 253 000</t>
  </si>
  <si>
    <t xml:space="preserve">53 253 000 </t>
  </si>
  <si>
    <t>4051312289021</t>
  </si>
  <si>
    <t>VVT-0008048</t>
  </si>
  <si>
    <t>MAY BIEN THE 1 PHA SM 4051312289021-1.21304259.0008048_4051312289021</t>
  </si>
  <si>
    <t>VVT-201704335</t>
  </si>
  <si>
    <t>505 412 000</t>
  </si>
  <si>
    <t>119 000 000</t>
  </si>
  <si>
    <t>110015-2</t>
  </si>
  <si>
    <t>VVT-0008208</t>
  </si>
  <si>
    <t>MBT 75KVA 8660/220 440V 1P THI BIDI SM 110015-2-1.21300110.0008208_110015-2</t>
  </si>
  <si>
    <t>VVT-201704495</t>
  </si>
  <si>
    <t>Việt Nam</t>
  </si>
  <si>
    <t>67 355 000</t>
  </si>
  <si>
    <t>10 700 000</t>
  </si>
  <si>
    <t>0320167T</t>
  </si>
  <si>
    <t>VVT-0008497</t>
  </si>
  <si>
    <t>Cung cấp điện cho khu vực Q.4 MBT100kva SM.0320167T-1.21300112.0008497_0320167T</t>
  </si>
  <si>
    <t>VVT-201705180</t>
  </si>
  <si>
    <t>Viet Nam</t>
  </si>
  <si>
    <t>051007183</t>
  </si>
  <si>
    <t>VVT-0008526</t>
  </si>
  <si>
    <t>MBT 75KVA SM.051007183- HTHIEN &amp; PT LUOI TRAM HT Q7-2007-JJK060702-1.21304210.0008526_051007183</t>
  </si>
  <si>
    <t>VVT-201705209</t>
  </si>
  <si>
    <t>27 030 302</t>
  </si>
  <si>
    <t>50217</t>
  </si>
  <si>
    <t>VVT-0008595</t>
  </si>
  <si>
    <t>MAY BIEN AP 315KVA VINH VIEN2 1 MG 50217 15/120 208-1.21300110.0008595_50217</t>
  </si>
  <si>
    <t>VVT-201705278</t>
  </si>
  <si>
    <t>041012236</t>
  </si>
  <si>
    <t>VVT-0008657</t>
  </si>
  <si>
    <t>MBT 1P 50kva ctr PT lưới trạm hạ thế xã VLA,VLB,Phạm Văn Hai (2011)-1.21020100.0008657_041012236</t>
  </si>
  <si>
    <t>VVT-201706020</t>
  </si>
  <si>
    <t>37 235 000</t>
  </si>
  <si>
    <t>10 996 838</t>
  </si>
  <si>
    <t>041012322</t>
  </si>
  <si>
    <t>VVT-0008661</t>
  </si>
  <si>
    <t>MBT 1P 50 kva 15-22/0,4KV S04101232 Tan Nhut Tan Kien Bl,LMX (2011)-1.21020100.0008661_041012322</t>
  </si>
  <si>
    <t>VVT-201706024</t>
  </si>
  <si>
    <t>12 222 301</t>
  </si>
  <si>
    <t>122250320</t>
  </si>
  <si>
    <t>VVT-0008666</t>
  </si>
  <si>
    <t>MBT 1P 50kva n.cấp lướiTT 15kv - 22kv Rạch Mương,APT,Cần Giuộc-1.21020100.0008666_122250320</t>
  </si>
  <si>
    <t>VVT-201706029</t>
  </si>
  <si>
    <t>14 740 698</t>
  </si>
  <si>
    <t>090905381</t>
  </si>
  <si>
    <t>VVT-0008913</t>
  </si>
  <si>
    <t>MBT 3P 160KVA 15-22/0.4KV HT &amp; PT TRAM ,LHT CH.QUA TIA P.THOI AN,Q12-1.21304218.0008913_090905381</t>
  </si>
  <si>
    <t>VVT-201706276</t>
  </si>
  <si>
    <t>trạm</t>
  </si>
  <si>
    <t>73261195</t>
  </si>
  <si>
    <t>VVT-0009155</t>
  </si>
  <si>
    <t>MBDIEN TR/TRU TAN KHU DONG TAM 7 3 WAGNER 1P 25KVA 8,6/04 SO 73261195-1.21300100.0009155_73261195</t>
  </si>
  <si>
    <t>VVT-201706518</t>
  </si>
  <si>
    <t>041293124</t>
  </si>
  <si>
    <t>VVT-0009557</t>
  </si>
  <si>
    <t>MBT 50 KVA 8660/220-440V CD SM 041293124-1.21300108.0009557_041293124</t>
  </si>
  <si>
    <t>VVT-201707096</t>
  </si>
  <si>
    <t>48 049 755</t>
  </si>
  <si>
    <t>4081310364041</t>
  </si>
  <si>
    <t>VVT-0009717</t>
  </si>
  <si>
    <t>MáY BIếN THế 3P 1000KVA 15/0.4KV-1.21300154.0009717_4081310364041</t>
  </si>
  <si>
    <t>VVT-201707256</t>
  </si>
  <si>
    <t>528 383 000</t>
  </si>
  <si>
    <t>423 383 000</t>
  </si>
  <si>
    <t>105 000 000</t>
  </si>
  <si>
    <t>041014160</t>
  </si>
  <si>
    <t>VVT-0009784</t>
  </si>
  <si>
    <t>MBT 1P 50KVA NCDA TUYEN GO LAO, AP DON, TAM THON 1, 2 T.HIEP-RRK122102-1.21303008.0009784_041014160</t>
  </si>
  <si>
    <t>VVT-201707323</t>
  </si>
  <si>
    <t>35 462 000</t>
  </si>
  <si>
    <t>19 662 031</t>
  </si>
  <si>
    <t xml:space="preserve">35 462 000 </t>
  </si>
  <si>
    <t>120605253</t>
  </si>
  <si>
    <t>VVT-0009795</t>
  </si>
  <si>
    <t>MBT T3 250KVA 15-22/0.4KV CT HT &amp; PT TRAM ,LHT CH. QUA TAI CHO XA BĐIE-1.21304226.0009795_120605253</t>
  </si>
  <si>
    <t>VVT-201707334</t>
  </si>
  <si>
    <t>051213114</t>
  </si>
  <si>
    <t>VVT-0009974</t>
  </si>
  <si>
    <t>MBT 75 kva HTPT lưới, trạm HT 7 xã phía bắc 051213114-1.21020100.0009974_051213114</t>
  </si>
  <si>
    <t>VVT-201707513</t>
  </si>
  <si>
    <t>48 394 000</t>
  </si>
  <si>
    <t>23 793 730</t>
  </si>
  <si>
    <t xml:space="preserve">48 394 000 </t>
  </si>
  <si>
    <t>041113233</t>
  </si>
  <si>
    <t>VVT-0009975</t>
  </si>
  <si>
    <t>MBT 1pha 50kVA NC điện áp Tân Túc 15-22 kva 041113233-1.21020100.0009975_041113233</t>
  </si>
  <si>
    <t>VVT-201707514</t>
  </si>
  <si>
    <t>36 644 000</t>
  </si>
  <si>
    <t>18 016 613</t>
  </si>
  <si>
    <t>122250471</t>
  </si>
  <si>
    <t>VVT-0009964</t>
  </si>
  <si>
    <t>MBT 3P 250kva ctr PT lưới trạm hạ thế xã VLA,VLB,Phạm Văn Hai (2011-1.21020100.0009964_122250471</t>
  </si>
  <si>
    <t>VVT-201707503</t>
  </si>
  <si>
    <t>156 784 418</t>
  </si>
  <si>
    <t>46 255 609</t>
  </si>
  <si>
    <t>VVT-0009971</t>
  </si>
  <si>
    <t>MBT 1P 50kva n.cấp lưới tt 15kv lên 22kv T.L G.Hòa Long Vĩnh 041012119-1.21020100.0009971_041012119</t>
  </si>
  <si>
    <t>VVT-201707510</t>
  </si>
  <si>
    <t>36 490 000</t>
  </si>
  <si>
    <t>13 698 323</t>
  </si>
  <si>
    <t xml:space="preserve">36 490 000 </t>
  </si>
  <si>
    <t>060998202</t>
  </si>
  <si>
    <t>VVT-0010286</t>
  </si>
  <si>
    <t>MAY BIEN THE HT LUOI HT TAN BINH*1P-8.6-12.7/2-4* 100 KVA-1.21300112.0010286_060998202</t>
  </si>
  <si>
    <t>VVT-201708159</t>
  </si>
  <si>
    <t>VVT-0010304</t>
  </si>
  <si>
    <t>MBT 1P 50kva n.cấp lưới tt 15kv lên 22kv T.L G.Hòa Long Vĩnh 041012373-1.21020100.0010304_041012373</t>
  </si>
  <si>
    <t>VVT-201708177</t>
  </si>
  <si>
    <t>13 683 767</t>
  </si>
  <si>
    <t>4031312134008</t>
  </si>
  <si>
    <t>VVT-0010476</t>
  </si>
  <si>
    <t>MBT 3P 1250KVA 15-22/0.4KV THIBIDI VN-1.21304259.0010476_4031312134008</t>
  </si>
  <si>
    <t>VVT-201708349</t>
  </si>
  <si>
    <t>31071324</t>
  </si>
  <si>
    <t>VVT-0010683</t>
  </si>
  <si>
    <t>MBT 75KVA-HT&amp; PTL TRAM HA THE XA BHH SM 31071324-1.21304200.0010683_31071324</t>
  </si>
  <si>
    <t>VVT-201709037</t>
  </si>
  <si>
    <t>65 555 000</t>
  </si>
  <si>
    <t xml:space="preserve">12 500 000 </t>
  </si>
  <si>
    <t>141005348</t>
  </si>
  <si>
    <t>VVT-0010698</t>
  </si>
  <si>
    <t>MBT 3P 400KVA 22/0.4KV-1.21304230.0010698_141005348</t>
  </si>
  <si>
    <t>VVT-201710003</t>
  </si>
  <si>
    <t>VVT-0010701</t>
  </si>
  <si>
    <t>MBT 1P 50KVA - RRK122101 SM 04111345 APD-1.21303008.0010701_04111345</t>
  </si>
  <si>
    <t>VVT-201710006</t>
  </si>
  <si>
    <t>may</t>
  </si>
  <si>
    <t>37 826 000</t>
  </si>
  <si>
    <t>19 426 421</t>
  </si>
  <si>
    <t>VVT-0010702</t>
  </si>
  <si>
    <t>MBT 1P 50KVA 8.6-12.7 KV/0.2-044KV MCT RRK120708 - S041012383-1.21303008.0010702_041012383</t>
  </si>
  <si>
    <t>VVT-201710007</t>
  </si>
  <si>
    <t>11 287 775</t>
  </si>
  <si>
    <t>041012384</t>
  </si>
  <si>
    <t>VVT-0010703</t>
  </si>
  <si>
    <t>MBT 1P 50KVA 8.6-12.7 KV/0.2-044KV MCT RRK120708 - S041012384-1.21303008.0010703_041012384</t>
  </si>
  <si>
    <t>VVT-201710008</t>
  </si>
  <si>
    <t>05100646</t>
  </si>
  <si>
    <t>VVT-0010783</t>
  </si>
  <si>
    <t>MBT 3*75 TRAM CÔNG HOA 126 CT H.THIÊN &amp; LHT ĐƯƠNG CÔNG HOA-1.21300110.0010783_05100646</t>
  </si>
  <si>
    <t>VVT-201710088</t>
  </si>
  <si>
    <t>4 650 075</t>
  </si>
  <si>
    <t>090205103</t>
  </si>
  <si>
    <t>VVT-0010835</t>
  </si>
  <si>
    <t>MBT 3P160KVA 15-22/0.2-0.4KV HT &amp; PT TRAM ,LHT CH.Q.TAI X. Đ.THANH-1.21304218.0010835_090205103</t>
  </si>
  <si>
    <t>VVT-201710140</t>
  </si>
  <si>
    <t>0330449T</t>
  </si>
  <si>
    <t>VVT-0011172</t>
  </si>
  <si>
    <t>MBT 400KVA 15-22/0.4KV HT&amp;PT TLHT DONG THANH N. BINH HM-1.21020100.0011172_0330449T</t>
  </si>
  <si>
    <t>VVT-201712170</t>
  </si>
  <si>
    <t>70 028 830</t>
  </si>
  <si>
    <t xml:space="preserve">70 028 830 </t>
  </si>
  <si>
    <t>VVT-0011212</t>
  </si>
  <si>
    <t>MBT 1pha 50kVA NC điện áp Tân Túc 15-22 kva 041113279-1.21020100.0011212_041113279</t>
  </si>
  <si>
    <t>VVT-201801026</t>
  </si>
  <si>
    <t>18 137 170</t>
  </si>
  <si>
    <t>710999</t>
  </si>
  <si>
    <t>VVT-0011223</t>
  </si>
  <si>
    <t>MBT CUA CONG TRINH LUOI HA THE, TRAM HA THE HUYEN THU DUC-1.21300100.0011223_710999</t>
  </si>
  <si>
    <t>VVT-201801037</t>
  </si>
  <si>
    <t>VIỆT NAM</t>
  </si>
  <si>
    <t>102010-2</t>
  </si>
  <si>
    <t>VVT-0011249</t>
  </si>
  <si>
    <t>MBT 10KVA 102010-2 TBD4-1.21520101.0011249_102010-2</t>
  </si>
  <si>
    <t>VVT-201803002</t>
  </si>
  <si>
    <t>481 860</t>
  </si>
  <si>
    <t>425 506</t>
  </si>
  <si>
    <t>10616127</t>
  </si>
  <si>
    <t>VVT-0011358</t>
  </si>
  <si>
    <t>MAY BIEN THE CT XUAN THOI SON...TAN XUAN HM 3 PHA 15-22/0.4KV-1.21304218.0011358_10616127</t>
  </si>
  <si>
    <t>VVT-201804076</t>
  </si>
  <si>
    <t>161502881</t>
  </si>
  <si>
    <t>VVT-0011312</t>
  </si>
  <si>
    <t>TRANG BI MBT NANG CAP DIEN AP NAM 2016-50kVA-LLK151501-SM 161502881-1.21304202.0011312_161502881</t>
  </si>
  <si>
    <t>VVT-201804030</t>
  </si>
  <si>
    <t>39 876 300</t>
  </si>
  <si>
    <t>22 458 657</t>
  </si>
  <si>
    <t>09100124</t>
  </si>
  <si>
    <t>VVT-0011291</t>
  </si>
  <si>
    <t>HTPT LHT_THT XA BHUNG,PPHU,DA PHUOC,QUYDUC,HLONG,TQTAY,APTAY,TTUC BC-1.21300118.0011291_09100124</t>
  </si>
  <si>
    <t>VVT-201804009</t>
  </si>
  <si>
    <t>30163018-2</t>
  </si>
  <si>
    <t>VVT-0011398</t>
  </si>
  <si>
    <t>MBT 3P 630KVA 15-22/0,4KV SM 30163018-2-1.21304201.0011398_30163018-2</t>
  </si>
  <si>
    <t>VVT-201804116</t>
  </si>
  <si>
    <t>317 307 000</t>
  </si>
  <si>
    <t>72 000 000</t>
  </si>
  <si>
    <t>090407132</t>
  </si>
  <si>
    <t>VVT-0011454</t>
  </si>
  <si>
    <t>MBT 3P 15-22/0.4KV 160KVA SCCD SM 090407132-1.21304201.0011454_090407132</t>
  </si>
  <si>
    <t>VVT-201805052</t>
  </si>
  <si>
    <t>61 333 117</t>
  </si>
  <si>
    <t>387 328</t>
  </si>
  <si>
    <t>V160918</t>
  </si>
  <si>
    <t>VVT-0011459</t>
  </si>
  <si>
    <t>XDM TBA 1x200kVA CHUNG CU LU DOAN 596-SO MAY V160918-1.21304202.0011459_V160918</t>
  </si>
  <si>
    <t>VVT-201805057</t>
  </si>
  <si>
    <t>158 806 000</t>
  </si>
  <si>
    <t>92 976 523</t>
  </si>
  <si>
    <t>50225</t>
  </si>
  <si>
    <t>VVT-0011517</t>
  </si>
  <si>
    <t>MAY BIEN AP 315KVA M615/02 SO 50225 PBD CU XA TONG THAM MUU-1.21300100.0011517_50225</t>
  </si>
  <si>
    <t>VVT-201807010</t>
  </si>
  <si>
    <t>PHÁP</t>
  </si>
  <si>
    <t>121104342</t>
  </si>
  <si>
    <t>VVT-0011552</t>
  </si>
  <si>
    <t>MBT 3P 250KVA 15/0.4KV-1.21304226.0011552_121104342</t>
  </si>
  <si>
    <t>VVT-201807045</t>
  </si>
  <si>
    <t>VVT-0011524</t>
  </si>
  <si>
    <t>MBT 50KVA SM 161501595 CT NANG CAP DIEN AP AAK161505-1.21304208.0011524_161501595</t>
  </si>
  <si>
    <t>VVT-201807017</t>
  </si>
  <si>
    <t>23 835 144</t>
  </si>
  <si>
    <t>60723092</t>
  </si>
  <si>
    <t>VVT-0011528</t>
  </si>
  <si>
    <t>MAY BIEN THE 250KVA SM 60723092 NONG NGHIEP BANK-1.21304226.0011528_60723092</t>
  </si>
  <si>
    <t>VVT-201807021</t>
  </si>
  <si>
    <t>31 761 200</t>
  </si>
  <si>
    <t>041012241</t>
  </si>
  <si>
    <t>VVT-0011579</t>
  </si>
  <si>
    <t>MBT 1P 50kva ctr PT lưới trạm hạ thế xã VLA,VLB,Phạm Văn Hai (2011)-1.21020100.0011579_041012241</t>
  </si>
  <si>
    <t>VVT-201807072</t>
  </si>
  <si>
    <t>11 078 880</t>
  </si>
  <si>
    <t>040814182</t>
  </si>
  <si>
    <t>VVT-0011581</t>
  </si>
  <si>
    <t>MBT 1P 50KVA N.Cấp 15kv-22 kv tuyến dây trạm 110/158kv Tân Tạo-1.21020100.0011581_040814182</t>
  </si>
  <si>
    <t>VVT-201807074</t>
  </si>
  <si>
    <t>14 548 517</t>
  </si>
  <si>
    <t>020698123</t>
  </si>
  <si>
    <t>VVT-0011677</t>
  </si>
  <si>
    <t>MAY BIEN THE HT LUOI HT CU CHI-1P -8.6-12.7/2-4 25 KVA, SM 020698123-1.21300102.0011677_020698123</t>
  </si>
  <si>
    <t>VVT-201808080</t>
  </si>
  <si>
    <t>100105434</t>
  </si>
  <si>
    <t>VVT-0011635</t>
  </si>
  <si>
    <t>MBT 180kva SM 100105434 lưới TT &amp; TBT quân đội-1.21050000.0011635_100105434</t>
  </si>
  <si>
    <t>VVT-201808038</t>
  </si>
  <si>
    <t>41 472 000</t>
  </si>
  <si>
    <t>041200289</t>
  </si>
  <si>
    <t>VVT-0011642</t>
  </si>
  <si>
    <t>HTPT LHT_THT XA BTRI DONG,TAN TAO, TAN KIEN, TAN NHAT BC-1.21300108.0011642_041200289</t>
  </si>
  <si>
    <t>VVT-201808045</t>
  </si>
  <si>
    <t>041012285</t>
  </si>
  <si>
    <t>VVT-0011645</t>
  </si>
  <si>
    <t>MBT 1P 50kva ctr PT lưới trạm hạ thế xã VLA,VLB,Phạm Văn Hai (2011)-1.21020100.0011645_041012285</t>
  </si>
  <si>
    <t>VVT-201808048</t>
  </si>
  <si>
    <t>10 953 605</t>
  </si>
  <si>
    <t>091007161</t>
  </si>
  <si>
    <t>VVT-0011670</t>
  </si>
  <si>
    <t>MBT 3P 15-22/0,4KV 160KVA SCCD SM 091007161-1.21304201.0011670_091007161</t>
  </si>
  <si>
    <t>VVT-201808073</t>
  </si>
  <si>
    <t>61 333 116</t>
  </si>
  <si>
    <t>131 540</t>
  </si>
  <si>
    <t>710911</t>
  </si>
  <si>
    <t>VVT-0011764</t>
  </si>
  <si>
    <t>MBT LUOI HT TRAM HT Q. TAN BINH-1.21300130.0011764_710911</t>
  </si>
  <si>
    <t>VVT-201808167</t>
  </si>
  <si>
    <t>020698259</t>
  </si>
  <si>
    <t>VVT-0011683</t>
  </si>
  <si>
    <t>MAY BIEN THE DKH XA BINH MY C.CHI-1P -8.6-12.7/2-4 25 KVA-1.21300102.0011683_020698259</t>
  </si>
  <si>
    <t>VVT-201808086</t>
  </si>
  <si>
    <t>80351231-22</t>
  </si>
  <si>
    <t>VVT-0011700</t>
  </si>
  <si>
    <t>MAY BIEN THE HT LUOI HT THU DUC-1P -8.6-12.7/2-4 *50 KVA, SM 80351231-22-1.21300108.0011700_80351231-22</t>
  </si>
  <si>
    <t>VVT-201808103</t>
  </si>
  <si>
    <t>70351335-22</t>
  </si>
  <si>
    <t>VVT-0011703</t>
  </si>
  <si>
    <t>MBT CUA CONG TRINH DIEN KHI HOA XA TRUNG LAP HA, SM 70351335-22-1.21300108.0011703_70351335-22</t>
  </si>
  <si>
    <t>VVT-201808106</t>
  </si>
  <si>
    <t>70851845-22</t>
  </si>
  <si>
    <t>VVT-0011708</t>
  </si>
  <si>
    <t>MBT DIEN KHI HOA XA PHUOC THANH, SM 70851845-22-1.21300108.0011708_70851845-22</t>
  </si>
  <si>
    <t>VVT-201808111</t>
  </si>
  <si>
    <t>090706218</t>
  </si>
  <si>
    <t>VVT-0011729</t>
  </si>
  <si>
    <t>MBT 160KVA HT PTT &amp; LHT CHONG QUA TAI X XUAN THOI SON-1.21300118.0011729_090706218</t>
  </si>
  <si>
    <t>VVT-201808132</t>
  </si>
  <si>
    <t>9 615 609</t>
  </si>
  <si>
    <t>14050253</t>
  </si>
  <si>
    <t>VVT-0011804</t>
  </si>
  <si>
    <t>MBT 400KVA 22-15/0.4 CUA CT HOAN THIEN PTL TRAM HT QUAN 8-1.21304230.0011804_14050253</t>
  </si>
  <si>
    <t>VVT-201809015</t>
  </si>
  <si>
    <t>VN</t>
  </si>
  <si>
    <t>358313</t>
  </si>
  <si>
    <t>VVT-0011810</t>
  </si>
  <si>
    <t>MAY BIEN THE LUOI HT-TRAM HT Q.5*3P-15-22/0.4* 400 KVA-1.21300130.0011810_358313</t>
  </si>
  <si>
    <t>VVT-201809021</t>
  </si>
  <si>
    <t>186 862 572</t>
  </si>
  <si>
    <t xml:space="preserve">97 355 428 </t>
  </si>
  <si>
    <t>120605244</t>
  </si>
  <si>
    <t>VVT-0011827</t>
  </si>
  <si>
    <t>MBT 3P 250 KVA 15-22/0.2-0.4KV HT &amp; PT TRAM ,LHT CH.Q.TAI XA XTT --1.21304226.0011827_120605244</t>
  </si>
  <si>
    <t>VVT-201809038</t>
  </si>
  <si>
    <t>358055</t>
  </si>
  <si>
    <t>VVT-0011829</t>
  </si>
  <si>
    <t>MAY BIEN THE LUOI HT-TRAM HT Q.6*3P-15-22/0.4* 400 KVA-1.21304226.0011829_358055</t>
  </si>
  <si>
    <t>VVT-201809040</t>
  </si>
  <si>
    <t>00343031-2</t>
  </si>
  <si>
    <t>VVT-0011944</t>
  </si>
  <si>
    <t>MAY BIEN THE TRAM THI TRAN AN LAC B T D BCTA2-00343031-2-1.21304201.0011944_00343031-2</t>
  </si>
  <si>
    <t>VVT-201811046</t>
  </si>
  <si>
    <t>06111525</t>
  </si>
  <si>
    <t>VVT-0011973</t>
  </si>
  <si>
    <t>MBT 1P 100kVA 8.66-12.7/0.23-0.44kV (EMC)  NCĐA 2016 mua sắm mới -1.21020100.0011973_06111525</t>
  </si>
  <si>
    <t>VVT-201811075</t>
  </si>
  <si>
    <t>51 794 000</t>
  </si>
  <si>
    <t>28 321 736</t>
  </si>
  <si>
    <t>05100751</t>
  </si>
  <si>
    <t>VVT-0012010</t>
  </si>
  <si>
    <t>MBT 75 kva  HT$ PTLTHT - BC,TT,QĐ,HL,APT,TQT -H.BC(2006) 05100751-1.21300110.0012010_05100751</t>
  </si>
  <si>
    <t>VVT-201811112</t>
  </si>
  <si>
    <t>27 030 303</t>
  </si>
  <si>
    <t>209 222</t>
  </si>
  <si>
    <t>10623167-2</t>
  </si>
  <si>
    <t>VVT-0012185</t>
  </si>
  <si>
    <t>MAY BIEN THE CT HTPT LHT-THTPDONG HUNG THUAN, TRUNG MY TAY QUAN 12-1.21304226.0012185_10623167-2</t>
  </si>
  <si>
    <t>VVT-201812163</t>
  </si>
  <si>
    <t>80351301-22</t>
  </si>
  <si>
    <t>VVT-0012140</t>
  </si>
  <si>
    <t>MAY BIEN THE DHK XA PHAM V COI - C.CHI-1P -8.6-12.7/2-4 *50 KVA-1.21300108.0012140_80351301-22</t>
  </si>
  <si>
    <t>VVT-201812118</t>
  </si>
  <si>
    <t>040407272</t>
  </si>
  <si>
    <t>VVT-0012155</t>
  </si>
  <si>
    <t>MBT CT HT va PTL THT KV TAH,TTH, PVA SM 040407273-1.21304208.0012155_040407272</t>
  </si>
  <si>
    <t>VVT-201812133</t>
  </si>
  <si>
    <t>6 343 394</t>
  </si>
  <si>
    <t>S041012190</t>
  </si>
  <si>
    <t>VVT-0012156</t>
  </si>
  <si>
    <t>MBT NC LDTT TU 15KV LEN 22KV 02 TUYEN BEN THAN, SAMYANG H.CUCHI 2012-1.21304208.0012156_S041012190</t>
  </si>
  <si>
    <t>VVT-201812134</t>
  </si>
  <si>
    <t>9 754 350</t>
  </si>
  <si>
    <t>S041012139</t>
  </si>
  <si>
    <t>VVT-0012157</t>
  </si>
  <si>
    <t>MBT NC LDTT TU 15KV LEN 22KV 02 TUYEN BEN THAN, SAMYANG H.CUCHI 2012-1.21304208.0012157_S041012139</t>
  </si>
  <si>
    <t>VVT-201812135</t>
  </si>
  <si>
    <t>S04101246</t>
  </si>
  <si>
    <t>VVT-0012160</t>
  </si>
  <si>
    <t>MBT thuộc CTr NC lưới điện trung thế 15kV-22kV tuyến dây Phước V-1.21304208.0012160_S04101246</t>
  </si>
  <si>
    <t>VVT-201812138</t>
  </si>
  <si>
    <t>9 679 454</t>
  </si>
  <si>
    <t>S041012163</t>
  </si>
  <si>
    <t>VVT-0012162</t>
  </si>
  <si>
    <t>MBT thuộc CTr NC lưới điện trung thế 15kV-22kV tuyến dây Phước V-1.21304208.0012162_S041012163</t>
  </si>
  <si>
    <t>VVT-201812140</t>
  </si>
  <si>
    <t>9 877 064</t>
  </si>
  <si>
    <t>S041012183</t>
  </si>
  <si>
    <t>VVT-0012165</t>
  </si>
  <si>
    <t>MBT công trình NC từ 15kV-&gt; 22kV tuyến dây Trung An-1.21304208.0012165_S041012183</t>
  </si>
  <si>
    <t>VVT-201812143</t>
  </si>
  <si>
    <t>9 917 064</t>
  </si>
  <si>
    <t>050392143</t>
  </si>
  <si>
    <t>VVT-0012252</t>
  </si>
  <si>
    <t>MBT 75KVA 8660/220-440V SM 050 392143-1.21300100.0012252_050392143</t>
  </si>
  <si>
    <t>VVT-201812230</t>
  </si>
  <si>
    <t>109124-2</t>
  </si>
  <si>
    <t>VVT-0012286</t>
  </si>
  <si>
    <t>MBT 50KVA BA 558 SM 109124-2 G IAO PHAI 3 TBD-1.21300108.0012286_109124-2</t>
  </si>
  <si>
    <t>VVT-201812264</t>
  </si>
  <si>
    <t>40430152</t>
  </si>
  <si>
    <t>VVT-0012306</t>
  </si>
  <si>
    <t>T1 8660/15KVBT100KVA MITSUBIHI 220/380V 40430152 KYXACO-1.21300112.0012306_40430152</t>
  </si>
  <si>
    <t>VVT-201812284</t>
  </si>
  <si>
    <t>050992102</t>
  </si>
  <si>
    <t>VVT-0012297</t>
  </si>
  <si>
    <t>MBT 75KVA 8660/220 440V CD SM 050992102-1.21300110.0012297_050992102</t>
  </si>
  <si>
    <t>VVT-201812275</t>
  </si>
  <si>
    <t>0594</t>
  </si>
  <si>
    <t>VVT-0012277</t>
  </si>
  <si>
    <t>TRANSF/50KVA 8,66 15KV 120/240 STANDARD N SDB 0594 CAU BINH TRIEU-1.21300108.0012277_0594</t>
  </si>
  <si>
    <t>VVT-201812255</t>
  </si>
  <si>
    <t>090705293</t>
  </si>
  <si>
    <t>VVT-0012377</t>
  </si>
  <si>
    <t>MBT 160KVA KHU BT 484G NDTrinh-BTT-Q2-1.21304218.0012377_090705293</t>
  </si>
  <si>
    <t>VVT-201812355</t>
  </si>
  <si>
    <t>158 937 000</t>
  </si>
  <si>
    <t>1 045 961</t>
  </si>
  <si>
    <t>140405115</t>
  </si>
  <si>
    <t>VVT-0012498</t>
  </si>
  <si>
    <t>MBT 3P 400KVA - 140405115-1.21300101.0012498_140405115</t>
  </si>
  <si>
    <t>VVT-201901099</t>
  </si>
  <si>
    <t>75 782 000</t>
  </si>
  <si>
    <t>120517149</t>
  </si>
  <si>
    <t>VVT-0012428</t>
  </si>
  <si>
    <t>MBT 120517149 250 kva 22/0,4KV Trường Phước-1.21020100.0012428_120517149</t>
  </si>
  <si>
    <t>VVT-201901029</t>
  </si>
  <si>
    <t>145 255 000</t>
  </si>
  <si>
    <t>101 744 587</t>
  </si>
  <si>
    <t>4051312289024</t>
  </si>
  <si>
    <t>VVT-0012700</t>
  </si>
  <si>
    <t>MAY BIEN THE 1PHA 1250KVA 15/0.4KV-1.21304259.0012700_4051312289024</t>
  </si>
  <si>
    <t>VVT-201903087</t>
  </si>
  <si>
    <t>8061232614178</t>
  </si>
  <si>
    <t>VVT-0012688</t>
  </si>
  <si>
    <t>MBT 320kva XDM lưới THT &amp; TBT KDC An Phú Tây BC-1.21050000.0012688_8061232614178</t>
  </si>
  <si>
    <t>VVT-201903075</t>
  </si>
  <si>
    <t>75 827 000</t>
  </si>
  <si>
    <t>VVT-0012968</t>
  </si>
  <si>
    <t>MBT 1 pha Ctr nang cấp từ 15kV-&gt; 22kV tuyến an hạ năm 2013-1.21304208.0012968_S040912106</t>
  </si>
  <si>
    <t>VVT-201905074</t>
  </si>
  <si>
    <t>11 181 914</t>
  </si>
  <si>
    <t>S040912129</t>
  </si>
  <si>
    <t>VVT-0012980</t>
  </si>
  <si>
    <t>MBT công trình NC từ 15kV-&gt; 22kV tuyến dây Trung An-1.21304208.0012980_S040912129</t>
  </si>
  <si>
    <t>VVT-201905086</t>
  </si>
  <si>
    <t>44 599 000</t>
  </si>
  <si>
    <t>11 986 706</t>
  </si>
  <si>
    <t>4071263362087</t>
  </si>
  <si>
    <t>VVT-0013014</t>
  </si>
  <si>
    <t>MAY BIEN THE 3P 630KVA 15/0.4KV-1.21304240.0013014_4071263362087</t>
  </si>
  <si>
    <t>VVT-201905120</t>
  </si>
  <si>
    <t>312 807 000</t>
  </si>
  <si>
    <t>76 500 000</t>
  </si>
  <si>
    <t>041014144</t>
  </si>
  <si>
    <t>VVT-0013062</t>
  </si>
  <si>
    <t>MBT 1P 50kVA_8,6(12,7)/0,2kV - RRK140901-1.21302010.0013062_041014144</t>
  </si>
  <si>
    <t>VVT-201905168</t>
  </si>
  <si>
    <t>16 697 407</t>
  </si>
  <si>
    <t>050407166</t>
  </si>
  <si>
    <t>VVT-0013126</t>
  </si>
  <si>
    <t>MBT CHONG QUA TAI TBT KHU VUC BHH,BHHA,BHHB-QBT LLK040745 050407166-1.21304200.0013126_050407166</t>
  </si>
  <si>
    <t>VVT-201906020</t>
  </si>
  <si>
    <t>12 502 734</t>
  </si>
  <si>
    <t>52 579 405</t>
  </si>
  <si>
    <t xml:space="preserve">25 475 595 </t>
  </si>
  <si>
    <t>VVT-0013224</t>
  </si>
  <si>
    <t>MBT 50KVA Móc Keo 1 SM: S04101289 (nâng cấp tuyến BK)-1.21300108.0013224_S04101289</t>
  </si>
  <si>
    <t>VVT-201907028</t>
  </si>
  <si>
    <t>máy</t>
  </si>
  <si>
    <t>13 122 418</t>
  </si>
  <si>
    <t>08270615</t>
  </si>
  <si>
    <t>VVT-0013250</t>
  </si>
  <si>
    <t>TRANG BI MBT PHUC VU CHUYEN DOI DIEN AP 15kV-22Kv-400kVA-LLK151501-08270615-1.21304230.0013250_08270615</t>
  </si>
  <si>
    <t>VVT-201907054</t>
  </si>
  <si>
    <t>VIET NAM</t>
  </si>
  <si>
    <t>158 803 680</t>
  </si>
  <si>
    <t>105 437 310</t>
  </si>
  <si>
    <t>4121225732686</t>
  </si>
  <si>
    <t>VVT-0013260</t>
  </si>
  <si>
    <t>MBT 3 pha 250KVA (CT: HTPT Tân Nhựt, Tân Kiên 2005)-1.21050000.0013260_4121225732686</t>
  </si>
  <si>
    <t>VVT-201907064</t>
  </si>
  <si>
    <t>05110608</t>
  </si>
  <si>
    <t>VVT-0013226</t>
  </si>
  <si>
    <t>MBT 75kva 05110608 CT HT &amp; PT lưới trạm HT xã V.Lộc A-B BC (2006)-1.21300110.0013226_05110608</t>
  </si>
  <si>
    <t>VVT-201907030</t>
  </si>
  <si>
    <t>24 180 000</t>
  </si>
  <si>
    <t>14010486</t>
  </si>
  <si>
    <t>VVT-0013366</t>
  </si>
  <si>
    <t>MBT 400KVA TCCS &amp; PT TRAM HT LHT chống QT Xã APD,TX,TL,HT,TTH Q.12-1.21304230.0013366_14010486</t>
  </si>
  <si>
    <t>VVT-201907170</t>
  </si>
  <si>
    <t>14 402 529</t>
  </si>
  <si>
    <t>229 418 000</t>
  </si>
  <si>
    <t xml:space="preserve">54 800 000 </t>
  </si>
  <si>
    <t>VVT-0013390</t>
  </si>
  <si>
    <t>MBT 1P 50kVA 8.66-12.7/0.23-0.44kV (EMC)  NCĐA 2016 mua sắm mới -1.21020100.0013390_040915209</t>
  </si>
  <si>
    <t>VVT-201907194</t>
  </si>
  <si>
    <t>33 098 000</t>
  </si>
  <si>
    <t>18 122 998</t>
  </si>
  <si>
    <t>040814102</t>
  </si>
  <si>
    <t>VVT-0013417</t>
  </si>
  <si>
    <t>MBT 1P 50kVA 040814102 12,7/0,23-0,44kV HKD Nhật Tân-1.21020100.0013417_040814102</t>
  </si>
  <si>
    <t>VVT-201907221</t>
  </si>
  <si>
    <t>39 477 600</t>
  </si>
  <si>
    <t>25 362 704</t>
  </si>
  <si>
    <t>481812</t>
  </si>
  <si>
    <t>VVT-0013451</t>
  </si>
  <si>
    <t>TI 8660V 15KVBT 10KVA LE CO GE K481812 1P-1.21300101.0013451_481812</t>
  </si>
  <si>
    <t>VVT-201908025</t>
  </si>
  <si>
    <t>161502412</t>
  </si>
  <si>
    <t>VVT-0013493</t>
  </si>
  <si>
    <t>MBT 1P 50KVA 12.7/0.23 -0.44 KV THIBIDI SM 161502412 PTHK1716001-1.21310108.0013493_161502412</t>
  </si>
  <si>
    <t>VVT-201908067</t>
  </si>
  <si>
    <t>39 100 557</t>
  </si>
  <si>
    <t>23 360 102</t>
  </si>
  <si>
    <t>161502402</t>
  </si>
  <si>
    <t>VVT-0013494</t>
  </si>
  <si>
    <t>MBT 1P 50KVA 12.7/0.23 -0.44 KV THIBIDI SM 161502402 PTHK1716001-1.21310108.0013494_161502402</t>
  </si>
  <si>
    <t>VVT-201908068</t>
  </si>
  <si>
    <t>050407181</t>
  </si>
  <si>
    <t>VVT-0013467</t>
  </si>
  <si>
    <t>MBT CHONG QUA TAI TBT KHU VUC BHH,BHHA,BHHB-QBT LLK040745 050407181-1.21304200.0013467_050407181</t>
  </si>
  <si>
    <t>VVT-201908041</t>
  </si>
  <si>
    <t>12 568 955</t>
  </si>
  <si>
    <t>122400164</t>
  </si>
  <si>
    <t>VVT-0013596</t>
  </si>
  <si>
    <t>MBT 400 kva- 122400164- H.Thiện &amp; PTL THT Q7- JJK120703-1.21300130.0013596_122400164</t>
  </si>
  <si>
    <t>VVT-201909081</t>
  </si>
  <si>
    <t>190 000 000</t>
  </si>
  <si>
    <t>54 214 656</t>
  </si>
  <si>
    <t xml:space="preserve">190 000 000 </t>
  </si>
  <si>
    <t>S04041756</t>
  </si>
  <si>
    <t>VVT-0013523</t>
  </si>
  <si>
    <t>MBT 50 KVA No S04041756 PT tram luoi THT P Thanh Loc-1.21520108.0013523_S04041756</t>
  </si>
  <si>
    <t>VVT-201909008</t>
  </si>
  <si>
    <t>39 250 000</t>
  </si>
  <si>
    <t>30 498 031</t>
  </si>
  <si>
    <t>161502114</t>
  </si>
  <si>
    <t>VVT-0013529</t>
  </si>
  <si>
    <t>MBT 50KVA SM161502114-XDM Cty XD So 1 Viet Nguyen-1.21520116.0013529_161502114</t>
  </si>
  <si>
    <t>VVT-201909014</t>
  </si>
  <si>
    <t>22 501 332</t>
  </si>
  <si>
    <t>161502375</t>
  </si>
  <si>
    <t>VVT-0013664</t>
  </si>
  <si>
    <t>MBT 1P 50kVA SM:161502375 THIBIDI - NANG CAP Đ/A 2016 - NNK160901-1.21300108.0013664_161502375</t>
  </si>
  <si>
    <t>VVT-201909149</t>
  </si>
  <si>
    <t>22 642 865</t>
  </si>
  <si>
    <t>161502354</t>
  </si>
  <si>
    <t>VVT-0013676</t>
  </si>
  <si>
    <t>MBT 1P 50kVA SM:161502354-THIBIDI-NANG CAP ĐA 2016 - NNK160901-1.21300108.0013676_161502354</t>
  </si>
  <si>
    <t>VVT-201909161</t>
  </si>
  <si>
    <t>39 110 421</t>
  </si>
  <si>
    <t>22 996 151</t>
  </si>
  <si>
    <t>161502335</t>
  </si>
  <si>
    <t>VVT-0013678</t>
  </si>
  <si>
    <t>MBT 1P 50kVA SM:161502335 THIBIDI-NANG CAP ĐA 2016- NNK160901-1.21300108.0013678_161502335</t>
  </si>
  <si>
    <t>VVT-201909163</t>
  </si>
  <si>
    <t>161502131</t>
  </si>
  <si>
    <t>VVT-0013679</t>
  </si>
  <si>
    <t>MBT 1P 50kVA SM:161502131 THIBIDI- NANG CAP ĐA 2016- NNK160901-1.21300108.0013679_161502131</t>
  </si>
  <si>
    <t>VVT-201909164</t>
  </si>
  <si>
    <t>22 990 360</t>
  </si>
  <si>
    <t>161502716</t>
  </si>
  <si>
    <t>VVT-0013682</t>
  </si>
  <si>
    <t>MBT 1P 50kVA SM:161502716 THIBIDI - NNG CAP Đ/A 2016 - NNK160901-1.21300108.0013682_161502716</t>
  </si>
  <si>
    <t>VVT-201909167</t>
  </si>
  <si>
    <t>22 640 832</t>
  </si>
  <si>
    <t>050907267</t>
  </si>
  <si>
    <t>VVT-0013730</t>
  </si>
  <si>
    <t>HT&amp;PT LTHT KHU VUC TAN TAO-Q B TAN-LLK040725(625C008)SM 050907267-1.21304201.0013730_050907267</t>
  </si>
  <si>
    <t>VVT-201909215</t>
  </si>
  <si>
    <t>26 999 609</t>
  </si>
  <si>
    <t>103120017</t>
  </si>
  <si>
    <t>VVT-0013783</t>
  </si>
  <si>
    <t>PBD T24 KDC CAT LAI 2-1.21304200.0013783_103120017</t>
  </si>
  <si>
    <t>VVT-201910046</t>
  </si>
  <si>
    <t>471 151 000</t>
  </si>
  <si>
    <t>400 030</t>
  </si>
  <si>
    <t>112160132</t>
  </si>
  <si>
    <t>VVT-0013774</t>
  </si>
  <si>
    <t>MBT 160KVA - XDM LTHT KHU LIEN HOP TDTT&amp; DC TAN THANG-1.21300118.0013774_112160132</t>
  </si>
  <si>
    <t>VVT-201910037</t>
  </si>
  <si>
    <t>163 207 000</t>
  </si>
  <si>
    <t>29 239 005</t>
  </si>
  <si>
    <t>VVT-0014483</t>
  </si>
  <si>
    <t>MBT thuộc CTr NC lưới điện trung thế 15kV-22kV tuyến dây Phước V-1.21304208.0014483_S041012276</t>
  </si>
  <si>
    <t>VVT-201912040</t>
  </si>
  <si>
    <t>9 676 515</t>
  </si>
  <si>
    <t>VVT-0014493</t>
  </si>
  <si>
    <t>MBT công trình NC từ 15kV-&gt; 22kV tuyến dây Trung An-1.21304208.0014493_S041012124</t>
  </si>
  <si>
    <t>VVT-201912050</t>
  </si>
  <si>
    <t>9 914 056</t>
  </si>
  <si>
    <t>040713274</t>
  </si>
  <si>
    <t>VVT-0014509</t>
  </si>
  <si>
    <t>MBT 50KVA Vàm Sát 2 SM: 040713274 (nâng cấp CT từ CT15 đến cuối tuy-1.21303208.0014509_040713274</t>
  </si>
  <si>
    <t>VVT-201912066</t>
  </si>
  <si>
    <t>44 327 000</t>
  </si>
  <si>
    <t>15 584 460</t>
  </si>
  <si>
    <t>171501587</t>
  </si>
  <si>
    <t>VVT-0014654</t>
  </si>
  <si>
    <t>MBT 50KVA(XDM phụ tải Khu K1-KCN Cát lái)SM:171501587-1.21304208.0014654_171501587</t>
  </si>
  <si>
    <t>VVT-201912211</t>
  </si>
  <si>
    <t>39 082 000</t>
  </si>
  <si>
    <t>28 533 298</t>
  </si>
  <si>
    <t>171501573</t>
  </si>
  <si>
    <t>VVT-0014655</t>
  </si>
  <si>
    <t>MBT 50KVA(XDM phụ tải Khu K1-KCN Cát lái)SM:171501573-1.21304208.0014655_171501573</t>
  </si>
  <si>
    <t>VVT-201912212</t>
  </si>
  <si>
    <t>358019</t>
  </si>
  <si>
    <t>VVT-0014977</t>
  </si>
  <si>
    <t>MBT LHT,THT Q8*3P-15-22/0.4* 400KVA 358019-1.21300130.0014977_358019</t>
  </si>
  <si>
    <t>VVT-202001237</t>
  </si>
  <si>
    <t>182 423 510</t>
  </si>
  <si>
    <t xml:space="preserve">101 794 490 </t>
  </si>
  <si>
    <t>357956</t>
  </si>
  <si>
    <t>VVT-0014980</t>
  </si>
  <si>
    <t>MBT LHT,THT Q8*3P-15-22/0.4* 400KVA 357956-1.21300130.0014980_357956</t>
  </si>
  <si>
    <t>VVT-202001240</t>
  </si>
  <si>
    <t>358123</t>
  </si>
  <si>
    <t>VVT-0014982</t>
  </si>
  <si>
    <t>MBT LHT,THT Q8*3P-15-22/0.4* 400KVA 358123-1.21300130.0014982_358123</t>
  </si>
  <si>
    <t>VVT-202001242</t>
  </si>
  <si>
    <t>60943170</t>
  </si>
  <si>
    <t>VVT-0014984</t>
  </si>
  <si>
    <t>MBT 400KVA 60943170 CHUNG CU VIEN DONG QD 1445-20.06.98 BB 75-17.06.98-1.21300130.0014984_60943170</t>
  </si>
  <si>
    <t>VVT-202001244</t>
  </si>
  <si>
    <t>278 533 000</t>
  </si>
  <si>
    <t>60643114</t>
  </si>
  <si>
    <t>VVT-0014985</t>
  </si>
  <si>
    <t>MBT 60643114    TBD4         150/2.04.96       11A-11.06.96-1.21300130.0014985_60643114</t>
  </si>
  <si>
    <t>VVT-202001245</t>
  </si>
  <si>
    <t>225 183 000</t>
  </si>
  <si>
    <t>53 350 000</t>
  </si>
  <si>
    <t>60443049</t>
  </si>
  <si>
    <t>VVT-0014995</t>
  </si>
  <si>
    <t>MBT 60443049    TBD4         96/2.04.96        11B-11.06.96-1.21300130.0014995_60443049</t>
  </si>
  <si>
    <t>VVT-202001255</t>
  </si>
  <si>
    <t>800873</t>
  </si>
  <si>
    <t>VVT-0014998</t>
  </si>
  <si>
    <t>MBT LUOI HT TRAM HT CUM A CHO LON-1.21300130.0014998_800873</t>
  </si>
  <si>
    <t>VVT-202001258</t>
  </si>
  <si>
    <t>60443055</t>
  </si>
  <si>
    <t>VVT-0014999</t>
  </si>
  <si>
    <t>MBT 60443055    TBD4         96/2.04.96        11B-11.06.96-1.21300130.0014999_60443055</t>
  </si>
  <si>
    <t>VVT-202001259</t>
  </si>
  <si>
    <t>040907140</t>
  </si>
  <si>
    <t>VVT-0015003</t>
  </si>
  <si>
    <t>Máy biến thế chiếu sáng 15 - Hiệp Phước bàn giao-1.21020100.0015003_040907140</t>
  </si>
  <si>
    <t>VVT-202001263</t>
  </si>
  <si>
    <t>4121225732688</t>
  </si>
  <si>
    <t>VVT-0015008</t>
  </si>
  <si>
    <t>MBT 3P 250KVA 15/0.4KV (CAI TAO TRAM HA THE LEN 3PHA THU DUC 2005)-1.21300126.0015008_4121225732688</t>
  </si>
  <si>
    <t>VVT-202001268</t>
  </si>
  <si>
    <t>305 727</t>
  </si>
  <si>
    <t>03X1407T</t>
  </si>
  <si>
    <t>VVT-0014963</t>
  </si>
  <si>
    <t>HTPT XA BHH - BTD SM 03X1407T-1.21304200.0014963_03X1407T</t>
  </si>
  <si>
    <t>VVT-202001223</t>
  </si>
  <si>
    <t>4 924 218</t>
  </si>
  <si>
    <t>357400</t>
  </si>
  <si>
    <t>VVT-0014965</t>
  </si>
  <si>
    <t>MBT LHT,THT Q8-1P -8.6-12.7/2-4 *75 KVA 357400-1.21300110.0014965_357400</t>
  </si>
  <si>
    <t>VVT-202001225</t>
  </si>
  <si>
    <t>54 252 504</t>
  </si>
  <si>
    <t xml:space="preserve">23 802 496 </t>
  </si>
  <si>
    <t>357715</t>
  </si>
  <si>
    <t>VVT-0015022</t>
  </si>
  <si>
    <t>MAY BIEN THE LUOI HT-TRAM HT Q.TH_DUC*3P-15-22/0.4* 250 KVA-1.21300126.0015022_357715</t>
  </si>
  <si>
    <t>VVT-202002014</t>
  </si>
  <si>
    <t>144 352 125</t>
  </si>
  <si>
    <t xml:space="preserve">88 696 875 </t>
  </si>
  <si>
    <t>10616141</t>
  </si>
  <si>
    <t>VVT-0015098</t>
  </si>
  <si>
    <t>MAY BIEN THE CT HTPT LHT THT P.TAN TH HIEP,..... TAN THOI NHAT Q12-1.21300118.0015098_10616141</t>
  </si>
  <si>
    <t>VVT-202002090</t>
  </si>
  <si>
    <t>05109797</t>
  </si>
  <si>
    <t>VVT-0015092</t>
  </si>
  <si>
    <t>MBT DIEN KHI HOA XA PHONG PHU-1.21300110.0015092_05109797</t>
  </si>
  <si>
    <t>VVT-202002084</t>
  </si>
  <si>
    <t>70143023-2</t>
  </si>
  <si>
    <t>VVT-0015036</t>
  </si>
  <si>
    <t>TRAM BIEN THE CAY TRAM BINH TH OI 181 CS 100 KV (Tạo tác 4)-1.21300110.0015036_70143023-2</t>
  </si>
  <si>
    <t>VVT-202002028</t>
  </si>
  <si>
    <t>Bo</t>
  </si>
  <si>
    <t>60543082-2</t>
  </si>
  <si>
    <t>VVT-0015037</t>
  </si>
  <si>
    <t>MBT 60543082    TBD4         96/2.04.96        11B-11.06.96-1.21300110.0015037_60543082-2</t>
  </si>
  <si>
    <t>VVT-202002029</t>
  </si>
  <si>
    <t>230 868 000</t>
  </si>
  <si>
    <t>200504158</t>
  </si>
  <si>
    <t>VVT-0015045</t>
  </si>
  <si>
    <t>MBT 3P 15-22/0.4kV - 1000 kVA (SCCD)-1.21300111.0015045_200504158</t>
  </si>
  <si>
    <t>VVT-202002037</t>
  </si>
  <si>
    <t>1 004 038 280</t>
  </si>
  <si>
    <t>90214005-2</t>
  </si>
  <si>
    <t>VVT-0015049</t>
  </si>
  <si>
    <t>MBT 3P 1000KVA SM 90214005-2  C19KC052D-1.21304200.0015049_90214005-2</t>
  </si>
  <si>
    <t>VVT-202002041</t>
  </si>
  <si>
    <t>39 311 600</t>
  </si>
  <si>
    <t>050400191</t>
  </si>
  <si>
    <t>VVT-0015053</t>
  </si>
  <si>
    <t>MAY BIEN THE TRAM CX LANH BINH THANG LO B D.SO 1-1.21300110.0015053_050400191</t>
  </si>
  <si>
    <t>VVT-202002045</t>
  </si>
  <si>
    <t>050600212</t>
  </si>
  <si>
    <t>VVT-0015055</t>
  </si>
  <si>
    <t>MAY BIEN THE TRAM CX LANH BINH THANG LO B D.SO 1-1.21300110.0015055_050600212</t>
  </si>
  <si>
    <t>VVT-202002047</t>
  </si>
  <si>
    <t>M204029</t>
  </si>
  <si>
    <t>VVT-0015206</t>
  </si>
  <si>
    <t>MAY BIEN AP 25KVA HANGYUNG 8660V 220/440V 1PH MAT BANG DOI TN-1.21300100.0015206_M204029</t>
  </si>
  <si>
    <t>VVT-202003095</t>
  </si>
  <si>
    <t>05100666</t>
  </si>
  <si>
    <t>VVT-0015228</t>
  </si>
  <si>
    <t>MBT CHONG QUA TAI THT KHU VUC PBTD, BTDA,BTDB-BT(525C008) SM05100666-1.21304200.0015228_05100666</t>
  </si>
  <si>
    <t>VVT-202003117</t>
  </si>
  <si>
    <t>7 656 347</t>
  </si>
  <si>
    <t>051006287</t>
  </si>
  <si>
    <t>VVT-0015233</t>
  </si>
  <si>
    <t>HT&amp;PT LHT  AN LAC Q BINH TAN(NAM 2006) LLK040726 SM 051006287-1.21304200.0015233_051006287</t>
  </si>
  <si>
    <t>VVT-202003122</t>
  </si>
  <si>
    <t>24 992 467</t>
  </si>
  <si>
    <t>4041240170206</t>
  </si>
  <si>
    <t>VVT-0015236</t>
  </si>
  <si>
    <t>MBT400KVA-HT&amp;PTL BHH TANTAO BINH TAN-4041240170206-1.21300130.0015236_4041240170206</t>
  </si>
  <si>
    <t>VVT-202003125</t>
  </si>
  <si>
    <t>050906115</t>
  </si>
  <si>
    <t>VVT-0015275</t>
  </si>
  <si>
    <t>MBT 75KVA HT &amp; PTL, TRAM HT X TÂN THOI NHI HOC MON-1.21300110.0015275_050906115</t>
  </si>
  <si>
    <t>VVT-202003164</t>
  </si>
  <si>
    <t>4 477 089</t>
  </si>
  <si>
    <t>05090619</t>
  </si>
  <si>
    <t>VVT-0015277</t>
  </si>
  <si>
    <t>MBT 75KVA HT &amp; PTL, TRAM HT X TÂN THOI NHI HOC MON-1.21300110.0015277_05090619</t>
  </si>
  <si>
    <t>VVT-202003166</t>
  </si>
  <si>
    <t>141205145</t>
  </si>
  <si>
    <t>VVT-0015305</t>
  </si>
  <si>
    <t>TRAM BT 3P 400KVA 141104806 KHU NHA O PHUONG THOI AN 3 Q12-1.21304230.0015305_141205145</t>
  </si>
  <si>
    <t>VVT-202003194</t>
  </si>
  <si>
    <t>7 102 874</t>
  </si>
  <si>
    <t>70111003</t>
  </si>
  <si>
    <t>VVT-0015413</t>
  </si>
  <si>
    <t>MBT CUA CONG TRINH HTHT F9,F19 QUAN TAN BINH-1.21300112.0015413_70111003</t>
  </si>
  <si>
    <t>VVT-202005029</t>
  </si>
  <si>
    <t>81111111-22</t>
  </si>
  <si>
    <t>VVT-0015429</t>
  </si>
  <si>
    <t>MBT 1P 100KVA -15/0.4KV NM Z756 T6 BAN GIAO-1.21304200.0015429_81111111-22</t>
  </si>
  <si>
    <t>VVT-202005045</t>
  </si>
  <si>
    <t>3 840 000</t>
  </si>
  <si>
    <t>358235</t>
  </si>
  <si>
    <t>VVT-0015443</t>
  </si>
  <si>
    <t>MBT LHT, THT Q8*3P-15-22/0.4*400KVA SM 358235-1.21300130.0015443_358235</t>
  </si>
  <si>
    <t>VVT-202005059</t>
  </si>
  <si>
    <t>182 423 509</t>
  </si>
  <si>
    <t xml:space="preserve">101 794 491 </t>
  </si>
  <si>
    <t>120107117</t>
  </si>
  <si>
    <t>VVT-0015444</t>
  </si>
  <si>
    <t>MBT 250KVA 12-22/0.4KV-1.21304200.0015444_120107117</t>
  </si>
  <si>
    <t>VVT-202005060</t>
  </si>
  <si>
    <t>26 603 506</t>
  </si>
  <si>
    <t>31171350</t>
  </si>
  <si>
    <t>VVT-0015446</t>
  </si>
  <si>
    <t>MBT CT NNQT CAC TBT KV P:6,7,8,9,10- Q:TB NNK030728 TRAM AU CO 475TC-1.21304200.0015446_31171350</t>
  </si>
  <si>
    <t>VVT-202005062</t>
  </si>
  <si>
    <t>31171358</t>
  </si>
  <si>
    <t>VVT-0015447</t>
  </si>
  <si>
    <t>MBT CT NNQT CAC TBT KV P:6,7,8,9,10- Q:TB NNK030728 TRAM AU CO 475TC-1.21304200.0015447_31171358</t>
  </si>
  <si>
    <t>VVT-202005063</t>
  </si>
  <si>
    <t>512122-0</t>
  </si>
  <si>
    <t>VVT-0015449</t>
  </si>
  <si>
    <t>MBT 512122-0 400-1.21304236.0015449_512122-0</t>
  </si>
  <si>
    <t>VVT-202005065</t>
  </si>
  <si>
    <t>710913</t>
  </si>
  <si>
    <t>VVT-0015419</t>
  </si>
  <si>
    <t>MBT LUOI HT TRAM HT Q. TAN BINH-1.21300130.0015419_710913</t>
  </si>
  <si>
    <t>VVT-202005035</t>
  </si>
  <si>
    <t>12090620</t>
  </si>
  <si>
    <t>VVT-0015398</t>
  </si>
  <si>
    <t>HT&amp;PT LHT  AN LAC Q BINH TAN(NAM 2006) LLK040726 SM 12090620-1.21304200.0015398_12090620</t>
  </si>
  <si>
    <t>VVT-202005014</t>
  </si>
  <si>
    <t>62 772 330</t>
  </si>
  <si>
    <t>05070213</t>
  </si>
  <si>
    <t>VVT-0015405</t>
  </si>
  <si>
    <t>MAY BIEN THE 1P 12.7-8.6/0.2-0.4KV CT HTPTL,THT QUAN BINH THANH NAM 20-1.21300110.0015405_05070213</t>
  </si>
  <si>
    <t>VVT-202005021</t>
  </si>
  <si>
    <t>357739</t>
  </si>
  <si>
    <t>VVT-0015408</t>
  </si>
  <si>
    <t>MAY BIEN THE LUOI HT-TRAM HT Q. BINH THANH*3P-15-22/0.4* 400 KVA-1.21300130.0015408_357739</t>
  </si>
  <si>
    <t>VVT-202005024</t>
  </si>
  <si>
    <t>170 167 317</t>
  </si>
  <si>
    <t xml:space="preserve">114 050 683 </t>
  </si>
  <si>
    <t>050405222</t>
  </si>
  <si>
    <t>VVT-0015452</t>
  </si>
  <si>
    <t>HT PHAT TRIEN LUOI HT QUAN 6 (NAM 2005) MBT 75KVA 050405222-1.21304200.0015452_050405222</t>
  </si>
  <si>
    <t>VVT-202005068</t>
  </si>
  <si>
    <t>4 521 986</t>
  </si>
  <si>
    <t>050407169</t>
  </si>
  <si>
    <t>VVT-0015453</t>
  </si>
  <si>
    <t>MBT CHONG QUA TAI TBT KHU VUC BHH,BHHA,BHHB-QBT LLK040745 050407169-1.21304200.0015453_050407169</t>
  </si>
  <si>
    <t>VVT-202005069</t>
  </si>
  <si>
    <t>12 504 621</t>
  </si>
  <si>
    <t>4032150038463</t>
  </si>
  <si>
    <t>VVT-0015460</t>
  </si>
  <si>
    <t>MBT THIBIDI 1P 8.6-12.7/0.2-0.4KV- CT HTPT LUOI DIEN Q.BT NAM 2004-1.21300108.0015460_4032150038463</t>
  </si>
  <si>
    <t>VVT-202006001</t>
  </si>
  <si>
    <t>3 491 857</t>
  </si>
  <si>
    <t>4032150038432</t>
  </si>
  <si>
    <t>VVT-0015463</t>
  </si>
  <si>
    <t>MBT THIBIDI 1P 8.6-12.7/0.2-0.4KV- CT HTPT LUOI DIEN Q.BT NAM 2004-1.21300108.0015463_4032150038432</t>
  </si>
  <si>
    <t>VVT-202006004</t>
  </si>
  <si>
    <t>4032150038448</t>
  </si>
  <si>
    <t>VVT-0015466</t>
  </si>
  <si>
    <t>MBT THIBIDI 1P 8.6-12.7/0.2-0.4KV- CT HTPT LUOI DIEN Q.BT NAM 2004-1.21300108.0015466_4032150038448</t>
  </si>
  <si>
    <t>VVT-202006007</t>
  </si>
  <si>
    <t>10971219-22</t>
  </si>
  <si>
    <t>VVT-0015467</t>
  </si>
  <si>
    <t>MAY BIEN THE CT HTPT LHT THT P13,14,15,17,21,24 QUAN BINH THANH-1.21300110.0015467_10971219-22</t>
  </si>
  <si>
    <t>VVT-202006008</t>
  </si>
  <si>
    <t>05069852</t>
  </si>
  <si>
    <t>VVT-0015482</t>
  </si>
  <si>
    <t>MBT HT LUOI HT PHU NHUAN-1P - 8.6-12.7/2-4* 75KVA-1.21300110.0015482_05069852</t>
  </si>
  <si>
    <t>VVT-202006023</t>
  </si>
  <si>
    <t>0330428T</t>
  </si>
  <si>
    <t>VVT-0015490</t>
  </si>
  <si>
    <t>MBT - PT LHT QUAN BINH THANH NAM 2003-1.21300130.0015490_0330428T</t>
  </si>
  <si>
    <t>VVT-202006031</t>
  </si>
  <si>
    <t>801007</t>
  </si>
  <si>
    <t>VVT-0015502</t>
  </si>
  <si>
    <t>MAY BIEN THE DKH P.LONG BINH Q.9*3P-15-22/0.4* 250 KVA-1.21300126.0015502_801007</t>
  </si>
  <si>
    <t>VVT-202006043</t>
  </si>
  <si>
    <t>050203562</t>
  </si>
  <si>
    <t>VVT-0015565</t>
  </si>
  <si>
    <t>MBT 75KVA 1FA 8.6-12.7/0.2-0.4KV TBD4 SM.050203562-1.21300110.0015565_050203562</t>
  </si>
  <si>
    <t>VVT-202006106</t>
  </si>
  <si>
    <t>62 255 000</t>
  </si>
  <si>
    <t>15 800 000</t>
  </si>
  <si>
    <t>140402230</t>
  </si>
  <si>
    <t>VVT-0015572</t>
  </si>
  <si>
    <t>MAY BIEN THE 3P 22-15/0.4KV CT HTPTL,THT KHU VUC Q4, Q7, HUYEN NHA BE-1.21300130.0015572_140402230</t>
  </si>
  <si>
    <t>VVT-202006113</t>
  </si>
  <si>
    <t>05100770</t>
  </si>
  <si>
    <t>VVT-0015576</t>
  </si>
  <si>
    <t>MBT 75KVA SM.05100770- HTHIEN &amp; PT LUOI TRAM HT Q7-2007-JJK060702-1.21304210.0015576_05100770</t>
  </si>
  <si>
    <t>VVT-202006117</t>
  </si>
  <si>
    <t>4011232045041</t>
  </si>
  <si>
    <t>VVT-0015549</t>
  </si>
  <si>
    <t>HTPT LHT - THT QUAN THU DUC NAM 2004-1.21300128.0015549_4011232045041</t>
  </si>
  <si>
    <t>VVT-202006090</t>
  </si>
  <si>
    <t>320KVA</t>
  </si>
  <si>
    <t>61151820-22</t>
  </si>
  <si>
    <t>VVT-0015522</t>
  </si>
  <si>
    <t>MBT CUA CONG TRINH HTHT HUYEN HOC MON-1.21304226.0015522_61151820-22</t>
  </si>
  <si>
    <t>VVT-202006063</t>
  </si>
  <si>
    <t>09109786</t>
  </si>
  <si>
    <t>VVT-0015527</t>
  </si>
  <si>
    <t>MBT DIEN KHI HOA XA DONG HUNG THUAN-1.21304226.0015527_09109786</t>
  </si>
  <si>
    <t>VVT-202006068</t>
  </si>
  <si>
    <t>6092216773150</t>
  </si>
  <si>
    <t>VVT-0015537</t>
  </si>
  <si>
    <t>MBT 3P 160KVA 15-22/0.4 KV(TS)-1.21300118.0015537_6092216773150</t>
  </si>
  <si>
    <t>VVT-202006078</t>
  </si>
  <si>
    <t>160KVA</t>
  </si>
  <si>
    <t>58 365 115</t>
  </si>
  <si>
    <t>357466</t>
  </si>
  <si>
    <t>VVT-0015603</t>
  </si>
  <si>
    <t>MAY BIEN THE LUOI HA THE TRAM HT GO VAP*1P-8.6-12.7/2-4* 100 KVA-1.21300112.0015603_357466</t>
  </si>
  <si>
    <t>VVT-202006144</t>
  </si>
  <si>
    <t>05090697</t>
  </si>
  <si>
    <t>VVT-0015587</t>
  </si>
  <si>
    <t>MBT CHONG QUA TAI TBT KHU VUC ANLAC A TAN TAO A BT(425C017)SM05090697-1.21304200.0015587_05090697</t>
  </si>
  <si>
    <t>VVT-202006128</t>
  </si>
  <si>
    <t>75KVA</t>
  </si>
  <si>
    <t>8 595 075</t>
  </si>
  <si>
    <t>357650</t>
  </si>
  <si>
    <t>VVT-0015611</t>
  </si>
  <si>
    <t>MAY BIEN THE LUOI HT-TRAM HT Q.1*1P-8.6-12.7/2-4* 100 KVA-1.21300100.0015611_357650</t>
  </si>
  <si>
    <t>VVT-202006152</t>
  </si>
  <si>
    <t>061101398</t>
  </si>
  <si>
    <t>VVT-0015618</t>
  </si>
  <si>
    <t>MAY BIEN THE 100KVA 8.6-12.7/0.2-0.4KV-1.21300100.0015618_061101398</t>
  </si>
  <si>
    <t>VVT-202006159</t>
  </si>
  <si>
    <t>76 413 810</t>
  </si>
  <si>
    <t>16 076 190</t>
  </si>
  <si>
    <t>358163</t>
  </si>
  <si>
    <t>VVT-0015703</t>
  </si>
  <si>
    <t>MAY BIEN THE LUOI HT-TRAM HT Q.6*3P-15-22/0.4* 400 KVA-1.21300100.0015703_358163</t>
  </si>
  <si>
    <t>VVT-202007072</t>
  </si>
  <si>
    <t>186 862 573</t>
  </si>
  <si>
    <t xml:space="preserve">97 355 427 </t>
  </si>
  <si>
    <t>14090661</t>
  </si>
  <si>
    <t>VVT-0015711</t>
  </si>
  <si>
    <t>MBT CHONG QUA TAI TBT KHU VUC ANLAC A TAN TAO A BT(425C017)SM14090661-1.21304200.0015711_14090661</t>
  </si>
  <si>
    <t>VVT-202007080</t>
  </si>
  <si>
    <t>400KVA</t>
  </si>
  <si>
    <t>30 730 024</t>
  </si>
  <si>
    <t>050698368</t>
  </si>
  <si>
    <t>VVT-0015633</t>
  </si>
  <si>
    <t>MAY BIEN THE HT LUOI HT PHU NHUAN-1P -8.6-12.7/2-4 *75 KVA-1.21300110.0015633_050698368</t>
  </si>
  <si>
    <t>VVT-202007002</t>
  </si>
  <si>
    <t>1F4170514</t>
  </si>
  <si>
    <t>VVT-0015641</t>
  </si>
  <si>
    <t>MBT 1P 75KVA -HT,PT LTT&amp;TBT P.PTHOA,HIEP TAN,TSN Q.TPHU 2013-NNK130702-1.21300111.0015641_1F4170514</t>
  </si>
  <si>
    <t>VVT-202007010</t>
  </si>
  <si>
    <t>53 144 820</t>
  </si>
  <si>
    <t>29 449 715</t>
  </si>
  <si>
    <t>357824</t>
  </si>
  <si>
    <t>VVT-0015649</t>
  </si>
  <si>
    <t>MAY BIEN THE LUOI HA THE TRAM HT TAN BINH*3P-15-22/0.4* 250 KVA-1.21300126.0015649_357824</t>
  </si>
  <si>
    <t>VVT-202007018</t>
  </si>
  <si>
    <t>156 291 007</t>
  </si>
  <si>
    <t xml:space="preserve">76 757 993 </t>
  </si>
  <si>
    <t>357923</t>
  </si>
  <si>
    <t>VVT-0015651</t>
  </si>
  <si>
    <t>MBT LƯƠI HT TRAM HT Gò VấP *3P-15-22/0.4*250KVA-1.21300126.0015651_357923</t>
  </si>
  <si>
    <t>VVT-202007020</t>
  </si>
  <si>
    <t>250KVA</t>
  </si>
  <si>
    <t>156 292 089</t>
  </si>
  <si>
    <t xml:space="preserve">76 756 911 </t>
  </si>
  <si>
    <t>357206</t>
  </si>
  <si>
    <t>VVT-0015667</t>
  </si>
  <si>
    <t>MBT LHT-TRAM HT Q.5-1P -8.6-12.7/2-4 *75 KVA 357206-1.21300110.0015667_357206</t>
  </si>
  <si>
    <t>VVT-202007036</t>
  </si>
  <si>
    <t>70271033</t>
  </si>
  <si>
    <t>VVT-0015669</t>
  </si>
  <si>
    <t>MBT CUA CONG TRINH HTHT F9,F19 Q.TAN BINH 70271033-1.21300110.0015669_70271033</t>
  </si>
  <si>
    <t>VVT-202007038</t>
  </si>
  <si>
    <t>80651574</t>
  </si>
  <si>
    <t>VVT-0015679</t>
  </si>
  <si>
    <t>MBT 50KVA 80651574 (TBT QUAT DIEN BINH DONG)(1B NG SI CO,F15Q8)(KHBG)-1.21304208.0015679_80651574</t>
  </si>
  <si>
    <t>VVT-202007048</t>
  </si>
  <si>
    <t>5 103 850</t>
  </si>
  <si>
    <t>3 765 826</t>
  </si>
  <si>
    <t>050902480</t>
  </si>
  <si>
    <t>VVT-0015680</t>
  </si>
  <si>
    <t>MAY BIEN THE 3P 22-15/0.4KV CT HTPTL,THT QUAN GO VAP NAM 2002-1.21300110.0015680_050902480</t>
  </si>
  <si>
    <t>VVT-202007049</t>
  </si>
  <si>
    <t>05060288</t>
  </si>
  <si>
    <t>VVT-0015681</t>
  </si>
  <si>
    <t>MAY BIEN THE 3P 22-15/0.4KV CT HTPTL,THT QUAN GO VAP NAM 2002-1.21300110.0015681_05060288</t>
  </si>
  <si>
    <t>VVT-202007050</t>
  </si>
  <si>
    <t>050502175</t>
  </si>
  <si>
    <t>VVT-0015684</t>
  </si>
  <si>
    <t>MBT 75 KVA - M29DH115D - LANG SON 7 - CT KHCB 2002-1.21300110.0015684_050502175</t>
  </si>
  <si>
    <t>VVT-202007053</t>
  </si>
  <si>
    <t>70851873-22</t>
  </si>
  <si>
    <t>VVT-0015803</t>
  </si>
  <si>
    <t>MBT DIEN KHI HOA XA TAN PHU TRUNG-1.21300108.0015803_70851873-22</t>
  </si>
  <si>
    <t>VVT-202007172</t>
  </si>
  <si>
    <t>70371075</t>
  </si>
  <si>
    <t>VVT-0015845</t>
  </si>
  <si>
    <t>MBT CUA CONG TRINH HTHT F9,F19 QUAN TAN BINH-1.21300110.0015845_70371075</t>
  </si>
  <si>
    <t>VVT-202007214</t>
  </si>
  <si>
    <t>70111004</t>
  </si>
  <si>
    <t>VVT-0015848</t>
  </si>
  <si>
    <t>MBT CUA CONG TRINH HTHT F4,F11 QUAN TAN BINH-1.21300112.0015848_70111004</t>
  </si>
  <si>
    <t>VVT-202007217</t>
  </si>
  <si>
    <t>70316024-2</t>
  </si>
  <si>
    <t>VVT-0015822</t>
  </si>
  <si>
    <t>MBT DIEN KHI HOA XA PHUOC THANH-1.21300118.0015822_70316024-2</t>
  </si>
  <si>
    <t>VVT-202007191</t>
  </si>
  <si>
    <t>S041012184</t>
  </si>
  <si>
    <t>VVT-0015832</t>
  </si>
  <si>
    <t>MBT NC LDTT TU 15KV LEN 22KV 02 TUYEN BEN THAN, SAMYANG H.CUCHI 2012-1.21304208.0015832_S041012184</t>
  </si>
  <si>
    <t>VVT-202007201</t>
  </si>
  <si>
    <t>9 773 423</t>
  </si>
  <si>
    <t>S041012112</t>
  </si>
  <si>
    <t>VVT-0015836</t>
  </si>
  <si>
    <t>MBT công trình NC từ 15kV-&gt; 22kV tuyến dây Trung An-1.21304208.0015836_S041012112</t>
  </si>
  <si>
    <t>VVT-202007205</t>
  </si>
  <si>
    <t>9 936 462</t>
  </si>
  <si>
    <t>05130708</t>
  </si>
  <si>
    <t>VVT-0015841</t>
  </si>
  <si>
    <t>MBT 3P 15-22/0.4KV 1000KVA HANAKA-1.21304254.0015841_05130708</t>
  </si>
  <si>
    <t>VVT-202007210</t>
  </si>
  <si>
    <t>Nhật</t>
  </si>
  <si>
    <t>272 603 209</t>
  </si>
  <si>
    <t>1 311 718</t>
  </si>
  <si>
    <t>122250268</t>
  </si>
  <si>
    <t>VVT-0015757</t>
  </si>
  <si>
    <t>HT&amp;PT LTHT KV P BHH-BHH A Q BTAN(NAM 2012)-LLK120702-SM 122250268-1.21304201.0015757_122250268</t>
  </si>
  <si>
    <t>VVT-202007126</t>
  </si>
  <si>
    <t>250kVA</t>
  </si>
  <si>
    <t>156 919 630</t>
  </si>
  <si>
    <t>68 629 843</t>
  </si>
  <si>
    <t>70321082-22</t>
  </si>
  <si>
    <t>VVT-0015766</t>
  </si>
  <si>
    <t>MBT CUA CONG TRINH DIEN KHI HOA XA AN NHON TAY-1.21300102.0015766_70321082-22</t>
  </si>
  <si>
    <t>VVT-202007135</t>
  </si>
  <si>
    <t>70321109-22</t>
  </si>
  <si>
    <t>VVT-0015775</t>
  </si>
  <si>
    <t>MBT DIEN KHI HOA XA PHUOC THANH-1.21300102.0015775_70321109-22</t>
  </si>
  <si>
    <t>VVT-202007144</t>
  </si>
  <si>
    <t>61231410-22</t>
  </si>
  <si>
    <t>VVT-0015784</t>
  </si>
  <si>
    <t>MBT CUA CONG TRINH DIEN KHI HOA XA TAN THANH DONG-1.21300105.0015784_61231410-22</t>
  </si>
  <si>
    <t>VVT-202007153</t>
  </si>
  <si>
    <t>358040</t>
  </si>
  <si>
    <t>VVT-0015864</t>
  </si>
  <si>
    <t>MAY BIEN THE LUOI HA THE TRAM HT GO VAP*3P-15-22/0.4* 250 KVA-1.21300130.0015864_358040</t>
  </si>
  <si>
    <t>VVT-202007233</t>
  </si>
  <si>
    <t>207 460 007</t>
  </si>
  <si>
    <t>61143190</t>
  </si>
  <si>
    <t>VVT-0015872</t>
  </si>
  <si>
    <t>MBT CUA CONG TRINH HTHT F9,F19 QUAN TAN BINH-1.21300130.0015872_61143190</t>
  </si>
  <si>
    <t>VVT-202007241</t>
  </si>
  <si>
    <t>60343019</t>
  </si>
  <si>
    <t>VVT-0015873</t>
  </si>
  <si>
    <t>MBT 60343019    SCCD         96/2.04.96        11B-11.06.96-1.21300130.0015873_60343019</t>
  </si>
  <si>
    <t>VVT-202007242</t>
  </si>
  <si>
    <t>050103364</t>
  </si>
  <si>
    <t>VVT-0015891</t>
  </si>
  <si>
    <t>TBT 3*75KVA 15-22/0.4KV CT NG NG QUA TAI CAC TBT C CONG P:11,12,13 TB-1.21304210.0015891_050103364</t>
  </si>
  <si>
    <t>VVT-202007260</t>
  </si>
  <si>
    <t>151007129</t>
  </si>
  <si>
    <t>VVT-0015899</t>
  </si>
  <si>
    <t>MBT 560 KVA HOàNG THáP PLAZA, , SINH LợI PLAZA SM: 151007129-1.21300100.0015899_151007129</t>
  </si>
  <si>
    <t>VVT-202007268</t>
  </si>
  <si>
    <t>560 kva</t>
  </si>
  <si>
    <t>144 586 000</t>
  </si>
  <si>
    <t>091101314</t>
  </si>
  <si>
    <t>VVT-0015904</t>
  </si>
  <si>
    <t>HTPT LHT_THT XA BHUNG,PPHU,DA PHUOC,QUYDUC,HLONG,TQTAY,APTAY,TTUC BC-1.21300118.0015904_091101314</t>
  </si>
  <si>
    <t>VVT-202007273</t>
  </si>
  <si>
    <t>13069179</t>
  </si>
  <si>
    <t>VVT-0015909</t>
  </si>
  <si>
    <t>MBT 320kva 15/0.2 0.4 kv SM 13069179-1.21020100.0015909_13069179</t>
  </si>
  <si>
    <t>VVT-202007278</t>
  </si>
  <si>
    <t>320 kva</t>
  </si>
  <si>
    <t>252 146 000</t>
  </si>
  <si>
    <t>29 100 000</t>
  </si>
  <si>
    <t>80351308-22</t>
  </si>
  <si>
    <t>VVT-0015916</t>
  </si>
  <si>
    <t>MAY BIEN THE HT LUOI HT NHA BE-1P -8.6-12.7/2-4 *50 KVA SM:80351308-22-1.21300108.0015916_80351308-22</t>
  </si>
  <si>
    <t>VVT-202008004</t>
  </si>
  <si>
    <t>041200674</t>
  </si>
  <si>
    <t>VVT-0015919</t>
  </si>
  <si>
    <t>HTPT LHT_THT HUYEN NHA BE-041200674-1.21300108.0015919_041200674</t>
  </si>
  <si>
    <t>VVT-202008007</t>
  </si>
  <si>
    <t>S040713276</t>
  </si>
  <si>
    <t>VVT-0015924</t>
  </si>
  <si>
    <t>MBT 50KVA Văn Mực SM: S040713276 (nâng cấp CT từ CT15 đến cuối tuy-1.21300108.0015924_S040713276</t>
  </si>
  <si>
    <t>VVT-202008012</t>
  </si>
  <si>
    <t>15 588 695</t>
  </si>
  <si>
    <t>10351263-22</t>
  </si>
  <si>
    <t>VVT-0015929</t>
  </si>
  <si>
    <t>MBT 1P 50KVA SM: 10351263-22 (KDL Phú Thọ)-1.21300108.0015929_10351263-22</t>
  </si>
  <si>
    <t>VVT-202008017</t>
  </si>
  <si>
    <t>3 723 400</t>
  </si>
  <si>
    <t>4122150222553</t>
  </si>
  <si>
    <t>VVT-0015930</t>
  </si>
  <si>
    <t>MBT CT HT VA PTL THT KV TAY NAM H CC NAM 2005 SM 4122150222553-1.21300108.0015930_4122150222553</t>
  </si>
  <si>
    <t>VVT-202008018</t>
  </si>
  <si>
    <t>5 743 976</t>
  </si>
  <si>
    <t>06110037</t>
  </si>
  <si>
    <t>VVT-0015935</t>
  </si>
  <si>
    <t>MBT HTPT LHT_THT HUYEN CAN GIO SM:06110037-1.21300112.0015935_06110037</t>
  </si>
  <si>
    <t>VVT-202008023</t>
  </si>
  <si>
    <t>90 640 000</t>
  </si>
  <si>
    <t>140914229</t>
  </si>
  <si>
    <t>VVT-0015939</t>
  </si>
  <si>
    <t>MBT 400KVA 15(22)/0,4KV SM: 140914229 (Tăng cường các lộ ra_PHÚ XUÂN 8-1.21300130.0015939_140914229</t>
  </si>
  <si>
    <t>VVT-202008027</t>
  </si>
  <si>
    <t>Máy</t>
  </si>
  <si>
    <t>171 993 700</t>
  </si>
  <si>
    <t>68 111 204</t>
  </si>
  <si>
    <t>20551712-22</t>
  </si>
  <si>
    <t>VVT-0015942</t>
  </si>
  <si>
    <t>MAY BIEN THE TRAM HIEP PHUOC 11B  H.NHA BE-20551712-22-1.21304208.0015942_20551712-22</t>
  </si>
  <si>
    <t>VVT-202008030</t>
  </si>
  <si>
    <t>800788</t>
  </si>
  <si>
    <t>VVT-0016007</t>
  </si>
  <si>
    <t>MAY BIEN THE DKH P.LONG BINH Q.9*3P-15-22/0.4* 160 KVA-1.21300118.0016007_800788</t>
  </si>
  <si>
    <t>VVT-202008095</t>
  </si>
  <si>
    <t>357239</t>
  </si>
  <si>
    <t>VVT-0015955</t>
  </si>
  <si>
    <t>MAY BIEN THE LUOI HT-TRAM HT Q. 4-1P -8.6-12.7/2-4 *75 KVA-1.21300110.0015955_357239</t>
  </si>
  <si>
    <t>VVT-202008043</t>
  </si>
  <si>
    <t>54 252 839</t>
  </si>
  <si>
    <t xml:space="preserve">23 802 161 </t>
  </si>
  <si>
    <t>060998399</t>
  </si>
  <si>
    <t>VVT-0015959</t>
  </si>
  <si>
    <t>MAY BIEN THE HT LUOI HT NHA BE*1P-8.6-12.7/2-4* 100 KVA-1.21300112.0015959_060998399</t>
  </si>
  <si>
    <t>VVT-202008047</t>
  </si>
  <si>
    <t>14050255</t>
  </si>
  <si>
    <t>VVT-0015964</t>
  </si>
  <si>
    <t>MAY BIEN THE 3P 22-15/0.4KV CT HTPTL,THT KHU VUC Q4, Q7, HUYEN NHA BE-1.21300130.0015964_14050255</t>
  </si>
  <si>
    <t>VVT-202008052</t>
  </si>
  <si>
    <t>160811K-24</t>
  </si>
  <si>
    <t>VVT-0015982</t>
  </si>
  <si>
    <t>MBT 3P 250KVA 22/0,4KV THIBIDI SM 160811K-24 -HT &amp;PT LUOI KV Q7-2014-JJK130718-1.21304226.0015982_160811K-24</t>
  </si>
  <si>
    <t>VVT-202008070</t>
  </si>
  <si>
    <t>TUYEN</t>
  </si>
  <si>
    <t>135 259 091</t>
  </si>
  <si>
    <t>91 325 065</t>
  </si>
  <si>
    <t>8061232614170</t>
  </si>
  <si>
    <t>VVT-0015984</t>
  </si>
  <si>
    <t>MBT 320KVA TBD 15/0.4KV SM 8061232614170 -TT T.DUONG TOM GIONG RACH LA-1.21304228.0015984_8061232614170</t>
  </si>
  <si>
    <t>VVT-202008072</t>
  </si>
  <si>
    <t>87 581 000</t>
  </si>
  <si>
    <t>80851712</t>
  </si>
  <si>
    <t>VVT-0015988</t>
  </si>
  <si>
    <t>MAY BIEN THE HT LUOI HT Q.2-1P -8.6-12.7/2-4 *50 KVA-1.21300108.0015988_80851712</t>
  </si>
  <si>
    <t>VVT-202008076</t>
  </si>
  <si>
    <t>80851676</t>
  </si>
  <si>
    <t>VVT-0015991</t>
  </si>
  <si>
    <t>MAY BIEN THE HT LUOI HT Q.2-1P -8.6-12.7/2-4 *50 KVA-1.21300108.0015991_80851676</t>
  </si>
  <si>
    <t>VVT-202008079</t>
  </si>
  <si>
    <t>151001215</t>
  </si>
  <si>
    <t>VVT-0016021</t>
  </si>
  <si>
    <t>MBT 1P 100kVA CẦU ÔNG NHIÊU (HT&amp;PT TUYẾN ÔNG NHIÊU CTY DLTTH 2014)-1.21304212.0016021_151001215</t>
  </si>
  <si>
    <t>VVT-202008109</t>
  </si>
  <si>
    <t>60 560 436</t>
  </si>
  <si>
    <t>35 255 890</t>
  </si>
  <si>
    <t>132160185</t>
  </si>
  <si>
    <t>VVT-0016027</t>
  </si>
  <si>
    <t>MBT 160KVA PHUOC LONG 4/1 (HT &amp; PTL  DLTTH 2013) SM:132160185-1.21304218.0016027_132160185</t>
  </si>
  <si>
    <t>VVT-202008115</t>
  </si>
  <si>
    <t>124 879 000</t>
  </si>
  <si>
    <t>44 072 690</t>
  </si>
  <si>
    <t xml:space="preserve">124 879 000 </t>
  </si>
  <si>
    <t>800969</t>
  </si>
  <si>
    <t>VVT-0016033</t>
  </si>
  <si>
    <t>MAY BIEN THE HT LUOI HT TAN BINH*3P-15-22/0.4* 400 KVA-1.21300130.0016033_800969</t>
  </si>
  <si>
    <t>VVT-202008121</t>
  </si>
  <si>
    <t>0381268T</t>
  </si>
  <si>
    <t>VVT-0016046</t>
  </si>
  <si>
    <t>XAY DUNG TBT 400KVA NĐHSX- XN ĐIEN CAO THE, NNK030737-1.21304200.0016046_0381268T</t>
  </si>
  <si>
    <t>VVT-202008134</t>
  </si>
  <si>
    <t>E131831</t>
  </si>
  <si>
    <t>VVT-0016061</t>
  </si>
  <si>
    <t>MBT 400KVA SME131831 CT NGAM HOA 3/2 CCK130401-1.21304200.0016061_E131831</t>
  </si>
  <si>
    <t>VVT-202008149</t>
  </si>
  <si>
    <t>182 564 800</t>
  </si>
  <si>
    <t>99 039 724</t>
  </si>
  <si>
    <t xml:space="preserve">182 564 800 </t>
  </si>
  <si>
    <t>VVT-0016071</t>
  </si>
  <si>
    <t>MBT 1P 100KVA 8.6-12.7/0.2-0.4KV THIBIDI VN-1.21302212.0016071_4032100034068</t>
  </si>
  <si>
    <t>VVT-202008159</t>
  </si>
  <si>
    <t>78 190 000</t>
  </si>
  <si>
    <t>14 300 000</t>
  </si>
  <si>
    <t>358127</t>
  </si>
  <si>
    <t>VVT-0016093</t>
  </si>
  <si>
    <t>MAY BIEN THE LUOI HT-TRAM HT Q. 3*3P-15-22/0.4* 400 KVA-1.21300130.0016093_358127</t>
  </si>
  <si>
    <t>VVT-202008181</t>
  </si>
  <si>
    <t>131103607</t>
  </si>
  <si>
    <t>VVT-0016102</t>
  </si>
  <si>
    <t>MBT 320KVA TCCS &amp; PT TRAM HT LHT ch?ng QT Xó APD,TX,TL,HT,TTH Q.12-1.21304228.0016102_131103607</t>
  </si>
  <si>
    <t>VVT-202008190</t>
  </si>
  <si>
    <t>14 260 672</t>
  </si>
  <si>
    <t>235 246 000</t>
  </si>
  <si>
    <t xml:space="preserve">46 000 000 </t>
  </si>
  <si>
    <t>357917</t>
  </si>
  <si>
    <t>VVT-0016106</t>
  </si>
  <si>
    <t>MAY BIEN THE LUOI HA THE TRAM HT GO VAP*3P-15-22/0.4* 250 KVA-1.21300126.0016106_357917</t>
  </si>
  <si>
    <t>VVT-202008194</t>
  </si>
  <si>
    <t>70851761</t>
  </si>
  <si>
    <t>VVT-0016145</t>
  </si>
  <si>
    <t>MBT DIEN KHI HOA XA PHONG PHU-1.21300108.0016145_70851761</t>
  </si>
  <si>
    <t>VVT-202008233</t>
  </si>
  <si>
    <t>70251152</t>
  </si>
  <si>
    <t>VVT-0016148</t>
  </si>
  <si>
    <t>MAY BIEN THE XA TAN QUY TAY H BC QD 838-28.03.98 BB 31-25.03.98-1.21300108.0016148_70251152</t>
  </si>
  <si>
    <t>VVT-202008236</t>
  </si>
  <si>
    <t>60671116</t>
  </si>
  <si>
    <t>VVT-0016155</t>
  </si>
  <si>
    <t>MBT 60671116    TBD4         150/2.04.96       11A-11.06.96-1.21300100.0016155_60671116</t>
  </si>
  <si>
    <t>VVT-202008243</t>
  </si>
  <si>
    <t>61 875 000</t>
  </si>
  <si>
    <t>16 180 000</t>
  </si>
  <si>
    <t>358032</t>
  </si>
  <si>
    <t>VVT-0016156</t>
  </si>
  <si>
    <t>MAY BIEN THE LUOI HT-TRAM HT Q.6*3P-15-22/0.4* 400 KVA-1.21300100.0016156_358032</t>
  </si>
  <si>
    <t>VVT-202008244</t>
  </si>
  <si>
    <t>140601102</t>
  </si>
  <si>
    <t>VVT-0016159</t>
  </si>
  <si>
    <t>HTPT LHT_THT QUAN 6 VA VUNG DO THI HOA BC-1.21300100.0016159_140601102</t>
  </si>
  <si>
    <t>VVT-202008247</t>
  </si>
  <si>
    <t>05090665</t>
  </si>
  <si>
    <t>VVT-0016162</t>
  </si>
  <si>
    <t>MBT CHONG QUA TAI TBT KHU VUC ANLAC A TAN TAO A BT(425C017)SM05090665-1.21304200.0016162_05090665</t>
  </si>
  <si>
    <t>VVT-202008250</t>
  </si>
  <si>
    <t>8 594 320</t>
  </si>
  <si>
    <t>70151007</t>
  </si>
  <si>
    <t>VVT-0016171</t>
  </si>
  <si>
    <t>MBT CUA CONG TRINH DIEN KHI HOA XA XUAN THOI SON-1.21300108.0016171_70151007</t>
  </si>
  <si>
    <t>VVT-202008259</t>
  </si>
  <si>
    <t>00743124</t>
  </si>
  <si>
    <t>VVT-0016177</t>
  </si>
  <si>
    <t>MAY BIEN THE TRAM KHU DAN CU SAVIMEX-1.21300130.0016177_00743124</t>
  </si>
  <si>
    <t>VVT-202008265</t>
  </si>
  <si>
    <t>041014149</t>
  </si>
  <si>
    <t>VVT-0016179</t>
  </si>
  <si>
    <t>MBT 1P 50kVA_8,6(12,7)/0,2kV - RRK140901-1.21302010.0016179_041014149</t>
  </si>
  <si>
    <t>VVT-202008267</t>
  </si>
  <si>
    <t>16 644 191</t>
  </si>
  <si>
    <t>358290</t>
  </si>
  <si>
    <t>VVT-0016191</t>
  </si>
  <si>
    <t>MBT TRAM HT Q3*3P SM 358290-1.21304230.0016191_358290</t>
  </si>
  <si>
    <t>VVT-202008279</t>
  </si>
  <si>
    <t>S041012235</t>
  </si>
  <si>
    <t>VVT-0016129</t>
  </si>
  <si>
    <t>MBT 1P 50kva n.cấp lướiTT 15kv - 22kv Rạch Mương,APT,Cần Giuộc-1.21020100.0016129_S041012235</t>
  </si>
  <si>
    <t>VVT-202008217</t>
  </si>
  <si>
    <t>40 300 000</t>
  </si>
  <si>
    <t>15 976 112</t>
  </si>
  <si>
    <t>040914182</t>
  </si>
  <si>
    <t>VVT-0016132</t>
  </si>
  <si>
    <t>MBT 50 kva HTPT lưới, trạm HT 7 xã phía bắc 040914182-1.21020100.0016132_040914182</t>
  </si>
  <si>
    <t>VVT-202008220</t>
  </si>
  <si>
    <t>50 kva</t>
  </si>
  <si>
    <t>18 042 476</t>
  </si>
  <si>
    <t xml:space="preserve">36 644 000 </t>
  </si>
  <si>
    <t>8032150057226</t>
  </si>
  <si>
    <t>VVT-0016135</t>
  </si>
  <si>
    <t>MBT 3x50kva sm 8032150057226 CT Cải tạo n.rẽ T.Nhựt 2-Bà Ty-Kênh C-1.21300100.0016135_8032150057226</t>
  </si>
  <si>
    <t>VVT-202008223</t>
  </si>
  <si>
    <t>31 450 800</t>
  </si>
  <si>
    <t>050698158</t>
  </si>
  <si>
    <t>VVT-0016138</t>
  </si>
  <si>
    <t>MAY BIEN THE DKHOA XA BINH CHANH-1P -8.6-12.7/2-4 *75 KVA-1.21300110.0016138_050698158</t>
  </si>
  <si>
    <t>VVT-202008226</t>
  </si>
  <si>
    <t>051200319</t>
  </si>
  <si>
    <t>VVT-0016111</t>
  </si>
  <si>
    <t>HTPT LHT_THT QUAN 6 VA VUNG DO THI HOA BC-1.21304210.0016111_051200319</t>
  </si>
  <si>
    <t>VVT-202008199</t>
  </si>
  <si>
    <t>7072150136502</t>
  </si>
  <si>
    <t>VVT-0016144</t>
  </si>
  <si>
    <t>MBT 3x50kva sm 7072150136502 CT Cải tạo n.rẽ T.Nhựt 2, Bà Tỵ, kênh C-1.21300100.0016144_7072150136502</t>
  </si>
  <si>
    <t>VVT-202008232</t>
  </si>
  <si>
    <t>60643101</t>
  </si>
  <si>
    <t>VVT-0016197</t>
  </si>
  <si>
    <t>MBT 60643101 TBD400 15-22/0.4 11.06.96-1.21300130.0016197_60643101</t>
  </si>
  <si>
    <t>VVT-202009004</t>
  </si>
  <si>
    <t>800812</t>
  </si>
  <si>
    <t>VVT-0016239</t>
  </si>
  <si>
    <t>MAY BIEN THE HT LUOI HT TAN BINH*3P-15-22/0.4* 250 KVA-1.21300126.0016239_800812</t>
  </si>
  <si>
    <t>VVT-202009046</t>
  </si>
  <si>
    <t>801129</t>
  </si>
  <si>
    <t>VVT-0016240</t>
  </si>
  <si>
    <t>MAY BIEN THE HT LUOI HT TAN BINH*3P-15-22/0.4* 320 KVA-1.21300128.0016240_801129</t>
  </si>
  <si>
    <t>VVT-202009047</t>
  </si>
  <si>
    <t>VVT-0016331</t>
  </si>
  <si>
    <t>MBT 3P  160KVA 15-22/0.2-0.4KV HT &amp; PT TRAM ,LHT CH.Q.TAI XA Đ.THANH-1.21304218.0016331_090205102</t>
  </si>
  <si>
    <t>VVT-202009138</t>
  </si>
  <si>
    <t>800941</t>
  </si>
  <si>
    <t>VVT-0016209</t>
  </si>
  <si>
    <t>MAY BIEN THE CT DKH XA TRUNG MY TAY Q.12-3P-15-22/0.4*160 KVA-1.21304226.0016209_800941</t>
  </si>
  <si>
    <t>VVT-202009016</t>
  </si>
  <si>
    <t>160811K-32</t>
  </si>
  <si>
    <t>VVT-0016264</t>
  </si>
  <si>
    <t>MBT 3P 250KVA 22/0,44KV DONG ANH 160811K-32 - JJK 161501-1.21304226.0016264_160811K-32</t>
  </si>
  <si>
    <t>VVT-202009071</t>
  </si>
  <si>
    <t>75 806 384</t>
  </si>
  <si>
    <t>140405377</t>
  </si>
  <si>
    <t>VVT-0016266</t>
  </si>
  <si>
    <t>MBT CT HT VA PTL THT P:1-13 Q: TB (2005) TRAM THUONG TIN 3-1.21304200.0016266_140405377</t>
  </si>
  <si>
    <t>VVT-202009073</t>
  </si>
  <si>
    <t>800802</t>
  </si>
  <si>
    <t>VVT-0016276</t>
  </si>
  <si>
    <t>MAY BIEN THE DKH P.LONG BINH Q.9*3P-15-22/0.4* 250 KVA-1.21300126.0016276_800802</t>
  </si>
  <si>
    <t>VVT-202009083</t>
  </si>
  <si>
    <t>131002188</t>
  </si>
  <si>
    <t>VVT-0016281</t>
  </si>
  <si>
    <t>MAY BIEN THE 3P 22-15/0.4KV CT PT LTHT KVUC P.PHU HUU..LONG PHUOC Q9-1.21300128.0016281_131002188</t>
  </si>
  <si>
    <t>VVT-202009088</t>
  </si>
  <si>
    <t>229 341 218</t>
  </si>
  <si>
    <t xml:space="preserve">51 904 782 </t>
  </si>
  <si>
    <t>70851747</t>
  </si>
  <si>
    <t>VVT-0016302</t>
  </si>
  <si>
    <t>MBT DIEN KHI HOA XA TAN THOI NHI-1.21300108.0016302_70851747</t>
  </si>
  <si>
    <t>VVT-202009109</t>
  </si>
  <si>
    <t>61216167</t>
  </si>
  <si>
    <t>VVT-0016308</t>
  </si>
  <si>
    <t>MBT CUA CONG TRINH DIEN KHI HOA XA AN PHU DONG-1.21300118.0016308_61216167</t>
  </si>
  <si>
    <t>VVT-202009115</t>
  </si>
  <si>
    <t>10643196</t>
  </si>
  <si>
    <t>VVT-0016317</t>
  </si>
  <si>
    <t>MAY BIEN THE CT HTPT LHT-THTPDONG HUNG THUAN, TRUNG MY TAY QUAN 12-1.21300130.0016317_10643196</t>
  </si>
  <si>
    <t>VVT-202009124</t>
  </si>
  <si>
    <t>357409</t>
  </si>
  <si>
    <t>VVT-0016321</t>
  </si>
  <si>
    <t>MAY BIEN THE LUOI HT TRAM HT Q5 1P 8.6-12.7 /0.2-0.4KV 75KVA-1.21303210.0016321_357409</t>
  </si>
  <si>
    <t>VVT-202009128</t>
  </si>
  <si>
    <t>VVT-0016326</t>
  </si>
  <si>
    <t>HT&amp;PTL TRUNG HA THE KV AN LAC-BTAN NAM 2008-1.21304212.0016326_0320275T</t>
  </si>
  <si>
    <t>VVT-202009133</t>
  </si>
  <si>
    <t>Nhat Ban</t>
  </si>
  <si>
    <t>16 354 195</t>
  </si>
  <si>
    <t xml:space="preserve">16 354 195 </t>
  </si>
  <si>
    <t>8081310836168</t>
  </si>
  <si>
    <t>VVT-0016228</t>
  </si>
  <si>
    <t>MBT 3P 15-22/0.4KV 1000KVA THIBIDI 8081310836168.-1.21304254.0016228_8081310836168</t>
  </si>
  <si>
    <t>VVT-202009035</t>
  </si>
  <si>
    <t>Cái/KVA</t>
  </si>
  <si>
    <t>7 475 082</t>
  </si>
  <si>
    <t>VVT-0016337</t>
  </si>
  <si>
    <t>MAY BIEN THE DKH XA TAN THOI I- Q.12*3P-15-22/0.4* 250 KVA-1.21304226.0016337_801005</t>
  </si>
  <si>
    <t>VVT-202009144</t>
  </si>
  <si>
    <t>80543044</t>
  </si>
  <si>
    <t>VVT-0016373</t>
  </si>
  <si>
    <t>MAY BIEN THE TRAMHT LD KHU D.CU B.PHU- SIDECO 1-1.21300100.0016373_80543044</t>
  </si>
  <si>
    <t>VVT-202009180</t>
  </si>
  <si>
    <t>141106107</t>
  </si>
  <si>
    <t>VVT-0016400</t>
  </si>
  <si>
    <t>HT&amp;PT LTHT KV BTRIDONG B.AN LAC A-BT(2008) LLK070708-825C008-141106107-1.21304201.0016400_141106107</t>
  </si>
  <si>
    <t>VVT-202009207</t>
  </si>
  <si>
    <t>100 486 491</t>
  </si>
  <si>
    <t xml:space="preserve">100 486 491 </t>
  </si>
  <si>
    <t>70171015</t>
  </si>
  <si>
    <t>VVT-0016431</t>
  </si>
  <si>
    <t>MBT CUA CONG TRINH DIEN KHI HOA XA BINH TRI DONG-1.21300100.0016431_70171015</t>
  </si>
  <si>
    <t>VVT-202010015</t>
  </si>
  <si>
    <t>70243081</t>
  </si>
  <si>
    <t>VVT-0016432</t>
  </si>
  <si>
    <t>MBT 70243081-1.21304200.0016432_70243081</t>
  </si>
  <si>
    <t>VVT-202010016</t>
  </si>
  <si>
    <t>4032175030342</t>
  </si>
  <si>
    <t>VVT-0016437</t>
  </si>
  <si>
    <t>MBT 1P 75KVA 8.6-12.7/0,2-0,4 KV THIBIDI-VN SM 403217503342-1.21304202.0016437_4032175030342</t>
  </si>
  <si>
    <t>VVT-202010021</t>
  </si>
  <si>
    <t>75kVA</t>
  </si>
  <si>
    <t>65 055 000</t>
  </si>
  <si>
    <t>13 000 000</t>
  </si>
  <si>
    <t>0320363T</t>
  </si>
  <si>
    <t>VVT-0016466</t>
  </si>
  <si>
    <t>MBT PTT LHT QUAN GO VAP 2003-1.21304012.0016466_0320363T</t>
  </si>
  <si>
    <t>VVT-202010050</t>
  </si>
  <si>
    <t>710905</t>
  </si>
  <si>
    <t>VVT-0016420</t>
  </si>
  <si>
    <t>MBT LUOI DIEN SAN VAN DONG THONG NHAT-1.21300110.0016420_710905</t>
  </si>
  <si>
    <t>VVT-202010004</t>
  </si>
  <si>
    <t>357795</t>
  </si>
  <si>
    <t>VVT-0016446</t>
  </si>
  <si>
    <t>MAY BIEN THE LUOI HT-TRAM HT Q. BINH THANH*3P-15-22/0.4* 160 KVA-1.21300118.0016446_357795</t>
  </si>
  <si>
    <t>VVT-202010030</t>
  </si>
  <si>
    <t>98 595 683</t>
  </si>
  <si>
    <t xml:space="preserve">63 585 317 </t>
  </si>
  <si>
    <t>S02069894</t>
  </si>
  <si>
    <t>VVT-0016481</t>
  </si>
  <si>
    <t>MBT CT HTHIEN LHT CAN GIO 1P 8.6-12.7/.2-4*25 KVA SM:S02069894-1.21300102.0016481_S02069894</t>
  </si>
  <si>
    <t>VVT-202010065</t>
  </si>
  <si>
    <t>70421118-22</t>
  </si>
  <si>
    <t>VVT-0016482</t>
  </si>
  <si>
    <t>MBT 25KVA TBD4 SM:70421118-22-1.21300102.0016482_70421118-22</t>
  </si>
  <si>
    <t>VVT-202010066</t>
  </si>
  <si>
    <t>39 352 000</t>
  </si>
  <si>
    <t>70851778-22</t>
  </si>
  <si>
    <t>VVT-0016485</t>
  </si>
  <si>
    <t>MBT DIEN KHI HOA XA TAN QUI DONG SM: 70851778-22-1.21300108.0016485_70851778-22</t>
  </si>
  <si>
    <t>VVT-202010069</t>
  </si>
  <si>
    <t>70111020-22</t>
  </si>
  <si>
    <t>VVT-0016501</t>
  </si>
  <si>
    <t>MBT 100KVA - 70111020-22-1.21300112.0016501_70111020-22</t>
  </si>
  <si>
    <t>VVT-202010085</t>
  </si>
  <si>
    <t>20551738-22</t>
  </si>
  <si>
    <t>VVT-0016509</t>
  </si>
  <si>
    <t>MAY BIEN THE TRAM HIEP PHUOC 20 H.NHA BE-20551738-22-1.21304208.0016509_20551738-22</t>
  </si>
  <si>
    <t>VVT-202010093</t>
  </si>
  <si>
    <t>091097455</t>
  </si>
  <si>
    <t>VVT-0016521</t>
  </si>
  <si>
    <t>MBT DIEN KHI HOA XA TAN HIEP 160KVA SM:091097455(TRAM DU PHONG CL).-1.21300118.0016521_091097455</t>
  </si>
  <si>
    <t>VVT-202010105</t>
  </si>
  <si>
    <t>80351237</t>
  </si>
  <si>
    <t>VVT-0016546</t>
  </si>
  <si>
    <t>MAY BIEN THE DKH AN PHU TAY-B CHANH-1P -8.6-12.7/2-4 *50 KVA-1.21300108.0016546_80351237</t>
  </si>
  <si>
    <t>VVT-202010130</t>
  </si>
  <si>
    <t>358317</t>
  </si>
  <si>
    <t>VVT-0016527</t>
  </si>
  <si>
    <t>MBT LHT-TRAM HT Q.5*3P-15-22/0.4* 400 KVA 358317-1.21300130.0016527_358317</t>
  </si>
  <si>
    <t>VVT-202010111</t>
  </si>
  <si>
    <t>2 479 475</t>
  </si>
  <si>
    <t>358293</t>
  </si>
  <si>
    <t>VVT-0016529</t>
  </si>
  <si>
    <t>MBT LHT-TRAM HT Q.5*3P-15-22/0.4* 400 KVA 358293-1.21300130.0016529_358293</t>
  </si>
  <si>
    <t>VVT-202010113</t>
  </si>
  <si>
    <t>358058</t>
  </si>
  <si>
    <t>VVT-0016532</t>
  </si>
  <si>
    <t>MBT LHT,THT Q8*3P-15-22/0.4* 400KVA 358058-1.21300130.0016532_358058</t>
  </si>
  <si>
    <t>VVT-202010116</t>
  </si>
  <si>
    <t>972 471</t>
  </si>
  <si>
    <t>358122</t>
  </si>
  <si>
    <t>VVT-0016535</t>
  </si>
  <si>
    <t>MBT LHT,THT Q8*3P-15-22/0.4* 400KVA 358122-1.21300130.0016535_358122</t>
  </si>
  <si>
    <t>VVT-202010119</t>
  </si>
  <si>
    <t>800893</t>
  </si>
  <si>
    <t>VVT-0016537</t>
  </si>
  <si>
    <t>MBT LUOI HT TRAM HT CUM B CHO LON 800893-1.21300130.0016537_800893</t>
  </si>
  <si>
    <t>VVT-202010121</t>
  </si>
  <si>
    <t>050203379</t>
  </si>
  <si>
    <t>VVT-0016577</t>
  </si>
  <si>
    <t>MAY BIEN THE 1 PHA 75KVA 8.6-12.7/0.2-0.4KV-1.21300110.0016577_050203379</t>
  </si>
  <si>
    <t>VVT-202011029</t>
  </si>
  <si>
    <t>70251228</t>
  </si>
  <si>
    <t>VVT-0016598</t>
  </si>
  <si>
    <t>MBT CUA CONG TRINH DIEN KHI HOA XA PHU MY-1.21300108.0016598_70251228</t>
  </si>
  <si>
    <t>VVT-202011050</t>
  </si>
  <si>
    <t>1,53</t>
  </si>
  <si>
    <t>800805</t>
  </si>
  <si>
    <t>VVT-0016608</t>
  </si>
  <si>
    <t>MBT DIEN KHI HOA XA TAN QUI TAY-1.21300126.0016608_800805</t>
  </si>
  <si>
    <t>VVT-202011060</t>
  </si>
  <si>
    <t>141200155</t>
  </si>
  <si>
    <t>VVT-0016611</t>
  </si>
  <si>
    <t>MAY BIEN THE KDCB AP 4TAN TAO BC TRAM D6-1.21300130.0016611_141200155</t>
  </si>
  <si>
    <t>VVT-202011063</t>
  </si>
  <si>
    <t>141103501</t>
  </si>
  <si>
    <t>VVT-0016612</t>
  </si>
  <si>
    <t>MBT 3F 400KVA SM.141103501- Khu định cư ven sông P.Tân Phong Q.7-1.21300130.0016612_141103501</t>
  </si>
  <si>
    <t>VVT-202011064</t>
  </si>
  <si>
    <t>14 680 837</t>
  </si>
  <si>
    <t>8061256620304</t>
  </si>
  <si>
    <t>VVT-0016619</t>
  </si>
  <si>
    <t>MBT 560KVA  SM.8061256620304 - XDM L THT &amp; TBT 560kva -KNO P.TPhong Q7-1.21304236.0016619_8061256620304</t>
  </si>
  <si>
    <t>VVT-202011071</t>
  </si>
  <si>
    <t>149 983 200</t>
  </si>
  <si>
    <t>5 058 857</t>
  </si>
  <si>
    <t>70951959</t>
  </si>
  <si>
    <t>VVT-0016621</t>
  </si>
  <si>
    <t>MBT DIEN KHI HOA XA LE MINH XUAN-1.21300108.0016621_70951959</t>
  </si>
  <si>
    <t>VVT-202011073</t>
  </si>
  <si>
    <t>051203406</t>
  </si>
  <si>
    <t>VVT-0016687</t>
  </si>
  <si>
    <t>MBT.75 KVA SM.051203406- Cung cấp điện huyện Nhà Bè-KHCB2003-JK30715-1.21304210.0016687_051203406</t>
  </si>
  <si>
    <t>VVT-202012063</t>
  </si>
  <si>
    <t>051200464</t>
  </si>
  <si>
    <t>VVT-0016664</t>
  </si>
  <si>
    <t>HTPT LHT_THT XA BLOI,PVANHAI,LMINHXUAN,VINH LOC A,B BC-1.21300110.0016664_051200464</t>
  </si>
  <si>
    <t>VVT-202012040</t>
  </si>
  <si>
    <t>041000348</t>
  </si>
  <si>
    <t>VVT-0016668</t>
  </si>
  <si>
    <t>MBT HTPT LHT_THT HUYEN CAN GIO SM:041000348-1.21300108.0016668_041000348</t>
  </si>
  <si>
    <t>VVT-202012044</t>
  </si>
  <si>
    <t>59 280 455</t>
  </si>
  <si>
    <t>04110136</t>
  </si>
  <si>
    <t>VVT-0016670</t>
  </si>
  <si>
    <t>MBT 1P 8.6-12.7/0.22-0.44KV CT HTPTL,THT H.NHA BE BO SUNG-04110136-1.21300108.0016670_04110136</t>
  </si>
  <si>
    <t>VVT-202012046</t>
  </si>
  <si>
    <t>041200685</t>
  </si>
  <si>
    <t>VVT-0016673</t>
  </si>
  <si>
    <t>HTPT LHT_THT HUYEN NHA BE-041200685-1.21300108.0016673_041200685</t>
  </si>
  <si>
    <t>VVT-202012049</t>
  </si>
  <si>
    <t>840091</t>
  </si>
  <si>
    <t>VVT-0016654</t>
  </si>
  <si>
    <t>TD BAU SIM 1 10 KVA GE 840091 8,6/220 KHO PHU THO-1.21300101.0016654_840091</t>
  </si>
  <si>
    <t>VVT-202012030</t>
  </si>
  <si>
    <t>840881</t>
  </si>
  <si>
    <t>VVT-0016655</t>
  </si>
  <si>
    <t>TD TAN DINH 1 10KVA GE 840881 8,6/220 440-1.21300101.0016655_840881</t>
  </si>
  <si>
    <t>VVT-202012031</t>
  </si>
  <si>
    <t>80351102</t>
  </si>
  <si>
    <t>VVT-0016657</t>
  </si>
  <si>
    <t>MAY BIEN THE DKH AN PHU TAY-B CHANH-1P -8.6-12.7/2-4 *50 KVA-1.21300108.0016657_80351102</t>
  </si>
  <si>
    <t>VVT-202012033</t>
  </si>
  <si>
    <t>70251196</t>
  </si>
  <si>
    <t>VVT-0016658</t>
  </si>
  <si>
    <t>MBT CUA CONG TRINH DIEN KHI HOA XA BINH TRI DONG-1.21300108.0016658_70251196</t>
  </si>
  <si>
    <t>VVT-202012034</t>
  </si>
  <si>
    <t>800591</t>
  </si>
  <si>
    <t>VVT-0016772</t>
  </si>
  <si>
    <t>MBT DIEN KHI HOA XA TAN PHU-1.21300126.0016772_800591</t>
  </si>
  <si>
    <t>VVT-202012148</t>
  </si>
  <si>
    <t>710903</t>
  </si>
  <si>
    <t>VVT-0016775</t>
  </si>
  <si>
    <t>MBT DIEN KHI HOA XA TAM PHU-1.21300128.0016775_710903</t>
  </si>
  <si>
    <t>VVT-202012151</t>
  </si>
  <si>
    <t>710901</t>
  </si>
  <si>
    <t>VVT-0016777</t>
  </si>
  <si>
    <t>MBT CUA CONG TRINH LUOI HA THE, TRAM HA THE HUYEN THU DUC-1.21300128.0016777_710901</t>
  </si>
  <si>
    <t>VVT-202012153</t>
  </si>
  <si>
    <t>31071175</t>
  </si>
  <si>
    <t>VVT-0016710</t>
  </si>
  <si>
    <t>MBT 75KVA CT NGAN NGUA QT TBT CC KV P.19-QTB-NNK030735-1.21300210.0016710_31071175</t>
  </si>
  <si>
    <t>VVT-202012086</t>
  </si>
  <si>
    <t>70851668</t>
  </si>
  <si>
    <t>VVT-0016713</t>
  </si>
  <si>
    <t>MBT CUA CONG TRINH LUOI HA THE, TRAM HA THE HOAN THANH PHU NHUAN CUCHI-1.21303208.0016713_70851668</t>
  </si>
  <si>
    <t>VVT-202012089</t>
  </si>
  <si>
    <t>50KVA</t>
  </si>
  <si>
    <t>08260615</t>
  </si>
  <si>
    <t>VVT-0016741</t>
  </si>
  <si>
    <t>MBT 3P 400KVA TRANG BI MBT DU PHONG 2015 - RRK141504-1.21304230.0016741_08260615</t>
  </si>
  <si>
    <t>VVT-202012117</t>
  </si>
  <si>
    <t>172 437 720</t>
  </si>
  <si>
    <t>92 756 874</t>
  </si>
  <si>
    <t>14070102</t>
  </si>
  <si>
    <t>VVT-0016750</t>
  </si>
  <si>
    <t>HTPT LHT_THT NGO HEM P1-P15 QTAN BINH-1.21300130.0016750_14070102</t>
  </si>
  <si>
    <t>VVT-202012126</t>
  </si>
  <si>
    <t>710912</t>
  </si>
  <si>
    <t>VVT-0016752</t>
  </si>
  <si>
    <t>MBT LUOI HT TRAM HT Q. TAN BINH-1.21300130.0016752_710912</t>
  </si>
  <si>
    <t>VVT-202012128</t>
  </si>
  <si>
    <t>65 857 560</t>
  </si>
  <si>
    <t>040914338</t>
  </si>
  <si>
    <t>VVT-0016756</t>
  </si>
  <si>
    <t>MBT 1P 50KVA 8.6-12.7KV/0.2-0.4KV - 040914338-1.21300108.0016756_040914338</t>
  </si>
  <si>
    <t>VVT-202012132</t>
  </si>
  <si>
    <t>36 053 000</t>
  </si>
  <si>
    <t>14 624 395</t>
  </si>
  <si>
    <t>800866</t>
  </si>
  <si>
    <t>VVT-0016806</t>
  </si>
  <si>
    <t>MBT LUOI HT TRAM HT CUM A CHO LON-1.21300110.0016806_800866</t>
  </si>
  <si>
    <t>VVT-202012182</t>
  </si>
  <si>
    <t>800882</t>
  </si>
  <si>
    <t>VVT-0016809</t>
  </si>
  <si>
    <t>MAY BIEN THE CT HT LUOI P13-14-Q6*3P-15-22/0.4 *400 KVA-1.21300110.0016809_800882</t>
  </si>
  <si>
    <t>VVT-202012185</t>
  </si>
  <si>
    <t>5091225620423</t>
  </si>
  <si>
    <t>VVT-0016796</t>
  </si>
  <si>
    <t>MBT 250KVA HT &amp;PT LUOI Q9(PHUOC LAI 1)-1.21304226.0016796_5091225620423</t>
  </si>
  <si>
    <t>VVT-202012172</t>
  </si>
  <si>
    <t>16 380 773</t>
  </si>
  <si>
    <t>5091240622284</t>
  </si>
  <si>
    <t>VVT-0016801</t>
  </si>
  <si>
    <t>MBT 400KVA HT&amp;PT LUOI Q9(CXKT 3)-1.21304230.0016801_5091240622284</t>
  </si>
  <si>
    <t>VVT-202012177</t>
  </si>
  <si>
    <t>19 037 360</t>
  </si>
  <si>
    <t>17A972</t>
  </si>
  <si>
    <t>VVT-0016804</t>
  </si>
  <si>
    <t>MBT 560KVA(XDM LTHT  Đông Tăng Long 24)SM:17A972-1.21304236.0016804_17A972</t>
  </si>
  <si>
    <t>VVT-202012180</t>
  </si>
  <si>
    <t>259 157 000</t>
  </si>
  <si>
    <t>195 900 882</t>
  </si>
  <si>
    <t>161001918</t>
  </si>
  <si>
    <t>VVT-0016835</t>
  </si>
  <si>
    <t>MBT 1P 100KVA SM161001918 CCK150901-1.21300111.0016835_161001918</t>
  </si>
  <si>
    <t>VVT-202012211</t>
  </si>
  <si>
    <t>61 779 033</t>
  </si>
  <si>
    <t>36 055 728</t>
  </si>
  <si>
    <t>161002255</t>
  </si>
  <si>
    <t>VVT-0016838</t>
  </si>
  <si>
    <t>MBT 1P 100KVA 8,66-12,7/0,23-0.44KVA THIBIDI SM 161002255 CCK150902-1.21310112.0016838_161002255</t>
  </si>
  <si>
    <t>VVT-202012214</t>
  </si>
  <si>
    <t>61 778 700</t>
  </si>
  <si>
    <t>36 868 148</t>
  </si>
  <si>
    <t>161502444</t>
  </si>
  <si>
    <t>VVT-0016842</t>
  </si>
  <si>
    <t>MBT 1P 50KVA 12.7/0.23 -0.44 KV THIBIDI SM 161502444 PTHK1716001-1.21310108.0016842_161502444</t>
  </si>
  <si>
    <t>VVT-202012218</t>
  </si>
  <si>
    <t>23 344 845</t>
  </si>
  <si>
    <t>161002746</t>
  </si>
  <si>
    <t>VVT-0016847</t>
  </si>
  <si>
    <t>MBT 1P 100KVA SM161002746 CÔNG TRÌNH HÒA HƯNG PTHK1716001-1.21304200.0016847_161002746</t>
  </si>
  <si>
    <t>VVT-202012223</t>
  </si>
  <si>
    <t>61 778 000</t>
  </si>
  <si>
    <t>38 611 996</t>
  </si>
  <si>
    <t>161002708</t>
  </si>
  <si>
    <t>VVT-0016849</t>
  </si>
  <si>
    <t>MBT 1P 100KVA SM161002708 CÔNG TRÌNH HÒA HƯNG PTHK1716001-1.21304200.0016849_161002708</t>
  </si>
  <si>
    <t>VVT-202012225</t>
  </si>
  <si>
    <t>060401123</t>
  </si>
  <si>
    <t>VVT-0016859</t>
  </si>
  <si>
    <t>HTPT LHT_THT P4,5,6,7,8,9,10,11,12,15 Q10-1.21300110.0016859_060401123</t>
  </si>
  <si>
    <t>VVT-202012235</t>
  </si>
  <si>
    <t>06110114</t>
  </si>
  <si>
    <t>VVT-0016861</t>
  </si>
  <si>
    <t>HTPT LHT_THT P2,3,13,14 QUAN 10-1.21300110.0016861_06110114</t>
  </si>
  <si>
    <t>VVT-202012237</t>
  </si>
  <si>
    <t>06110180</t>
  </si>
  <si>
    <t>VVT-0016862</t>
  </si>
  <si>
    <t>HTPT LHT_THT P2,3,13,14 QUAN 10-1.21300110.0016862_06110180</t>
  </si>
  <si>
    <t>VVT-202012238</t>
  </si>
  <si>
    <t>060401121</t>
  </si>
  <si>
    <t>VVT-0016864</t>
  </si>
  <si>
    <t>MAY BIEN THE 100KVA HTPT LHTTHTP1,2,4,5,6,7,8,9,10,11,12,13,14,15 Q11-1.21300110.0016864_060401121</t>
  </si>
  <si>
    <t>VVT-202012240</t>
  </si>
  <si>
    <t>050505111</t>
  </si>
  <si>
    <t>VVT-0000071</t>
  </si>
  <si>
    <t>MBT 1pha 75KVA (CT:HTPT xã Vĩnh Lộc A, B 2005)-1.21050000.0000071_050505111</t>
  </si>
  <si>
    <t>VVT-8314</t>
  </si>
  <si>
    <t>19 879 000</t>
  </si>
  <si>
    <t>21223407-2</t>
  </si>
  <si>
    <t>VVT-0000167</t>
  </si>
  <si>
    <t>Máy biến thế CT HTPT lưới THT 9 xã Nam Bình Chánh-1.21050000.0000167_21223407-2</t>
  </si>
  <si>
    <t>VVT-13558</t>
  </si>
  <si>
    <t>11 347 777</t>
  </si>
  <si>
    <t>04050751</t>
  </si>
  <si>
    <t>VVT-0000101</t>
  </si>
  <si>
    <t>MBT 50KVA SM:04050751 C/tạo $ P/triển LHT p/vụ gắn Đ/kế k/vực H.BCh-1.21050000.0000101_04050751</t>
  </si>
  <si>
    <t>VVT-11807</t>
  </si>
  <si>
    <t>20 946 000</t>
  </si>
  <si>
    <t>MẤT LẮC</t>
  </si>
  <si>
    <t>VVT-0000394</t>
  </si>
  <si>
    <t>MBT hiệu GE 25KVA-1.21300102.0000394_MẤT LẮC</t>
  </si>
  <si>
    <t>VVT-3669</t>
  </si>
  <si>
    <t>1 225 728</t>
  </si>
  <si>
    <t>762742</t>
  </si>
  <si>
    <t>VVT-0000512</t>
  </si>
  <si>
    <t>MAY BIEN AP GE 25KVA 8660/15000 120/240V OPERA 660 762742-1.21300102.0000512_762742</t>
  </si>
  <si>
    <t>VVT-5715</t>
  </si>
  <si>
    <t>4082125109711</t>
  </si>
  <si>
    <t>VVT-0000554</t>
  </si>
  <si>
    <t>MBT 25KVA 8.6/0.2KV THIBIDI SM: 4082125109711-1.21300102.0000554_4082125109711</t>
  </si>
  <si>
    <t>VVT-6917</t>
  </si>
  <si>
    <t>2 767 263</t>
  </si>
  <si>
    <t>32 655 000</t>
  </si>
  <si>
    <t xml:space="preserve">7 500 000 </t>
  </si>
  <si>
    <t>VVT-0000244</t>
  </si>
  <si>
    <t>MAY BIEN THE 1P 15KVA SM 21201637-22-1.21300101.0000244_21201637-22</t>
  </si>
  <si>
    <t>VVT-4060</t>
  </si>
  <si>
    <t>24 093 000</t>
  </si>
  <si>
    <t>744161</t>
  </si>
  <si>
    <t>VVT-0000271</t>
  </si>
  <si>
    <t>MBA Tatung-10Kva 8.6/15kv 220/440v Pham Kim Anh sm:744161-1.21300101.0000271_744161</t>
  </si>
  <si>
    <t>VVT-5297</t>
  </si>
  <si>
    <t>9012109-2</t>
  </si>
  <si>
    <t>VVT-0000316</t>
  </si>
  <si>
    <t>Máy biến thế 1P 15/0.4KV trạm C19GC058N-1.21300101.0000316_9012109-2</t>
  </si>
  <si>
    <t>VVT-12527</t>
  </si>
  <si>
    <t>1 334 367</t>
  </si>
  <si>
    <t>02019281</t>
  </si>
  <si>
    <t>VVT-0000341</t>
  </si>
  <si>
    <t>MAY BIEN THE TRAMKDC T3 XTHOITHUONG DCONGKHI HM-1.21300101.0000341_02019281</t>
  </si>
  <si>
    <t>VVT-7454</t>
  </si>
  <si>
    <t>0090</t>
  </si>
  <si>
    <t>VVT-0000345</t>
  </si>
  <si>
    <t>T1 15KV/220/440V 25KVA STANDARD N SDA 0090 NONG TRUONG QUYET THANG-1.21300101.0000345_0090</t>
  </si>
  <si>
    <t>VVT-9563</t>
  </si>
  <si>
    <t>488626</t>
  </si>
  <si>
    <t>VVT-0000347</t>
  </si>
  <si>
    <t>TI 15KV 120V240 25KVA TRAN CHAU GE K488626 1P-1.21300101.0000347_488626</t>
  </si>
  <si>
    <t>VVT-9695</t>
  </si>
  <si>
    <t>744443</t>
  </si>
  <si>
    <t>VVT-0000743</t>
  </si>
  <si>
    <t>MAY BIEN DIEN KPT 37,5KVA THUAN KIEU 8,6/220 K744443-1.21300105.0000743_744443</t>
  </si>
  <si>
    <t>VVT-6827</t>
  </si>
  <si>
    <t>487867</t>
  </si>
  <si>
    <t>VVT-0000750</t>
  </si>
  <si>
    <t>MBD P/PHOI C/TAC TAN KHU BUI MON 34 GE 37,5KVA 8,6/04 SO 48786-1.21300105.0000750_487867</t>
  </si>
  <si>
    <t>VVT-7654</t>
  </si>
  <si>
    <t>102011-1</t>
  </si>
  <si>
    <t>VVT-0000753</t>
  </si>
  <si>
    <t>MBT 37,5KVA BA713 TBD SM 10201 1-1 NGA TU ND-1.21300105.0000753_102011-1</t>
  </si>
  <si>
    <t>VVT-7856</t>
  </si>
  <si>
    <t>31151998-22</t>
  </si>
  <si>
    <t>VVT-0000754</t>
  </si>
  <si>
    <t>MBT 50kVA TBD 31151998-1.21300105.0000754_31151998-22</t>
  </si>
  <si>
    <t>VVT-8264</t>
  </si>
  <si>
    <t>10 460 000</t>
  </si>
  <si>
    <t>03099321</t>
  </si>
  <si>
    <t>VVT-0000827</t>
  </si>
  <si>
    <t>MBT 37,5KVA 8660/220-440V SM 0 3099321-1.21300105.0000827_03099321</t>
  </si>
  <si>
    <t>VVT-9918</t>
  </si>
  <si>
    <t>9608-1</t>
  </si>
  <si>
    <t>VVT-0000846</t>
  </si>
  <si>
    <t>MBT hiệu SIERRA 45KVA-1.21300106.0000846_9608-1</t>
  </si>
  <si>
    <t>VVT-3662</t>
  </si>
  <si>
    <t>1 618 329</t>
  </si>
  <si>
    <t>VVT-0000863</t>
  </si>
  <si>
    <t>MBT 8,6/0,22- 0,44 KV-1.21300108.0000863_8910049</t>
  </si>
  <si>
    <t>VVT-3686</t>
  </si>
  <si>
    <t>6 593 375</t>
  </si>
  <si>
    <t>VVT-0000873</t>
  </si>
  <si>
    <t>T1 8660V/15KV BT 50KVA WAGNER 220/440V N 73202987-1.21300108.0000873_73202987</t>
  </si>
  <si>
    <t>VVT-3831</t>
  </si>
  <si>
    <t>VVT-0000875</t>
  </si>
  <si>
    <t>T1 86/04 TYREE N 50KVA WG N 73203008 TRUNG CHANH 3-1.21300108.0000875_73203008</t>
  </si>
  <si>
    <t>VVT-3833</t>
  </si>
  <si>
    <t>840558</t>
  </si>
  <si>
    <t>VVT-0000886</t>
  </si>
  <si>
    <t>MBT 50Kva 8660/220-440V GE 8.40558-1.21300108.0000886_840558</t>
  </si>
  <si>
    <t>VVT-3931</t>
  </si>
  <si>
    <t>5 681 589</t>
  </si>
  <si>
    <t>VVT-0000907</t>
  </si>
  <si>
    <t>MBT CT DKH VĩNH LộC B-1.21300108.0000907_60151081-2</t>
  </si>
  <si>
    <t>VVT-4197</t>
  </si>
  <si>
    <t>VVT-0000910</t>
  </si>
  <si>
    <t>MBT 50KVA 8660/220-440V SM 204076-2-1.21300108.0000910_204076-2</t>
  </si>
  <si>
    <t>VVT-4225</t>
  </si>
  <si>
    <t>VVT-0000913</t>
  </si>
  <si>
    <t>MBT 50KVA 8660 220V 1 PHA SM 279-1.21300108.0000913_DB279</t>
  </si>
  <si>
    <t>VVT-4248</t>
  </si>
  <si>
    <t>55 953 000</t>
  </si>
  <si>
    <t>3 150 000</t>
  </si>
  <si>
    <t>VVT-0000920</t>
  </si>
  <si>
    <t>MBT 50KVA 8660/220 440V  SM 04129189-1.21300108.0000920_04129189</t>
  </si>
  <si>
    <t>VVT-4292</t>
  </si>
  <si>
    <t>47 158 590</t>
  </si>
  <si>
    <t>11 944 410</t>
  </si>
  <si>
    <t>488614</t>
  </si>
  <si>
    <t>VVT-0000566</t>
  </si>
  <si>
    <t>TI 8660/15KV/BT 25KVA PHU LOC 1 GE K488614 1P-1.21300102.0000566_488614</t>
  </si>
  <si>
    <t>VVT-7682</t>
  </si>
  <si>
    <t>8912020A</t>
  </si>
  <si>
    <t>VVT-0000707</t>
  </si>
  <si>
    <t>MBT 37.5KVA BA 329 SM 8912020A HAU GIANG 5/3 TBD-1.21300105.0000707_8912020A</t>
  </si>
  <si>
    <t>VVT-5568</t>
  </si>
  <si>
    <t>MDE0010</t>
  </si>
  <si>
    <t>VVT-0000736</t>
  </si>
  <si>
    <t>MBT 37.5KVA không Plaque  (KK thừa, Ko sử dụng đc, để thanh lý)-1.21300105.0000736_MDE0010</t>
  </si>
  <si>
    <t>VVT-6075</t>
  </si>
  <si>
    <t>25 048</t>
  </si>
  <si>
    <t>VVT-0000951</t>
  </si>
  <si>
    <t>MBT CUA CONG TRINH DIEN KHI HOA XA NHON DUC-1.21300108.0000951_70251156-22</t>
  </si>
  <si>
    <t>VVT-4780</t>
  </si>
  <si>
    <t>10 438 000</t>
  </si>
  <si>
    <t>VVT-0001088</t>
  </si>
  <si>
    <t>MBT T1 8660V/15KV/BT 50KVA GE 220/440V N K 488892 THANH DA 2-1.21300108.0001088_04099030</t>
  </si>
  <si>
    <t>VVT-5910</t>
  </si>
  <si>
    <t>VVT-0001090</t>
  </si>
  <si>
    <t>MBT 50KVA BA342 TBD SM 9004075 PHU HOA 2-1.21300108.0001090_9004075-2</t>
  </si>
  <si>
    <t>VVT-5912</t>
  </si>
  <si>
    <t>VVT-0001099</t>
  </si>
  <si>
    <t>MBT 50KVA 8660/220 440V-TP290-1.21300108.0001099_TP290</t>
  </si>
  <si>
    <t>VVT-5934</t>
  </si>
  <si>
    <t>54 288 000</t>
  </si>
  <si>
    <t>4 815 000</t>
  </si>
  <si>
    <t>VVT-0001125</t>
  </si>
  <si>
    <t>MAY BIEN AP WAGNER 50KVA 8660 15000 220/440V 2B 73252654-1.21300108.0001125_73252654</t>
  </si>
  <si>
    <t>VVT-6008</t>
  </si>
  <si>
    <t>VVT-0001126</t>
  </si>
  <si>
    <t>MBT 50KVA TBD BA 355 SM.9003026-2 TAN XUAN 5-1.21300108.0001126_9003026-2</t>
  </si>
  <si>
    <t>VVT-6009</t>
  </si>
  <si>
    <t>VVT-0001128</t>
  </si>
  <si>
    <t>MBT 50KVA TBD4 8.6/0.4 SM:040292101-1.21300108.0001128_040292101</t>
  </si>
  <si>
    <t>VVT-6011</t>
  </si>
  <si>
    <t>VVT-0001160</t>
  </si>
  <si>
    <t>MBT 125KVA TSC 60879 DONG HAI NN-1.21300108.0001160_04119359</t>
  </si>
  <si>
    <t>VVT-6203</t>
  </si>
  <si>
    <t>104010-1</t>
  </si>
  <si>
    <t>VVT-0001225</t>
  </si>
  <si>
    <t>MBT 8,6/0,22- 0,44 KV-1.21300110.0001225_104010-1</t>
  </si>
  <si>
    <t>VVT-3691</t>
  </si>
  <si>
    <t>VVT-0001243</t>
  </si>
  <si>
    <t>MBT 75KVA 8660/220-440V SM 05079311-1.21300110.0001243_05079311</t>
  </si>
  <si>
    <t>VVT-4238</t>
  </si>
  <si>
    <t>VVT-0001110</t>
  </si>
  <si>
    <t>MBDIEN KHU TAN SON HOA 1 WAGNER 73263316 8,6/220 440 50KVA-110031-1-1.21300108.0001110_110031-1</t>
  </si>
  <si>
    <t>VVT-5949</t>
  </si>
  <si>
    <t>VVT-0001112</t>
  </si>
  <si>
    <t>T1 8660V/15KV/BT 50KVA STANDARD TAN QUANG SDB 0580-1.21300108.0001112_0580</t>
  </si>
  <si>
    <t>VVT-5953</t>
  </si>
  <si>
    <t>VVT-0001115</t>
  </si>
  <si>
    <t>MBT 50KVA BA589 CD SM.04089124 TAN THONG 4-1.21300108.0001115_04089124</t>
  </si>
  <si>
    <t>VVT-5956</t>
  </si>
  <si>
    <t>VVT-0000965</t>
  </si>
  <si>
    <t>MBT 50KVA 8660/220 440V SM 041 19022-1.21300108.0000965_04119022</t>
  </si>
  <si>
    <t>VVT-4897</t>
  </si>
  <si>
    <t>VVT-0000974</t>
  </si>
  <si>
    <t>MBT CUA CONG TRINH DIEN KHI HOA XA THANH LOC-1.21300108.0000974_70151025-22</t>
  </si>
  <si>
    <t>VVT-4948</t>
  </si>
  <si>
    <t>VVT-0001005</t>
  </si>
  <si>
    <t>MBT 50 KVA 8660/220-440V SM: 204082-2-1.21300108.0001005_204082-2</t>
  </si>
  <si>
    <t>VVT-5308</t>
  </si>
  <si>
    <t>73252719</t>
  </si>
  <si>
    <t>VVT-0001009</t>
  </si>
  <si>
    <t>MBĐ CTY TR VOT WAGNER 15000/220/440V SM: 73252719-1.21300108.0001009_73252719</t>
  </si>
  <si>
    <t>VVT-5317</t>
  </si>
  <si>
    <t>VVT-0001024</t>
  </si>
  <si>
    <t>TRANSF/50K 8660/15000 220/440V SIEU XUAT WAGNER 73272502-1.21300108.0001024_73272502</t>
  </si>
  <si>
    <t>VVT-5502</t>
  </si>
  <si>
    <t>73312571</t>
  </si>
  <si>
    <t>VVT-0001032</t>
  </si>
  <si>
    <t>MBT C/SUAT 50KVA SM73312571 D/T 8,6KV/220V TRAM WAGNER NHA BE 170-1.21300108.0001032_73312571</t>
  </si>
  <si>
    <t>VVT-5554</t>
  </si>
  <si>
    <t>VVT-0001047</t>
  </si>
  <si>
    <t>MAY B/D GE 50KVA 8660/220 K 483134 TAM THON 2-1.21300108.0001047_483134</t>
  </si>
  <si>
    <t>VVT-5822</t>
  </si>
  <si>
    <t>VVT-0001062</t>
  </si>
  <si>
    <t>MBT 50KVA 8660/220 440V TBD SM 04109264-1.21300108.0001062_04109264</t>
  </si>
  <si>
    <t>VVT-5872</t>
  </si>
  <si>
    <t>487986</t>
  </si>
  <si>
    <t>VVT-0001074</t>
  </si>
  <si>
    <t>MBA GE 50KVA A 8,6/15KV 220/440V 1B K487986 NHA BE 153-1.21300108.0001074_487986</t>
  </si>
  <si>
    <t>VVT-5892</t>
  </si>
  <si>
    <t>VVT-0000922</t>
  </si>
  <si>
    <t>MBT 50KVA 8660/220 440V THIBIDI SM 112191-2-1.21300108.0000922_112191-2</t>
  </si>
  <si>
    <t>VVT-4340</t>
  </si>
  <si>
    <t>8911007</t>
  </si>
  <si>
    <t>VVT-0000933</t>
  </si>
  <si>
    <t>MBT BA 216 SM 8911007HM TBD4 TAN QUI 6-1.21300108.0000933_8911007</t>
  </si>
  <si>
    <t>VVT-4436</t>
  </si>
  <si>
    <t>3 527 550</t>
  </si>
  <si>
    <t>487105</t>
  </si>
  <si>
    <t>VVT-0001479</t>
  </si>
  <si>
    <t>MBT TT TUAN THANH NHOM 1P 100 KVA 8.6/0.4 GE 487105-1.21300112.0001479_487105</t>
  </si>
  <si>
    <t>VVT-7942</t>
  </si>
  <si>
    <t>493146</t>
  </si>
  <si>
    <t>VVT-0001487</t>
  </si>
  <si>
    <t>T1 220/440V 8,6V 100KVA GE 493146 MBDTT HAM DOI 171-1.21300112.0001487_493146</t>
  </si>
  <si>
    <t>VVT-9390</t>
  </si>
  <si>
    <t>302011-2</t>
  </si>
  <si>
    <t>VVT-0001497</t>
  </si>
  <si>
    <t>MBT 100KVA 8660/220 440V TBD S M 302011-2-1.21300112.0001497_302011-2</t>
  </si>
  <si>
    <t>VVT-9669</t>
  </si>
  <si>
    <t>VVT-0001279</t>
  </si>
  <si>
    <t>MBT 75KVA 8660/120-240V SM 103 0071-1-1.21300110.0001279_103007-1</t>
  </si>
  <si>
    <t>VVT-5556</t>
  </si>
  <si>
    <t>VVT-0001283</t>
  </si>
  <si>
    <t>MBT 75KVA 8660/220-440V SM 050 891105-1.21300110.0001283_050891105</t>
  </si>
  <si>
    <t>VVT-6224</t>
  </si>
  <si>
    <t>488021</t>
  </si>
  <si>
    <t>VVT-0001822</t>
  </si>
  <si>
    <t>T1 8660/BT 100KVA GE K488021 1P TAN PHUOC 6-1.21300112.0001822_488021</t>
  </si>
  <si>
    <t>VVT-6141</t>
  </si>
  <si>
    <t>71381228</t>
  </si>
  <si>
    <t>VVT-0001823</t>
  </si>
  <si>
    <t>MAY BIEN AP 100KVA 8,6/04 WAGNER 71381228 MBDTT CO GIANG-1.21300112.0001823_71381228</t>
  </si>
  <si>
    <t>VVT-6142</t>
  </si>
  <si>
    <t>112045-2</t>
  </si>
  <si>
    <t>VVT-0001871</t>
  </si>
  <si>
    <t>MBT 100KVA 8660/220 440V THIBI DI SM 112045-2-1.21300112.0001871_112045-2</t>
  </si>
  <si>
    <t>VVT-11734</t>
  </si>
  <si>
    <t>76 440 000</t>
  </si>
  <si>
    <t>16 050 000</t>
  </si>
  <si>
    <t>VVT-0001916</t>
  </si>
  <si>
    <t>MBT 160KVA LETRAN-SM 42444L10-1.21300118.0001916_42444L10</t>
  </si>
  <si>
    <t>VVT-5922</t>
  </si>
  <si>
    <t>394 445</t>
  </si>
  <si>
    <t>VVT-0001918</t>
  </si>
  <si>
    <t>MBT 160KVA SM 090604304 - SCCD-1.21300118.0001918_090604304</t>
  </si>
  <si>
    <t>VVT-5963</t>
  </si>
  <si>
    <t>4 483 789</t>
  </si>
  <si>
    <t>09109779</t>
  </si>
  <si>
    <t>VVT-0001938</t>
  </si>
  <si>
    <t>mbt điện khí hoá xã Tân Chánh Hiệp-1.21300118.0001938_09109779</t>
  </si>
  <si>
    <t>VVT-10081</t>
  </si>
  <si>
    <t>140425</t>
  </si>
  <si>
    <t>VVT-0001960</t>
  </si>
  <si>
    <t>MAY BIEN AP MG 160KVA 15000 MG 140425 3P MG 140435 3P-1.21300118.0001960_140425</t>
  </si>
  <si>
    <t>VVT-11205</t>
  </si>
  <si>
    <t>VVT-0001810</t>
  </si>
  <si>
    <t>TI 15KV/120V 100KVA CAY MAI STANDARD-1.21300112.0001810_0496</t>
  </si>
  <si>
    <t>VVT-4275</t>
  </si>
  <si>
    <t>9006030-2</t>
  </si>
  <si>
    <t>VVT-0001819</t>
  </si>
  <si>
    <t>MBT 100KVA 8660/220 440V SM 9006030 2 THIBIDI-1.21300112.0001819_9006030-2</t>
  </si>
  <si>
    <t>VVT-5433</t>
  </si>
  <si>
    <t>85 000 000</t>
  </si>
  <si>
    <t>7 490 000</t>
  </si>
  <si>
    <t>42262</t>
  </si>
  <si>
    <t>VVT-0002210</t>
  </si>
  <si>
    <t>MAY BIEN AP CEM 250KVA 6 600/208V 42262 DAI NAM-1.21300126.0002210_42262</t>
  </si>
  <si>
    <t>VVT-10885</t>
  </si>
  <si>
    <t>121204679</t>
  </si>
  <si>
    <t>VVT-0002299</t>
  </si>
  <si>
    <t>MBT 3FA 250KVA 15/0.4KV SM.121204679-1.21300126.0002299_121204679</t>
  </si>
  <si>
    <t>VVT-13066</t>
  </si>
  <si>
    <t>VVT-0002338</t>
  </si>
  <si>
    <t>T3 15KV 380 300KVA  MITSUBISHI số 40430079 PBD cau son-1.21300127.0002338_40430079</t>
  </si>
  <si>
    <t>VVT-3630</t>
  </si>
  <si>
    <t>50 496 000</t>
  </si>
  <si>
    <t>VVT-0002340</t>
  </si>
  <si>
    <t>T3 15KV/416/208  300KVA GE NH 303779P72A A THANH QUANG-1.21300127.0002340_303779</t>
  </si>
  <si>
    <t>VVT-3670</t>
  </si>
  <si>
    <t>50250</t>
  </si>
  <si>
    <t>VVT-0002341</t>
  </si>
  <si>
    <t>MAY BIEN THE MG 315KVA LUCTINH 2 15000/208  50250-1.21300127.0002341_50250</t>
  </si>
  <si>
    <t>VVT-3848</t>
  </si>
  <si>
    <t>VVT-0002344</t>
  </si>
  <si>
    <t>MBA 315KVA LETRANSFORMATEUR-1.21300127.0002344_60993</t>
  </si>
  <si>
    <t>VVT-4166</t>
  </si>
  <si>
    <t>VVT-0002346</t>
  </si>
  <si>
    <t>MBD M/CHAU 1 DếN MITSUBISHI-1.21300127.0002346_40430207</t>
  </si>
  <si>
    <t>VVT-4217</t>
  </si>
  <si>
    <t>303139</t>
  </si>
  <si>
    <t>VVT-0002347</t>
  </si>
  <si>
    <t>T3 15KV 416/208V 300KVA BA QUEO 3 GE H303139-1.21300127.0002347_303139</t>
  </si>
  <si>
    <t>VVT-4331</t>
  </si>
  <si>
    <t>VVT-0002348</t>
  </si>
  <si>
    <t>MAY BIEN AP 315KVA M6 15/0.2  SO 50248 PBD CFAP-1.21300127.0002348_50248</t>
  </si>
  <si>
    <t>VVT-4333</t>
  </si>
  <si>
    <t>VVT-0002356</t>
  </si>
  <si>
    <t>MAY BIEN AP 315KVA VINH VIEN MG 15/0,4KV N 140177  15/120 208-1.21300127.0002356_140177</t>
  </si>
  <si>
    <t>VVT-4762</t>
  </si>
  <si>
    <t>VVT-0002363</t>
  </si>
  <si>
    <t>MBT 315KVA MG 42378 6600/208 42273-1.21300127.0002363_42273</t>
  </si>
  <si>
    <t>VVT-5253</t>
  </si>
  <si>
    <t>VVT-0002365</t>
  </si>
  <si>
    <t>MAY BIEN AP 315KVA LE TRANSFO 6600/208 43185K6 THUONG KIET-1.21300127.0002365_43185K6</t>
  </si>
  <si>
    <t>VVT-5383</t>
  </si>
  <si>
    <t>090407218</t>
  </si>
  <si>
    <t>VVT-0002031</t>
  </si>
  <si>
    <t>TBA 3 pha 160 KVA CT XDM trạm hạ thế chống quá tải KDC CiNCO-1.21300119.0002031_090407218</t>
  </si>
  <si>
    <t>VVT-11471</t>
  </si>
  <si>
    <t>47070</t>
  </si>
  <si>
    <t>VVT-0002043</t>
  </si>
  <si>
    <t>MBA 200KVA 6,6/0,2 KV MG N 47070 GIENG CONG VIEN-1.21300122.0002043_47070</t>
  </si>
  <si>
    <t>VVT-3313</t>
  </si>
  <si>
    <t>41 111 040</t>
  </si>
  <si>
    <t>VVT-0002058</t>
  </si>
  <si>
    <t>MAY B/D 200KVA 15000V BT DAT PHG B/D ESSO BUILDING MG 120/208V N 50128-1.21300122.0002058_50128</t>
  </si>
  <si>
    <t>VVT-4758</t>
  </si>
  <si>
    <t>306073</t>
  </si>
  <si>
    <t>VVT-0002119</t>
  </si>
  <si>
    <t>T3 225/KVA BENH VIEN THONG NHAT 306073 15/0,12 0,28 3P-1.21300123.0002119_306073</t>
  </si>
  <si>
    <t>VVT-6759</t>
  </si>
  <si>
    <t>178 274 000</t>
  </si>
  <si>
    <t>VVT-0002137</t>
  </si>
  <si>
    <t>MAY BIEN AP  250KVA MG LAO TU 2 6600/208 47468 6600/208-1.21300126.0002137_47468</t>
  </si>
  <si>
    <t>VVT-2689</t>
  </si>
  <si>
    <t>48 701 440</t>
  </si>
  <si>
    <t>VVT-0002138</t>
  </si>
  <si>
    <t>MBA MG 250KVA 15000 208V 3 PHA 50165-1.21300126.0002138_50165</t>
  </si>
  <si>
    <t>VVT-3317</t>
  </si>
  <si>
    <t>VVT-0002151</t>
  </si>
  <si>
    <t>MAY B/THE 250KVA 6600/208 120V MG N 35285 KHO PHU THO-1.21300126.0002151_35285</t>
  </si>
  <si>
    <t>VVT-4867</t>
  </si>
  <si>
    <t>4121225732706</t>
  </si>
  <si>
    <t>VVT-0002189</t>
  </si>
  <si>
    <t>MBT 250KVA HT &amp; PTL, TRAM HT C QUA TAI P TMT-TCH Q.12-1.21300126.0002189_4121225732706</t>
  </si>
  <si>
    <t>VVT-10206</t>
  </si>
  <si>
    <t>13 372 144</t>
  </si>
  <si>
    <t>304771</t>
  </si>
  <si>
    <t>VVT-0002419</t>
  </si>
  <si>
    <t>T3 15KV 416/208V 300KVA VIKYXACO  GE H304771-1.21300127.0002419_304771</t>
  </si>
  <si>
    <t>VVT-4408</t>
  </si>
  <si>
    <t>13119488</t>
  </si>
  <si>
    <t>VVT-0002561</t>
  </si>
  <si>
    <t>MBT SCCD         13119488     320.00-1.21300128.0002561_13119488</t>
  </si>
  <si>
    <t>VVT-11487</t>
  </si>
  <si>
    <t>246 704 950</t>
  </si>
  <si>
    <t>34 541 050</t>
  </si>
  <si>
    <t>140170</t>
  </si>
  <si>
    <t>VVT-0002433</t>
  </si>
  <si>
    <t>MAY BIEN AP 315KVA M6 15/02 SO 140170 PBD PHAT TUYEN QUAN TRE-1.21300127.0002433_140170</t>
  </si>
  <si>
    <t>VVT-9942</t>
  </si>
  <si>
    <t>50234</t>
  </si>
  <si>
    <t>VVT-0002440</t>
  </si>
  <si>
    <t>MAY BIEN AP 315KVA MG 15/0,2 3P N 50234 KHANH VAN 3-1.21300127.0002440_50234</t>
  </si>
  <si>
    <t>VVT-12564</t>
  </si>
  <si>
    <t>302794</t>
  </si>
  <si>
    <t>VVT-0002385</t>
  </si>
  <si>
    <t>MBDTT MINH PHUNG 5 GE H302794 15/0,22 0,38 300KVA 3P-1.21300127.0002385_302794</t>
  </si>
  <si>
    <t>VVT-7535</t>
  </si>
  <si>
    <t>VVT-0002792</t>
  </si>
  <si>
    <t>MAY B/DIEN KPT OSAKA 2A 2219004 15/0,22 0,380 500KVA 3P-1.21300134.0002792_2219004</t>
  </si>
  <si>
    <t>VVT-5026</t>
  </si>
  <si>
    <t>041012101</t>
  </si>
  <si>
    <t>VVT-0002872</t>
  </si>
  <si>
    <t>MBT 50 kVA SM: S041012101-1.21300208.0002872_041012101</t>
  </si>
  <si>
    <t>VVT-11005</t>
  </si>
  <si>
    <t>10 647 557</t>
  </si>
  <si>
    <t>VVT-0003346</t>
  </si>
  <si>
    <t>MBT 50KVA 15(22)/0,4KV SM: S040514114 (TCCS 12 trạm)-1.21303208.0003346_040514114</t>
  </si>
  <si>
    <t>VVT-13060</t>
  </si>
  <si>
    <t>35 766 550</t>
  </si>
  <si>
    <t>14 045 949</t>
  </si>
  <si>
    <t>740229</t>
  </si>
  <si>
    <t>VVT-0003364</t>
  </si>
  <si>
    <t>T1 8660V/15KV/BT 50KVA SPOKANE 120/240V N S 740229 THANH TAM 6-1.21303208.0003364_740229</t>
  </si>
  <si>
    <t>VVT-13126</t>
  </si>
  <si>
    <t>S041012388</t>
  </si>
  <si>
    <t>VVT-0003396</t>
  </si>
  <si>
    <t>MBT cụng trỡnh NC t? 15kV-&gt; 22kV tuy?n dõy Trung An-1.21303208.0003396_S041012388</t>
  </si>
  <si>
    <t>VVT-13401</t>
  </si>
  <si>
    <t>11 868 238</t>
  </si>
  <si>
    <t>VVT-0003480</t>
  </si>
  <si>
    <t>MBT DKH XA DONG THANH QD 114 HD 344 PCD 1380 MSCT50-1.21303208.0003480_040995237</t>
  </si>
  <si>
    <t>VVT-4113</t>
  </si>
  <si>
    <t>VVT-0003481</t>
  </si>
  <si>
    <t>MBT DKH XA DONG THANH QD 114 HD 344 PCD 1380 MSCT50-1.21303208.0003481_040995238</t>
  </si>
  <si>
    <t>VVT-4114</t>
  </si>
  <si>
    <t>73341451</t>
  </si>
  <si>
    <t>VVT-0003494</t>
  </si>
  <si>
    <t>TI 15KVA 220/440V 50KVA WAGNER N 73341451 BINH TRIEU 2-1.21303208.0003494_73341451</t>
  </si>
  <si>
    <t>VVT-5222</t>
  </si>
  <si>
    <t>73263299</t>
  </si>
  <si>
    <t>VVT-0003207</t>
  </si>
  <si>
    <t>T1 8660V/15KV/BT 50KVA WAGNER HAPICICO 8660/220 73263299-1.21303208.0003207_73263299</t>
  </si>
  <si>
    <t>VVT-12030</t>
  </si>
  <si>
    <t>73341443</t>
  </si>
  <si>
    <t>VVT-0003294</t>
  </si>
  <si>
    <t>MBT NHAT TRI 3 50KVA WG 73341443 8,6/0,4-1.21303208.0003294_73341443</t>
  </si>
  <si>
    <t>VVT-12596</t>
  </si>
  <si>
    <t>840543</t>
  </si>
  <si>
    <t>VVT-0003504</t>
  </si>
  <si>
    <t>MBT 50KVA GE BA085 SM 840543 T AN XUAN 4-1.21303208.0003504_840543</t>
  </si>
  <si>
    <t>VVT-9927</t>
  </si>
  <si>
    <t>73350220</t>
  </si>
  <si>
    <t>VVT-0004105</t>
  </si>
  <si>
    <t>MBDTT XM HT 1P 50KVA 8,6/04 SO 73350220-1.21304208.0004105_73350220</t>
  </si>
  <si>
    <t>VVT-7316</t>
  </si>
  <si>
    <t>305053-2</t>
  </si>
  <si>
    <t>VVT-0004173</t>
  </si>
  <si>
    <t>MBT TRAM ANH MAU THE NAM-1.21304208.0004173_305053-2</t>
  </si>
  <si>
    <t>VVT-9026</t>
  </si>
  <si>
    <t>73252627</t>
  </si>
  <si>
    <t>VVT-0004179</t>
  </si>
  <si>
    <t>MBT NDA B/THANH WG 50KVA SO 73252627 15/0,4-1.21304208.0004179_73252627</t>
  </si>
  <si>
    <t>VVT-9158</t>
  </si>
  <si>
    <t>3350251</t>
  </si>
  <si>
    <t>VVT-0004182</t>
  </si>
  <si>
    <t>MBT CT HT va PTL THT KV Dong Bac CC nam 2005 SM 3350251-1.21304208.0004182_3350251</t>
  </si>
  <si>
    <t>VVT-9315</t>
  </si>
  <si>
    <t>VVT-0003953</t>
  </si>
  <si>
    <t>MBT BA 394 TBD 4 SM 9001005-1-1.21304208.0003953_9001005-1</t>
  </si>
  <si>
    <t>VVT-5093</t>
  </si>
  <si>
    <t>MP_50_4</t>
  </si>
  <si>
    <t>VVT-0003889</t>
  </si>
  <si>
    <t>MBA NHA MAY A41- CUC KTHUAT-QUÂN CHUNG PK-KQ TRAM A4 IV-1.21304200.0003889_MP_50_4</t>
  </si>
  <si>
    <t>VVT-13121</t>
  </si>
  <si>
    <t>8912019B</t>
  </si>
  <si>
    <t>VVT-0004423</t>
  </si>
  <si>
    <t>MBT  BA269 TBD4        8912019B       75.0C9GC001D-1.21304210.0004423_8912019B</t>
  </si>
  <si>
    <t>VVT-11268</t>
  </si>
  <si>
    <t>05119283</t>
  </si>
  <si>
    <t>VVT-0004360</t>
  </si>
  <si>
    <t>MBT 8660/220 440V CD-1.21304210.0004360_05119283</t>
  </si>
  <si>
    <t>VVT-11046</t>
  </si>
  <si>
    <t>0381</t>
  </si>
  <si>
    <t>VVT-0004820</t>
  </si>
  <si>
    <t>TRANSFO STANDARD 75KVA KPT 15000/208 SDB 0381-1.21304210.0004820_0381</t>
  </si>
  <si>
    <t>VVT-13142</t>
  </si>
  <si>
    <t>050906171</t>
  </si>
  <si>
    <t>VVT-0004918</t>
  </si>
  <si>
    <t>MBT 75KVA HT PTT &amp; LHT CHONG QUA TAI X XUAN THOI SON-1.21304210.0004918_050906171</t>
  </si>
  <si>
    <t>VVT-13667</t>
  </si>
  <si>
    <t>4 330 884</t>
  </si>
  <si>
    <t>MDG0003</t>
  </si>
  <si>
    <t>VVT-0004979</t>
  </si>
  <si>
    <t>MBT 100KVA SM - KHU NHA O P.9 Q.PN-1.21304212.0004979_MDG0003</t>
  </si>
  <si>
    <t>VVT-8542</t>
  </si>
  <si>
    <t>4122100223496</t>
  </si>
  <si>
    <t>VVT-0004982</t>
  </si>
  <si>
    <t>MBT CHONG QUA TAI TRBT, LHT QUAN BINH TAN LLK060708 SM 4122100223496-1.21304212.0004982_4122100223496</t>
  </si>
  <si>
    <t>VVT-10089</t>
  </si>
  <si>
    <t>24 000 000</t>
  </si>
  <si>
    <t>111014-1</t>
  </si>
  <si>
    <t>VVT-0004702</t>
  </si>
  <si>
    <t>MBT 75KVA 8660/120 240V SM 111 014 1-1.21304210.0004702_111014-1</t>
  </si>
  <si>
    <t>VVT-12569</t>
  </si>
  <si>
    <t>141104298</t>
  </si>
  <si>
    <t>VVT-0005227</t>
  </si>
  <si>
    <t>MBT 3P 400KVA 15/0,4KV SM 141104298-1.21304230.0005227_141104298</t>
  </si>
  <si>
    <t>VVT-5064</t>
  </si>
  <si>
    <t>229 897 000</t>
  </si>
  <si>
    <t>54 321 000</t>
  </si>
  <si>
    <t>358216</t>
  </si>
  <si>
    <t>VVT-0005264</t>
  </si>
  <si>
    <t>MAY BIEN THE LUOI HT-TRAM HT Q. 3*3P-15-22/0.4* 400 KVA-1.21304230.0005264_358216</t>
  </si>
  <si>
    <t>VVT-11211</t>
  </si>
  <si>
    <t>VVT-0005042</t>
  </si>
  <si>
    <t>MBT 3P 160KVA 15/0,4KV-1.21304218.0005042_091104293</t>
  </si>
  <si>
    <t>VVT-3277</t>
  </si>
  <si>
    <t>091104556</t>
  </si>
  <si>
    <t>VVT-0005061</t>
  </si>
  <si>
    <t>MBT 3P 160KVA 15/0.4 KV SM 091104556-1.21304218.0005061_091104556</t>
  </si>
  <si>
    <t>VVT-10832</t>
  </si>
  <si>
    <t>120107108</t>
  </si>
  <si>
    <t>VVT-0005088</t>
  </si>
  <si>
    <t>MBT 3P 250KVA 15-22/0.2-0.4KV SM801130-1.21304226.0005088_120107108</t>
  </si>
  <si>
    <t>VVT-10120</t>
  </si>
  <si>
    <t>37 293 479</t>
  </si>
  <si>
    <t>200198367</t>
  </si>
  <si>
    <t>VVT-0005387</t>
  </si>
  <si>
    <t>MBA TRAM CU CHI 1500KVA SM 200198367 15/0.4KV-1.21304259.0005387_200198367</t>
  </si>
  <si>
    <t>VVT-2871</t>
  </si>
  <si>
    <t>108 800 000</t>
  </si>
  <si>
    <t>05109026</t>
  </si>
  <si>
    <t>VVT-0005894</t>
  </si>
  <si>
    <t>MBT 75KVA 8660 120 240V SM 051 09026-1.21300110.0005894_05109026</t>
  </si>
  <si>
    <t>VVT-201612222</t>
  </si>
  <si>
    <t>70 565 000</t>
  </si>
  <si>
    <t>71340045</t>
  </si>
  <si>
    <t>VVT-0005868</t>
  </si>
  <si>
    <t>MAY BDTT LONG VIT C/C WAGNER 100KVA 8660/120 71340045-1.21300110.0005868_71340045</t>
  </si>
  <si>
    <t>VVT-201612196</t>
  </si>
  <si>
    <t>050394104</t>
  </si>
  <si>
    <t>VVT-0005959</t>
  </si>
  <si>
    <t>MBT 75KVA 8660/220 440V SM 050 394104-1.21300110.0005959_050394104</t>
  </si>
  <si>
    <t>VVT-201612287</t>
  </si>
  <si>
    <t>510222-2</t>
  </si>
  <si>
    <t>VVT-0006169</t>
  </si>
  <si>
    <t>MAY BIEN THE KHU GIA DINH SU DOAN 367P12 TB-1.21300110.0006169_510222-2</t>
  </si>
  <si>
    <t>VVT-201701008</t>
  </si>
  <si>
    <t>050394105</t>
  </si>
  <si>
    <t>VVT-0006244</t>
  </si>
  <si>
    <t>MBT 75KVA 8660/220 440V SM 050 394105-1.21300110.0006244_050394105</t>
  </si>
  <si>
    <t>VVT-201701083</t>
  </si>
  <si>
    <t>05029448</t>
  </si>
  <si>
    <t>VVT-0006290</t>
  </si>
  <si>
    <t>MBT 75 KVA 8660/220-440V CD SM 05029448-1.21300110.0006290_05029448</t>
  </si>
  <si>
    <t>VVT-201701129</t>
  </si>
  <si>
    <t>63 496 060</t>
  </si>
  <si>
    <t>14 558 940</t>
  </si>
  <si>
    <t>120107119</t>
  </si>
  <si>
    <t>VVT-0006351</t>
  </si>
  <si>
    <t>MBT 3P 250KVA 15-22/0.4KV-1.21304200.0006351_120107119</t>
  </si>
  <si>
    <t>VVT-201701190</t>
  </si>
  <si>
    <t>73 141 989</t>
  </si>
  <si>
    <t>9 746 572</t>
  </si>
  <si>
    <t>050607104</t>
  </si>
  <si>
    <t>VVT-0006576</t>
  </si>
  <si>
    <t>MBT CT HT va PTL THT KV PHD,PVC,PVA SM 050607104-1.21304210.0006576_050607104</t>
  </si>
  <si>
    <t>VVT-201702179</t>
  </si>
  <si>
    <t>8 974 372</t>
  </si>
  <si>
    <t>495644</t>
  </si>
  <si>
    <t>VVT-0006578</t>
  </si>
  <si>
    <t>MBT TAN LAP 9 37,5 KVA GE N 495644 8,6/0,4-1.21300105.0006578_495644</t>
  </si>
  <si>
    <t>VVT-201702181</t>
  </si>
  <si>
    <t>838284</t>
  </si>
  <si>
    <t>VVT-0006787</t>
  </si>
  <si>
    <t>MBT VIEN KY THUAT NHIET DOI GE 838284 100KVA-1.21300112.0006787_838284</t>
  </si>
  <si>
    <t>VVT-201703010</t>
  </si>
  <si>
    <t>9011104-2</t>
  </si>
  <si>
    <t>VVT-0007202</t>
  </si>
  <si>
    <t>MBT 75KVA TBD SM 9011104-2-1.21300110.0007202_9011104-2</t>
  </si>
  <si>
    <t>VVT-201703425</t>
  </si>
  <si>
    <t>989 006</t>
  </si>
  <si>
    <t>302516</t>
  </si>
  <si>
    <t>VVT-0007246</t>
  </si>
  <si>
    <t>MAY BDTT HUNG PHONG 225KVA GE 15/02 04 SO H302516-1.21300123.0007246_302516</t>
  </si>
  <si>
    <t>VVT-201703469</t>
  </si>
  <si>
    <t>31233284-2</t>
  </si>
  <si>
    <t>VVT-0007379</t>
  </si>
  <si>
    <t>MAY BIEN THE TRAM KN/O CAO P.THINH THOI AN Q12-1.21304228.0007379_31233284-2</t>
  </si>
  <si>
    <t>VVT-201703602</t>
  </si>
  <si>
    <t>120607212</t>
  </si>
  <si>
    <t>VVT-0007409</t>
  </si>
  <si>
    <t>MBT 250KVA 15-22/0.4KV HT&amp;PT LTHT CAC P.THOIAN, TTHIEP, HTHANH, Q12-1.21304226.0007409_120607212</t>
  </si>
  <si>
    <t>VVT-201703632</t>
  </si>
  <si>
    <t>34 418 864</t>
  </si>
  <si>
    <t>157 349 000</t>
  </si>
  <si>
    <t xml:space="preserve">75 700 000 </t>
  </si>
  <si>
    <t>05099120</t>
  </si>
  <si>
    <t>VVT-0007588</t>
  </si>
  <si>
    <t>MBT 75 KVA BA 615 SM 05099120 PHAM TUAN 4 CD-1.21300110.0007588_05099120</t>
  </si>
  <si>
    <t>VVT-201703811</t>
  </si>
  <si>
    <t>101023-2</t>
  </si>
  <si>
    <t>VVT-0007667</t>
  </si>
  <si>
    <t>MBT 50KVA 8660 220 440V 1FA SM 101023 2 THIBIDI-1.21300108.0007667_101023-2</t>
  </si>
  <si>
    <t>VVT-201703890</t>
  </si>
  <si>
    <t>52 848 000</t>
  </si>
  <si>
    <t>6 255 000</t>
  </si>
  <si>
    <t>73312583</t>
  </si>
  <si>
    <t>VVT-0007867</t>
  </si>
  <si>
    <t>T1 8660V/15KV/BT 50KVA WAGNER 220/440VN 73312583 THU THIEM 7-1.21300108.0007867_73312583</t>
  </si>
  <si>
    <t>VVT-201704154</t>
  </si>
  <si>
    <t>73272479</t>
  </si>
  <si>
    <t>VVT-0007868</t>
  </si>
  <si>
    <t>TRANSFOR 50KVA 15/26KV 220/440 WAGNER KPT-1.21300108.0007868_73272479</t>
  </si>
  <si>
    <t>VVT-201704155</t>
  </si>
  <si>
    <t>051200634</t>
  </si>
  <si>
    <t>VVT-0008321</t>
  </si>
  <si>
    <t>HTPT LHT_THT P11,21,25,27 QBT-1.21300110.0008321_051200634</t>
  </si>
  <si>
    <t>VVT-201705004</t>
  </si>
  <si>
    <t>140122</t>
  </si>
  <si>
    <t>VVT-0008439</t>
  </si>
  <si>
    <t>MAY B/THE 125KVA 15000/208 120V MG N 140122 CONG TY DUONG 3-1.21300115.0008439_140122</t>
  </si>
  <si>
    <t>VVT-201705122</t>
  </si>
  <si>
    <t>Phap</t>
  </si>
  <si>
    <t>149 837 500</t>
  </si>
  <si>
    <t>70421124</t>
  </si>
  <si>
    <t>VVT-0008545</t>
  </si>
  <si>
    <t>MAY BIEN AP TRAM PHU HOA DONG 70421124 25KVA-1.21300102.0008545_70421124</t>
  </si>
  <si>
    <t>VVT-201705228</t>
  </si>
  <si>
    <t>506976-2</t>
  </si>
  <si>
    <t>VVT-0008546</t>
  </si>
  <si>
    <t>MBT XA TAM THON HIEP QD734-14.05.98 BB 73-06.04.97-1.21300102.0008546_506976-2</t>
  </si>
  <si>
    <t>VVT-201705229</t>
  </si>
  <si>
    <t>041012363</t>
  </si>
  <si>
    <t>VVT-0008662</t>
  </si>
  <si>
    <t>MBT 1P 50 kva 15-22/0,4KV S041012363 Tan Nhut Tan Kien Bl,LMX (2011)-1.21020100.0008662_041012363</t>
  </si>
  <si>
    <t>VVT-201706025</t>
  </si>
  <si>
    <t>01051329</t>
  </si>
  <si>
    <t>VVT-0008638</t>
  </si>
  <si>
    <t>HTPT LHT_THT P17,19,12,13,14 QBT SM 01051329-1.21300108.0008638_01051329</t>
  </si>
  <si>
    <t>VVT-201706001</t>
  </si>
  <si>
    <t>051006212</t>
  </si>
  <si>
    <t>VVT-0008738</t>
  </si>
  <si>
    <t>MBT 75kva 051006212 CT HT &amp; PT lưới trạm HT xã V.Lộc A-B BC (2006)-1.21050000.0008738_051006212</t>
  </si>
  <si>
    <t>VVT-201706101</t>
  </si>
  <si>
    <t>8081232834238</t>
  </si>
  <si>
    <t>VVT-0008915</t>
  </si>
  <si>
    <t>MBT 320KVA HT &amp; PT TRAM LHT XA TAN HIEP - HUYEN HOC MON- RRK040729-1.21304226.0008915_8081232834238</t>
  </si>
  <si>
    <t>VVT-201706278</t>
  </si>
  <si>
    <t>151 200 000</t>
  </si>
  <si>
    <t>403019</t>
  </si>
  <si>
    <t>VVT-0008986</t>
  </si>
  <si>
    <t>MAY BIEN THE 75KVA SO MAY 403019 TRAM XAY DUNG SO 8-1.21304200.0008986_403019</t>
  </si>
  <si>
    <t>VVT-201706349</t>
  </si>
  <si>
    <t>5 585 100</t>
  </si>
  <si>
    <t>73312607</t>
  </si>
  <si>
    <t>VVT-0009258</t>
  </si>
  <si>
    <t>T18660V/15KV/BT 50KVA WAGNER THU THIEM 8 SM 73312607-1.21304200.0009258_73312607</t>
  </si>
  <si>
    <t>VVT-201706621</t>
  </si>
  <si>
    <t>00343034</t>
  </si>
  <si>
    <t>VVT-0009207</t>
  </si>
  <si>
    <t>MAY BIEN THE TRAM THI TRAN AN LAC B.T.DONG BCTA2-1.21300100.0009207_00343034</t>
  </si>
  <si>
    <t>VVT-201706570</t>
  </si>
  <si>
    <t>000113</t>
  </si>
  <si>
    <t>VVT-0009156</t>
  </si>
  <si>
    <t>T1 75KVA 15KV/120-240V SM 2SK 000113 THANH GIAN 563-1.21300100.0009156_000113</t>
  </si>
  <si>
    <t>VVT-201706519</t>
  </si>
  <si>
    <t>54 779 480</t>
  </si>
  <si>
    <t>23 275 520</t>
  </si>
  <si>
    <t>140504147</t>
  </si>
  <si>
    <t>VVT-0009269</t>
  </si>
  <si>
    <t>MBT 3P 400KVA 15/0.4KV-1.21304200.0009269_140504147</t>
  </si>
  <si>
    <t>VVT-201706632</t>
  </si>
  <si>
    <t>4122100224589</t>
  </si>
  <si>
    <t>VVT-0009393</t>
  </si>
  <si>
    <t>MBT 100KVA- SM.4122100224589- Đồng Diều 4 HT&amp; PTL- trạm HT Q.8 NV KHCB-1.21300112.0009393_4122100224589</t>
  </si>
  <si>
    <t>VVT-201706756</t>
  </si>
  <si>
    <t>18 823 616</t>
  </si>
  <si>
    <t>116828</t>
  </si>
  <si>
    <t>VVT-0009844</t>
  </si>
  <si>
    <t>MAY BIEN THE TRAM KHU TAP THE CONG TY XAY DUNG 46-1.21300108.0009844_116828</t>
  </si>
  <si>
    <t>VVT-201707383</t>
  </si>
  <si>
    <t>207028-2</t>
  </si>
  <si>
    <t>VVT-0009864</t>
  </si>
  <si>
    <t>MBT 75KVA 8660/220-440V THIBIDI-1.21300110.0009864_207028-2</t>
  </si>
  <si>
    <t>VVT-201707403</t>
  </si>
  <si>
    <t>VVT-0009966</t>
  </si>
  <si>
    <t>MBT 1P 50 kva 15-22/0,4KV S041012312 Tan Nhut Tan Kien Bl,LMX (2011)-1.21020100.0009966_041012280</t>
  </si>
  <si>
    <t>VVT-201707505</t>
  </si>
  <si>
    <t>12 211 395</t>
  </si>
  <si>
    <t>VVT-0009967</t>
  </si>
  <si>
    <t>MBT 1P 50 kva 15-22/0,4KV S041012317 Tan Nhut Tan Kien Bl,LMX (2011)-1.21020100.0009967_041012317</t>
  </si>
  <si>
    <t>VVT-201707506</t>
  </si>
  <si>
    <t>090705223</t>
  </si>
  <si>
    <t>VVT-0010716</t>
  </si>
  <si>
    <t>MBT 3P 15-22/0.4KV 160KVA HT&amp;PT TRAM ,LHT CH.Q.TAI P.APĐ,TLOC-1.21304218.0010716_090705223</t>
  </si>
  <si>
    <t>VVT-201710021</t>
  </si>
  <si>
    <t>050906126</t>
  </si>
  <si>
    <t>VVT-0010784</t>
  </si>
  <si>
    <t>MBT 3*75 TRAM CÔNG HOA 126 CT H.THIÊN &amp; LHT ĐƯƠNG CÔNG HOA-1.21300110.0010784_050906126</t>
  </si>
  <si>
    <t>VVT-201710089</t>
  </si>
  <si>
    <t>05060760</t>
  </si>
  <si>
    <t>VVT-0010788</t>
  </si>
  <si>
    <t>MBA CT HTTRAM &amp; LHT ĐƯƠNG LL QUÂN  2006 TRAM LONG QUÂN 2677-1.21304200.0010788_05060760</t>
  </si>
  <si>
    <t>VVT-201710093</t>
  </si>
  <si>
    <t>8 275 731</t>
  </si>
  <si>
    <t>131203527</t>
  </si>
  <si>
    <t>VVT-0010838</t>
  </si>
  <si>
    <t>MBT 320KVA 15-22/0.4KV - 131203527-1.21304228.0010838_131203527</t>
  </si>
  <si>
    <t>VVT-201710143</t>
  </si>
  <si>
    <t>VVT-0010987</t>
  </si>
  <si>
    <t>MBA 50kVA- TĂNG TS MBT KHÔNG RÕ NGUỒN GỐC TRONG KHO DỰ PHÒNG PCTT-1.21190000.0010987_MẤT LẮC</t>
  </si>
  <si>
    <t>VVT-201711127</t>
  </si>
  <si>
    <t>MÁY</t>
  </si>
  <si>
    <t>4122100224691</t>
  </si>
  <si>
    <t>VVT-0011035</t>
  </si>
  <si>
    <t>MBT 100kVA CT HTT &amp; LHT ĐG ÂU CƠ TRAM ÂU CƠ 754-1.21304200.0011035_4122100224691</t>
  </si>
  <si>
    <t>VVT-201712033</t>
  </si>
  <si>
    <t>40 078 480</t>
  </si>
  <si>
    <t xml:space="preserve">40 078 480 </t>
  </si>
  <si>
    <t>161502529</t>
  </si>
  <si>
    <t>VVT-0011040</t>
  </si>
  <si>
    <t>MBT 1P 50KVA SM161502429 CÔNG TRÌNH HÙNG VƯƠNG PTHK1716002-1.21304201.0011040_161502529</t>
  </si>
  <si>
    <t>VVT-201712038</t>
  </si>
  <si>
    <t>39 100 556</t>
  </si>
  <si>
    <t>24 479 072</t>
  </si>
  <si>
    <t>051213134</t>
  </si>
  <si>
    <t>VVT-0011153</t>
  </si>
  <si>
    <t>MBT 1P 75KVA NCDA TUYEN GO LAO, AP DON, TAM THON 1, 2 T.HIEP-RRK122102-1.21303010.0011153_051213134</t>
  </si>
  <si>
    <t>VVT-201712151</t>
  </si>
  <si>
    <t>28 053 726</t>
  </si>
  <si>
    <t>4121225732693</t>
  </si>
  <si>
    <t>VVT-0011159</t>
  </si>
  <si>
    <t>MBT 3pha 250KVA (CT:HTPT Tân Nhựt, Tân Kiên)-1.21050000.0011159_4121225732693</t>
  </si>
  <si>
    <t>VVT-201712157</t>
  </si>
  <si>
    <t>051007118</t>
  </si>
  <si>
    <t>VVT-0011275</t>
  </si>
  <si>
    <t>TCCS MBT 1P 75kVA (8,66-12,7/0,23-0,46kV) TRAM PHUC CHU 1-1.21304200.0011275_051007118</t>
  </si>
  <si>
    <t>VVT-201803028</t>
  </si>
  <si>
    <t>59 584 647</t>
  </si>
  <si>
    <t>10411020</t>
  </si>
  <si>
    <t>VVT-0011340</t>
  </si>
  <si>
    <t>MAY BIEN THE CT HTPT LHT THT XA BA DIEM,......XUAN THOI THUONG HOC MON-1.21300112.0011340_10411020</t>
  </si>
  <si>
    <t>VVT-201804058</t>
  </si>
  <si>
    <t>09120502</t>
  </si>
  <si>
    <t>VVT-0011367</t>
  </si>
  <si>
    <t>MBT 160kva sm 09120502 Ct HT&amp;PT LTHT xã PVH,LMX,T.Nhựt,T.Kiên,BL 2006-1.21050000.0011367_09120502</t>
  </si>
  <si>
    <t>VVT-201804085</t>
  </si>
  <si>
    <t>63 079 000</t>
  </si>
  <si>
    <t>70343103</t>
  </si>
  <si>
    <t>VVT-0011413</t>
  </si>
  <si>
    <t>MBT DIEN KHI HOA XA TAM PHU-1.21300130.0011413_70343103</t>
  </si>
  <si>
    <t>VVT-201805011</t>
  </si>
  <si>
    <t>801089</t>
  </si>
  <si>
    <t>VVT-0011468</t>
  </si>
  <si>
    <t>MBT DKH TAN THOI HIEP SM 801089-1.21304200.0011468_801089</t>
  </si>
  <si>
    <t>VVT-201805066</t>
  </si>
  <si>
    <t>S041012337</t>
  </si>
  <si>
    <t>VVT-0011568</t>
  </si>
  <si>
    <t>MBT 1P 50KVAN.cấp lươí TT 15-22 kv Ông Gốc Bờ Huệ BC 2013-1.21020100.0011568_S041012337</t>
  </si>
  <si>
    <t>VVT-201807061</t>
  </si>
  <si>
    <t>55 000 000</t>
  </si>
  <si>
    <t>21 898 588</t>
  </si>
  <si>
    <t>05030171</t>
  </si>
  <si>
    <t>VVT-0011594</t>
  </si>
  <si>
    <t>HTPT LHT_THT XA BHUNG,PPHU,DA PHUOC,QUYDUC,HLONG,TQTAY,APTAY,TTUC BC-1.21300110.0011594_05030171</t>
  </si>
  <si>
    <t>VVT-201807087</t>
  </si>
  <si>
    <t>050307208</t>
  </si>
  <si>
    <t>VVT-0011597</t>
  </si>
  <si>
    <t>MBT CHONG QUA TAI TBT KHU VUC BHH,BHHA,BHHB-QBT LLK040745 050307208-1.21304200.0011597_050307208</t>
  </si>
  <si>
    <t>VVT-201807090</t>
  </si>
  <si>
    <t>12 607 505</t>
  </si>
  <si>
    <t>70351301</t>
  </si>
  <si>
    <t>VVT-0011608</t>
  </si>
  <si>
    <t>MBT CUA CONG TRINH DIEN KHI HOA XA PHU MY SM: 70351301-1.21300108.0011608_70351301</t>
  </si>
  <si>
    <t>VVT-201808011</t>
  </si>
  <si>
    <t>357141</t>
  </si>
  <si>
    <t>VVT-0011637</t>
  </si>
  <si>
    <t>MáY BIếN THế LƯớI HT-TRạM HT Q.5-1P-8.6-12.7/2-4*75KVA-1.21300110.0011637_357141</t>
  </si>
  <si>
    <t>VVT-201808040</t>
  </si>
  <si>
    <t>091007269</t>
  </si>
  <si>
    <t>VVT-0011669</t>
  </si>
  <si>
    <t>MBT 3P 15-22/0.4KV 160KVA SCCD SM 091007269-1.21304201.0011669_091007269</t>
  </si>
  <si>
    <t>VVT-201808072</t>
  </si>
  <si>
    <t>131 120</t>
  </si>
  <si>
    <t>051006223</t>
  </si>
  <si>
    <t>VVT-0011622</t>
  </si>
  <si>
    <t>MBT 75KVA 15-22/0.4KV SM.051006223- CTY CPSX-XNK LAM SAN &amp; HANG TTCN-1.21304210.0011622_051006223</t>
  </si>
  <si>
    <t>VVT-201808025</t>
  </si>
  <si>
    <t>6 946 585</t>
  </si>
  <si>
    <t>04050765</t>
  </si>
  <si>
    <t>VVT-0011717</t>
  </si>
  <si>
    <t>MBT 50KVA SM 04050765 CT HT va PTL THT KV BM, HP, TA-1.21300108.0011717_04050765</t>
  </si>
  <si>
    <t>VVT-201808120</t>
  </si>
  <si>
    <t>6 637 900</t>
  </si>
  <si>
    <t>4012150004076</t>
  </si>
  <si>
    <t>VVT-0011723</t>
  </si>
  <si>
    <t>TBA 50-TT Y TE DP P.NAM-C QUAN Y-TC HAU CAN -B QUANY 4012150004076-1.21300108.0011723_4012150004076</t>
  </si>
  <si>
    <t>VVT-201808126</t>
  </si>
  <si>
    <t>20 360 167</t>
  </si>
  <si>
    <t>090407225</t>
  </si>
  <si>
    <t>VVT-0011740</t>
  </si>
  <si>
    <t>MBT CC dien cho Thuan Phat SM 090407225-1.21304218.0011740_090407225</t>
  </si>
  <si>
    <t>VVT-201808143</t>
  </si>
  <si>
    <t>17 026 132</t>
  </si>
  <si>
    <t>05090606</t>
  </si>
  <si>
    <t>VVT-0011774</t>
  </si>
  <si>
    <t>N-MBT NNK050709-So may 05090606-37013000073-HT&amp;PT MBT KV SON KY-1.21300110.0011774_05090606</t>
  </si>
  <si>
    <t>VVT-201808177</t>
  </si>
  <si>
    <t>1 466 119</t>
  </si>
  <si>
    <t>051006286</t>
  </si>
  <si>
    <t>VVT-0011970</t>
  </si>
  <si>
    <t>HT&amp;PT LHT  AN LAC Q BINH TAN(NAM 2006) LLK040726 SM 051006286-1.21020100.0011970_051006286</t>
  </si>
  <si>
    <t>VVT-201811072</t>
  </si>
  <si>
    <t>24 992 468</t>
  </si>
  <si>
    <t>05100626</t>
  </si>
  <si>
    <t>VVT-0012095</t>
  </si>
  <si>
    <t>MBT 75KVA HT &amp; PTL, TRAM HT C QUA TAI P TMT-TCH Q.12-1.21300110.0012095_05100626</t>
  </si>
  <si>
    <t>VVT-201812073</t>
  </si>
  <si>
    <t>4 436 427</t>
  </si>
  <si>
    <t>120804380</t>
  </si>
  <si>
    <t>VVT-0012102</t>
  </si>
  <si>
    <t>MBT 3P 250KVA 15/0.4KV-1.21304226.0012102_120804380</t>
  </si>
  <si>
    <t>VVT-201812080</t>
  </si>
  <si>
    <t>70321059-22</t>
  </si>
  <si>
    <t>VVT-0012112</t>
  </si>
  <si>
    <t>MBT CUA CONG TRINH DIEN KHI HOA XA TRUNG LAP HA-1.21300102.0012112_70321059-22</t>
  </si>
  <si>
    <t>VVT-201812090</t>
  </si>
  <si>
    <t>70331064-22</t>
  </si>
  <si>
    <t>VVT-0012131</t>
  </si>
  <si>
    <t>MBT CUA CONG TRINH DIEN KHI HOA XA TRUNG LAP HA-1.21300105.0012131_70331064-22</t>
  </si>
  <si>
    <t>VVT-201812109</t>
  </si>
  <si>
    <t>31051569</t>
  </si>
  <si>
    <t>VVT-0012145</t>
  </si>
  <si>
    <t>MBT CT TCCS Từ 1P - 3P TAN AN HOI, PVA , TA CU CHI 50KVA SM 31051569-1.21300108.0012145_31051569</t>
  </si>
  <si>
    <t>VVT-201812123</t>
  </si>
  <si>
    <t>48 103 000</t>
  </si>
  <si>
    <t xml:space="preserve">11 000 000 </t>
  </si>
  <si>
    <t>040407275</t>
  </si>
  <si>
    <t>VVT-0012146</t>
  </si>
  <si>
    <t>MBT 50KVA SM 040407274 CT HT va PTL THT KV TPT,TTT,TTD-1.21300108.0012146_040407275</t>
  </si>
  <si>
    <t>VVT-201812124</t>
  </si>
  <si>
    <t>6 537 137</t>
  </si>
  <si>
    <t>05100773</t>
  </si>
  <si>
    <t>VVT-0012232</t>
  </si>
  <si>
    <t>MBT 75KVA SM.05100773- HTHIEN &amp; PT LUOI TRAM HT Q7-2007-JJK060702-1.21304210.0012232_05100773</t>
  </si>
  <si>
    <t>VVT-201812210</t>
  </si>
  <si>
    <t>814248</t>
  </si>
  <si>
    <t>VVT-0012285</t>
  </si>
  <si>
    <t>T1 50KVA 15KV/120-240V SM L814 248 YELA TEN LUA 42-1.21300108.0012285_814248</t>
  </si>
  <si>
    <t>VVT-201812263</t>
  </si>
  <si>
    <t>41 121 560</t>
  </si>
  <si>
    <t>06029518</t>
  </si>
  <si>
    <t>VVT-0012312</t>
  </si>
  <si>
    <t>MBT 100KVA A8660/220-440 HM NM SCCD SM 06029518-1.21300112.0012312_06029518</t>
  </si>
  <si>
    <t>VVT-201812290</t>
  </si>
  <si>
    <t>010303274</t>
  </si>
  <si>
    <t>VVT-0012402</t>
  </si>
  <si>
    <t>MBT 3*15KV CHIEU SANG CONG CONG QUAN 12-1.21304201.0012402_010303274</t>
  </si>
  <si>
    <t>VVT-201901003</t>
  </si>
  <si>
    <t>1 079 870</t>
  </si>
  <si>
    <t>041014188</t>
  </si>
  <si>
    <t>VVT-0012495</t>
  </si>
  <si>
    <t>MBT 3P 50KVA NCDA 22KV TUYEN MY TAY, BD, NX, NGA 4 GA - RRK132101-1.21304208.0012495_041014188</t>
  </si>
  <si>
    <t>VVT-201901096</t>
  </si>
  <si>
    <t>19 080 255</t>
  </si>
  <si>
    <t>E131763</t>
  </si>
  <si>
    <t>VVT-0012553</t>
  </si>
  <si>
    <t>MBT hoàn thiện PT lưới trung thế Q10 Q11_1221C003-1.21304200.0012553_E131763</t>
  </si>
  <si>
    <t>VVT-201901154</t>
  </si>
  <si>
    <t>67 541 120</t>
  </si>
  <si>
    <t>73211837</t>
  </si>
  <si>
    <t>VVT-0012443</t>
  </si>
  <si>
    <t>TRANSF/25KVA 8,6/04 WAGNER 732 11826 MBDTT KHO PHU THO-1.21300102.0012443_73211837</t>
  </si>
  <si>
    <t>VVT-201901044</t>
  </si>
  <si>
    <t>30151016-22</t>
  </si>
  <si>
    <t>VVT-0012526</t>
  </si>
  <si>
    <t>MAY BIEN THE 50KVA SO MAY 30151016-22 DAO TAO TAI CHUC-1.21304200.0012526_30151016-22</t>
  </si>
  <si>
    <t>VVT-201901127</t>
  </si>
  <si>
    <t>04101239</t>
  </si>
  <si>
    <t>VVT-0012561</t>
  </si>
  <si>
    <t>MBT 50KVA Nhật Bản SM: S04101239 (nâng cấp tuyến BK)-1.21304201.0012561_04101239</t>
  </si>
  <si>
    <t>VVT-201901162</t>
  </si>
  <si>
    <t>13 188 953</t>
  </si>
  <si>
    <t>161502795</t>
  </si>
  <si>
    <t>VVT-0012650</t>
  </si>
  <si>
    <t>TRANG BI MBT NANG CAP DIEN AP 50KVA-LLK161501-SM161502795-1.21304208.0012650_161502795</t>
  </si>
  <si>
    <t>VVT-201903037</t>
  </si>
  <si>
    <t>23 454 801</t>
  </si>
  <si>
    <t>041001221</t>
  </si>
  <si>
    <t>VVT-0012665</t>
  </si>
  <si>
    <t>HTPT LHT_THT AN KHANH, THU THIEM,BINH AN,BINH KHANH Q2-1.21300108.0012665_041001221</t>
  </si>
  <si>
    <t>VVT-201903052</t>
  </si>
  <si>
    <t>132160156</t>
  </si>
  <si>
    <t>VVT-0012671</t>
  </si>
  <si>
    <t>MBT 160KVA HT &amp; PTL  DLTTH 2013 SM: 132160156-1.21304218.0012671_132160156</t>
  </si>
  <si>
    <t>VVT-201903058</t>
  </si>
  <si>
    <t>40 952 378</t>
  </si>
  <si>
    <t>4121225732674</t>
  </si>
  <si>
    <t>VVT-0012864</t>
  </si>
  <si>
    <t>MBT 250kVA HT&amp;PTL, TRAM HT C QUA TAI P TMT-TCH-Q12 SM 4121225732674-1.21304201.0012864_4121225732674</t>
  </si>
  <si>
    <t>VVT-201904131</t>
  </si>
  <si>
    <t>13 858 415</t>
  </si>
  <si>
    <t>010303273</t>
  </si>
  <si>
    <t>VVT-0012879</t>
  </si>
  <si>
    <t>MBT 3*15KV CHIEU SANG CONG CONG QUAN 12-1.21304201.0012879_010303273</t>
  </si>
  <si>
    <t>VVT-201904146</t>
  </si>
  <si>
    <t>1 114 059</t>
  </si>
  <si>
    <t>VVT-0012967</t>
  </si>
  <si>
    <t>MBT 1 pha Ctr nang cấp từ 15kV-&gt; 22kV tuyến an hạ năm 2013-1.21304208.0012967_S04091297</t>
  </si>
  <si>
    <t>VVT-201905073</t>
  </si>
  <si>
    <t>VVT-0012971</t>
  </si>
  <si>
    <t>MBT NC LDTT TU 15KV LEN 22KV 02 TUYEN BEN THAN, SAMYANG H.CUCHI 2012-1.21304208.0012971_S041012135</t>
  </si>
  <si>
    <t>VVT-201905077</t>
  </si>
  <si>
    <t>9 843 320</t>
  </si>
  <si>
    <t>S041012393</t>
  </si>
  <si>
    <t>VVT-0012973</t>
  </si>
  <si>
    <t>MBT nâng cấp lưới trung thế 15kV-22kV tuyến dấy Thầy Cai-1.21304208.0012973_S041012393</t>
  </si>
  <si>
    <t>VVT-201905079</t>
  </si>
  <si>
    <t>13 449 108</t>
  </si>
  <si>
    <t>VVT-0012976</t>
  </si>
  <si>
    <t>MBT công trình NC từ 15kV-&gt; 22kV tuyến dây Trung An-1.21304208.0012976_S041012144</t>
  </si>
  <si>
    <t>VVT-201905082</t>
  </si>
  <si>
    <t>10 007 515</t>
  </si>
  <si>
    <t>VVT-0012978</t>
  </si>
  <si>
    <t>MBT công trình NC từ 15kV-&gt; 22kV tuyến dây Trung An-1.21304208.0012978_S041012133</t>
  </si>
  <si>
    <t>VVT-201905084</t>
  </si>
  <si>
    <t>09021649</t>
  </si>
  <si>
    <t>VVT-0013031</t>
  </si>
  <si>
    <t>MBT 160KVA X-TBA-CAU GO CONG(XDM Cấp điện Nguyễn Diệu ThưngSM:09021649-1.21304218.0013031_09021649</t>
  </si>
  <si>
    <t>VVT-201905137</t>
  </si>
  <si>
    <t>141 027 000</t>
  </si>
  <si>
    <t>80 540 849</t>
  </si>
  <si>
    <t>4122100224577</t>
  </si>
  <si>
    <t>VVT-0013035</t>
  </si>
  <si>
    <t>MBT XDM TBT 3*100KVA Công ty TNHH Tân Huê Hưng-1.21300112.0013035_4122100224577</t>
  </si>
  <si>
    <t>VVT-201905141</t>
  </si>
  <si>
    <t>10 858 576</t>
  </si>
  <si>
    <t>VVT-0013092</t>
  </si>
  <si>
    <t>MBT 1P 50 kva 15-22/0,4KV S041012316 Tan Nhut Tan Kien Bl,LMX (2011)-1.21020100.0013092_S041012310</t>
  </si>
  <si>
    <t>VVT-201905198</t>
  </si>
  <si>
    <t>12 238 400</t>
  </si>
  <si>
    <t>4122100223539</t>
  </si>
  <si>
    <t>VVT-0013106</t>
  </si>
  <si>
    <t>MBT CT hoàn thiện phát triển trạm lưới Trung hạ thế quận 10 nă-1.21304200.0013106_4122100223539</t>
  </si>
  <si>
    <t>VVT-201905212</t>
  </si>
  <si>
    <t>5 361 308</t>
  </si>
  <si>
    <t>051213118</t>
  </si>
  <si>
    <t>VVT-0013079</t>
  </si>
  <si>
    <t>Mbt 1p 75kva HTPT lưới, trạm HT 7 xã phía bắc-1.21020100.0013079_051213118</t>
  </si>
  <si>
    <t>VVT-201905185</t>
  </si>
  <si>
    <t>19 200 009</t>
  </si>
  <si>
    <t>VVT-0013109</t>
  </si>
  <si>
    <t>MBT 1P 50KVA - RRK122101 SM 041013321 APD-1.21303008.0013109_S041013321</t>
  </si>
  <si>
    <t>VVT-201906003</t>
  </si>
  <si>
    <t>19 431 309</t>
  </si>
  <si>
    <t>VVT-0013167</t>
  </si>
  <si>
    <t>MBT 1P 50kVA 8.66-12.7/0.23-0.44kV (THIBIDI) 161501581 -1.21020200.0013167_161501581</t>
  </si>
  <si>
    <t>VVT-201906061</t>
  </si>
  <si>
    <t>22 888 107</t>
  </si>
  <si>
    <t>12120669</t>
  </si>
  <si>
    <t>VVT-0013258</t>
  </si>
  <si>
    <t>MBT 250kva CT Hoàn thiện PT lưới chống quá tải TTHM và xã Trung Ch-1.21520101.0013258_12120669</t>
  </si>
  <si>
    <t>VVT-201907062</t>
  </si>
  <si>
    <t>26 292 860</t>
  </si>
  <si>
    <t>164 497 326</t>
  </si>
  <si>
    <t xml:space="preserve">68 551 674 </t>
  </si>
  <si>
    <t>140503320</t>
  </si>
  <si>
    <t>VVT-0013350</t>
  </si>
  <si>
    <t>MAY BIEN THE 3P 400KVA SM140503320  KHU NH O TUYÊT ANH QĐ1763-16/03/06-1.21304230.0013350_140503320</t>
  </si>
  <si>
    <t>VVT-201907154</t>
  </si>
  <si>
    <t>5 705 258</t>
  </si>
  <si>
    <t>15011716</t>
  </si>
  <si>
    <t>VVT-0013429</t>
  </si>
  <si>
    <t>MBT 3P 560 KVA 15011716 -22 /0.4 kv   XDM lưới THT KDC Định Cư 4 gđ 4-1.21020100.0013429_15011716</t>
  </si>
  <si>
    <t>VVT-201908003</t>
  </si>
  <si>
    <t>182 960 213</t>
  </si>
  <si>
    <t>161502438</t>
  </si>
  <si>
    <t>VVT-0013495</t>
  </si>
  <si>
    <t>MBT 1P 50KVA 12.7/0.23 -0.44 KV THIBIDI SM 161502438 PTHK1716001-1.21310108.0013495_161502438</t>
  </si>
  <si>
    <t>VVT-201908069</t>
  </si>
  <si>
    <t>05111499</t>
  </si>
  <si>
    <t>VVT-0013590</t>
  </si>
  <si>
    <t>MBT 75KVA SCCD 05111499- Nâng cấp tuyến dây Container22kv -JJK132322-1.21300110.0013590_05111499</t>
  </si>
  <si>
    <t>VVT-201909075</t>
  </si>
  <si>
    <t>47 614 000</t>
  </si>
  <si>
    <t>18 796 546</t>
  </si>
  <si>
    <t>S040317123</t>
  </si>
  <si>
    <t>VVT-0013524</t>
  </si>
  <si>
    <t>MBT 50 KVA No S040317123 PT tram luoi THT P Thanh Loc-1.21520108.0013524_S040317123</t>
  </si>
  <si>
    <t>VVT-201909009</t>
  </si>
  <si>
    <t>6092216773162</t>
  </si>
  <si>
    <t>VVT-0013628</t>
  </si>
  <si>
    <t>MBT 160kVA TBD 15-22/0.4KV-1.21300118.0013628_6092216773162</t>
  </si>
  <si>
    <t>VVT-201909113</t>
  </si>
  <si>
    <t>6103232783174</t>
  </si>
  <si>
    <t>VVT-0013644</t>
  </si>
  <si>
    <t>MBT 320KVA 15-22/0,4KV (NGUYEN AN 3) 6103232783174.-1.21300128.0013644_6103232783174</t>
  </si>
  <si>
    <t>VVT-201909129</t>
  </si>
  <si>
    <t>29 034 187</t>
  </si>
  <si>
    <t>1F3910514</t>
  </si>
  <si>
    <t>VVT-0013646</t>
  </si>
  <si>
    <t>MBT 1P 50KVA NANG CAP ĐA TUYEN DAY TRONG TAN -TAN BINH 1- NNK140901-1.21300108.0013646_1F3910514</t>
  </si>
  <si>
    <t>VVT-201909131</t>
  </si>
  <si>
    <t>40 240 980</t>
  </si>
  <si>
    <t>20 401 005</t>
  </si>
  <si>
    <t>4121225740739</t>
  </si>
  <si>
    <t>VVT-0013657</t>
  </si>
  <si>
    <t>MBT CT HT &amp; PTL THT KV DONG BAC CC NAM 2005 SM 4121225740739-1.21300126.0013657_4121225740739</t>
  </si>
  <si>
    <t>VVT-201909142</t>
  </si>
  <si>
    <t>24 081 586</t>
  </si>
  <si>
    <t>161502749</t>
  </si>
  <si>
    <t>VVT-0013663</t>
  </si>
  <si>
    <t>MBT 1P 50kVA SM:161502749 THIBIDI- NANG CAP ĐA 2016- NNK160901-1.21300108.0013663_161502749</t>
  </si>
  <si>
    <t>VVT-201909148</t>
  </si>
  <si>
    <t>23 035 456</t>
  </si>
  <si>
    <t>161502147</t>
  </si>
  <si>
    <t>VVT-0013673</t>
  </si>
  <si>
    <t>MBT 1P 50KVA -NC Đ/A TUYEN DAY TT TRAM TB 2,TĐUA,CLON 2016  NNK160901-1.21300108.0013673_161502147</t>
  </si>
  <si>
    <t>VVT-201909158</t>
  </si>
  <si>
    <t>22 656 276</t>
  </si>
  <si>
    <t>161502348</t>
  </si>
  <si>
    <t>VVT-0013677</t>
  </si>
  <si>
    <t>MBT 1P 50kVA SM:161502348-THIBIDI - NANG CAP ĐA 2016- NNK160901-1.21300108.0013677_161502348</t>
  </si>
  <si>
    <t>VVT-201909162</t>
  </si>
  <si>
    <t>161502381</t>
  </si>
  <si>
    <t>VVT-0013683</t>
  </si>
  <si>
    <t>MBT 1P 50kVA SM:161502381 THIBIDI- NANG CAP Đ/A 2016- NNK160901-1.21300108.0013683_161502381</t>
  </si>
  <si>
    <t>VVT-201909168</t>
  </si>
  <si>
    <t>161502359</t>
  </si>
  <si>
    <t>VVT-0013685</t>
  </si>
  <si>
    <t>MBT 1P 50kVA SM:161502359 - NANG CAP Đ/A 2016 - NNK160901-1.21300108.0013685_161502359</t>
  </si>
  <si>
    <t>VVT-201909170</t>
  </si>
  <si>
    <t>22 964 465</t>
  </si>
  <si>
    <t>05100745</t>
  </si>
  <si>
    <t>VVT-0013731</t>
  </si>
  <si>
    <t>HT&amp;PT LTHT KHU VUC TAN TAO-Q B TAN-LLK040725(625C008)SM 05100745-1.21304201.0013731_05100745</t>
  </si>
  <si>
    <t>VVT-201909216</t>
  </si>
  <si>
    <t>161501767</t>
  </si>
  <si>
    <t>VVT-0013735</t>
  </si>
  <si>
    <t>TRANG BI MBT NANG CAP DIEN AP NAM 2016-50kVA-LLK151501-SM 161501767-1.21304202.0013735_161501767</t>
  </si>
  <si>
    <t>VVT-201909220</t>
  </si>
  <si>
    <t>22 681 475</t>
  </si>
  <si>
    <t>131500647</t>
  </si>
  <si>
    <t>VVT-0013808</t>
  </si>
  <si>
    <t>MBT 50KVA ( Nâng cấp điện lên 22 kv tuyến Năm lý) SM:131500647-1.21304208.0013808_131500647</t>
  </si>
  <si>
    <t>VVT-201910071</t>
  </si>
  <si>
    <t>45 509 000</t>
  </si>
  <si>
    <t>23 941 438</t>
  </si>
  <si>
    <t>040307233</t>
  </si>
  <si>
    <t>VVT-0013771</t>
  </si>
  <si>
    <t>HT&amp;PT LHT  AN LAC Q BINH TAN(NAM 2006) LLK040726 SM 040307233-1.21304200.0013771_040307233</t>
  </si>
  <si>
    <t>VVT-201910034</t>
  </si>
  <si>
    <t>6071240488160</t>
  </si>
  <si>
    <t>VVT-0014256</t>
  </si>
  <si>
    <t>MBT 400KVA DATP01 SM: 6071240488-160-1.21304230.0014256_6071240488160</t>
  </si>
  <si>
    <t>VVT-201910519</t>
  </si>
  <si>
    <t>118 894 818</t>
  </si>
  <si>
    <t>18 351 548</t>
  </si>
  <si>
    <t xml:space="preserve">118 894 818 </t>
  </si>
  <si>
    <t>4121225740765</t>
  </si>
  <si>
    <t>VVT-0014267</t>
  </si>
  <si>
    <t>MBA 250KVA HT PTL TRAM HT XA BA DIEM, TAN XUAN, XUAN T ĐONG-1.21300126.0014267_4121225740765</t>
  </si>
  <si>
    <t>VVT-201910530</t>
  </si>
  <si>
    <t>14 528 631</t>
  </si>
  <si>
    <t>86757</t>
  </si>
  <si>
    <t>VVT-0014183</t>
  </si>
  <si>
    <t>T1 8660 220/440 10KVA 1B WAGNER N 5W86757 CTY THIET BI PHU TUNG K2-1.21300101.0014183_86757</t>
  </si>
  <si>
    <t>VVT-201910446</t>
  </si>
  <si>
    <t>MP</t>
  </si>
  <si>
    <t>VVT-0014201</t>
  </si>
  <si>
    <t>MAY BIEN AP VANTRAN 25KV GE A 15000/380V 8,6KV/220V MAT NHAN T NG AI Q-1.21300102.0014201_MP</t>
  </si>
  <si>
    <t>VVT-201910464</t>
  </si>
  <si>
    <t>MP (M201835)</t>
  </si>
  <si>
    <t>VVT-0014203</t>
  </si>
  <si>
    <t>MAY BIEN DIEN 37,5KVA 8660/380V GE MAT NHAN GO DUA 1-1.21300105.0014203_MP (M201835)</t>
  </si>
  <si>
    <t>VVT-201910466</t>
  </si>
  <si>
    <t>VVT-0014207</t>
  </si>
  <si>
    <t>MBT 50KVA BA124 SM 8910031A HO ANG TU CANH 6 TBD-1.21300108.0014207_MP</t>
  </si>
  <si>
    <t>VVT-201910470</t>
  </si>
  <si>
    <t>120107115</t>
  </si>
  <si>
    <t>VVT-0014246</t>
  </si>
  <si>
    <t>MBT 250KVA SM:120107115-1.21304226.0014246_120107115</t>
  </si>
  <si>
    <t>VVT-201910509</t>
  </si>
  <si>
    <t>24 337 272</t>
  </si>
  <si>
    <t>12040718</t>
  </si>
  <si>
    <t>VVT-0014244</t>
  </si>
  <si>
    <t>MBT 250KVA HT&amp;PT LUOI Q2 SM 12040718-1.21304226.0014244_12040718</t>
  </si>
  <si>
    <t>VVT-201910507</t>
  </si>
  <si>
    <t>29 977 311</t>
  </si>
  <si>
    <t>159 836 326</t>
  </si>
  <si>
    <t>051007210</t>
  </si>
  <si>
    <t>VVT-0014333</t>
  </si>
  <si>
    <t>MBT 1P 75kVA CT HTT&amp;LHT  ĐƯƠNG CMT8 TRAM CACH MANG 768-1.21304200.0014333_051007210</t>
  </si>
  <si>
    <t>VVT-201911053</t>
  </si>
  <si>
    <t>27 031 000</t>
  </si>
  <si>
    <t xml:space="preserve">27 031 000 </t>
  </si>
  <si>
    <t>VVT-0014497</t>
  </si>
  <si>
    <t>MBT công trình NC từ 15kV-&gt; 22kV tuyến dây Trung An-1.21304208.0014497_S040912203</t>
  </si>
  <si>
    <t>VVT-201912054</t>
  </si>
  <si>
    <t>S040912229</t>
  </si>
  <si>
    <t>VVT-0014501</t>
  </si>
  <si>
    <t>MBT công trình NC từ 15kV-&gt; 22kV tuyến dây Trung An-1.21304208.0014501_S040912229</t>
  </si>
  <si>
    <t>VVT-201912058</t>
  </si>
  <si>
    <t>11 874 759</t>
  </si>
  <si>
    <t>VVT-0014504</t>
  </si>
  <si>
    <t>MBT CT NC điện áp TT từ 15kV-22kV tuyến Thạnh Đông (trãm Tân Hiệ-1.21304212.0014504_04031471</t>
  </si>
  <si>
    <t>VVT-201912061</t>
  </si>
  <si>
    <t>56 197 000</t>
  </si>
  <si>
    <t>21 274 826</t>
  </si>
  <si>
    <t>4 155 019</t>
  </si>
  <si>
    <t xml:space="preserve">52 041 981 </t>
  </si>
  <si>
    <t>140812369</t>
  </si>
  <si>
    <t>VVT-0014506</t>
  </si>
  <si>
    <t>MBT CTr NC lưới trung thế 15KV-&gt; 22kV tuyến dây Phước Thạnh-1.21304230.0014506_140812369</t>
  </si>
  <si>
    <t>VVT-201912063</t>
  </si>
  <si>
    <t>175 476 000</t>
  </si>
  <si>
    <t>52 218 265</t>
  </si>
  <si>
    <t>41142D1</t>
  </si>
  <si>
    <t>VVT-0014739</t>
  </si>
  <si>
    <t>MAY BIEN AP 315KVA 6,6/0,2KV LE TRANSFORMATEUR N 41142 D1 MAI LOAN-1.21300126.0014739_41142D1</t>
  </si>
  <si>
    <t>VVT-201912296</t>
  </si>
  <si>
    <t>151504047</t>
  </si>
  <si>
    <t>VVT-0014706</t>
  </si>
  <si>
    <t>MBT 1P 50KVA THIBIDI 151504047 -Trang bi MBT JJK151501-1.21304208.0014706_151504047</t>
  </si>
  <si>
    <t>VVT-201912263</t>
  </si>
  <si>
    <t>39 489 580</t>
  </si>
  <si>
    <t>19 890 211</t>
  </si>
  <si>
    <t>193100164</t>
  </si>
  <si>
    <t>VVT-0014952</t>
  </si>
  <si>
    <t>MBT 3P 1000kVA 22/0,4kV Amorphous-002-1.21304200.0014952_193100164</t>
  </si>
  <si>
    <t>VVT-202001212</t>
  </si>
  <si>
    <t>393 723 000</t>
  </si>
  <si>
    <t>353 908 635</t>
  </si>
  <si>
    <t xml:space="preserve">393 723 000 </t>
  </si>
  <si>
    <t>801047</t>
  </si>
  <si>
    <t>VVT-0014988</t>
  </si>
  <si>
    <t>MBT LUOI HT TRAM HT CUM B CHO LON-1.21300130.0014988_801047</t>
  </si>
  <si>
    <t>VVT-202001248</t>
  </si>
  <si>
    <t>60543063</t>
  </si>
  <si>
    <t>VVT-0014991</t>
  </si>
  <si>
    <t>MBT 60543063    TBD4         96/2.04.96        11B-11.06.96-1.21300130.0014991_60543063</t>
  </si>
  <si>
    <t>VVT-202001251</t>
  </si>
  <si>
    <t>60443032</t>
  </si>
  <si>
    <t>VVT-0015002</t>
  </si>
  <si>
    <t>MBT 400 KVA TBD4 60443032 (Dư phòng chợ lớn).-1.21300130.0015002_60443032</t>
  </si>
  <si>
    <t>VVT-202001262</t>
  </si>
  <si>
    <t>KVA/cái</t>
  </si>
  <si>
    <t>357395</t>
  </si>
  <si>
    <t>VVT-0014966</t>
  </si>
  <si>
    <t>MBT LHT,THT Q8-1P -8.6-12.7/2-4 *75 KVA 357395-1.21300110.0014966_357395</t>
  </si>
  <si>
    <t>VVT-202001226</t>
  </si>
  <si>
    <t>10643218</t>
  </si>
  <si>
    <t>VVT-0014970</t>
  </si>
  <si>
    <t>MBT 400KVA 10643218 CT HTPT LHT-THT Q8 15-22/-0.4KV-1.21300130.0014970_10643218</t>
  </si>
  <si>
    <t>VVT-202001230</t>
  </si>
  <si>
    <t>358028</t>
  </si>
  <si>
    <t>VVT-0015027</t>
  </si>
  <si>
    <t>MBT 400KVA  SM358028-1.21300130.0015027_358028</t>
  </si>
  <si>
    <t>VVT-202002019</t>
  </si>
  <si>
    <t>182 424 942</t>
  </si>
  <si>
    <t xml:space="preserve">101 793 058 </t>
  </si>
  <si>
    <t>040907117</t>
  </si>
  <si>
    <t>VVT-0015084</t>
  </si>
  <si>
    <t>Máy biến thế chiếu sáng 27 - Hiệp Phước bàn giao-1.21020100.0015084_040907117</t>
  </si>
  <si>
    <t>VVT-202002076</t>
  </si>
  <si>
    <t>S04111298</t>
  </si>
  <si>
    <t>VVT-0015130</t>
  </si>
  <si>
    <t>MBT 50KVA Bình Thạnh 1 SM: S04111298 (nâng cấp tuyến BK)-1.21300108.0015130_S04111298</t>
  </si>
  <si>
    <t>VVT-202003019</t>
  </si>
  <si>
    <t>15 595 974</t>
  </si>
  <si>
    <t>4121225732697</t>
  </si>
  <si>
    <t>VVT-0015189</t>
  </si>
  <si>
    <t>MBT CT HT VA PTL THT KV TAY NAM H.CC NAM 2005 SM 4121225732697-1.21304200.0015189_4121225732697</t>
  </si>
  <si>
    <t>VVT-202003078</t>
  </si>
  <si>
    <t>23 388 146</t>
  </si>
  <si>
    <t>4051320291016</t>
  </si>
  <si>
    <t>VVT-0015235</t>
  </si>
  <si>
    <t>MBT 1P 2000KVA 15/0.4KV - THIBIDI-1.21304200.0015235_4051320291016</t>
  </si>
  <si>
    <t>VVT-202003124</t>
  </si>
  <si>
    <t>900 107 000</t>
  </si>
  <si>
    <t>722 107 000</t>
  </si>
  <si>
    <t>178 000 000</t>
  </si>
  <si>
    <t>041014189</t>
  </si>
  <si>
    <t>VVT-0015253</t>
  </si>
  <si>
    <t>MBT 3P 50KVA NCDA 22KV TUYEN MY TAY, BD, NX, NGA 4 GA - RRK132101-1.21304208.0015253_041014189</t>
  </si>
  <si>
    <t>VVT-202003142</t>
  </si>
  <si>
    <t>19 103 788</t>
  </si>
  <si>
    <t>S041012316</t>
  </si>
  <si>
    <t>VVT-0015261</t>
  </si>
  <si>
    <t>MBT 1P 50kva ctr PT lưới trạm hạ thế xã VLA,VLB,Phạm Văn Hai (2011)-1.21020100.0015261_S041012316</t>
  </si>
  <si>
    <t>VVT-202003150</t>
  </si>
  <si>
    <t>10 798 591</t>
  </si>
  <si>
    <t>S040317111</t>
  </si>
  <si>
    <t>VVT-0015350</t>
  </si>
  <si>
    <t>MBT  50kVA 12,7(8,66)/0,44_NCDA 2017 (63)-1.21310108.0015350_S040317111</t>
  </si>
  <si>
    <t>VVT-202003239</t>
  </si>
  <si>
    <t>25 871 716</t>
  </si>
  <si>
    <t>S040317118</t>
  </si>
  <si>
    <t>VVT-0015353</t>
  </si>
  <si>
    <t>MBT  50kVA 12,7(8,66)/0,44_NCDA 2017 (66)-1.21310108.0015353_S040317118</t>
  </si>
  <si>
    <t>VVT-202003242</t>
  </si>
  <si>
    <t>S04031706</t>
  </si>
  <si>
    <t>VVT-0015354</t>
  </si>
  <si>
    <t>MBT  50kVA 12,7(8,66)/0,44_NCDA 2017 (68)-1.21310108.0015354_S04031706</t>
  </si>
  <si>
    <t>VVT-202003243</t>
  </si>
  <si>
    <t>4071263362090</t>
  </si>
  <si>
    <t>VVT-0015358</t>
  </si>
  <si>
    <t>MBT 3P 630KVA 15/0.4 KV SM:4071263362090 (KIM KHI 3).-1.21304240.0015358_4071263362090</t>
  </si>
  <si>
    <t>VVT-202003247</t>
  </si>
  <si>
    <t>381 521 000</t>
  </si>
  <si>
    <t>305 021 000</t>
  </si>
  <si>
    <t>060998264</t>
  </si>
  <si>
    <t>VVT-0015415</t>
  </si>
  <si>
    <t>MAY BIEN THE CT HT LUOI HT BINH THANH *1P-8.6-12.7/2-100KVA-1.21300112.0015415_060998264</t>
  </si>
  <si>
    <t>VVT-202005031</t>
  </si>
  <si>
    <t>0320242T</t>
  </si>
  <si>
    <t>VVT-0015428</t>
  </si>
  <si>
    <t>MBT 3P 100KVA B6-12.7/0.4KV TCCS &amp; PT T.HT, LHT CH.Q.TAI XA-1.21303212.0015428_0320242T</t>
  </si>
  <si>
    <t>VVT-202005044</t>
  </si>
  <si>
    <t>74 517 619</t>
  </si>
  <si>
    <t xml:space="preserve">17 972 381 </t>
  </si>
  <si>
    <t>61211302</t>
  </si>
  <si>
    <t>VVT-0015434</t>
  </si>
  <si>
    <t>MBT CUA CONG TRINH HTHT LE DAI HANH-1.21304200.0015434_61211302</t>
  </si>
  <si>
    <t>VVT-202005050</t>
  </si>
  <si>
    <t>358255</t>
  </si>
  <si>
    <t>VVT-0015440</t>
  </si>
  <si>
    <t>MAY BIEN THE LUOI HT,THT QUAN 8*3P-15-22/0.4* 400 KVA-1.21300130.0015440_358255</t>
  </si>
  <si>
    <t>VVT-202005056</t>
  </si>
  <si>
    <t>130704319</t>
  </si>
  <si>
    <t>VVT-0015397</t>
  </si>
  <si>
    <t>MBT 3PHA 320KVA SM130704319  KHU Y TE KY THUAT CAO BTD-1.21304200.0015397_130704319</t>
  </si>
  <si>
    <t>VVT-202005013</t>
  </si>
  <si>
    <t>274 932 245</t>
  </si>
  <si>
    <t>1 988 670</t>
  </si>
  <si>
    <t>11071246-22</t>
  </si>
  <si>
    <t>VVT-0015402</t>
  </si>
  <si>
    <t>HOAN THIEN PHAT TRIEN LUOI HA THE TRAM HA THE P2,5,7,11,12 QUAN BINH T-1.21300110.0015402_11071246-22</t>
  </si>
  <si>
    <t>VVT-202005018</t>
  </si>
  <si>
    <t>050698372</t>
  </si>
  <si>
    <t>VVT-0015411</t>
  </si>
  <si>
    <t>MBT 1 PHA 75KVA SM: 050698372-1.21300111.0015411_050698372</t>
  </si>
  <si>
    <t>VVT-202005027</t>
  </si>
  <si>
    <t>15 970 000</t>
  </si>
  <si>
    <t>357262</t>
  </si>
  <si>
    <t>VVT-0015469</t>
  </si>
  <si>
    <t>MAY BIEN THE LUOI HT-TRAM HT Q. BINH THANH-1P -8.6-12.7/2-4 *75 KVA-1.21300110.0015469_357262</t>
  </si>
  <si>
    <t>VVT-202006010</t>
  </si>
  <si>
    <t>050698155</t>
  </si>
  <si>
    <t>VVT-0015481</t>
  </si>
  <si>
    <t>MBT HT LUOI HT PHU NHUAN-1P - 8.6-12.7/2-4* 75KVA-1.21300110.0015481_050698155</t>
  </si>
  <si>
    <t>VVT-202006022</t>
  </si>
  <si>
    <t>091007239</t>
  </si>
  <si>
    <t>VVT-0015507</t>
  </si>
  <si>
    <t>MBT 160KVA cải tạo lưới TTN Pước Lai từ 1 pha lên 3 pha SM 09100723-1.21304218.0015507_091007239</t>
  </si>
  <si>
    <t>VVT-202006048</t>
  </si>
  <si>
    <t>121200331</t>
  </si>
  <si>
    <t>VVT-0015509</t>
  </si>
  <si>
    <t>HTPT LHT THT P11,12,13,15,16  GO VAP-1.21304226.0015509_121200331</t>
  </si>
  <si>
    <t>VVT-202006050</t>
  </si>
  <si>
    <t>131002115</t>
  </si>
  <si>
    <t>VVT-0015546</t>
  </si>
  <si>
    <t>MAY BIEN THE 3P 22-15KV/0.4KV HTPTL,THT P.LINH XUAN,...TAM PHU QTHU DU-1.21300128.0015546_131002115</t>
  </si>
  <si>
    <t>VVT-202006087</t>
  </si>
  <si>
    <t>050203569</t>
  </si>
  <si>
    <t>VVT-0015564</t>
  </si>
  <si>
    <t>MBT 75KVA 1FA 8.6-12.7/0.2-0.4KV TBD4 SM.050203569-1.21300110.0015564_050203569</t>
  </si>
  <si>
    <t>VVT-202006105</t>
  </si>
  <si>
    <t>151504025</t>
  </si>
  <si>
    <t>VVT-0015574</t>
  </si>
  <si>
    <t>MBT 1P 50KVA THIBIDI 151504025 -Trang bi MBT JJK151501-1.21304208.0015574_151504025</t>
  </si>
  <si>
    <t>VVT-202006115</t>
  </si>
  <si>
    <t>19 877 566</t>
  </si>
  <si>
    <t>05020324</t>
  </si>
  <si>
    <t>VVT-0015575</t>
  </si>
  <si>
    <t>MBT 75KVA SM.05020324- HTLHT-THT Quận 7- KHCB2003- JK30714-1.21304210.0015575_05020324</t>
  </si>
  <si>
    <t>VVT-202006116</t>
  </si>
  <si>
    <t>131014172</t>
  </si>
  <si>
    <t>VVT-0015552</t>
  </si>
  <si>
    <t>MBT 3P 320KVA -131014172 -TTK130707-1.21300130.0015552_131014172</t>
  </si>
  <si>
    <t>VVT-202006093</t>
  </si>
  <si>
    <t>171 560 000</t>
  </si>
  <si>
    <t>98 529 751</t>
  </si>
  <si>
    <t>0320246T</t>
  </si>
  <si>
    <t>VVT-0015554</t>
  </si>
  <si>
    <t>MAY BIEN THE 3PHA 22-15/0.4KV-1.21304230.0015554_0320246T</t>
  </si>
  <si>
    <t>VVT-202006095</t>
  </si>
  <si>
    <t>236 951 333</t>
  </si>
  <si>
    <t>47 266 667</t>
  </si>
  <si>
    <t>90101013-22</t>
  </si>
  <si>
    <t>VVT-0015518</t>
  </si>
  <si>
    <t>MBT 1P 15KV No 90101013-22 TAP DOAN 4 TRUNG MY TAY GE 840853 8,6/220-1.21304226.0015518_90101013-22</t>
  </si>
  <si>
    <t>VVT-202006059</t>
  </si>
  <si>
    <t>90101015-22</t>
  </si>
  <si>
    <t>VVT-0015519</t>
  </si>
  <si>
    <t>MBT 1P 25KVA No 90101015-22 TICH NGAN GE  1P8,6/04 SO 486888-1.21304226.0015519_90101015-22</t>
  </si>
  <si>
    <t>VVT-202006060</t>
  </si>
  <si>
    <t>120806125</t>
  </si>
  <si>
    <t>VVT-0015539</t>
  </si>
  <si>
    <t>MBT 3P 250KVA 15-22/0,4KV (HOAN THIEN LUOI HTHE KHU VUC 1 -Q.TĐ)-1.21300126.0015539_120806125</t>
  </si>
  <si>
    <t>VVT-202006080</t>
  </si>
  <si>
    <t>25 760 283</t>
  </si>
  <si>
    <t>357695</t>
  </si>
  <si>
    <t>VVT-0015600</t>
  </si>
  <si>
    <t>MAY BIEN THE LUOI HA THE TRAM HT GO VAP*1P-8.6-12.7/2-4* 100 KVA-1.21300112.0015600_357695</t>
  </si>
  <si>
    <t>VVT-202006141</t>
  </si>
  <si>
    <t>061015332</t>
  </si>
  <si>
    <t>VVT-0015583</t>
  </si>
  <si>
    <t>MBT 1P 100KVA EMC S061015332-Trang bi MBT JJK151501-1.21304240.0015583_061015332</t>
  </si>
  <si>
    <t>VVT-202006124</t>
  </si>
  <si>
    <t>26 070 512</t>
  </si>
  <si>
    <t>14050464</t>
  </si>
  <si>
    <t>VVT-0015596</t>
  </si>
  <si>
    <t>MBT 3P 400KVA 15/0.4KV-1.21304230.0015596_14050464</t>
  </si>
  <si>
    <t>VVT-202006137</t>
  </si>
  <si>
    <t>120197169</t>
  </si>
  <si>
    <t>VVT-0015597</t>
  </si>
  <si>
    <t>L-CONG VIEN PHU LAM-TBT 1x225KVA 22/0,4KV BAN QUAN LY CONG VIEN QUAN 6-120197169-1.21304223.0015597_120197169</t>
  </si>
  <si>
    <t>VVT-202006138</t>
  </si>
  <si>
    <t>225kVA</t>
  </si>
  <si>
    <t>15 880 600</t>
  </si>
  <si>
    <t>4 426 571</t>
  </si>
  <si>
    <t>30723405-2</t>
  </si>
  <si>
    <t>VVT-0015598</t>
  </si>
  <si>
    <t>L-CS KIM THANH-T BIEN THE 1x250KVA 22/0,4KV HO KINH DOANH HANG PHAT-30723405-2-1.21304226.0015598_30723405-2</t>
  </si>
  <si>
    <t>VVT-202006139</t>
  </si>
  <si>
    <t>4 535 675</t>
  </si>
  <si>
    <t>5052175075039</t>
  </si>
  <si>
    <t>VVT-0015690</t>
  </si>
  <si>
    <t>MBT 1P 75KVA (8,66-12,7/0,22-0,44KV) - TRAM HT P12,13 NAM 2005-1.21304010.0015690_5052175075039</t>
  </si>
  <si>
    <t>VVT-202007059</t>
  </si>
  <si>
    <t>70271042-22</t>
  </si>
  <si>
    <t>VVT-0015701</t>
  </si>
  <si>
    <t>MBT CUA CONG TRINH DIEN KHI HOA XA PHU XUAN-1.21304210.0015701_70271042-22</t>
  </si>
  <si>
    <t>VVT-202007070</t>
  </si>
  <si>
    <t>140107201</t>
  </si>
  <si>
    <t>VVT-0015713</t>
  </si>
  <si>
    <t>HT&amp;PT LHT  AN LAC Q BINH TAN(NAM 2006) LLK040726 SM 140107201-1.21304200.0015713_140107201</t>
  </si>
  <si>
    <t>VVT-202007082</t>
  </si>
  <si>
    <t>97 880 006</t>
  </si>
  <si>
    <t>358014</t>
  </si>
  <si>
    <t>VVT-0015716</t>
  </si>
  <si>
    <t>MBT LHT TRAM HT SM 358014-1.21304201.0015716_358014</t>
  </si>
  <si>
    <t>VVT-202007085</t>
  </si>
  <si>
    <t>358306</t>
  </si>
  <si>
    <t>VVT-0015718</t>
  </si>
  <si>
    <t>MBT HT TRAM HT Q1*3P-15-22/0.4 *400KVA SM 358306-1.21304201.0015718_358306</t>
  </si>
  <si>
    <t>VVT-202007087</t>
  </si>
  <si>
    <t>183 890 572</t>
  </si>
  <si>
    <t>0310099T</t>
  </si>
  <si>
    <t>VVT-0015730</t>
  </si>
  <si>
    <t>MAY BIEN THE 1PHA 8.6-12.7/0.2-0.4KV-1.21300100.0015730_0310099T</t>
  </si>
  <si>
    <t>VVT-202007099</t>
  </si>
  <si>
    <t>17 972 381</t>
  </si>
  <si>
    <t>05020383</t>
  </si>
  <si>
    <t>VVT-0015734</t>
  </si>
  <si>
    <t>MBT-HT VA PTL AN LAC BINH TRI DONG BINH TAN-2004 05020383-1.21304200.0015734_05020383</t>
  </si>
  <si>
    <t>VVT-202007103</t>
  </si>
  <si>
    <t>05020379</t>
  </si>
  <si>
    <t>VVT-0015736</t>
  </si>
  <si>
    <t>MBT-HT VA PTL AN LAC BINH TRI DONG BINH TAN-2004 05020379-1.21304200.0015736_05020379</t>
  </si>
  <si>
    <t>VVT-202007105</t>
  </si>
  <si>
    <t>31071203</t>
  </si>
  <si>
    <t>VVT-0015743</t>
  </si>
  <si>
    <t>MBT HT&amp;PT LUOI TRAM HT XA BTD LP30711 SM 31071203-1.21304200.0015743_31071203</t>
  </si>
  <si>
    <t>VVT-202007112</t>
  </si>
  <si>
    <t>357726</t>
  </si>
  <si>
    <t>VVT-0015650</t>
  </si>
  <si>
    <t>MAY BIEN THE LUOI HT-TRAM HT Q.TH_DUC*3P-15-22/0.4* 250 KVA-1.21300126.0015650_357726</t>
  </si>
  <si>
    <t>VVT-202007019</t>
  </si>
  <si>
    <t>171106102</t>
  </si>
  <si>
    <t>VVT-0015659</t>
  </si>
  <si>
    <t>MBT 750 KVA SM171106102 - XDM CAP NGAM TT &amp; 2 TBT CC CLONG BINH HOA-1.21300145.0015659_171106102</t>
  </si>
  <si>
    <t>VVT-202007028</t>
  </si>
  <si>
    <t>34 535 557</t>
  </si>
  <si>
    <t>10971226-22</t>
  </si>
  <si>
    <t>VVT-0015660</t>
  </si>
  <si>
    <t>HOAN THIEN PHAT TRIEN LUOI HA THE TRAM HA THE P2,5,7,11,12 QUAN BINH T-1.21300110.0015660_10971226-22</t>
  </si>
  <si>
    <t>VVT-202007029</t>
  </si>
  <si>
    <t>7082225965369</t>
  </si>
  <si>
    <t>VVT-0015666</t>
  </si>
  <si>
    <t>MBT THIBIDI 250KVA - HT&amp;PT LUOI TRAM HT PHUONG 8,9,10,12,13,15,17 - PN-1.21304226.0015666_7082225965369</t>
  </si>
  <si>
    <t>VVT-202007035</t>
  </si>
  <si>
    <t>182 029 103</t>
  </si>
  <si>
    <t>14060275</t>
  </si>
  <si>
    <t>VVT-0015676</t>
  </si>
  <si>
    <t>MBT 400KVA 22-15/0.4 CUA CT HT VA PTL TRAM HT QUAN 5-2002.14060275-1.21304230.0015676_14060275</t>
  </si>
  <si>
    <t>VVT-202007045</t>
  </si>
  <si>
    <t>0330459T</t>
  </si>
  <si>
    <t>VVT-0015677</t>
  </si>
  <si>
    <t>MBT 400KVA 0330459T (TRAM HTX QUYET THANG) HT PTL THT QUAN 8-2003.-1.21304230.0015677_0330459T</t>
  </si>
  <si>
    <t>VVT-202007046</t>
  </si>
  <si>
    <t>26 670 115</t>
  </si>
  <si>
    <t>80351307-22</t>
  </si>
  <si>
    <t>VVT-0015788</t>
  </si>
  <si>
    <t>MAY BIEN THE DKH XA PHUOC HIEP C.CHI-1P -8.6-12.7/2-4 *50 KVA-1.21300108.0015788_80351307-22</t>
  </si>
  <si>
    <t>VVT-202007157</t>
  </si>
  <si>
    <t>04110128</t>
  </si>
  <si>
    <t>VVT-0015790</t>
  </si>
  <si>
    <t>MAY BIEN THE 15-22/-0.4KVCT HTPT LHT-THT XA BINH MY  CU CHI-1.21300108.0015790_04110128</t>
  </si>
  <si>
    <t>VVT-202007159</t>
  </si>
  <si>
    <t>70251142-22</t>
  </si>
  <si>
    <t>VVT-0015805</t>
  </si>
  <si>
    <t>MBT CUA CONG TRINH HTHT XA VINH LOC A(BS)-1.21300108.0015805_70251142-22</t>
  </si>
  <si>
    <t>VVT-202007174</t>
  </si>
  <si>
    <t>357892</t>
  </si>
  <si>
    <t>VVT-0015857</t>
  </si>
  <si>
    <t>MAY BIEN THE LUOI HA THE TRAM HT TAN BINH*3P-15-22/0.4* 250 KVA-1.21300126.0015857_357892</t>
  </si>
  <si>
    <t>VVT-202007226</t>
  </si>
  <si>
    <t>60611155</t>
  </si>
  <si>
    <t>VVT-0015846</t>
  </si>
  <si>
    <t>MBT 60611155    TBD4         150/2.04.96       11A-11.06.96-1.21300112.0015846_60611155</t>
  </si>
  <si>
    <t>VVT-202007215</t>
  </si>
  <si>
    <t>73 340 000</t>
  </si>
  <si>
    <t>4032150038526</t>
  </si>
  <si>
    <t>VVT-0015810</t>
  </si>
  <si>
    <t>MBT HT VA PTL,THT XA PVA TAH CU CHI SM 4032150038526-1.21300108.0015810_4032150038526</t>
  </si>
  <si>
    <t>VVT-202007179</t>
  </si>
  <si>
    <t>61271307-22</t>
  </si>
  <si>
    <t>VVT-0015815</t>
  </si>
  <si>
    <t>MAY BIEN THE 61271307            75-1.21300110.0015815_61271307-22</t>
  </si>
  <si>
    <t>VVT-202007184</t>
  </si>
  <si>
    <t>050698313</t>
  </si>
  <si>
    <t>VVT-0015820</t>
  </si>
  <si>
    <t>MBT CT HT lUOI HT BINH THANH 1P 8.6-12.7/2-4*75KVA-1.21300112.0015820_050698313</t>
  </si>
  <si>
    <t>VVT-202007189</t>
  </si>
  <si>
    <t>180401261</t>
  </si>
  <si>
    <t>VVT-0015825</t>
  </si>
  <si>
    <t>MAY BIEN THE 800KVA 15-22/0.4KV-1.21300147.0015825_180401261</t>
  </si>
  <si>
    <t>VVT-202007194</t>
  </si>
  <si>
    <t>4032150038475</t>
  </si>
  <si>
    <t>VVT-0015828</t>
  </si>
  <si>
    <t>MBT 50KVA CT HT VATHT 5 XA : TPT, PVA, HP,TA, TTH SM 4032150038475-1.21304208.0015828_4032150038475</t>
  </si>
  <si>
    <t>VVT-202007197</t>
  </si>
  <si>
    <t>50 KVA</t>
  </si>
  <si>
    <t>040912243</t>
  </si>
  <si>
    <t>VVT-0015833</t>
  </si>
  <si>
    <t>MBT thuộc CTr NC lưới điện trung thế 15kV-22kV tuyến dây Phước V-1.21304208.0015833_040912243</t>
  </si>
  <si>
    <t>VVT-202007202</t>
  </si>
  <si>
    <t>8 221 495</t>
  </si>
  <si>
    <t>70321080-22</t>
  </si>
  <si>
    <t>VVT-0015765</t>
  </si>
  <si>
    <t>MBT CUA CONG TRINH DIEN KHI HOA XA AN NHON TAY-1.21300102.0015765_70321080-22</t>
  </si>
  <si>
    <t>VVT-202007134</t>
  </si>
  <si>
    <t>020598121</t>
  </si>
  <si>
    <t>VVT-0015772</t>
  </si>
  <si>
    <t>MAY BIEN THE DKH XA BINH MY C.CHI-1P -8.6-12.7/2-4 25 KVA-1.21300102.0015772_020598121</t>
  </si>
  <si>
    <t>VVT-202007141</t>
  </si>
  <si>
    <t>61231406-22</t>
  </si>
  <si>
    <t>VVT-0015782</t>
  </si>
  <si>
    <t>MBT CUA CONG TRINH DIEN KHI HOA XA TAN THANH DONG-1.21300105.0015782_61231406-22</t>
  </si>
  <si>
    <t>VVT-202007151</t>
  </si>
  <si>
    <t>05020339</t>
  </si>
  <si>
    <t>VVT-0015890</t>
  </si>
  <si>
    <t>TBT 3*75KVA 15-22/0.4KV CT NG NG QUA TAI CAC TBT C CONG P:11,12,13 TB-1.21304210.0015890_05020339</t>
  </si>
  <si>
    <t>VVT-202007259</t>
  </si>
  <si>
    <t>12090477</t>
  </si>
  <si>
    <t>VVT-0015946</t>
  </si>
  <si>
    <t>MBT thuộc ct HT &amp; PT trạm LHT chống quá tải  P HThành, TTH-1.21300126.0015946_12090477</t>
  </si>
  <si>
    <t>VVT-202008034</t>
  </si>
  <si>
    <t>020202108</t>
  </si>
  <si>
    <t>VVT-0015913</t>
  </si>
  <si>
    <t>MBT 25KVA 8,6(12,7)/0,22-0,44KV SM: 020202108 (nhận từ Trường THPT BK)-1.21300101.0015913_020202108</t>
  </si>
  <si>
    <t>VVT-202008001</t>
  </si>
  <si>
    <t>3 000 000</t>
  </si>
  <si>
    <t>1 028 200</t>
  </si>
  <si>
    <t>31051699-22</t>
  </si>
  <si>
    <t>VVT-0015926</t>
  </si>
  <si>
    <t>MBT 50KVA 15(22)/0,4KV SM: 31051699-22 (TCCS 12 trạm)-1.21300108.0015926_31051699-22</t>
  </si>
  <si>
    <t>VVT-202008014</t>
  </si>
  <si>
    <t>14 060 234</t>
  </si>
  <si>
    <t>060998201</t>
  </si>
  <si>
    <t>VVT-0015936</t>
  </si>
  <si>
    <t>MBT 100KVA SM: 060998201-1.21300112.0015936_060998201</t>
  </si>
  <si>
    <t>VVT-202008024</t>
  </si>
  <si>
    <t>358022</t>
  </si>
  <si>
    <t>VVT-0016038</t>
  </si>
  <si>
    <t>MBT LHT, THT Q8*3P-15-22/0.4*400KVA SM 358022-1.21300130.0016038_358022</t>
  </si>
  <si>
    <t>VVT-202008126</t>
  </si>
  <si>
    <t>11071264</t>
  </si>
  <si>
    <t>VVT-0015953</t>
  </si>
  <si>
    <t>MAY BIEN THE 1P 8.6-12.7/0.22-0.44KV CT HTPTL,THT HUYEN NHA BE BO SUNG-1.21300110.0015953_11071264</t>
  </si>
  <si>
    <t>VVT-202008041</t>
  </si>
  <si>
    <t>0320349T</t>
  </si>
  <si>
    <t>VVT-0016041</t>
  </si>
  <si>
    <t>MBT 3P 22-15/0.4KV SM 0320349T-1.21304200.0016041_0320349T</t>
  </si>
  <si>
    <t>VVT-202008129</t>
  </si>
  <si>
    <t>357195</t>
  </si>
  <si>
    <t>VVT-0015956</t>
  </si>
  <si>
    <t>MAY BIEN THE LUOI HT-TRAM HT Q. 4-1P -8.6-12.7/2-4 *75 KVA-1.21300110.0015956_357195</t>
  </si>
  <si>
    <t>VVT-202008044</t>
  </si>
  <si>
    <t>60643111</t>
  </si>
  <si>
    <t>VVT-0015965</t>
  </si>
  <si>
    <t>MBT 60643111    TBD4         150/2.04.96       11A-11.06.96-1.21300130.0015965_60643111</t>
  </si>
  <si>
    <t>VVT-202008053</t>
  </si>
  <si>
    <t>161501497</t>
  </si>
  <si>
    <t>VVT-0015972</t>
  </si>
  <si>
    <t>MBT 1P 50KVA 8,66-12,7/0,23-0,44KV THIBIDI SM 161501497 - JJK 161501-1.21303208.0015972_161501497</t>
  </si>
  <si>
    <t>VVT-202008060</t>
  </si>
  <si>
    <t>22 008 651</t>
  </si>
  <si>
    <t>710990</t>
  </si>
  <si>
    <t>VVT-0015996</t>
  </si>
  <si>
    <t>MBT CUA CONG TRINH LUOI HA THE, TRAM HA THE HUYEN THU DUC-1.21300128.0015996_710990</t>
  </si>
  <si>
    <t>VVT-202008084</t>
  </si>
  <si>
    <t>275 621 000</t>
  </si>
  <si>
    <t>041101325</t>
  </si>
  <si>
    <t>VVT-0016010</t>
  </si>
  <si>
    <t>MBT 50KVA ICH THANH 6/1 SM: 041101325-1.21304208.0016010_041101325</t>
  </si>
  <si>
    <t>VVT-202008098</t>
  </si>
  <si>
    <t>2 080 975</t>
  </si>
  <si>
    <t>358249</t>
  </si>
  <si>
    <t>VVT-0016031</t>
  </si>
  <si>
    <t>MAY BIEN THE LUOI HA THE TRAM HT TAN BINH*3P-15-22/0.4* 400 KVA-1.21300130.0016031_358249</t>
  </si>
  <si>
    <t>VVT-202008119</t>
  </si>
  <si>
    <t>VVT-0016072</t>
  </si>
  <si>
    <t>MBT 1P 100KVA-CT HT&amp;PT LHT P12,13 QGV-1.21304012.0016072_4032100036224</t>
  </si>
  <si>
    <t>VVT-202008160</t>
  </si>
  <si>
    <t>801069</t>
  </si>
  <si>
    <t>VVT-0016087</t>
  </si>
  <si>
    <t>MAY BIEN THE HT LUOI HT HOC MON*3P-15-22/0.4* 160 KVA-1.21300118.0016087_801069</t>
  </si>
  <si>
    <t>VVT-202008175</t>
  </si>
  <si>
    <t>710966</t>
  </si>
  <si>
    <t>VVT-0016092</t>
  </si>
  <si>
    <t>MBT CUA CONG TRINH LUOI HA THE, TRAM HA THE HUYEN HOC MON-1.21300126.0016092_710966</t>
  </si>
  <si>
    <t>VVT-202008180</t>
  </si>
  <si>
    <t>131002109</t>
  </si>
  <si>
    <t>VVT-0016100</t>
  </si>
  <si>
    <t>MBT HTPT P.LINH XUAN-1.21300128.0016100_131002109</t>
  </si>
  <si>
    <t>VVT-202008188</t>
  </si>
  <si>
    <t>050602146</t>
  </si>
  <si>
    <t>VVT-0016103</t>
  </si>
  <si>
    <t>MAY BIEN THE 3P 22-15/0.4KV CT HTPTL,THT QUAN GO VAP NAM 2002-1.21300110.0016103_050602146</t>
  </si>
  <si>
    <t>VVT-202008191</t>
  </si>
  <si>
    <t>357561</t>
  </si>
  <si>
    <t>VVT-0016104</t>
  </si>
  <si>
    <t>MAY BIEN THE LUOI HA THE TRAM HT GO VAP*1P-8.6-12.7/2-4* 100 KVA-1.21300112.0016104_357561</t>
  </si>
  <si>
    <t>VVT-202008192</t>
  </si>
  <si>
    <t>121200597</t>
  </si>
  <si>
    <t>VVT-0016107</t>
  </si>
  <si>
    <t>HTPT LHT_THT P11,12,13,15,16 GO VAP-1.21300126.0016107_121200597</t>
  </si>
  <si>
    <t>VVT-202008195</t>
  </si>
  <si>
    <t>70251211</t>
  </si>
  <si>
    <t>VVT-0016147</t>
  </si>
  <si>
    <t>MBT CUA CONG TRINH DIEN KHI HOA XA TAN TUC-1.21300108.0016147_70251211</t>
  </si>
  <si>
    <t>VVT-202008235</t>
  </si>
  <si>
    <t>041200338</t>
  </si>
  <si>
    <t>VVT-0016151</t>
  </si>
  <si>
    <t>HTPT LHT_THT XA BLOI,PVANHAI,LMINHXUAN,VINH LOC A,B BC-1.21300108.0016151_041200338</t>
  </si>
  <si>
    <t>VVT-202008239</t>
  </si>
  <si>
    <t>050795102</t>
  </si>
  <si>
    <t>VVT-0016154</t>
  </si>
  <si>
    <t>MBT SCCD 050795102 75.0-1.21300100.0016154_050795102</t>
  </si>
  <si>
    <t>VVT-202008242</t>
  </si>
  <si>
    <t>7081240945279</t>
  </si>
  <si>
    <t>VVT-0016164</t>
  </si>
  <si>
    <t>HT&amp; PT LTRAM HA THE QUAN 6(NAM 2008) LLK070706-825C006-7081240945279-1.21304201.0016164_7081240945279</t>
  </si>
  <si>
    <t>VVT-202008252</t>
  </si>
  <si>
    <t>131 670 000</t>
  </si>
  <si>
    <t>051097478</t>
  </si>
  <si>
    <t>VVT-0016172</t>
  </si>
  <si>
    <t>MBT DIEN KHI HOA XA TAN HIEP-1.21300110.0016172_051097478</t>
  </si>
  <si>
    <t>VVT-202008260</t>
  </si>
  <si>
    <t>041014151</t>
  </si>
  <si>
    <t>VVT-0016181</t>
  </si>
  <si>
    <t>MBT 1P 50kVA_8,6(12,7)/0,2kV - RRK140901-1.21302010.0016181_041014151</t>
  </si>
  <si>
    <t>VVT-202008269</t>
  </si>
  <si>
    <t>041014183</t>
  </si>
  <si>
    <t>VVT-0016182</t>
  </si>
  <si>
    <t>MBT 1P 50KVA - RRK122101-1.21303008.0016182_041014183</t>
  </si>
  <si>
    <t>VVT-202008270</t>
  </si>
  <si>
    <t>18 160 385</t>
  </si>
  <si>
    <t>61223138</t>
  </si>
  <si>
    <t>VVT-0016187</t>
  </si>
  <si>
    <t>MBT CUA CONG TRINH ĐIEN KHI HOA XA BINH TRI ĐONG-1.21304226.0016187_61223138</t>
  </si>
  <si>
    <t>VVT-202008275</t>
  </si>
  <si>
    <t>131203363</t>
  </si>
  <si>
    <t>VVT-0016188</t>
  </si>
  <si>
    <t>MBT 320KVA TCCS&amp; PT LHT CHONG QUA TAI DHT, TMT,TCH,TTN Q.12-1.21304228.0016188_131203363</t>
  </si>
  <si>
    <t>VVT-202008276</t>
  </si>
  <si>
    <t>14 061 104</t>
  </si>
  <si>
    <t>4032175047921</t>
  </si>
  <si>
    <t>VVT-0016123</t>
  </si>
  <si>
    <t>Máy biến thế CT HTPT lưới điện xã Vĩnh Lộc A, B 2004-1.21050000.0016123_4032175047921</t>
  </si>
  <si>
    <t>VVT-202008211</t>
  </si>
  <si>
    <t>3 729 910</t>
  </si>
  <si>
    <t>05059145</t>
  </si>
  <si>
    <t>VVT-0016140</t>
  </si>
  <si>
    <t>2363/QD-EVNHCMC 24/09/2015-1.21020100.0016140_05059145</t>
  </si>
  <si>
    <t>VVT-202008228</t>
  </si>
  <si>
    <t>75 kva</t>
  </si>
  <si>
    <t>VVT-0016237</t>
  </si>
  <si>
    <t>MAY BIEN THE CT HTPT LUOI HT XA VINH LOC A, B 2003-1.21300112.0016237_0320164T</t>
  </si>
  <si>
    <t>VVT-202009044</t>
  </si>
  <si>
    <t>4 481 967</t>
  </si>
  <si>
    <t>VVT-0016256</t>
  </si>
  <si>
    <t>MBT 100KVA SM.0381247T- HTLHT-THT Quận 7- KHCB2003- JK30714-1.21304212.0016256_0381247T</t>
  </si>
  <si>
    <t>VVT-202009063</t>
  </si>
  <si>
    <t>151001699</t>
  </si>
  <si>
    <t>VVT-0016261</t>
  </si>
  <si>
    <t>MBT 1P 100KVA 12.7-0,44KV THIBIDI 151001699-TRANG BI TSCD JJK151501-1.21304212.0016261_151001699</t>
  </si>
  <si>
    <t>VVT-202009068</t>
  </si>
  <si>
    <t>61 796 892</t>
  </si>
  <si>
    <t>32 094 723</t>
  </si>
  <si>
    <t>800976</t>
  </si>
  <si>
    <t>VVT-0016268</t>
  </si>
  <si>
    <t>MAY BIEN THE DKH P.LONG BINH Q.9*3P-15-22/0.4* 160 KVA-1.21300118.0016268_800976</t>
  </si>
  <si>
    <t>VVT-202009075</t>
  </si>
  <si>
    <t>801022</t>
  </si>
  <si>
    <t>VVT-0016271</t>
  </si>
  <si>
    <t>HTPT LHT_THT KHU VUC QUAN 9-1.21300126.0016271_801022</t>
  </si>
  <si>
    <t>VVT-202009078</t>
  </si>
  <si>
    <t>801224</t>
  </si>
  <si>
    <t>VVT-0016277</t>
  </si>
  <si>
    <t>HTPT LHT_THT KHU VUC QUAN 9-1.21300126.0016277_801224</t>
  </si>
  <si>
    <t>VVT-202009084</t>
  </si>
  <si>
    <t>800958</t>
  </si>
  <si>
    <t>VVT-0016278</t>
  </si>
  <si>
    <t>HTPT LHT_THT KHU VUC QUAN 9-1.21300128.0016278_800958</t>
  </si>
  <si>
    <t>VVT-202009085</t>
  </si>
  <si>
    <t>6103232803184</t>
  </si>
  <si>
    <t>VVT-0016294</t>
  </si>
  <si>
    <t>MBT 320KVA SM 6103232803184 KDC TRUONG THANH 1-1.21304228.0016294_6103232803184</t>
  </si>
  <si>
    <t>VVT-202009101</t>
  </si>
  <si>
    <t>33 676 984</t>
  </si>
  <si>
    <t>7081240003375</t>
  </si>
  <si>
    <t>VVT-0016298</t>
  </si>
  <si>
    <t>MBT 400KVA THANH MY NAM 11 SM:7081240003375-1.21304230.0016298_7081240003375</t>
  </si>
  <si>
    <t>VVT-202009105</t>
  </si>
  <si>
    <t>190 497 260</t>
  </si>
  <si>
    <t>478 282</t>
  </si>
  <si>
    <t>VVT-0016307</t>
  </si>
  <si>
    <t>HTPT LHT-THT KHU VUC QUAN THU DUC - 01011131-22-1.21300112.0016307_01011131-22</t>
  </si>
  <si>
    <t>VVT-202009114</t>
  </si>
  <si>
    <t>61116155</t>
  </si>
  <si>
    <t>VVT-0016309</t>
  </si>
  <si>
    <t>MBT CUA CONG TRINH DIEN KHI HOA XA AN PHU DONG-1.21300118.0016309_61116155</t>
  </si>
  <si>
    <t>VVT-202009116</t>
  </si>
  <si>
    <t>61016117</t>
  </si>
  <si>
    <t>VVT-0016310</t>
  </si>
  <si>
    <t>MBT CUA CONG TRINH DIEN KHI HOA XA THANH LOC-1.21300118.0016310_61016117</t>
  </si>
  <si>
    <t>VVT-202009117</t>
  </si>
  <si>
    <t>61023119</t>
  </si>
  <si>
    <t>VVT-0016313</t>
  </si>
  <si>
    <t>MBT CUA CONG TRINH HTHT HUYEN HOC MON-1.21300126.0016313_61023119</t>
  </si>
  <si>
    <t>VVT-202009120</t>
  </si>
  <si>
    <t>358088</t>
  </si>
  <si>
    <t>VVT-0016318</t>
  </si>
  <si>
    <t>MBT LHT TRAM HT Q3 *3P-15-22/0.4*400KVA-1.21300130.0016318_358088</t>
  </si>
  <si>
    <t>VVT-202009125</t>
  </si>
  <si>
    <t>101 794 490</t>
  </si>
  <si>
    <t>150402370</t>
  </si>
  <si>
    <t>VVT-0016226</t>
  </si>
  <si>
    <t>MBT 560KVA 150402370 TRAM KHU NHA O HIMLAM CAO LO P4Q8-1.21300136.0016226_150402370</t>
  </si>
  <si>
    <t>VVT-202009033</t>
  </si>
  <si>
    <t>378 583 000</t>
  </si>
  <si>
    <t>VVT-0016233</t>
  </si>
  <si>
    <t>MAY BIEN THE 1PHA 8.6-12.7/0.2-0.4KV-1.21300112.0016233_0320187T</t>
  </si>
  <si>
    <t>VVT-202009040</t>
  </si>
  <si>
    <t>VVT-0016379</t>
  </si>
  <si>
    <t>MAY BIEN THE LUOI HT-TRAM HT Q.6*3P-15-22/0.4* 400 KVA-1.21300100.0016379_358083</t>
  </si>
  <si>
    <t>VVT-202009186</t>
  </si>
  <si>
    <t>358154</t>
  </si>
  <si>
    <t>VVT-0016382</t>
  </si>
  <si>
    <t>MAY BIEN THE LUOI HT,THT F1.2.3.5 Q.I*3P-15-22/0.4* 400 KVA-1.21300100.0016382_358154</t>
  </si>
  <si>
    <t>VVT-202009189</t>
  </si>
  <si>
    <t>70143033</t>
  </si>
  <si>
    <t>VVT-0016387</t>
  </si>
  <si>
    <t>TRAM THAN HIEN 4 KIEN THIET TO DAN-1.21304200.0016387_70143033</t>
  </si>
  <si>
    <t>VVT-202009194</t>
  </si>
  <si>
    <t>VVT-0016389</t>
  </si>
  <si>
    <t>MBT-HT VA PTL AN LAC BINH TRI DONG BINH TAN-2004 050203189-1.21304200.0016389_050203189</t>
  </si>
  <si>
    <t>VVT-202009196</t>
  </si>
  <si>
    <t>121200330</t>
  </si>
  <si>
    <t>VVT-0016338</t>
  </si>
  <si>
    <t>MBT HTPT LHT_THT HUYEN HOC MON-1.21304226.0016338_121200330</t>
  </si>
  <si>
    <t>VVT-202009145</t>
  </si>
  <si>
    <t>358266</t>
  </si>
  <si>
    <t>VVT-0016342</t>
  </si>
  <si>
    <t>MAY BIEN THE LUOI HT-TRAM HT Q.1*3P-15-22/0.4* 400 KVA-1.21300100.0016342_358266</t>
  </si>
  <si>
    <t>VVT-202009149</t>
  </si>
  <si>
    <t>61043176</t>
  </si>
  <si>
    <t>VVT-0016344</t>
  </si>
  <si>
    <t>MBT CUA CONG TRINH HTHT NGUYEN THI MINH KHAI-1.21300100.0016344_61043176</t>
  </si>
  <si>
    <t>VVT-202009151</t>
  </si>
  <si>
    <t>160507139</t>
  </si>
  <si>
    <t>VVT-0016349</t>
  </si>
  <si>
    <t>MBT 630KVA SM160507139-1.21304201.0016349_160507139</t>
  </si>
  <si>
    <t>VVT-202009156</t>
  </si>
  <si>
    <t>183 299 000</t>
  </si>
  <si>
    <t>MG070964</t>
  </si>
  <si>
    <t>VVT-0016352</t>
  </si>
  <si>
    <t>MAY BIEN THE 560KVA SM MG070964 NGU LAO 343/1-1.21304236.0016352_MG070964</t>
  </si>
  <si>
    <t>VVT-202009159</t>
  </si>
  <si>
    <t>25 915 700</t>
  </si>
  <si>
    <t>VVT-0016354</t>
  </si>
  <si>
    <t>MBT CT HT va PTL THT KV Dong Bac CC nam 2005 SM 4122150221502-1.21304208.0016354_4122150221502</t>
  </si>
  <si>
    <t>VVT-202009161</t>
  </si>
  <si>
    <t>5 055 712</t>
  </si>
  <si>
    <t>VVT-0016371</t>
  </si>
  <si>
    <t>MBT LUOI HT TRAM HT QUAN 6-1.21300100.0016371_061197653</t>
  </si>
  <si>
    <t>VVT-202009178</t>
  </si>
  <si>
    <t>122250292</t>
  </si>
  <si>
    <t>VVT-0016407</t>
  </si>
  <si>
    <t>MBT 250kVA SM 122250292-JJK061601-1.21304201.0016407_122250292</t>
  </si>
  <si>
    <t>VVT-202009214</t>
  </si>
  <si>
    <t>16 117 482</t>
  </si>
  <si>
    <t>161000987</t>
  </si>
  <si>
    <t>VVT-0016408</t>
  </si>
  <si>
    <t>TRANG BI MBT NANG CAP DIEN AP NAM 2016-LLK161501-SM 161000987-1.21304202.0016408_161000987</t>
  </si>
  <si>
    <t>VVT-202009215</t>
  </si>
  <si>
    <t>100kVA</t>
  </si>
  <si>
    <t>61 783 854</t>
  </si>
  <si>
    <t>35 594 949</t>
  </si>
  <si>
    <t>358257</t>
  </si>
  <si>
    <t>VVT-0016426</t>
  </si>
  <si>
    <t>MBT 3P  400KVA SM 358257-1.21304200.0016426_358257</t>
  </si>
  <si>
    <t>VVT-202010010</t>
  </si>
  <si>
    <t>0320345T</t>
  </si>
  <si>
    <t>VVT-0016467</t>
  </si>
  <si>
    <t>MBT PTT LHT QUAN GO VAP 2003-1.21304012.0016467_0320345T</t>
  </si>
  <si>
    <t>VVT-202010051</t>
  </si>
  <si>
    <t>0320316T</t>
  </si>
  <si>
    <t>VVT-0016470</t>
  </si>
  <si>
    <t>MBT PTT LHT QUAN GO VAP 2003-1.21304012.0016470_0320316T</t>
  </si>
  <si>
    <t>VVT-202010054</t>
  </si>
  <si>
    <t>140601295</t>
  </si>
  <si>
    <t>VVT-0016421</t>
  </si>
  <si>
    <t>HTPT LHT_THT P2,3,13,14 QUAN 10-1.21300110.0016421_140601295</t>
  </si>
  <si>
    <t>VVT-202010005</t>
  </si>
  <si>
    <t>090803243</t>
  </si>
  <si>
    <t>VVT-0016447</t>
  </si>
  <si>
    <t>MAY BIEN THE TRAM KDC BINH HOA P13 QBTHANH(DIAOC-1.21300118.0016447_090803243</t>
  </si>
  <si>
    <t>VVT-202010031</t>
  </si>
  <si>
    <t>801006</t>
  </si>
  <si>
    <t>VVT-0016448</t>
  </si>
  <si>
    <t>MBT CAY TRAM VA TCCS 1 PHAN BINH THANH-1.21300126.0016448_801006</t>
  </si>
  <si>
    <t>VVT-202010032</t>
  </si>
  <si>
    <t>09031576</t>
  </si>
  <si>
    <t>VVT-0016515</t>
  </si>
  <si>
    <t>MBT 3P 160KVA 09031576  HT &amp; PT lưới trạm HT xã TN TK BLợi LMX 2014-1.21020100.0016515_09031576</t>
  </si>
  <si>
    <t>VVT-202010099</t>
  </si>
  <si>
    <t>92 000 000</t>
  </si>
  <si>
    <t>44 802 329</t>
  </si>
  <si>
    <t>041000177</t>
  </si>
  <si>
    <t>VVT-0016488</t>
  </si>
  <si>
    <t>HTPT LHT_THT QUAN 7-041000177-1.21300108.0016488_041000177</t>
  </si>
  <si>
    <t>VVT-202010072</t>
  </si>
  <si>
    <t>S04101253</t>
  </si>
  <si>
    <t>VVT-0016492</t>
  </si>
  <si>
    <t>MBT 50KVA 8,6(12,7)/0,22-0,44 SM: S04101253 (CT nâng cấp tuyến XD)-1.21300108.0016492_S04101253</t>
  </si>
  <si>
    <t>VVT-202010076</t>
  </si>
  <si>
    <t>12 425 309</t>
  </si>
  <si>
    <t xml:space="preserve">37 235 000 </t>
  </si>
  <si>
    <t>S06071479</t>
  </si>
  <si>
    <t>VVT-0016494</t>
  </si>
  <si>
    <t>MBT 1 pha 100KVA 12,7/0,2-0,4KV SM: S06071479 (Trạm An Bình 1)-1.21300108.0016494_S06071479</t>
  </si>
  <si>
    <t>VVT-202010078</t>
  </si>
  <si>
    <t>65 900 000</t>
  </si>
  <si>
    <t>25 896 760</t>
  </si>
  <si>
    <t>32 183 261</t>
  </si>
  <si>
    <t xml:space="preserve">33 716 739 </t>
  </si>
  <si>
    <t>70351342</t>
  </si>
  <si>
    <t>VVT-0016545</t>
  </si>
  <si>
    <t>MBT CUA CONG TRINH DIEN KHI HOA XA BINH LOI-1.21300108.0016545_70351342</t>
  </si>
  <si>
    <t>VVT-202010129</t>
  </si>
  <si>
    <t>358288</t>
  </si>
  <si>
    <t>VVT-0016525</t>
  </si>
  <si>
    <t>MBT LHT-TRAM HT Q.5*3P-15-22/0.4* 400 KVA 358288-1.21300130.0016525_358288</t>
  </si>
  <si>
    <t>VVT-202010109</t>
  </si>
  <si>
    <t>358330</t>
  </si>
  <si>
    <t>VVT-0016534</t>
  </si>
  <si>
    <t>MBT LHT,THT Q8*3P-15-22/0.4* 400KVA 358330-1.21300130.0016534_358330</t>
  </si>
  <si>
    <t>VVT-202010118</t>
  </si>
  <si>
    <t>710891</t>
  </si>
  <si>
    <t>VVT-0016518</t>
  </si>
  <si>
    <t>MBT CUA CONG TRINH LUOI HA THE, TRAM HA THE P15 VA P17 QUAN GO VAP-1.21300126.0016518_710891</t>
  </si>
  <si>
    <t>VVT-202010102</t>
  </si>
  <si>
    <t>80933083-2</t>
  </si>
  <si>
    <t>VVT-0016575</t>
  </si>
  <si>
    <t>XDM TBT 320kVA 15-22/0.4kV CTY TNHH SX KIM DO (MBT)-1.21190000.0016575_80933083-2</t>
  </si>
  <si>
    <t>VVT-202011027</t>
  </si>
  <si>
    <t>320kVA</t>
  </si>
  <si>
    <t>16 200 000</t>
  </si>
  <si>
    <t>800826</t>
  </si>
  <si>
    <t>VVT-0016588</t>
  </si>
  <si>
    <t>MáY BIếN THế HT LƯớI HT TÂN BìNH*3P-15-22/0.4*320KVA-1.21300128.0016588_800826</t>
  </si>
  <si>
    <t>VVT-202011040</t>
  </si>
  <si>
    <t>MáY</t>
  </si>
  <si>
    <t>63 000 000</t>
  </si>
  <si>
    <t>05100794</t>
  </si>
  <si>
    <t>VVT-0016593</t>
  </si>
  <si>
    <t>MBT 1P 75KVA 8.6-12.7/0.2-0.4KV-Cải tạo và PT l/điện p/phối ĐLGV 2006-1.21304010.0016593_05100794</t>
  </si>
  <si>
    <t>VVT-202011045</t>
  </si>
  <si>
    <t>12 050 485</t>
  </si>
  <si>
    <t>0320238T</t>
  </si>
  <si>
    <t>VVT-0016595</t>
  </si>
  <si>
    <t>Máy biến thế CT HTPT lưới HT xã Vĩnh Lộc A, B-1.21050000.0016595_0320238T</t>
  </si>
  <si>
    <t>VVT-202011047</t>
  </si>
  <si>
    <t>4 755 469</t>
  </si>
  <si>
    <t>801106</t>
  </si>
  <si>
    <t>VVT-0016607</t>
  </si>
  <si>
    <t>MBT DIEN KHI HOA XA TAN THUAN TAY-1.21300126.0016607_801106</t>
  </si>
  <si>
    <t>VVT-202011059</t>
  </si>
  <si>
    <t>4122100224618</t>
  </si>
  <si>
    <t>VVT-0016623</t>
  </si>
  <si>
    <t>N-MBT NNK050709-So may 4122100224618-37013000073-HT&amp;PT MBT KV SON KY-1.21300112.0016623_4122100224618</t>
  </si>
  <si>
    <t>VVT-202011075</t>
  </si>
  <si>
    <t>1 303 286</t>
  </si>
  <si>
    <t>S04081356</t>
  </si>
  <si>
    <t>VVT-0016679</t>
  </si>
  <si>
    <t>MBT 50KVA Doi Lầu 5 SM: S04081356 (nâng cấp CT từ CT15 đến cuối tuy-1.21300108.0016679_S04081356</t>
  </si>
  <si>
    <t>VVT-202012055</t>
  </si>
  <si>
    <t>43 441 000</t>
  </si>
  <si>
    <t>15 260 330</t>
  </si>
  <si>
    <t>70351394</t>
  </si>
  <si>
    <t>VVT-0016661</t>
  </si>
  <si>
    <t>MBT CUA CONG TRINH DIEN KHI HOA XA HUNG LONG-1.21300108.0016661_70351394</t>
  </si>
  <si>
    <t>VVT-202012037</t>
  </si>
  <si>
    <t>60671115-22</t>
  </si>
  <si>
    <t>VVT-0016636</t>
  </si>
  <si>
    <t>MBT 60671115    TBD4         150/2.04.96       11A-11.06.96-1.21020100.0016636_60671115-22</t>
  </si>
  <si>
    <t>VVT-202012012</t>
  </si>
  <si>
    <t>70851754</t>
  </si>
  <si>
    <t>VVT-0016641</t>
  </si>
  <si>
    <t>MBT DIEN KHI HOA XA PHONG PHU-1.21300108.0016641_70851754</t>
  </si>
  <si>
    <t>VVT-202012017</t>
  </si>
  <si>
    <t>70351381</t>
  </si>
  <si>
    <t>VVT-0016645</t>
  </si>
  <si>
    <t>MBT CUA CONG TRINH DIEN KHI HOA XA HUNG LONG-1.21300108.0016645_70351381</t>
  </si>
  <si>
    <t>VVT-202012021</t>
  </si>
  <si>
    <t>05069836</t>
  </si>
  <si>
    <t>VVT-0016650</t>
  </si>
  <si>
    <t>MáY BIếN THế CT DKH Xã TRUNG Mỹ TÂY Q.12-1P-8.6-12.7/2-4*75KVA-1.21300110.0016650_05069836</t>
  </si>
  <si>
    <t>VVT-202012026</t>
  </si>
  <si>
    <t>050502398</t>
  </si>
  <si>
    <t>VVT-0016785</t>
  </si>
  <si>
    <t>MAY BIEN THE 1P 12.7-8.6/0.2-0.4KV CT PT LTHT KVUC P.PLONGA....HIEP PH-1.21300110.0016785_050502398</t>
  </si>
  <si>
    <t>VVT-202012161</t>
  </si>
  <si>
    <t>65 102 619</t>
  </si>
  <si>
    <t xml:space="preserve">12 952 381 </t>
  </si>
  <si>
    <t>131500987</t>
  </si>
  <si>
    <t>VVT-0016791</t>
  </si>
  <si>
    <t>MBT 50KVA HT &amp; PTL  DLTTH 2013 SM: 131500987-1.21304208.0016791_131500987</t>
  </si>
  <si>
    <t>VVT-202012167</t>
  </si>
  <si>
    <t>14 864 275</t>
  </si>
  <si>
    <t xml:space="preserve">45 509 000 </t>
  </si>
  <si>
    <t>152160581</t>
  </si>
  <si>
    <t>VVT-0016795</t>
  </si>
  <si>
    <t>MBT 160KVA(XDM cấp điện Ông Nguyễ Vũ Bo Hòang):152160581-1.21304218.0016795_152160581</t>
  </si>
  <si>
    <t>VVT-202012171</t>
  </si>
  <si>
    <t>76 815 977</t>
  </si>
  <si>
    <t>357164</t>
  </si>
  <si>
    <t>VVT-0016698</t>
  </si>
  <si>
    <t>MAY BIEN THE LUOI HA THE TRAM HT TAN BINH-1P -8.6-12.7/2-4 *75 KVA-1.21300110.0016698_357164</t>
  </si>
  <si>
    <t>VVT-202012074</t>
  </si>
  <si>
    <t>357151</t>
  </si>
  <si>
    <t>VVT-0016700</t>
  </si>
  <si>
    <t>MAY BIEN THE LUOI HA THE TRAM HT TAN BINH-1P -8.6-12.7/2-4 *75 KVA-1.21300110.0016700_357151</t>
  </si>
  <si>
    <t>VVT-202012076</t>
  </si>
  <si>
    <t>31071180</t>
  </si>
  <si>
    <t>VVT-0016708</t>
  </si>
  <si>
    <t>MBT 75KVA CT NGAN NGUA QT TBT CC KV P.17-QTB-NNK030733-1.21300210.0016708_31071180</t>
  </si>
  <si>
    <t>VVT-202012084</t>
  </si>
  <si>
    <t>357140</t>
  </si>
  <si>
    <t>VVT-0016715</t>
  </si>
  <si>
    <t>MBT lưới hạ thế tram HT Tân Bình 1P 8,6-12,7/2-4 75KVA-1.21304210.0016715_357140</t>
  </si>
  <si>
    <t>VVT-202012091</t>
  </si>
  <si>
    <t>051014164</t>
  </si>
  <si>
    <t>VVT-0016755</t>
  </si>
  <si>
    <t>MBT 1P 75 KVA 8.6-12.7KV/0.2-0.4KV - 054014164-1.21300101.0016755_051014164</t>
  </si>
  <si>
    <t>VVT-202012131</t>
  </si>
  <si>
    <t>19 313 948</t>
  </si>
  <si>
    <t>12081313</t>
  </si>
  <si>
    <t>VVT-0016758</t>
  </si>
  <si>
    <t>MBT 3P 250KVA 15-22/0,44KV CT XDM TRAM HT CHONG QUA TAI 13KV HM&amp;12-1.21304226.0016758_12081313</t>
  </si>
  <si>
    <t>VVT-202012134</t>
  </si>
  <si>
    <t>154 325 280</t>
  </si>
  <si>
    <t>55 561 940</t>
  </si>
  <si>
    <t>060401184</t>
  </si>
  <si>
    <t>VVT-0016816</t>
  </si>
  <si>
    <t>MAY BIEN THE 100KVA HTPT LHTTHTP1,2,4,5,6,7,8,9,10,11,12,13,14,15 Q11-1.21300110.0016816_060401184</t>
  </si>
  <si>
    <t>VVT-202012192</t>
  </si>
  <si>
    <t>061101395</t>
  </si>
  <si>
    <t>VVT-0016819</t>
  </si>
  <si>
    <t>MAY BIEN THE 100KVA HTPT LHTTHTP1,2,4,5,6,7,8,9,10,11,12,13,14,15 Q11-1.21300110.0016819_061101395</t>
  </si>
  <si>
    <t>VVT-202012195</t>
  </si>
  <si>
    <t>01233209-2</t>
  </si>
  <si>
    <t>VVT-0016820</t>
  </si>
  <si>
    <t>MAY BIEN THE TRAM LAC LONG QUAN 29 CT DIEN LAC LONG QUAN Q11-1.21300111.0016820_01233209-2</t>
  </si>
  <si>
    <t>VVT-202012196</t>
  </si>
  <si>
    <t>130404390</t>
  </si>
  <si>
    <t>VVT-0016799</t>
  </si>
  <si>
    <t>MBT 320KVA  HE THONG DIEN KHU A KDC AN PHU 4 AN KHANH-1.21304228.0016799_130404390</t>
  </si>
  <si>
    <t>VVT-202012175</t>
  </si>
  <si>
    <t>16 274 166</t>
  </si>
  <si>
    <t>01233208-2</t>
  </si>
  <si>
    <t>VVT-0016821</t>
  </si>
  <si>
    <t>MAY BIEN THE TRAM PHU BINH 2 CT DIEN LAC LONG QUAN Q11-1.21300111.0016821_01233208-2</t>
  </si>
  <si>
    <t>VVT-202012197</t>
  </si>
  <si>
    <t>140503272</t>
  </si>
  <si>
    <t>VVT-0016822</t>
  </si>
  <si>
    <t>MAY BIEN THE TRAMCHUNG CU LE THI RIENG P15 Q10-1.21300111.0016822_140503272</t>
  </si>
  <si>
    <t>VVT-202012198</t>
  </si>
  <si>
    <t>060301199</t>
  </si>
  <si>
    <t>VVT-0016823</t>
  </si>
  <si>
    <t>MBT 100KVA HTPT LHT THT P1,2,4,5,6,7,8,9,10,11,12,13,14,15 Q11-1.21300111.0016823_060301199</t>
  </si>
  <si>
    <t>VVT-202012199</t>
  </si>
  <si>
    <t>73 534 845</t>
  </si>
  <si>
    <t xml:space="preserve">18 955 155 </t>
  </si>
  <si>
    <t>20643103-2</t>
  </si>
  <si>
    <t>VVT-0016829</t>
  </si>
  <si>
    <t>MBT 3P 400KVA 15/0.4 SM 20643103-2 XN IN TEM BUU DIEN R19FC087L-1.21304200.0016829_20643103-2</t>
  </si>
  <si>
    <t>VVT-202012205</t>
  </si>
  <si>
    <t>20 357 100</t>
  </si>
  <si>
    <t>141200604</t>
  </si>
  <si>
    <t>VVT-0016867</t>
  </si>
  <si>
    <t>HTPT LHT-THT Cầu Ông Lãnh, Cô Giang-1.21300111.0016867_141200604</t>
  </si>
  <si>
    <t>VVT-202012243</t>
  </si>
  <si>
    <t>12039132</t>
  </si>
  <si>
    <t>VVT-0000084</t>
  </si>
  <si>
    <t>MBT 250KVA 15/0,4KV-1.21050000.0000084_12039132</t>
  </si>
  <si>
    <t>VVT-8969</t>
  </si>
  <si>
    <t>211 649 000</t>
  </si>
  <si>
    <t>21 400 000</t>
  </si>
  <si>
    <t>050405840</t>
  </si>
  <si>
    <t>VVT-0000097</t>
  </si>
  <si>
    <t>MBT 1pha 75KVA (CT:HTPT xã Vĩnh Lộc A, B 2005)-1.21050000.0000097_050405840</t>
  </si>
  <si>
    <t>VVT-11803</t>
  </si>
  <si>
    <t>051007175</t>
  </si>
  <si>
    <t>VVT-0000102</t>
  </si>
  <si>
    <t>MBT 75 kva  HT$ PTLTHT - BC,TT,QĐ,HL,APT,TQT -H.BC(2006) 051007175-1.21050000.0000102_051007175</t>
  </si>
  <si>
    <t>VVT-11808</t>
  </si>
  <si>
    <t>050405859</t>
  </si>
  <si>
    <t>VVT-0000070</t>
  </si>
  <si>
    <t>MBT 1pha 75KVA (CT:HTPT xã Vĩnh Lộc A, B 2005)-1.21050000.0000070_050405859</t>
  </si>
  <si>
    <t>VVT-8313</t>
  </si>
  <si>
    <t>827451</t>
  </si>
  <si>
    <t>VVT-0000405</t>
  </si>
  <si>
    <t>MBT GE 827451-1.21300102.0000405_827451</t>
  </si>
  <si>
    <t>VVT-4037</t>
  </si>
  <si>
    <t>953 125</t>
  </si>
  <si>
    <t>8906046</t>
  </si>
  <si>
    <t>VVT-0000441</t>
  </si>
  <si>
    <t>MBT 25KVA 8660/120 240V THIBID I SM 8906046 1-1.21300102.0000441_8906046</t>
  </si>
  <si>
    <t>VVT-4817</t>
  </si>
  <si>
    <t>2 707 100</t>
  </si>
  <si>
    <t>M203183</t>
  </si>
  <si>
    <t>VVT-0000450</t>
  </si>
  <si>
    <t>T1 8660/15KV BT 25KVA STANDARD TAN TIEN 2-1.21300102.0000450_M203183</t>
  </si>
  <si>
    <t>VVT-5113</t>
  </si>
  <si>
    <t>VVT-0000521</t>
  </si>
  <si>
    <t>MAY BIEN THE 25KVA TBD4 8.6/0.2KV SM:02069444-1.21300102.0000521_02069444</t>
  </si>
  <si>
    <t>VVT-5928</t>
  </si>
  <si>
    <t>0421</t>
  </si>
  <si>
    <t>VVT-0000551</t>
  </si>
  <si>
    <t>MAY BIEN DIEN TREN TRU 25KVA 1P TD 1 2 F20 STANDARD SDB 0421 8660/220-1.21300102.0000551_0421</t>
  </si>
  <si>
    <t>VVT-6871</t>
  </si>
  <si>
    <t>02089114</t>
  </si>
  <si>
    <t>VVT-0000552</t>
  </si>
  <si>
    <t>MBT  25KVA  SCCD 8.6/0.2KV SM 02089114-1.21300102.0000552_02089114</t>
  </si>
  <si>
    <t>VVT-6890</t>
  </si>
  <si>
    <t>15 623 305</t>
  </si>
  <si>
    <t>487755</t>
  </si>
  <si>
    <t>VVT-0000555</t>
  </si>
  <si>
    <t>MBT 25KVA T1 8.6/0.4KV GE SM:487755-1.21300102.0000555_487755</t>
  </si>
  <si>
    <t>VVT-6945</t>
  </si>
  <si>
    <t>86816</t>
  </si>
  <si>
    <t>VVT-0000229</t>
  </si>
  <si>
    <t>T1 8,6KV 120/240V 10KVA DINH CHIEU 498 GE 86816 1P-1.21300101.0000229_86816</t>
  </si>
  <si>
    <t>VVT-3636</t>
  </si>
  <si>
    <t>VVT-0000243</t>
  </si>
  <si>
    <t>MAY BIEN THE 1P 15KVA SM 21201636-22-1.21300101.0000243_21201636-22</t>
  </si>
  <si>
    <t>VVT-4059</t>
  </si>
  <si>
    <t>VVT-0000245</t>
  </si>
  <si>
    <t>MAY BIEN THE 1P 15KVA SM 21201638-22-1.21300101.0000245_21201638-22</t>
  </si>
  <si>
    <t>VVT-4061</t>
  </si>
  <si>
    <t>VVT-0000251</t>
  </si>
  <si>
    <t>MBT 8,6/0.22-0,44-1.21300101.0000251_724742</t>
  </si>
  <si>
    <t>VVT-4371</t>
  </si>
  <si>
    <t>190 669</t>
  </si>
  <si>
    <t>VVT-0000338</t>
  </si>
  <si>
    <t>T1 15KV/220/440V 25KVA WAGNER N 73211858-1.21300101.0000338_73211858</t>
  </si>
  <si>
    <t>VVT-5672</t>
  </si>
  <si>
    <t>840387</t>
  </si>
  <si>
    <t>VVT-0000339</t>
  </si>
  <si>
    <t>T1 25KVA 15KV/220-440V SM L840 387 YELA TD 19 TAN THOI HIEP-1.21300101.0000339_840387</t>
  </si>
  <si>
    <t>VVT-7433</t>
  </si>
  <si>
    <t>27 897 720</t>
  </si>
  <si>
    <t>M217394</t>
  </si>
  <si>
    <t>VVT-0000825</t>
  </si>
  <si>
    <t>MBT GE 1PHA N 37,5KVA-1.21300105.0000825_M217394</t>
  </si>
  <si>
    <t>VVT-9558</t>
  </si>
  <si>
    <t>34 393 320</t>
  </si>
  <si>
    <t>000363</t>
  </si>
  <si>
    <t>VVT-0000828</t>
  </si>
  <si>
    <t>T1 75KVA 15KV/220-440V SM 2SK 000363 PHU THO HOA 23-1.21300105.0000828_000363</t>
  </si>
  <si>
    <t>VVT-10137</t>
  </si>
  <si>
    <t>VVT-0000849</t>
  </si>
  <si>
    <t>MBT 50KVA 8660/220-440V CD SM 04019479-1.21300108.0000849_04019479</t>
  </si>
  <si>
    <t>VVT-3212</t>
  </si>
  <si>
    <t>495995</t>
  </si>
  <si>
    <t>VVT-0000859</t>
  </si>
  <si>
    <t>MBT 50KVA-1.21300108.0000859_495995</t>
  </si>
  <si>
    <t>VVT-3663</t>
  </si>
  <si>
    <t>Các nước khác</t>
  </si>
  <si>
    <t>1 798 144</t>
  </si>
  <si>
    <t>VVT-0000895</t>
  </si>
  <si>
    <t>MBT 411647-2  TBD4  CHIN HOI-1.21300108.0000895_411647-2</t>
  </si>
  <si>
    <t>VVT-3996</t>
  </si>
  <si>
    <t>11 436 903</t>
  </si>
  <si>
    <t>VVT-0000901</t>
  </si>
  <si>
    <t>MAY BIEN THE TRAM KHU NHA O NG THANH TUNG HBC TD-1.21300108.0000901_20251136-22</t>
  </si>
  <si>
    <t>VVT-4068</t>
  </si>
  <si>
    <t>VVT-0000911</t>
  </si>
  <si>
    <t>MBT CT DKH VĩNH LộC B-1.21300108.0000911_60151064-2</t>
  </si>
  <si>
    <t>VVT-4231</t>
  </si>
  <si>
    <t>VVT-0000916</t>
  </si>
  <si>
    <t>MBD TR TRU BA SAY 2OC  302002 50KVA WAGNER 8660/120V N71340241-1.21300108.0000916_71340241</t>
  </si>
  <si>
    <t>VVT-4251</t>
  </si>
  <si>
    <t>744301</t>
  </si>
  <si>
    <t>VVT-0000562</t>
  </si>
  <si>
    <t>T1 15KV 120/240V 25KVA TATUNG 744301 CONG TY CAP NUOC-1.21300102.0000562_744301</t>
  </si>
  <si>
    <t>VVT-7509</t>
  </si>
  <si>
    <t>0342</t>
  </si>
  <si>
    <t>VVT-0000565</t>
  </si>
  <si>
    <t>T1 15KV/220/440V 25KVA STANDARD N SDA 0342 T/DOAN 8 9 10 DG 15 TANBIN-1.21300102.0000565_0342</t>
  </si>
  <si>
    <t>VVT-7650</t>
  </si>
  <si>
    <t>40246924</t>
  </si>
  <si>
    <t>VVT-0000637</t>
  </si>
  <si>
    <t>MBT hiệu MITSUBISHI 37.5KVA-1.21300105.0000637_40246924</t>
  </si>
  <si>
    <t>VVT-3661</t>
  </si>
  <si>
    <t>1 568 768</t>
  </si>
  <si>
    <t>VVT-0000701</t>
  </si>
  <si>
    <t>MAY BIEN THE TRAMHT LD NM GACH MEN THANH THANH-1.21300105.0000701_03099025</t>
  </si>
  <si>
    <t>VVT-5498</t>
  </si>
  <si>
    <t>04099023</t>
  </si>
  <si>
    <t>VVT-0000954</t>
  </si>
  <si>
    <t>MBT 50KVA BA468 CD SM 04099023 SA NHO 1-1.21300108.0000954_04099023</t>
  </si>
  <si>
    <t>VVT-4838</t>
  </si>
  <si>
    <t>VVT-0000964</t>
  </si>
  <si>
    <t>MBD/TT KIEN OC 2 GE 50KVA 8660/220 486157-1.21300108.0000964_486157</t>
  </si>
  <si>
    <t>VVT-4895</t>
  </si>
  <si>
    <t>VVT-0001094</t>
  </si>
  <si>
    <t>MAY BIEN THE HT LUOI HT BINH CHANH-1P -8.6-12.7/2-4 *50 KVA-040998155-1.21300108.0001094_040998155</t>
  </si>
  <si>
    <t>VVT-5929</t>
  </si>
  <si>
    <t>VVT-0001131</t>
  </si>
  <si>
    <t>T1 8660V/15KV/BT 50KVA GE 220/440V N K 490369 BUI MON 6-1.21300108.0001131_490369</t>
  </si>
  <si>
    <t>VVT-6080</t>
  </si>
  <si>
    <t>VVT-0001133</t>
  </si>
  <si>
    <t>MBT HA THE TINH LO 8 QD 114 HD 345 PCD 1387 MSCT 50-1.21300108.0001133_509469-2</t>
  </si>
  <si>
    <t>VVT-6082</t>
  </si>
  <si>
    <t>VVT-0001158</t>
  </si>
  <si>
    <t>MBT 50KVA 8660/220 440V CD SM 04059133-1.21300108.0001158_04059133</t>
  </si>
  <si>
    <t>VVT-6201</t>
  </si>
  <si>
    <t>051097129</t>
  </si>
  <si>
    <t>VVT-0001217</t>
  </si>
  <si>
    <t>HOA XA THANH MY LOI-1.21300110.0001217_051097129</t>
  </si>
  <si>
    <t>VVT-3095</t>
  </si>
  <si>
    <t>VVT-0001241</t>
  </si>
  <si>
    <t>MBT 75KVA 8660/220-440V SM 05109156-1.21300110.0001241_05109156</t>
  </si>
  <si>
    <t>VVT-4179</t>
  </si>
  <si>
    <t>VVT-0001244</t>
  </si>
  <si>
    <t>MBT 75 KVA BA 308 SM 8912033B CHANH HUNG D14/11-1.21300110.0001244_8912033B</t>
  </si>
  <si>
    <t>VVT-4311</t>
  </si>
  <si>
    <t>VVT-0001246</t>
  </si>
  <si>
    <t>MBT CUA CONG TRINH DIEN KHI HOA XA HUNG LONG-1.21300110.0001246_70371079</t>
  </si>
  <si>
    <t>VVT-4363</t>
  </si>
  <si>
    <t>13 753 000</t>
  </si>
  <si>
    <t>VVT-0001247</t>
  </si>
  <si>
    <t>MAY BIEN THE DKHOA XA BINH CHANH -1P-8,6-12,7/2-4 * 75KVA-1.21300110.0001247_050698161</t>
  </si>
  <si>
    <t>VVT-4364</t>
  </si>
  <si>
    <t>VVT-0001249</t>
  </si>
  <si>
    <t>MBT 75KVA BA 102 SM 807033 DIEN XUAN TBD-1.21300110.0001249_8907033</t>
  </si>
  <si>
    <t>VVT-4451</t>
  </si>
  <si>
    <t>2214016</t>
  </si>
  <si>
    <t>VVT-0001174</t>
  </si>
  <si>
    <t>MBDTT/CTAN LY THAI TO20 OSAKA 2A 2214016 50KVA 1P8660/120440-1.21300108.0001174_2214016</t>
  </si>
  <si>
    <t>VVT-6453</t>
  </si>
  <si>
    <t>VVT-0000966</t>
  </si>
  <si>
    <t>MBT CT DKH VINH LOC B                  QD 138 HD 463 PCD 126  MSCT 50-1.21300108.0000966_60151086-2</t>
  </si>
  <si>
    <t>VVT-4909</t>
  </si>
  <si>
    <t>VVT-0000976</t>
  </si>
  <si>
    <t>MBT WAGNER 50KVA TP480-1.21300108.0000976_TP480</t>
  </si>
  <si>
    <t>VVT-4951</t>
  </si>
  <si>
    <t>719 258</t>
  </si>
  <si>
    <t>VVT-0000978</t>
  </si>
  <si>
    <t>MBDTT CS LE  HG LAM WAGNER 50KVA 1P 8,6/0,4 SO 73312602-1.21300108.0000978_73312602</t>
  </si>
  <si>
    <t>VVT-4977</t>
  </si>
  <si>
    <t>VVT-0001004</t>
  </si>
  <si>
    <t>MBT 50 KVA 1 P 8660 120 240V SM: 1030131-1.21300108.0001004_103013-1</t>
  </si>
  <si>
    <t>VVT-5307</t>
  </si>
  <si>
    <t>52 148 000</t>
  </si>
  <si>
    <t>6 955 000</t>
  </si>
  <si>
    <t>VVT-0001007</t>
  </si>
  <si>
    <t>MBT 50 KVA 8660/120 240V CD SM: 9012169-2-1.21300108.0001007_9012169-2</t>
  </si>
  <si>
    <t>VVT-5311</t>
  </si>
  <si>
    <t>VVT-0001020</t>
  </si>
  <si>
    <t>T1 8660V/15KV/BT 50KVA WAGNER 220/440V N 73272475 VINADA-1.21300108.0001020_73272475</t>
  </si>
  <si>
    <t>VVT-5482</t>
  </si>
  <si>
    <t>VVT-0001036</t>
  </si>
  <si>
    <t>MAY BIEN THE DKH AN PHU TAY-B CHANH-1P-8.6-12.7/2-4- 50KVA-1.21300108.0001036_80351230-22</t>
  </si>
  <si>
    <t>VVT-5696</t>
  </si>
  <si>
    <t>VVT-0001043</t>
  </si>
  <si>
    <t>MAY BIEN THE 946016-32 50-1.21300108.0001043_946016-32</t>
  </si>
  <si>
    <t>VVT-5843</t>
  </si>
  <si>
    <t>VVT-0001053</t>
  </si>
  <si>
    <t>MBT SCCD 04049544 50.0 DIEN TH E 8.6/0.22-0.44KV-1.21300108.0001053_04049544</t>
  </si>
  <si>
    <t>VVT-5852</t>
  </si>
  <si>
    <t>8910012-2</t>
  </si>
  <si>
    <t>VVT-0001061</t>
  </si>
  <si>
    <t>MBT 50KVA BA186 TBD SM 8910012 - 2 BAC HA 8-1.21300108.0001061_8910012-2</t>
  </si>
  <si>
    <t>VVT-5871</t>
  </si>
  <si>
    <t>VVT-0001076</t>
  </si>
  <si>
    <t>MBT 50KVA 8660/220 440V SCCD S M 041092104-1.21300108.0001076_041092104</t>
  </si>
  <si>
    <t>VVT-5895</t>
  </si>
  <si>
    <t>VVT-0000924</t>
  </si>
  <si>
    <t>MBT 50KVA SM 04119204-1.21300108.0000924_04119204</t>
  </si>
  <si>
    <t>VVT-4349</t>
  </si>
  <si>
    <t>73312624</t>
  </si>
  <si>
    <t>VVT-0000943</t>
  </si>
  <si>
    <t>T50KVA  8660/15000 220/440V WAGNER 1P SO 73312624 MBDTT KY THUAT DONBO-1.21300108.0000943_73312624</t>
  </si>
  <si>
    <t>VVT-4524</t>
  </si>
  <si>
    <t>VVT-0001447</t>
  </si>
  <si>
    <t>MBT 100KVA 308059-2-1.21300112.0001447_308059-2</t>
  </si>
  <si>
    <t>VVT-4856</t>
  </si>
  <si>
    <t>37 702 934</t>
  </si>
  <si>
    <t>M204010</t>
  </si>
  <si>
    <t>VVT-0001481</t>
  </si>
  <si>
    <t>MAY BIEN AP WAGNER 100KVA 8,6 120 1B DUONG LAN NHA Y TE CC-1.21300112.0001481_M204010</t>
  </si>
  <si>
    <t>VVT-8145</t>
  </si>
  <si>
    <t>9006002-1</t>
  </si>
  <si>
    <t>VVT-0001489</t>
  </si>
  <si>
    <t>MBT 100KVA BA635 SM 9006002-1 LAC LONG QUAN 180 TBD-1.21300112.0001489_9006002-1</t>
  </si>
  <si>
    <t>VVT-9395</t>
  </si>
  <si>
    <t>40430287</t>
  </si>
  <si>
    <t>VVT-0001495</t>
  </si>
  <si>
    <t>MBT 100KVA 15/0,2KV MITSUBISHI SM 40430287-1.21300112.0001495_40430287</t>
  </si>
  <si>
    <t>VVT-9614</t>
  </si>
  <si>
    <t>9009060-2</t>
  </si>
  <si>
    <t>VVT-0001608</t>
  </si>
  <si>
    <t>MBT 100KVA BA411 SM 9006003-1 HUYEN TOAI TBD-1.21300112.0001608_9009060-2</t>
  </si>
  <si>
    <t>VVT-12051</t>
  </si>
  <si>
    <t>0441</t>
  </si>
  <si>
    <t>VVT-0001292</t>
  </si>
  <si>
    <t>TRANSF/75KVA KHO PHU THO STANDARD MAT PLAC 8,6/0,12 1P-1.21300110.0001292_0441</t>
  </si>
  <si>
    <t>VVT-6849</t>
  </si>
  <si>
    <t>0295</t>
  </si>
  <si>
    <t>VVT-0001294</t>
  </si>
  <si>
    <t>MAY BIEN AP 75KV STANDARD A 15000/120V SDA 0295 CX THONG TIN-1.21300110.0001294_0295</t>
  </si>
  <si>
    <t>VVT-7394</t>
  </si>
  <si>
    <t>VVT-0001434</t>
  </si>
  <si>
    <t>TI 8660/120/BT 100KVA VINH LOI HANG WAGNER 71340099-1.21300112.0001434_71340099</t>
  </si>
  <si>
    <t>VVT-3052</t>
  </si>
  <si>
    <t>VVT-0001438</t>
  </si>
  <si>
    <t>T3 15/0,2 100KVA MG N140276 NMSCCD 276-1.21300112.0001438_140276</t>
  </si>
  <si>
    <t>VVT-4041</t>
  </si>
  <si>
    <t>06069380</t>
  </si>
  <si>
    <t>VVT-0001887</t>
  </si>
  <si>
    <t>MBT 100KVA 8660/220-440V CD SM 06069380-1.21300112.0001887_06069380</t>
  </si>
  <si>
    <t>VVT-12476</t>
  </si>
  <si>
    <t>71350390</t>
  </si>
  <si>
    <t>VVT-0001897</t>
  </si>
  <si>
    <t>TI 8660/120BT 100KVA PHAM TUAN 3 WAGNER 71350390-1.21300112.0001897_71350390</t>
  </si>
  <si>
    <t>VVT-12549</t>
  </si>
  <si>
    <t>VVT-0001901</t>
  </si>
  <si>
    <t>MAY BIEN AP 150KVA MITSUBISHI 15/0,4 3P N 40430308-1.21300116.0001901_40430308</t>
  </si>
  <si>
    <t>VVT-4087</t>
  </si>
  <si>
    <t>152 044 688</t>
  </si>
  <si>
    <t>VVT-0001905</t>
  </si>
  <si>
    <t>MBT BA 044 TBD4 8812199 160.OB 9HG022R-1.21300118.0001905_8812199</t>
  </si>
  <si>
    <t>VVT-3647</t>
  </si>
  <si>
    <t>10 687 245</t>
  </si>
  <si>
    <t>106804</t>
  </si>
  <si>
    <t>VVT-0001910</t>
  </si>
  <si>
    <t>MAY BIEN AP 200KVA 6,6/0,2KV CEM N 80769 THAI HOC-1.21300118.0001910_106804</t>
  </si>
  <si>
    <t>VVT-5129</t>
  </si>
  <si>
    <t>VVT-0001920</t>
  </si>
  <si>
    <t>MBT  1399 MSCT 50-101095125-1.21300118.0001920_101095125</t>
  </si>
  <si>
    <t>VVT-6179</t>
  </si>
  <si>
    <t>60890</t>
  </si>
  <si>
    <t>VVT-0001932</t>
  </si>
  <si>
    <t>MBT 160KVA 15/02 TSC 60890 PBD RESOCO 3-1.21300118.0001932_60890</t>
  </si>
  <si>
    <t>VVT-9385</t>
  </si>
  <si>
    <t>09020122</t>
  </si>
  <si>
    <t>VVT-0002009</t>
  </si>
  <si>
    <t>HTPT LHT_THT QUAN 12-1.21300118.0002009_09020122</t>
  </si>
  <si>
    <t>VVT-11465</t>
  </si>
  <si>
    <t>VVT-0002337</t>
  </si>
  <si>
    <t>MBT 300KVA MITSUBISHI-1.21300127.0002337_40430200</t>
  </si>
  <si>
    <t>VVT-3612</t>
  </si>
  <si>
    <t>346735</t>
  </si>
  <si>
    <t>VVT-0002358</t>
  </si>
  <si>
    <t>MAY BIEN AP 315KVA UNILEC 15/02SO346735DOI THI NGHIEM-1.21300127.0002358_346735</t>
  </si>
  <si>
    <t>VVT-4873</t>
  </si>
  <si>
    <t>51 105 280</t>
  </si>
  <si>
    <t>VVT-0002367</t>
  </si>
  <si>
    <t>MAY BIEN AP G E 300KVA 1 15000/120 208/240 416V HUE PHONG 2 308066-1.21300127.0002367_305066</t>
  </si>
  <si>
    <t>VVT-5395</t>
  </si>
  <si>
    <t>306603</t>
  </si>
  <si>
    <t>VVT-0002024</t>
  </si>
  <si>
    <t>TI 220/440V 167KVA GE 8660/220 N H 306603 MY CHAU 2-1.21300119.0002024_306603</t>
  </si>
  <si>
    <t>VVT-5490</t>
  </si>
  <si>
    <t>307596</t>
  </si>
  <si>
    <t>VVT-0002030</t>
  </si>
  <si>
    <t>T1 8,6 220/440V 167KVA TRUNG UNCSEA GE SO 307596-1.21300119.0002030_307596</t>
  </si>
  <si>
    <t>VVT-7486</t>
  </si>
  <si>
    <t>VVT-0002050</t>
  </si>
  <si>
    <t>MAY BD DAY HOA SEN 2/1 DIEN OSAKA 2A2218005 15/0,22 0,38 200KVA 3P-1.21300122.0002050_2A-2218005</t>
  </si>
  <si>
    <t>VVT-4047</t>
  </si>
  <si>
    <t>VVT-0002056</t>
  </si>
  <si>
    <t>MBT OSAKA 200KVA 2218017-1.21300122.0002056_2218017</t>
  </si>
  <si>
    <t>VVT-4699</t>
  </si>
  <si>
    <t>2 985 900</t>
  </si>
  <si>
    <t>50110</t>
  </si>
  <si>
    <t>VVT-0002068</t>
  </si>
  <si>
    <t>MBT200KVA15000208120VTANBUU3MG50110-1.21300122.0002068_50110</t>
  </si>
  <si>
    <t>VVT-10049</t>
  </si>
  <si>
    <t>50104</t>
  </si>
  <si>
    <t>VVT-0002070</t>
  </si>
  <si>
    <t>MAY B/THE 200KVA 15000 208 120V DUY NGHI MG 50104-1.21300122.0002070_50104</t>
  </si>
  <si>
    <t>VVT-10476</t>
  </si>
  <si>
    <t>VVT-0002109</t>
  </si>
  <si>
    <t>ALLISCHALMER 3519789 PBD AN QUAN TONG THAM MUU-1.21300123.0002109_3519789</t>
  </si>
  <si>
    <t>VVT-4469</t>
  </si>
  <si>
    <t>VVT-0002110</t>
  </si>
  <si>
    <t>T3 15KV  225KVA  GE 220/380V N H 302231 1P72AA HEN TAU KHO 12-1.21300123.0002110_302231</t>
  </si>
  <si>
    <t>VVT-4491</t>
  </si>
  <si>
    <t>303462</t>
  </si>
  <si>
    <t>VVT-0002118</t>
  </si>
  <si>
    <t>MBD VIWOODEO GE 15/380 225KVA VIVODCO NO SM 303462-1.21300123.0002118_303462</t>
  </si>
  <si>
    <t>VVT-6167</t>
  </si>
  <si>
    <t>302816</t>
  </si>
  <si>
    <t>VVT-0002135</t>
  </si>
  <si>
    <t>T3 15KV 120/208V 225KVA GE NH302816P72AA LY VAN 2 CAY MOI-1.21300123.0002135_302816</t>
  </si>
  <si>
    <t>VVT-10105</t>
  </si>
  <si>
    <t>VVT-0002153</t>
  </si>
  <si>
    <t>MBT 250KVA 15/0,4 KV SM 403015-1.21300126.0002153_403015-2</t>
  </si>
  <si>
    <t>VVT-4869</t>
  </si>
  <si>
    <t>34 155 000</t>
  </si>
  <si>
    <t>VVT-0002161</t>
  </si>
  <si>
    <t>MBT 250KVA 15/0,4KV THIBIDI SM8912197-1.21300126.0002161_8912197</t>
  </si>
  <si>
    <t>VVT-5082</t>
  </si>
  <si>
    <t>VVT-0002173</t>
  </si>
  <si>
    <t>MBA 250KVA MG 6,6/0,2 N 47463-1.21300126.0002173_47463</t>
  </si>
  <si>
    <t>VVT-6180</t>
  </si>
  <si>
    <t>8911161</t>
  </si>
  <si>
    <t>VVT-0002176</t>
  </si>
  <si>
    <t>MBT  BA704 TBD4        8911161       250.0E9BG070D-1.21300126.0002176_8911161</t>
  </si>
  <si>
    <t>VVT-7009</t>
  </si>
  <si>
    <t>VVT-0002420</t>
  </si>
  <si>
    <t>MAY BIEN AP 315KVA UNILEC 15/0,2 SO 346718 PBD CAU HANG-1.21300127.0002420_346718</t>
  </si>
  <si>
    <t>VVT-4409</t>
  </si>
  <si>
    <t>65677</t>
  </si>
  <si>
    <t>VVT-0002421</t>
  </si>
  <si>
    <t>MBA 300KVA CEM 15/02 SO 65677 PBD KHAI THAC HANG KHONG-1.21300127.0002421_65677</t>
  </si>
  <si>
    <t>VVT-5225</t>
  </si>
  <si>
    <t>VVT-0002568</t>
  </si>
  <si>
    <t>MBT TRAM KHU NHA O XNLH BASON-1.21300130.0002568_60543087-2</t>
  </si>
  <si>
    <t>VVT-4879</t>
  </si>
  <si>
    <t>101 885 267</t>
  </si>
  <si>
    <t>8910038-2</t>
  </si>
  <si>
    <t>VVT-0002572</t>
  </si>
  <si>
    <t>MBT 400KVA 8910038-2-1.21300130.0002572_8910038-2</t>
  </si>
  <si>
    <t>VVT-6296</t>
  </si>
  <si>
    <t>1 335 906</t>
  </si>
  <si>
    <t>40430181</t>
  </si>
  <si>
    <t>VVT-0002432</t>
  </si>
  <si>
    <t>T3 15KV 416/208V 300KVA MITS SO 40430181 PBD CHO CAU 1-1.21300127.0002432_40430181</t>
  </si>
  <si>
    <t>VVT-9896</t>
  </si>
  <si>
    <t>8711017</t>
  </si>
  <si>
    <t>VVT-0002441</t>
  </si>
  <si>
    <t>MBT 320KVA 15000/400 SM 8711017-1.21300128.0002441_8711017</t>
  </si>
  <si>
    <t>VVT-3697</t>
  </si>
  <si>
    <t>51 136 000</t>
  </si>
  <si>
    <t>041192115</t>
  </si>
  <si>
    <t>VVT-0003062</t>
  </si>
  <si>
    <t>MBT tr?m Binh Th?ng 6 Qu?n 11-1.21303208.0003062_041192115</t>
  </si>
  <si>
    <t>VVT-10127</t>
  </si>
  <si>
    <t>VVT-0002785</t>
  </si>
  <si>
    <t>MBT TOSHIBA 64779174-1.21300134.0002785_64779174</t>
  </si>
  <si>
    <t>VVT-4130</t>
  </si>
  <si>
    <t>19 062 500</t>
  </si>
  <si>
    <t>VVT-0002845</t>
  </si>
  <si>
    <t>MAY BIEN AP 1000KVA SPOKANE 15/0.4 3P N S 740280-1.21300154.0002845_740280</t>
  </si>
  <si>
    <t>VVT-3903</t>
  </si>
  <si>
    <t>108 928 000</t>
  </si>
  <si>
    <t>VVT-0002867</t>
  </si>
  <si>
    <t>MBT STANDARD 2000KVA 15000/120 208 SO MAY 180724 KPT-1.21300163.0002867_180724</t>
  </si>
  <si>
    <t>VVT-5517</t>
  </si>
  <si>
    <t>3225-07</t>
  </si>
  <si>
    <t>VVT-0002868</t>
  </si>
  <si>
    <t>T3 15KV 4160V 2000KVA VINATEXCO 2/2 WESTINGHOUSE SBV 322510-1.21300163.0002868_3225-07</t>
  </si>
  <si>
    <t>VVT-7493</t>
  </si>
  <si>
    <t>491258</t>
  </si>
  <si>
    <t>VVT-0003387</t>
  </si>
  <si>
    <t>T/50K 8660/220 GE DO THANH KY NGHE K491258 1P-1.21303208.0003387_491258</t>
  </si>
  <si>
    <t>VVT-13354</t>
  </si>
  <si>
    <t>VVT-0003398</t>
  </si>
  <si>
    <t>MBT cụng trỡnh NC t? 15kV-&gt; 22kV tuy?n dõy Trung An-1.21303208.0003398_040114242</t>
  </si>
  <si>
    <t>VVT-13403</t>
  </si>
  <si>
    <t>73341486</t>
  </si>
  <si>
    <t>VVT-0003469</t>
  </si>
  <si>
    <t>MBD VIKYFOC 2  50KVA WAGNER 8,6/220 73341486-1.21303208.0003469_73341486</t>
  </si>
  <si>
    <t>VVT-4099</t>
  </si>
  <si>
    <t>VVT-0003474</t>
  </si>
  <si>
    <t>MBT TBD4  507355-2  50.0 DIEN THE 8,6/0,22-0,44KV-1.21303208.0003474_507355-2</t>
  </si>
  <si>
    <t>VVT-4106</t>
  </si>
  <si>
    <t>VVT-0003475</t>
  </si>
  <si>
    <t>MBT DKH XA DONG THANH QD 114 HD 344 PCD 1380 MSCT50-1.21303208.0003475_04099573</t>
  </si>
  <si>
    <t>VVT-4108</t>
  </si>
  <si>
    <t>VVT-0003478</t>
  </si>
  <si>
    <t>MBT DKH XA DONG THANH QD 114 HD 344 PCD 1380 MSCT50-1.21303208.0003478_04099586</t>
  </si>
  <si>
    <t>VVT-4111</t>
  </si>
  <si>
    <t>80351293-22</t>
  </si>
  <si>
    <t>VVT-0003130</t>
  </si>
  <si>
    <t>MBT CT DKH XA TAN NHUT BINH CHANH 1P 8.6-12.7/2-4* 50 K SM:80351293-22-1.21303208.0003130_80351293-22</t>
  </si>
  <si>
    <t>VVT-10996</t>
  </si>
  <si>
    <t>57 232 700</t>
  </si>
  <si>
    <t>VVT-0003277</t>
  </si>
  <si>
    <t>MBT 50KVA 8,6(12,7)/0,22-0,44 SM: S04101259 (CT nâng cấp tuyến XD)-1.21303208.0003277_04101259</t>
  </si>
  <si>
    <t>VVT-12438</t>
  </si>
  <si>
    <t>12 412 401</t>
  </si>
  <si>
    <t>050607172</t>
  </si>
  <si>
    <t>VVT-0003791</t>
  </si>
  <si>
    <t>MBT 75KVA CT HTT &amp; LHT ĐƯƠNG H.H.THAM TRAM NHAN TRUNG 86-1.21304200.0003791_050607172</t>
  </si>
  <si>
    <t>VVT-11137</t>
  </si>
  <si>
    <t>8 013 878</t>
  </si>
  <si>
    <t>121288</t>
  </si>
  <si>
    <t>VVT-0003844</t>
  </si>
  <si>
    <t>MBT 1P 75KVA -15/0.4KV NM Z756 T5 BAN GIAO-1.21304200.0003844_121288</t>
  </si>
  <si>
    <t>VVT-12544</t>
  </si>
  <si>
    <t>121296</t>
  </si>
  <si>
    <t>VVT-0003849</t>
  </si>
  <si>
    <t>MBT 1P 75KVA- 15/0.4Kv NM Z756 T1 BAN GIAO-1.21304200.0003849_121296</t>
  </si>
  <si>
    <t>VVT-12556</t>
  </si>
  <si>
    <t>M204266</t>
  </si>
  <si>
    <t>VVT-0003501</t>
  </si>
  <si>
    <t>MBD TR TRU THANH DA OC 302002 50KVA WAGNER 8660/120V MAT PLAQU-1.21303208.0003501_M204266</t>
  </si>
  <si>
    <t>VVT-8777</t>
  </si>
  <si>
    <t>040392130</t>
  </si>
  <si>
    <t>VVT-0003502</t>
  </si>
  <si>
    <t>MBT 50KVA 8660/220 440V CD SM 040392130-1.21303208.0003502_040392130</t>
  </si>
  <si>
    <t>VVT-9866</t>
  </si>
  <si>
    <t>70451431</t>
  </si>
  <si>
    <t>VVT-0003512</t>
  </si>
  <si>
    <t>MBT CUA CONG TRINH DIEN KHI HOA XA XUAN THOI SON-1.21303208.0003512_70451431</t>
  </si>
  <si>
    <t>VVT-10822</t>
  </si>
  <si>
    <t>05099292</t>
  </si>
  <si>
    <t>VVT-0003604</t>
  </si>
  <si>
    <t>MBT 75KVA 8660/220-440V SM 050 99292-1.21303210.0003604_05099292</t>
  </si>
  <si>
    <t>VVT-7547</t>
  </si>
  <si>
    <t>05109198</t>
  </si>
  <si>
    <t>VVT-0003641</t>
  </si>
  <si>
    <t>MBT 75KVA 8660/120-240V SM 051 09198-1.21303210.0003641_05109198</t>
  </si>
  <si>
    <t>VVT-11641</t>
  </si>
  <si>
    <t>357542</t>
  </si>
  <si>
    <t>VVT-0003676</t>
  </si>
  <si>
    <t>MAY BIEN THE LUOI HT-TRAM HT Q.P_NHUAN*1P-8.6-12.7/2-4* 100 KVA-1.21303212.0003676_357542</t>
  </si>
  <si>
    <t>VVT-10557</t>
  </si>
  <si>
    <t>64 092 430</t>
  </si>
  <si>
    <t xml:space="preserve">28 397 570 </t>
  </si>
  <si>
    <t>486162</t>
  </si>
  <si>
    <t>VVT-0004162</t>
  </si>
  <si>
    <t>T1 8660V/15KV/BT 50KVA GE 220/440V N K 486162 DON THANH-1.21304208.0004162_486162</t>
  </si>
  <si>
    <t>VVT-8590</t>
  </si>
  <si>
    <t>842824</t>
  </si>
  <si>
    <t>VVT-0004164</t>
  </si>
  <si>
    <t>MBT 50KVA 15KV/220-4 40V SM L842824 YELA THANH DA 26-1.21304208.0004164_842824</t>
  </si>
  <si>
    <t>VVT-8734</t>
  </si>
  <si>
    <t>04109164</t>
  </si>
  <si>
    <t>VVT-0004166</t>
  </si>
  <si>
    <t>MBT 50KVA 8660/220 440V 1FA SM 04109164-1.21304208.0004166_04109164</t>
  </si>
  <si>
    <t>VVT-8741</t>
  </si>
  <si>
    <t>4122150222531</t>
  </si>
  <si>
    <t>VVT-0004184</t>
  </si>
  <si>
    <t>MBT 50KVA HT PTL THT 5XA : TPT, PVA, TA, HP, TTH  SM : 4122150222531-1.21304208.0004184_4122150222531</t>
  </si>
  <si>
    <t>VVT-9374</t>
  </si>
  <si>
    <t>493101</t>
  </si>
  <si>
    <t>VVT-0004187</t>
  </si>
  <si>
    <t>MBDIEN T/TRU DOI TN 3 GE K493101 8,6/0,22 0,38 1P 50KVA-1.21304208.0004187_493101</t>
  </si>
  <si>
    <t>VVT-9389</t>
  </si>
  <si>
    <t>VVT-0004191</t>
  </si>
  <si>
    <t>MBT 75KVA 8660/220-440V SM 05109152-1.21304210.0004191_05109152</t>
  </si>
  <si>
    <t>VVT-4234</t>
  </si>
  <si>
    <t>VVT-0004192</t>
  </si>
  <si>
    <t>MBT 1P 75KVA 8.6-12.7/0.2-0.4KV HT &amp; PT TRAM LHT HCONG QUA TAI  PHUONG-1.21304210.0004192_05040454</t>
  </si>
  <si>
    <t>VVT-4263</t>
  </si>
  <si>
    <t>366 966</t>
  </si>
  <si>
    <t>VVT-0004196</t>
  </si>
  <si>
    <t>MBT 75KVA SM 1192836-1.21304210.0004196_1192836</t>
  </si>
  <si>
    <t>VVT-6161</t>
  </si>
  <si>
    <t>73350295</t>
  </si>
  <si>
    <t>VVT-0004077</t>
  </si>
  <si>
    <t>T1 8660/15KV BT 50KVA WAGNER 220/440V 73350295 VINASACO-1.21304208.0004077_73350295</t>
  </si>
  <si>
    <t>VVT-7099</t>
  </si>
  <si>
    <t>111020-1</t>
  </si>
  <si>
    <t>VVT-0004387</t>
  </si>
  <si>
    <t>MBT 75KVA 8660/120-240V SM 111 020-1-1.21304210.0004387_111020-1</t>
  </si>
  <si>
    <t>VVT-11203</t>
  </si>
  <si>
    <t>0330414T</t>
  </si>
  <si>
    <t>VVT-0004983</t>
  </si>
  <si>
    <t>MAY BIEN THE 3 PHA 22-15/0.4KV-1.21304212.0004983_0330414T</t>
  </si>
  <si>
    <t>VVT-10191</t>
  </si>
  <si>
    <t>051006188</t>
  </si>
  <si>
    <t>VVT-0004690</t>
  </si>
  <si>
    <t>MBT 75KVA-SM.051006188-H.THIEN &amp; PT LĐ HUYEN NHA BE 2005-JJK040703-1.21304210.0004690_051006188</t>
  </si>
  <si>
    <t>VVT-12443</t>
  </si>
  <si>
    <t>131103583</t>
  </si>
  <si>
    <t>VVT-0005182</t>
  </si>
  <si>
    <t>MBT 320KVA TCCS &amp; PT TRAM HT LHT chống QT Xã APD,TX,TL,HT,TTH Q.12-1.21304228.0005182_131103583</t>
  </si>
  <si>
    <t>VVT-11482</t>
  </si>
  <si>
    <t>13 696 771</t>
  </si>
  <si>
    <t>131103504</t>
  </si>
  <si>
    <t>VVT-0005216</t>
  </si>
  <si>
    <t>MBT 320KVA TCCS &amp; PT TRAM HT LHT chống QT Xã APD,TX,TL,HT,TTH Q.12-1.21304228.0005216_131103504</t>
  </si>
  <si>
    <t>VVT-13700</t>
  </si>
  <si>
    <t>140794119</t>
  </si>
  <si>
    <t>VVT-0005234</t>
  </si>
  <si>
    <t>MBT 400KVA SM 140794119-1.21304230.0005234_140794119</t>
  </si>
  <si>
    <t>VVT-9446</t>
  </si>
  <si>
    <t>236 201 500</t>
  </si>
  <si>
    <t>48 016 500</t>
  </si>
  <si>
    <t>091104330</t>
  </si>
  <si>
    <t>VVT-0005048</t>
  </si>
  <si>
    <t>MBT 3P 160KVA 15/0.4KV-1.21304218.0005048_091104330</t>
  </si>
  <si>
    <t>VVT-8709</t>
  </si>
  <si>
    <t>404024-2</t>
  </si>
  <si>
    <t>VVT-0005085</t>
  </si>
  <si>
    <t>MBT 250KVA 15/0.4KV SM404024-1.21304226.0005085_404024-2</t>
  </si>
  <si>
    <t>VVT-8286</t>
  </si>
  <si>
    <t>511085-2</t>
  </si>
  <si>
    <t>VVT-0005167</t>
  </si>
  <si>
    <t>MBT 320KVA 15-22/0.4KV HT &amp;PT TLHT XA ĐTHANH, NBINH,HM -RRK040733-1.21304228.0005167_511085-2</t>
  </si>
  <si>
    <t>VVT-9895</t>
  </si>
  <si>
    <t>4 466 255</t>
  </si>
  <si>
    <t xml:space="preserve">4 466 255 </t>
  </si>
  <si>
    <t>VVT-0005400</t>
  </si>
  <si>
    <t>MBT DKH XA AN PHU,2 AP PHIEP-PLOI QD 114 HD 344 PCD 1238-1.21320102.0005400_020895171</t>
  </si>
  <si>
    <t>VVT-5832</t>
  </si>
  <si>
    <t>VVT-0005401</t>
  </si>
  <si>
    <t>MAY BIEN THE TRAM KHU CU XA PHUONG 10. Q. GO VAP-1.21320102.0005401_02109248</t>
  </si>
  <si>
    <t>VVT-5833</t>
  </si>
  <si>
    <t>050394110</t>
  </si>
  <si>
    <t>VVT-0005960</t>
  </si>
  <si>
    <t>MBT 75KVA 8660/220 440V SM 050 394110-1.21300110.0005960_050394110</t>
  </si>
  <si>
    <t>VVT-201612288</t>
  </si>
  <si>
    <t>9190152</t>
  </si>
  <si>
    <t>VVT-0006140</t>
  </si>
  <si>
    <t>MBT 1P 75KVA 8.6/0.23KVA SM 9190152 NUOC DA PHUOC HUNG-1.21304200.0006140_9190152</t>
  </si>
  <si>
    <t>VVT-201612468</t>
  </si>
  <si>
    <t>7 041 200</t>
  </si>
  <si>
    <t>04099315</t>
  </si>
  <si>
    <t>VVT-0006151</t>
  </si>
  <si>
    <t>MBT 50KVA 8660/220-440V SM 040 99315-1.21304208.0006151_04099315</t>
  </si>
  <si>
    <t>VVT-201612479</t>
  </si>
  <si>
    <t>050592143</t>
  </si>
  <si>
    <t>VVT-0006403</t>
  </si>
  <si>
    <t>MBT 75KVA 8660/120 240V CD SM 050592143-1.21300100.0006403_050592143</t>
  </si>
  <si>
    <t>VVT-201702006</t>
  </si>
  <si>
    <t>01051294-22</t>
  </si>
  <si>
    <t>VVT-0006567</t>
  </si>
  <si>
    <t>LUOI TRAM HT KHU NHA O BAN TO CHUC CHINH QUYEN SM 01051294-22-1.21300108.0006567_01051294-22</t>
  </si>
  <si>
    <t>VVT-201702170</t>
  </si>
  <si>
    <t>60423044-2</t>
  </si>
  <si>
    <t>VVT-0006796</t>
  </si>
  <si>
    <t>MAY BIEN THE SCC D  96/2.04.96 11B.250 kVA ĐL BINH CHANH BAN GIAO-1.21300126.0006796_60423044-2</t>
  </si>
  <si>
    <t>VVT-201703019</t>
  </si>
  <si>
    <t>195 099 000</t>
  </si>
  <si>
    <t>37 950 000</t>
  </si>
  <si>
    <t>43185K13</t>
  </si>
  <si>
    <t>VVT-0006798</t>
  </si>
  <si>
    <t>MAY BIEN AP 315KVA LE TRANSFO 15/02 SO 43185 K13 PBD HUYNH DUC 1-1.21300127.0006798_43185K13</t>
  </si>
  <si>
    <t>VVT-201703021</t>
  </si>
  <si>
    <t>VVT-0006782</t>
  </si>
  <si>
    <t>MBT 1 pha 50KVA 12,7/0,22KV SM: S04021455 (Trạm Cát Xanh 2)-1.21300108.0006782_04021455</t>
  </si>
  <si>
    <t>VVT-201703005</t>
  </si>
  <si>
    <t>14 157 744</t>
  </si>
  <si>
    <t>493908</t>
  </si>
  <si>
    <t>VVT-0006921</t>
  </si>
  <si>
    <t>MBDTT 4050736 TOAN LOI H100/1 GE SO K493908 8660/220 4,40 37,5KVA 1P-1.21300105.0006921_493908</t>
  </si>
  <si>
    <t>VVT-201703144</t>
  </si>
  <si>
    <t>06019326</t>
  </si>
  <si>
    <t>VVT-0007222</t>
  </si>
  <si>
    <t>MBT 100KVA 8660/220 440V CD SM 06019326-1.21300112.0007222_06019326</t>
  </si>
  <si>
    <t>VVT-201703445</t>
  </si>
  <si>
    <t>9003018-2</t>
  </si>
  <si>
    <t>VVT-0007675</t>
  </si>
  <si>
    <t>MBT 75KVA 8,6/0,2 0,4KV THIBID I SM 9003018 2-1.21300110.0007675_9003018-2</t>
  </si>
  <si>
    <t>VVT-201703898</t>
  </si>
  <si>
    <t>71 635 000</t>
  </si>
  <si>
    <t>6 420 000</t>
  </si>
  <si>
    <t>81053085-2</t>
  </si>
  <si>
    <t>VVT-0008013</t>
  </si>
  <si>
    <t>MAY BIEN THE TRAM CC C9 90ALYTHUONG KIET P14 Q10-1.21300111.0008013_81053085-2</t>
  </si>
  <si>
    <t>VVT-201704300</t>
  </si>
  <si>
    <t>386 309 000</t>
  </si>
  <si>
    <t>357152</t>
  </si>
  <si>
    <t>VVT-0008163</t>
  </si>
  <si>
    <t>BMT LUOI HT TRAM HT TAN BINH 8,6-12,7/2-4*75KVA-1.21190000.0008163_357152</t>
  </si>
  <si>
    <t>VVT-201704450</t>
  </si>
  <si>
    <t>130802323</t>
  </si>
  <si>
    <t>VVT-0008314</t>
  </si>
  <si>
    <t>MAY BIEN THE 3P 320KVA 15/0.4KV CO DIEN THU DUC-1.21304227.0008314_130802323</t>
  </si>
  <si>
    <t>VVT-201704601</t>
  </si>
  <si>
    <t>236 198 381</t>
  </si>
  <si>
    <t>45 047 619</t>
  </si>
  <si>
    <t>05100783</t>
  </si>
  <si>
    <t>VVT-0008527</t>
  </si>
  <si>
    <t>MBT 75KVA SM.05100783- HTHIEN &amp; PT LUOI TRAM HT Q7-2007-JJK060702-1.21304210.0008527_05100783</t>
  </si>
  <si>
    <t>VVT-201705210</t>
  </si>
  <si>
    <t>VVT-0008660</t>
  </si>
  <si>
    <t>MBT 3P 50 kva HT &amp; PT Hthe Phong Phu,Da PHuoc, Qui Duc BC-1.21020100.0008660_041012364</t>
  </si>
  <si>
    <t>VVT-201706023</t>
  </si>
  <si>
    <t>10 287 595</t>
  </si>
  <si>
    <t>041012334</t>
  </si>
  <si>
    <t>VVT-0008664</t>
  </si>
  <si>
    <t>.MBT 1P 50 kva 15-22/0,4KV S041012343  Tan Nhut Tan Kien Bl,LMX (2011)-1.21020100.0008664_041012334</t>
  </si>
  <si>
    <t>VVT-201706027</t>
  </si>
  <si>
    <t>132100317</t>
  </si>
  <si>
    <t>VVT-0008669</t>
  </si>
  <si>
    <t>MBT 3P 100KVAN.cấp lươí TT 15-22 kv Ông Gốc Bờ Huệ BC 2013-1.21020100.0008669_132100317</t>
  </si>
  <si>
    <t>VVT-201706032</t>
  </si>
  <si>
    <t>80 800 000</t>
  </si>
  <si>
    <t>31 987 325</t>
  </si>
  <si>
    <t>050505793</t>
  </si>
  <si>
    <t>VVT-0008721</t>
  </si>
  <si>
    <t>MBT 1pha 75KVA (CT:HTPT xã Vĩnh Lộc A, B 2005)-1.21050000.0008721_050505793</t>
  </si>
  <si>
    <t>VVT-201706084</t>
  </si>
  <si>
    <t>130104120</t>
  </si>
  <si>
    <t>VVT-0008926</t>
  </si>
  <si>
    <t>MBT3P 320KVA 15-22/0.4KV TCCS&amp; PT T.HT ,LHT CH.Q.TAI XA: TX,ĐT,NB,TH,T-1.21304228.0008926_130104120</t>
  </si>
  <si>
    <t>VVT-201706289</t>
  </si>
  <si>
    <t>130594142</t>
  </si>
  <si>
    <t>VVT-0009123</t>
  </si>
  <si>
    <t>MBT 320KVA 15/0.4KV CD-1.21300128.0009123_130594142</t>
  </si>
  <si>
    <t>VVT-201706486</t>
  </si>
  <si>
    <t>0320252T</t>
  </si>
  <si>
    <t>VVT-0009044</t>
  </si>
  <si>
    <t>MBT - PT LHT QUAN BINH THANH NAM 2003-1.21300112.0009044_0320252T</t>
  </si>
  <si>
    <t>VVT-201706407</t>
  </si>
  <si>
    <t>140107</t>
  </si>
  <si>
    <t>VVT-0009150</t>
  </si>
  <si>
    <t>MAY B/THE 250KVA 6600/380 220V TRUNG HIEU MG 1400107 3P-1.21300100.0009150_140107</t>
  </si>
  <si>
    <t>VVT-201706513</t>
  </si>
  <si>
    <t>05119295</t>
  </si>
  <si>
    <t>VVT-0009473</t>
  </si>
  <si>
    <t>MBT 75KVA 8660/220-440V SM 051 19295-1.21300110.0009473_05119295</t>
  </si>
  <si>
    <t>VVT-201707012</t>
  </si>
  <si>
    <t>040713284</t>
  </si>
  <si>
    <t>VVT-0009782</t>
  </si>
  <si>
    <t>MBT 1P 50KVA 8,6-12,7/0,2-0,4KV - 040713284-1.21301008.0009782_040713284</t>
  </si>
  <si>
    <t>VVT-201707321</t>
  </si>
  <si>
    <t>39 137 740</t>
  </si>
  <si>
    <t>12 667 781</t>
  </si>
  <si>
    <t xml:space="preserve">39 137 740 </t>
  </si>
  <si>
    <t>4032100048289</t>
  </si>
  <si>
    <t>VVT-0010100</t>
  </si>
  <si>
    <t>HT&amp;PT LTHA THE KV AN LAC-BTAN NAM 2008-LLK070707(825C007)4032100048289-1.21304201.0010100_4032100048289</t>
  </si>
  <si>
    <t>VVT-201707639</t>
  </si>
  <si>
    <t>131750830</t>
  </si>
  <si>
    <t>VVT-0010305</t>
  </si>
  <si>
    <t>MBT 1p 75kva n.cấp lướiTT 15kv - 22kv Rạch Mương,APT,Cần Giuộc-1.21020100.0010305_131750830</t>
  </si>
  <si>
    <t>VVT-201708178</t>
  </si>
  <si>
    <t>50 000 000</t>
  </si>
  <si>
    <t>19 780 735</t>
  </si>
  <si>
    <t>70243087</t>
  </si>
  <si>
    <t>VVT-0010372</t>
  </si>
  <si>
    <t>TRAM BIEN THE 50KV CT BT PHU L AM 1-2-1.21300100.0010372_70243087</t>
  </si>
  <si>
    <t>VVT-201708245</t>
  </si>
  <si>
    <t>197518</t>
  </si>
  <si>
    <t>VVT-0010519</t>
  </si>
  <si>
    <t>TRAM BA HOP BO 15/0,4KV 400KVA SM 197518-1.21304200.0010519_197518</t>
  </si>
  <si>
    <t>VVT-201708392</t>
  </si>
  <si>
    <t>141005372</t>
  </si>
  <si>
    <t>VVT-0010436</t>
  </si>
  <si>
    <t>HT PHAT TRIEN LUOI HT QUAN 6 (NAM 2005) MBT 400KVA 141005372-1.21304200.0010436_141005372</t>
  </si>
  <si>
    <t>VVT-201708309</t>
  </si>
  <si>
    <t>16 750 849</t>
  </si>
  <si>
    <t>14110681</t>
  </si>
  <si>
    <t>VVT-0010687</t>
  </si>
  <si>
    <t>HT&amp;PTLT HA THE P. BINH HUNG HOA-Q BTAN(2008)LLK070710-825C010-14110681-1.21304201.0010687_14110681</t>
  </si>
  <si>
    <t>VVT-201709041</t>
  </si>
  <si>
    <t>MDC0007</t>
  </si>
  <si>
    <t>VVT-0010814</t>
  </si>
  <si>
    <t>MBT 1P 75KVA 8.6/0.23KV MAT PLAGE TRAM VINKYCO-1.21304200.0010814_MDC0007</t>
  </si>
  <si>
    <t>VVT-201710119</t>
  </si>
  <si>
    <t>051007228</t>
  </si>
  <si>
    <t>VVT-0010709</t>
  </si>
  <si>
    <t>MBT 75 KVA 051007228 HT&amp;PT LTHT x BC, T.TOC, Q, HL, APT, TQT BC (2006)-1.21050000.0010709_051007228</t>
  </si>
  <si>
    <t>VVT-201710014</t>
  </si>
  <si>
    <t>050907292</t>
  </si>
  <si>
    <t>VVT-0010790</t>
  </si>
  <si>
    <t>MBT CT HTT &amp; LHT TRSƠN, PĐ GIOT,TLONG,HGIANG TRAM YEN THÊ 84-1.21304200.0010790_050907292</t>
  </si>
  <si>
    <t>VVT-201710095</t>
  </si>
  <si>
    <t>8 457 148</t>
  </si>
  <si>
    <t>051007212</t>
  </si>
  <si>
    <t>VVT-0010791</t>
  </si>
  <si>
    <t>XDM MBT 15(22)/0.4 TRAM THIÊN PHƯƠC 96  P9, Q TB- 2006-1.21304200.0010791_051007212</t>
  </si>
  <si>
    <t>VVT-201710096</t>
  </si>
  <si>
    <t>05121355</t>
  </si>
  <si>
    <t>VVT-0011010</t>
  </si>
  <si>
    <t>MBT 1P 75KVA - RRK122101 SM 05121355 APD-1.21303010.0011010_05121355</t>
  </si>
  <si>
    <t>VVT-201712008</t>
  </si>
  <si>
    <t>25 604 543</t>
  </si>
  <si>
    <t>04050781</t>
  </si>
  <si>
    <t>VVT-0011034</t>
  </si>
  <si>
    <t>MBT 50KVA SM.04050781- HOAN THIEN &amp; P.TRIEN LDIEN H.NHA BE-JJK060703-1.21304201.0011034_04050781</t>
  </si>
  <si>
    <t>VVT-201712032</t>
  </si>
  <si>
    <t xml:space="preserve">20 946 000 </t>
  </si>
  <si>
    <t>152250090</t>
  </si>
  <si>
    <t>VVT-0011004</t>
  </si>
  <si>
    <t>MBT 3P 250KVA TBT chống quá tải TTH, THT, TCH, HT, ĐHT-1.21304226.0011004_152250090</t>
  </si>
  <si>
    <t>VVT-201712002</t>
  </si>
  <si>
    <t>158 806 950</t>
  </si>
  <si>
    <t>78 958 348</t>
  </si>
  <si>
    <t>61034</t>
  </si>
  <si>
    <t>VVT-0011128</t>
  </si>
  <si>
    <t>T3 15KV 208V 500KVA TSC SO 61034 PBD THUY TINH XUONG-1.21300100.0011128_61034</t>
  </si>
  <si>
    <t>VVT-201712126</t>
  </si>
  <si>
    <t>5052175075067</t>
  </si>
  <si>
    <t>VVT-0011282</t>
  </si>
  <si>
    <t>MBT 1P 75KVA (8,66-12,7/0,22-0,44KV) - TRAM HT P12,13 NAM 2005-1.21304010.0011282_5052175075067</t>
  </si>
  <si>
    <t>VVT-201803035</t>
  </si>
  <si>
    <t>061200010</t>
  </si>
  <si>
    <t>VVT-0011372</t>
  </si>
  <si>
    <t>MAY BIEN THE 1 PHA 8.6-12.7/0.2-0.4KV-1.21300110.0011372_061200010</t>
  </si>
  <si>
    <t>VVT-201804090</t>
  </si>
  <si>
    <t>0310095T</t>
  </si>
  <si>
    <t>VVT-0011328</t>
  </si>
  <si>
    <t>MAY BIEN THE 1PHA 8.6-12.7/0.2-0.4KV-1.21303212.0011328_0310095T</t>
  </si>
  <si>
    <t>VVT-201804046</t>
  </si>
  <si>
    <t>090407133</t>
  </si>
  <si>
    <t>VVT-0011455</t>
  </si>
  <si>
    <t>MBT 3P 15-22/0.4KV 160KVA SCCD SM 090407133-1.21304201.0011455_090407133</t>
  </si>
  <si>
    <t>VVT-201805053</t>
  </si>
  <si>
    <t>4081275363060</t>
  </si>
  <si>
    <t>VVT-0011473</t>
  </si>
  <si>
    <t>MAY BIEN THE 3PHA 15kVA 4081275363060-1.21304245.0011473_4081275363060</t>
  </si>
  <si>
    <t>VVT-201805071</t>
  </si>
  <si>
    <t>95 000 000</t>
  </si>
  <si>
    <t>VVT-0011569</t>
  </si>
  <si>
    <t>MBT 1pha 50kVA NC điện áp Tân Túc 15-22 kva 041113277-1.21020100.0011569_041113277</t>
  </si>
  <si>
    <t>VVT-201807062</t>
  </si>
  <si>
    <t>18 097 707</t>
  </si>
  <si>
    <t>81073018</t>
  </si>
  <si>
    <t>VVT-0011596</t>
  </si>
  <si>
    <t>MAY BIEN THE KHU DAN CU NAM LONG H BC-1.21300145.0011596_81073018</t>
  </si>
  <si>
    <t>VVT-201807089</t>
  </si>
  <si>
    <t>4121225732682</t>
  </si>
  <si>
    <t>VVT-0011605</t>
  </si>
  <si>
    <t>HTHIEN PHAT TRIEN LUOI HT BINH TAN (NAM 2005)MBT 250KVA 4121225732682-1.21304226.0011605_4121225732682</t>
  </si>
  <si>
    <t>VVT-201808008</t>
  </si>
  <si>
    <t>13 930 509</t>
  </si>
  <si>
    <t>090706183</t>
  </si>
  <si>
    <t>VVT-0011675</t>
  </si>
  <si>
    <t>MBT CUA CT TRAN PHOI LINH 3P 160KVA(15-22/0.4KV) SM 090706183-1.21300101.0011675_090706183</t>
  </si>
  <si>
    <t>VVT-201808078</t>
  </si>
  <si>
    <t>9 592 676</t>
  </si>
  <si>
    <t>70951876-22</t>
  </si>
  <si>
    <t>VVT-0011705</t>
  </si>
  <si>
    <t>MBT DIEN KHI HOA XA PHU HOA DONG, SM 70951876-22-1.21300108.0011705_70951876-22</t>
  </si>
  <si>
    <t>VVT-201808108</t>
  </si>
  <si>
    <t>041201151</t>
  </si>
  <si>
    <t>VVT-0011734</t>
  </si>
  <si>
    <t>MBT CT HOAN THIEN &amp; PT LƯƠI Q7 ( BO SUNG )-1.21304208.0011734_041201151</t>
  </si>
  <si>
    <t>VVT-201808137</t>
  </si>
  <si>
    <t>60151008-2</t>
  </si>
  <si>
    <t>VVT-0011794</t>
  </si>
  <si>
    <t>MBT 50KVA SM.60151008-2  DKH XA THOI TAM THON QD.138 HD.463 PCD.053-1.21300108.0011794_60151008-2</t>
  </si>
  <si>
    <t>VVT-201809005</t>
  </si>
  <si>
    <t>14050113</t>
  </si>
  <si>
    <t>VVT-0011835</t>
  </si>
  <si>
    <t>MAY BIEN THE 400 KVA 15-22/0.4KV-1.21300130.0011835_14050113</t>
  </si>
  <si>
    <t>VVT-201809046</t>
  </si>
  <si>
    <t>222 046 571</t>
  </si>
  <si>
    <t>62 171 429</t>
  </si>
  <si>
    <t>4121225732658</t>
  </si>
  <si>
    <t>VVT-0011876</t>
  </si>
  <si>
    <t>MBT 3P 250KVA 15/0.4KV( CAI TAO TRAM HA THE LEN 3PHA THU DUC 2005)-1.21304226.0011876_4121225732658</t>
  </si>
  <si>
    <t>VVT-201809087</t>
  </si>
  <si>
    <t>452 151</t>
  </si>
  <si>
    <t>140902269</t>
  </si>
  <si>
    <t>VVT-0011942</t>
  </si>
  <si>
    <t>MBT 3P 22-15/0,4 HT PTL, THT CHONG QUA TAI PTAN THOI HIEP SM 140902269-1.21304201.0011942_140902269</t>
  </si>
  <si>
    <t>VVT-201811044</t>
  </si>
  <si>
    <t>050307170</t>
  </si>
  <si>
    <t>VVT-0011971</t>
  </si>
  <si>
    <t>MBT 75 HT PT TBT Ph.HTân, T.T.Hòa, PTrung,HThạnh, TSNhì Q.TP-NNK050707-1.21020100.0011971_050307170</t>
  </si>
  <si>
    <t>VVT-201811073</t>
  </si>
  <si>
    <t>8 875 482</t>
  </si>
  <si>
    <t>732050</t>
  </si>
  <si>
    <t>VVT-0012005</t>
  </si>
  <si>
    <t>MBT HTPT LUOI HA THE TRAM HA THE HUYEN CAN GIO SM: 732050-1.21300108.0012005_732050</t>
  </si>
  <si>
    <t>VVT-201811107</t>
  </si>
  <si>
    <t>051006124</t>
  </si>
  <si>
    <t>VVT-0012015</t>
  </si>
  <si>
    <t>MBT 75KVA-SM.051006124-H.THIEN &amp; PT LĐ HUYEN NHA BE 2005-JJK040703-1.21304210.0012015_051006124</t>
  </si>
  <si>
    <t>VVT-201811117</t>
  </si>
  <si>
    <t>13 309 015</t>
  </si>
  <si>
    <t>031201162</t>
  </si>
  <si>
    <t>VVT-0012191</t>
  </si>
  <si>
    <t>MAY BIEN THE TRAM KHU KINH DUONG VUONG AN LAC BC-1.21300100.0012191_031201162</t>
  </si>
  <si>
    <t>VVT-201812169</t>
  </si>
  <si>
    <t>S04101274</t>
  </si>
  <si>
    <t>VVT-0012161</t>
  </si>
  <si>
    <t>MBT thuộc CTr NC lưới điện trung thế 15kV-22kV tuyến dây Phước V-1.21304208.0012161_S04101274</t>
  </si>
  <si>
    <t>VVT-201812139</t>
  </si>
  <si>
    <t>S04041745</t>
  </si>
  <si>
    <t>VVT-0012239</t>
  </si>
  <si>
    <t>MBT 1P 50kVA 12.7(8.66)/0.23-0.46kV (EMC)- SO MAY: S040417-45-KHCB TCTY-1.21303208.0012239_S04041745</t>
  </si>
  <si>
    <t>VVT-201812217</t>
  </si>
  <si>
    <t>24 745 028</t>
  </si>
  <si>
    <t>68AJ7518</t>
  </si>
  <si>
    <t>VVT-0012251</t>
  </si>
  <si>
    <t>MBT WESTINGHOUSE 1PHA 100KVA N 66AZ7518 14,4/24980 120/240-1.21300100.0012251_68AJ7518</t>
  </si>
  <si>
    <t>VVT-201812229</t>
  </si>
  <si>
    <t>061001233</t>
  </si>
  <si>
    <t>VVT-0012307</t>
  </si>
  <si>
    <t>MAY BIEN THE TRAM KHU NHA O CDOAN TRUONG DHBK 4-1.21300112.0012307_061001233</t>
  </si>
  <si>
    <t>VVT-201812285</t>
  </si>
  <si>
    <t>010303270</t>
  </si>
  <si>
    <t>VVT-0012401</t>
  </si>
  <si>
    <t>MBT 3*15KV CHIEU SANG CONG CONG QUAN 12-1.21304201.0012401_010303270</t>
  </si>
  <si>
    <t>VVT-201901002</t>
  </si>
  <si>
    <t>61151822</t>
  </si>
  <si>
    <t>VVT-0012725</t>
  </si>
  <si>
    <t>MBT CUA CONG TRINH DIEN KHI HOA XA NHI BINH-1.21304226.0012725_61151822</t>
  </si>
  <si>
    <t>VVT-201903112</t>
  </si>
  <si>
    <t>131113299</t>
  </si>
  <si>
    <t>VVT-0012711</t>
  </si>
  <si>
    <t>MBT 3P 320KVA - RRK122101 SM 131113299 APD-1.21303228.0012711_131113299</t>
  </si>
  <si>
    <t>VVT-201903098</t>
  </si>
  <si>
    <t>179 997 000</t>
  </si>
  <si>
    <t>92 356 952</t>
  </si>
  <si>
    <t>4121225740709</t>
  </si>
  <si>
    <t>VVT-0012833</t>
  </si>
  <si>
    <t>MBT 250KVA- SM.4121225740709- CT HT &amp; PTL THT KV TAY NAM H.CC NAM 2005-1.21304226.0012833_4121225740709</t>
  </si>
  <si>
    <t>VVT-201904100</t>
  </si>
  <si>
    <t>23 808 722</t>
  </si>
  <si>
    <t>VVT-0012974</t>
  </si>
  <si>
    <t>MBT công trình NC từ 15kV-&gt; 22kV tuyến dây Trung An-1.21304208.0012974_S041012134</t>
  </si>
  <si>
    <t>VVT-201905080</t>
  </si>
  <si>
    <t>4032100048270</t>
  </si>
  <si>
    <t>VVT-0013007</t>
  </si>
  <si>
    <t>MBT CT HTPT LHT Q1 2004-1.21304200.0013007_4032100048270</t>
  </si>
  <si>
    <t>VVT-201905113</t>
  </si>
  <si>
    <t>682 106</t>
  </si>
  <si>
    <t>040317125</t>
  </si>
  <si>
    <t>VVT-0013015</t>
  </si>
  <si>
    <t>MBT 50KVA SM 040317125 (AAK1716003)-1.21304208.0013015_040317125</t>
  </si>
  <si>
    <t>VVT-201905121</t>
  </si>
  <si>
    <t>27 189 689</t>
  </si>
  <si>
    <t>090514124</t>
  </si>
  <si>
    <t>VVT-0013065</t>
  </si>
  <si>
    <t>MBT 3P 160KVA 15-22/0.4KV CT PT TRAM &amp; DD THT KHU VUC XA XTT-1.21304218.0013065_090514124</t>
  </si>
  <si>
    <t>VVT-201905171</t>
  </si>
  <si>
    <t>103 796 000</t>
  </si>
  <si>
    <t>38 601 546</t>
  </si>
  <si>
    <t>050515184</t>
  </si>
  <si>
    <t>VVT-0013089</t>
  </si>
  <si>
    <t>Mbt 1p 75kva 050515184 8,66-12,7 HTPT BH PP Đa phước Qui Đức BC 2014-1.21020100.0013089_050515184</t>
  </si>
  <si>
    <t>VVT-201905195</t>
  </si>
  <si>
    <t>45 272 000</t>
  </si>
  <si>
    <t>31 752 968</t>
  </si>
  <si>
    <t>VVT-0013108</t>
  </si>
  <si>
    <t>MBT 1P 50KVA - RRK122101 SM 041013296 APD-1.21303008.0013108_S041013296</t>
  </si>
  <si>
    <t>VVT-201906002</t>
  </si>
  <si>
    <t>091113184</t>
  </si>
  <si>
    <t>VVT-0013110</t>
  </si>
  <si>
    <t>MBT 3P 160KVA - RRK122101 SM 091113184 APD-1.21303218.0013110_091113184</t>
  </si>
  <si>
    <t>VVT-201906004</t>
  </si>
  <si>
    <t>53 320 259</t>
  </si>
  <si>
    <t>09040765</t>
  </si>
  <si>
    <t>VVT-0013114</t>
  </si>
  <si>
    <t>MBT 160KVA 15/0.4KV PHU KIN L Đ GIAI QUYET NHU CAU MAC ĐK 75 KHU VUC-1.21304218.0013114_09040765</t>
  </si>
  <si>
    <t>VVT-201906008</t>
  </si>
  <si>
    <t>24 402 070</t>
  </si>
  <si>
    <t>05061493</t>
  </si>
  <si>
    <t>VVT-0013157</t>
  </si>
  <si>
    <t>MBT 75KVA SCCD 05061493- nâng cấp tuyến dây Bình Thuận22kv -1224C006-1.21300110.0013157_05061493</t>
  </si>
  <si>
    <t>VVT-201906051</t>
  </si>
  <si>
    <t>46 661 000</t>
  </si>
  <si>
    <t>18 347 887</t>
  </si>
  <si>
    <t>14110614</t>
  </si>
  <si>
    <t>VVT-0013129</t>
  </si>
  <si>
    <t>HT&amp;PT LTHT KV BTRIDONG B.AN LAC A-BT(2008) LLK070708-825C008-14110614-1.21304201.0013129_14110614</t>
  </si>
  <si>
    <t>VVT-201906023</t>
  </si>
  <si>
    <t>15031738</t>
  </si>
  <si>
    <t>VVT-0013252</t>
  </si>
  <si>
    <t>Trang bị MBT 560 kVA phục vụ tăng cường công suất trạm Xa Lộ 3-1.21304236.0013252_15031738</t>
  </si>
  <si>
    <t>VVT-201907056</t>
  </si>
  <si>
    <t>251 603 000</t>
  </si>
  <si>
    <t>196 374 645</t>
  </si>
  <si>
    <t>4041240170189</t>
  </si>
  <si>
    <t>VVT-0013348</t>
  </si>
  <si>
    <t>MBT 3P 400 KVA 4041240170189 HT &amp; PTL THT QUAN 8 NAM 2004-1.21300130.0013348_4041240170189</t>
  </si>
  <si>
    <t>VVT-201907152</t>
  </si>
  <si>
    <t>931 900</t>
  </si>
  <si>
    <t>060102153</t>
  </si>
  <si>
    <t>VVT-0013400</t>
  </si>
  <si>
    <t>MAY BIEN THE 8.6-12.7/0.2-0.4KV 1 PHA 100KVA EMIC-1.21300112.0013400_060102153</t>
  </si>
  <si>
    <t>VVT-201907204</t>
  </si>
  <si>
    <t>73261225</t>
  </si>
  <si>
    <t>VVT-0013436</t>
  </si>
  <si>
    <t>MBD TR/TRU KHO PHU THO 1 WAGNER 1P25KVA 8,6/04 SO 73261225-1.21300102.0013436_73261225</t>
  </si>
  <si>
    <t>VVT-201908010</t>
  </si>
  <si>
    <t>S04031772</t>
  </si>
  <si>
    <t>VVT-0013525</t>
  </si>
  <si>
    <t>MBT 50 KVA No S04031772 PT tram &amp; luoi THT P.Tan Thoi Nhat-1.21520108.0013525_S04031772</t>
  </si>
  <si>
    <t>VVT-201909010</t>
  </si>
  <si>
    <t>30 498 030</t>
  </si>
  <si>
    <t>161502116</t>
  </si>
  <si>
    <t>VVT-0013527</t>
  </si>
  <si>
    <t>MBT 50KVA SM161502116-XDM Cty XD So 1 Viet Nguyen-1.21520116.0013527_161502116</t>
  </si>
  <si>
    <t>VVT-201909012</t>
  </si>
  <si>
    <t>091007265</t>
  </si>
  <si>
    <t>VVT-0013542</t>
  </si>
  <si>
    <t>MBT 3P 15-22/0.4KV 160KVA SCCD SM 091007265-1.21304201.0013542_091007265</t>
  </si>
  <si>
    <t>VVT-201909027</t>
  </si>
  <si>
    <t>67 997</t>
  </si>
  <si>
    <t>05100728</t>
  </si>
  <si>
    <t>VVT-0013580</t>
  </si>
  <si>
    <t>HT &amp;PTLTHT KV TAN TAO-QBINH TAN-LLK040725(625C008)SM05100728-8.6-12-1.21304210.0013580_05100728</t>
  </si>
  <si>
    <t>VVT-201909065</t>
  </si>
  <si>
    <t>04081433</t>
  </si>
  <si>
    <t>VVT-0013694</t>
  </si>
  <si>
    <t>MBT 50 kva tr Tân Liễu2  3/1 HTPT Hưng Long, APT,TQT BC 2013-1.21020100.0013694_04081433</t>
  </si>
  <si>
    <t>VVT-201909179</t>
  </si>
  <si>
    <t>14 504 693</t>
  </si>
  <si>
    <t>18251115</t>
  </si>
  <si>
    <t>VVT-0013613</t>
  </si>
  <si>
    <t>MBT 3P 400KVA 15-22/0,4KV HANAKA 18251115-TRANG BI TSCD JJK151501-1.21304230.0013613_18251115</t>
  </si>
  <si>
    <t>VVT-201909098</t>
  </si>
  <si>
    <t>89 273 515</t>
  </si>
  <si>
    <t>161502608</t>
  </si>
  <si>
    <t>VVT-0013653</t>
  </si>
  <si>
    <t>MBT 1P 50KVA -NC Đ/A TUYEN DAY TT TRAM TB 2,TĐUA,CLON 2016  NNK160901-1.21300108.0013653_161502608</t>
  </si>
  <si>
    <t>VVT-201909138</t>
  </si>
  <si>
    <t>22 671 145</t>
  </si>
  <si>
    <t>161502565</t>
  </si>
  <si>
    <t>VVT-0013659</t>
  </si>
  <si>
    <t>MBT 1P 50kVA SM:161502565-THIBIDI-NANG CAP ĐA 2016- NNK160901-1.21300108.0013659_161502565</t>
  </si>
  <si>
    <t>VVT-201909144</t>
  </si>
  <si>
    <t>22 998 096</t>
  </si>
  <si>
    <t>161502728</t>
  </si>
  <si>
    <t>VVT-0013660</t>
  </si>
  <si>
    <t>MBT 1P 50kVA SM:161502728-THIBIDI- NNK160901-1.21300108.0013660_161502728</t>
  </si>
  <si>
    <t>VVT-201909145</t>
  </si>
  <si>
    <t>161502353</t>
  </si>
  <si>
    <t>VVT-0013662</t>
  </si>
  <si>
    <t>MBT 1P 50kVA SM:161502353 THIBIDI-NANG CAP ĐA 2016- NNK160901-1.21300108.0013662_161502353</t>
  </si>
  <si>
    <t>VVT-201909147</t>
  </si>
  <si>
    <t>22 992 290</t>
  </si>
  <si>
    <t>161502916</t>
  </si>
  <si>
    <t>VVT-0013674</t>
  </si>
  <si>
    <t>MBT 1P 50KVA -NC Đ/A TUYEN DAY TT TRAM TB 2,TĐUA,CLON 2016  NNK160901-1.21300108.0013674_161502916</t>
  </si>
  <si>
    <t>VVT-201909159</t>
  </si>
  <si>
    <t>161501804</t>
  </si>
  <si>
    <t>VVT-0013734</t>
  </si>
  <si>
    <t>TRANG BI MBT NANG CAP DIEN AP NAM 2016-50kVA-LLK151501-SM 161501804-1.21304202.0013734_161501804</t>
  </si>
  <si>
    <t>VVT-201909219</t>
  </si>
  <si>
    <t>161502372</t>
  </si>
  <si>
    <t>VVT-0013786</t>
  </si>
  <si>
    <t>MBT 1P 50kVA SM:161502372 THIBIDI - NANG CAP Đ/A 2016 - NNK160901-1.21300108.0013786_161502372</t>
  </si>
  <si>
    <t>VVT-201910049</t>
  </si>
  <si>
    <t>22 611 433</t>
  </si>
  <si>
    <t>16050434</t>
  </si>
  <si>
    <t>VVT-0014265</t>
  </si>
  <si>
    <t>MBT 650KVA SM: 16050434-1.21304242.0014265_16050434</t>
  </si>
  <si>
    <t>VVT-201910528</t>
  </si>
  <si>
    <t>318 017 000</t>
  </si>
  <si>
    <t>71 290 000</t>
  </si>
  <si>
    <t>19101095</t>
  </si>
  <si>
    <t>VVT-0014182</t>
  </si>
  <si>
    <t>Máy biến áp cấp nguồn 1P 22:√3/0,38:√3kV 31mm/kV-020-1.21304200.0014182_19101095</t>
  </si>
  <si>
    <t>VVT-201910445</t>
  </si>
  <si>
    <t>01 KVA</t>
  </si>
  <si>
    <t>11 959 300</t>
  </si>
  <si>
    <t>10 329 018</t>
  </si>
  <si>
    <t>698 300</t>
  </si>
  <si>
    <t xml:space="preserve">11 261 000 </t>
  </si>
  <si>
    <t>J597515Y70A</t>
  </si>
  <si>
    <t>VVT-0014197</t>
  </si>
  <si>
    <t>MAY BIEN AP 25KV GE 8,6KV/220V J597515Y70A T NGUYEN AI QUOC 2 T6-1.21300102.0014197_J597515Y70A</t>
  </si>
  <si>
    <t>VVT-201910460</t>
  </si>
  <si>
    <t>4032100048309</t>
  </si>
  <si>
    <t>VVT-0014238</t>
  </si>
  <si>
    <t>MBT 100KVA HT &amp; PT LUOI TRAM HA THE Q9( DUNG 9)-1.21304212.0014238_4032100048309</t>
  </si>
  <si>
    <t>VVT-201910501</t>
  </si>
  <si>
    <t>6 031 277</t>
  </si>
  <si>
    <t>05100764</t>
  </si>
  <si>
    <t>VVT-0014388</t>
  </si>
  <si>
    <t>MBT 75KVA SM.05100764- HOAN THIEN &amp; P.TRIEN LDIEN H.NHA BE-JJK060703-1.21300110.0014388_05100764</t>
  </si>
  <si>
    <t>VVT-201911108</t>
  </si>
  <si>
    <t>4091275561092</t>
  </si>
  <si>
    <t>VVT-0014409</t>
  </si>
  <si>
    <t>MBT 3P 750kVA 15/0,4kV SM 4091275561092-1.21304201.0014409_4091275561092</t>
  </si>
  <si>
    <t>VVT-201911129</t>
  </si>
  <si>
    <t>318 640 000</t>
  </si>
  <si>
    <t>VVT-0014479</t>
  </si>
  <si>
    <t>MBT CT NC điện áp TT từ 15kV-22kV tuyến Thạnh Đông (trãm Tân Hiệ-1.21304208.0014479_S040514193</t>
  </si>
  <si>
    <t>VVT-201912036</t>
  </si>
  <si>
    <t>35 911 000</t>
  </si>
  <si>
    <t>13 595 038</t>
  </si>
  <si>
    <t>2 655 140</t>
  </si>
  <si>
    <t xml:space="preserve">33 255 860 </t>
  </si>
  <si>
    <t>S041012150</t>
  </si>
  <si>
    <t>VVT-0014482</t>
  </si>
  <si>
    <t>MBT NC LDTT TU 15KV LEN 22KV 02 TUYEN BEN THAN, SAMYANG H.CUCHI 2012-1.21304208.0014482_S041012150</t>
  </si>
  <si>
    <t>VVT-201912039</t>
  </si>
  <si>
    <t>9 751 389</t>
  </si>
  <si>
    <t>090706199</t>
  </si>
  <si>
    <t>VVT-0014567</t>
  </si>
  <si>
    <t>MBT 3P 250KV 15-22/0.4KV cấp điện CS May Hồng Nhung-1.21304226.0014567_090706199</t>
  </si>
  <si>
    <t>VVT-201912124</t>
  </si>
  <si>
    <t>17 626 806</t>
  </si>
  <si>
    <t>051200521</t>
  </si>
  <si>
    <t>VVT-0014738</t>
  </si>
  <si>
    <t>HTPT LHT_THT XA BHUNG,PPHU,DA PHUOC,QUYDUC,HLONG,TQTAY,APTAY,TTUC BC-1.21300110.0014738_051200521</t>
  </si>
  <si>
    <t>VVT-201912295</t>
  </si>
  <si>
    <t>140104108</t>
  </si>
  <si>
    <t>VVT-0014687</t>
  </si>
  <si>
    <t>MBT 400KVA SCCD SM 140104108-PT TRAM LHT CHONG QUA TAI P.DHT,TMT,TCH,TTN Q12-1.21304230.0014687_140104108</t>
  </si>
  <si>
    <t>VVT-201912244</t>
  </si>
  <si>
    <t>14 652 843</t>
  </si>
  <si>
    <t>151504051</t>
  </si>
  <si>
    <t>VVT-0014707</t>
  </si>
  <si>
    <t>MBT 1P 50KVA THIBIDI 151504051 -Trang bi MBT JJK151501-1.21304208.0014707_151504051</t>
  </si>
  <si>
    <t>VVT-201912264</t>
  </si>
  <si>
    <t>6091256747270</t>
  </si>
  <si>
    <t>VVT-0014726</t>
  </si>
  <si>
    <t>Máy biến thế 560kva (dự phòng)-1.21050000.0014726_6091256747270</t>
  </si>
  <si>
    <t>VVT-201912283</t>
  </si>
  <si>
    <t>58 754 696</t>
  </si>
  <si>
    <t>31071274</t>
  </si>
  <si>
    <t>VVT-0014730</t>
  </si>
  <si>
    <t>Máy biến thế CT HTPT lưới HT xã Vĩnh Lộc A, B 2003-1.21050000.0014730_31071274</t>
  </si>
  <si>
    <t>VVT-201912287</t>
  </si>
  <si>
    <t>3 927 794</t>
  </si>
  <si>
    <t>050407327</t>
  </si>
  <si>
    <t>VVT-0014732</t>
  </si>
  <si>
    <t>MBT 75kva sm 050407327 CT HT PT LTHT xã B.Hưng, Đ.Phước, P.Phú BC-1.21050000.0014732_050407327</t>
  </si>
  <si>
    <t>VVT-201912289</t>
  </si>
  <si>
    <t>25 475 596</t>
  </si>
  <si>
    <t>4032100048348</t>
  </si>
  <si>
    <t>VVT-0014723</t>
  </si>
  <si>
    <t>HT&amp;PTLT HA THE KV AN LAC-BTAN NAM 2008-LLK070707(825C007)4032100048348-1.21304201.0014723_4032100048348</t>
  </si>
  <si>
    <t>VVT-201912280</t>
  </si>
  <si>
    <t>193160112</t>
  </si>
  <si>
    <t>VVT-0014955</t>
  </si>
  <si>
    <t>MBT 3P 1600kVA 22/0,4kV Amorphous-001-1.21304200.0014955_193160112</t>
  </si>
  <si>
    <t>VVT-202001215</t>
  </si>
  <si>
    <t>531 382 500</t>
  </si>
  <si>
    <t>477 647 622</t>
  </si>
  <si>
    <t xml:space="preserve">531 382 500 </t>
  </si>
  <si>
    <t>357967</t>
  </si>
  <si>
    <t>VVT-0014978</t>
  </si>
  <si>
    <t>MBT LHT,THT Q8*3P-15-22/0.4* 400KVA 357967-1.21300130.0014978_357967</t>
  </si>
  <si>
    <t>VVT-202001238</t>
  </si>
  <si>
    <t>358128</t>
  </si>
  <si>
    <t>VVT-0014979</t>
  </si>
  <si>
    <t>MBT LHT,THT Q8*3P-15-22/0.4* 400KVA 358128-1.21300130.0014979_358128</t>
  </si>
  <si>
    <t>VVT-202001239</t>
  </si>
  <si>
    <t>357976</t>
  </si>
  <si>
    <t>VVT-0014981</t>
  </si>
  <si>
    <t>MBT LHT,THT Q8*3P-15-22/0.4* 400KVA 357976-1.21300130.0014981_357976</t>
  </si>
  <si>
    <t>VVT-202001241</t>
  </si>
  <si>
    <t>60543072</t>
  </si>
  <si>
    <t>VVT-0014993</t>
  </si>
  <si>
    <t>MBT 60543072    TBD4         96/2.04.96        11B-11.06.96-1.21300130.0014993_60543072</t>
  </si>
  <si>
    <t>VVT-202001253</t>
  </si>
  <si>
    <t>60443022</t>
  </si>
  <si>
    <t>VVT-0014971</t>
  </si>
  <si>
    <t>MBT 60443022    SCCD         96/2.04.96        11B-11.06.96-1.21300130.0014971_60443022</t>
  </si>
  <si>
    <t>VVT-202001231</t>
  </si>
  <si>
    <t>2 418 879</t>
  </si>
  <si>
    <t>358228</t>
  </si>
  <si>
    <t>VVT-0014974</t>
  </si>
  <si>
    <t>MBT LHT-TRAM HT Q.5*3P-15-22/0.4* 400 KVA 358228-1.21300130.0014974_358228</t>
  </si>
  <si>
    <t>VVT-202001234</t>
  </si>
  <si>
    <t>06080833</t>
  </si>
  <si>
    <t>VVT-0015011</t>
  </si>
  <si>
    <t>HT&amp;PT LTHT KV BTRIDONG B.AN LAC A-BT(2008) LLK070708-825C008-06080833-1.21304201.0015011_06080833</t>
  </si>
  <si>
    <t>VVT-202002003</t>
  </si>
  <si>
    <t>358318</t>
  </si>
  <si>
    <t>VVT-0015026</t>
  </si>
  <si>
    <t>MAY BIEN THE LUOI HT-TRAM HT Q.TH_DUC*3P-15-22/0.4* 400 KVA-1.21300130.0015026_358318</t>
  </si>
  <si>
    <t>VVT-202002018</t>
  </si>
  <si>
    <t>358155</t>
  </si>
  <si>
    <t>VVT-0015030</t>
  </si>
  <si>
    <t>MBT 400KVA 15-22/0.4 SM358155-1.21300130.0015030_358155</t>
  </si>
  <si>
    <t>VVT-202002022</t>
  </si>
  <si>
    <t>4111225711635</t>
  </si>
  <si>
    <t>VVT-0015100</t>
  </si>
  <si>
    <t>MBT 250KVA HT &amp; PTL, TRAM HT C QUA TAI P TMT-TCH Q.12-1.21300126.0015100_4111225711635</t>
  </si>
  <si>
    <t>VVT-202002092</t>
  </si>
  <si>
    <t>13 437 772</t>
  </si>
  <si>
    <t>131002442</t>
  </si>
  <si>
    <t>VVT-0015101</t>
  </si>
  <si>
    <t>MAY BIEN THE 3P 22-15KV/0.4KV HTPTL,THT TCCS CHONG QUA TAI KHU VUC QUA-1.21300128.0015101_131002442</t>
  </si>
  <si>
    <t>VVT-202002093</t>
  </si>
  <si>
    <t>358359</t>
  </si>
  <si>
    <t>VVT-0015108</t>
  </si>
  <si>
    <t>MBT 3P 22/0.4KV 400KVA INDIA SM 358359-1.21304230.0015108_358359</t>
  </si>
  <si>
    <t>VVT-202002100</t>
  </si>
  <si>
    <t>93 524 929</t>
  </si>
  <si>
    <t>79 865</t>
  </si>
  <si>
    <t>15050379</t>
  </si>
  <si>
    <t>VVT-0015109</t>
  </si>
  <si>
    <t>TBA 1x560kva 15(22)0.4kv CT HT cc điện KDC AS &amp; XDM TBA AS1 CS 1x560-1.21304236.0015109_15050379</t>
  </si>
  <si>
    <t>VVT-202002101</t>
  </si>
  <si>
    <t>40 015 919</t>
  </si>
  <si>
    <t>60743137</t>
  </si>
  <si>
    <t>VVT-0015038</t>
  </si>
  <si>
    <t>MBT 60643137    TBD4         150/2.04.96       11A-11.06.96-1.21300110.0015038_60743137</t>
  </si>
  <si>
    <t>VVT-202002030</t>
  </si>
  <si>
    <t>S050812226</t>
  </si>
  <si>
    <t>VVT-0015140</t>
  </si>
  <si>
    <t>MBT 75 kVA SM: S050812226-1.21300210.0015140_S050812226</t>
  </si>
  <si>
    <t>VVT-202003029</t>
  </si>
  <si>
    <t>48 191 000</t>
  </si>
  <si>
    <t>14 088 893</t>
  </si>
  <si>
    <t xml:space="preserve">48 191 000 </t>
  </si>
  <si>
    <t>050407180</t>
  </si>
  <si>
    <t>VVT-0015232</t>
  </si>
  <si>
    <t>MBT CHONG QUA TAI TBT KHU VUC BHH,BHHA,BHHB-QBT LLK040745 050407180-1.21304200.0015232_050407180</t>
  </si>
  <si>
    <t>VVT-202003121</t>
  </si>
  <si>
    <t>12 488 031</t>
  </si>
  <si>
    <t>060502174</t>
  </si>
  <si>
    <t>VVT-0015323</t>
  </si>
  <si>
    <t>MAY BIEN THE 3P 22-15/0.4KV CT HTPTL,THT QUAN GO VAP NAM 2002-1.21300112.0015323_060502174</t>
  </si>
  <si>
    <t>VVT-202003212</t>
  </si>
  <si>
    <t>119 870 000</t>
  </si>
  <si>
    <t>140204155</t>
  </si>
  <si>
    <t>VVT-0015336</t>
  </si>
  <si>
    <t>MBT PTT LHT QUAN GO VAP 2003-1.21300130.0015336_140204155</t>
  </si>
  <si>
    <t>VVT-202003225</t>
  </si>
  <si>
    <t>S04031705</t>
  </si>
  <si>
    <t>VVT-0015356</t>
  </si>
  <si>
    <t>MBT  50kVA 12,7(8,66)/0,44_NCDA 2017 (71)-1.21310108.0015356_S04031705</t>
  </si>
  <si>
    <t>VVT-202003245</t>
  </si>
  <si>
    <t>26 021 728</t>
  </si>
  <si>
    <t>091101409</t>
  </si>
  <si>
    <t>VVT-0015385</t>
  </si>
  <si>
    <t>MAY BIEN THE TRAM KHUNHA OPTHAO DIEN CTY THEP MN-1.21300118.0015385_091101409</t>
  </si>
  <si>
    <t>VVT-202005001</t>
  </si>
  <si>
    <t>04110103</t>
  </si>
  <si>
    <t>VVT-0015392</t>
  </si>
  <si>
    <t>X_X- LONG THUaN 5_37010104086_Cai tao tang cuong luoi ha the cap dien-1.21300108.0015392_04110103</t>
  </si>
  <si>
    <t>VVT-202005008</t>
  </si>
  <si>
    <t>Km</t>
  </si>
  <si>
    <t>143,00</t>
  </si>
  <si>
    <t>73 205 847</t>
  </si>
  <si>
    <t>36 170 369</t>
  </si>
  <si>
    <t>060802276</t>
  </si>
  <si>
    <t>VVT-0015437</t>
  </si>
  <si>
    <t>MAY BIEN THE 1P 12,7-8,6/0,2-0,4KV CT HTPTL,THT P15-20 QUAN TAN BINH-1.21300112.0015437_060802276</t>
  </si>
  <si>
    <t>VVT-202005053</t>
  </si>
  <si>
    <t>358189</t>
  </si>
  <si>
    <t>VVT-0015422</t>
  </si>
  <si>
    <t>MAY BIEN THE LUOI HA THE TRAM HT TAN BINH*3P-15-22/0.4* 400 KVA-1.21300130.0015422_358189</t>
  </si>
  <si>
    <t>VVT-202005038</t>
  </si>
  <si>
    <t>10343037</t>
  </si>
  <si>
    <t>VVT-0015424</t>
  </si>
  <si>
    <t>HTPT LHT_THT NGO HEM P17,18 QTBINH-1.21300130.0015424_10343037</t>
  </si>
  <si>
    <t>VVT-202005040</t>
  </si>
  <si>
    <t>050602478</t>
  </si>
  <si>
    <t>VVT-0015403</t>
  </si>
  <si>
    <t>MAY BIEN THE 1P 12.7-8.6/0.2-0.4KV CT HTPTL,THT QUAN BINH THANH NAM 20-1.21300110.0015403_050602478</t>
  </si>
  <si>
    <t>VVT-202005019</t>
  </si>
  <si>
    <t>357280</t>
  </si>
  <si>
    <t>VVT-0015472</t>
  </si>
  <si>
    <t>MAY BIEN THE LUOI HT-TRAM HT Q. BINH THANH-1P -8.6-12.7/2-4 *75 KVA-1.21300110.0015472_357280</t>
  </si>
  <si>
    <t>VVT-202006013</t>
  </si>
  <si>
    <t>54 252 840</t>
  </si>
  <si>
    <t xml:space="preserve">23 802 160 </t>
  </si>
  <si>
    <t>050698316</t>
  </si>
  <si>
    <t>VVT-0015474</t>
  </si>
  <si>
    <t>MAY BIEN THE CT HT LUOI HT BINH THANH*1P-8.6-12.7/2-4* 75 KVA-1.21300110.0015474_050698316</t>
  </si>
  <si>
    <t>VVT-202006015</t>
  </si>
  <si>
    <t>050502327</t>
  </si>
  <si>
    <t>VVT-0015479</t>
  </si>
  <si>
    <t>MAY BIEN THE 1P 12.7-8.6/0.2-0.4KV CT HTPTL,THT QUAN BINH THANH NAM 20-1.21300110.0015479_050502327</t>
  </si>
  <si>
    <t>VVT-202006020</t>
  </si>
  <si>
    <t>050798316</t>
  </si>
  <si>
    <t>VVT-0015483</t>
  </si>
  <si>
    <t>MBT HT LUOI HT PHU NHUAN-1P - 8.6-12.7/2-4* 75KVA-1.21300110.0015483_050798316</t>
  </si>
  <si>
    <t>VVT-202006024</t>
  </si>
  <si>
    <t>357828</t>
  </si>
  <si>
    <t>VVT-0015488</t>
  </si>
  <si>
    <t>MAY BIEN THE LUOI HT-TRAM HT Q. BINH THANH*3P-15-22/0.4* 250 KVA-1.21300126.0015488_357828</t>
  </si>
  <si>
    <t>VVT-202006029</t>
  </si>
  <si>
    <t>160 387 628</t>
  </si>
  <si>
    <t xml:space="preserve">72 661 372 </t>
  </si>
  <si>
    <t>061001239</t>
  </si>
  <si>
    <t>VVT-0015499</t>
  </si>
  <si>
    <t>MAY BIEN THE TRAM KHU NHA O CONG DOAN TRUONGDHBK-1.21300112.0015499_061001239</t>
  </si>
  <si>
    <t>VVT-202006040</t>
  </si>
  <si>
    <t>357724</t>
  </si>
  <si>
    <t>VVT-0015503</t>
  </si>
  <si>
    <t>MAY BIEN THE LUOI HT-TRAM HT Q.TH_DUC*3P-15-22/0.4* 250 KVA-1.21300126.0015503_357724</t>
  </si>
  <si>
    <t>VVT-202006044</t>
  </si>
  <si>
    <t>0310112T</t>
  </si>
  <si>
    <t>VVT-0015506</t>
  </si>
  <si>
    <t>MBT 100KVA DONG TAU THANH BINH SM: 0310112T-1.21304212.0015506_0310112T</t>
  </si>
  <si>
    <t>VVT-202006047</t>
  </si>
  <si>
    <t>8 986 192</t>
  </si>
  <si>
    <t>050605182</t>
  </si>
  <si>
    <t>VVT-0015567</t>
  </si>
  <si>
    <t>MBT 75KVA SM.050605182 SCCD - HT &amp; PTLĐ Quận 7- JJK040702- KHCB 2005-1.21300110.0015567_050605182</t>
  </si>
  <si>
    <t>VVT-202006108</t>
  </si>
  <si>
    <t>4 522 197</t>
  </si>
  <si>
    <t>151504052</t>
  </si>
  <si>
    <t>VVT-0015573</t>
  </si>
  <si>
    <t>MBT 1P 50KVA THIBIDI 151504052 -Trang bi MBT JJK151501-1.21304208.0015573_151504052</t>
  </si>
  <si>
    <t>VVT-202006114</t>
  </si>
  <si>
    <t>4121232741418</t>
  </si>
  <si>
    <t>VVT-0015513</t>
  </si>
  <si>
    <t>MBT 3pha 320KVA (CT:HTPT Tân Nhựt, Tân Kiên 2005)-1.21300128.0015513_4121232741418</t>
  </si>
  <si>
    <t>VVT-202006054</t>
  </si>
  <si>
    <t>56 000 000</t>
  </si>
  <si>
    <t>801098</t>
  </si>
  <si>
    <t>VVT-0015525</t>
  </si>
  <si>
    <t>MAY BIEN THE DKH TAN THOI HIEP*3P-15-22/0.4* 160 KVA-1.21304226.0015525_801098</t>
  </si>
  <si>
    <t>VVT-202006066</t>
  </si>
  <si>
    <t>140505127</t>
  </si>
  <si>
    <t>VVT-0015535</t>
  </si>
  <si>
    <t>MBT 3P 400KVA - 140505127-1.21300101.0015535_140505127</t>
  </si>
  <si>
    <t>VVT-202006076</t>
  </si>
  <si>
    <t>357964</t>
  </si>
  <si>
    <t>VVT-0015607</t>
  </si>
  <si>
    <t>MAY BIEN THE LUOI HA THE TRAM HT TAN BINH*3P-15-22/0.4* 400 KVA-1.21304230.0015607_357964</t>
  </si>
  <si>
    <t>VVT-202006148</t>
  </si>
  <si>
    <t>711002</t>
  </si>
  <si>
    <t>VVT-0015585</t>
  </si>
  <si>
    <t>MBT LUOI HT TRAM HT QUAN 6-1.21300100.0015585_711002</t>
  </si>
  <si>
    <t>VVT-202006126</t>
  </si>
  <si>
    <t>60443046</t>
  </si>
  <si>
    <t>VVT-0015624</t>
  </si>
  <si>
    <t>MBT 60443046    TBD4         96/2.04.96        11B-11.06.96-1.21300100.0015624_60443046</t>
  </si>
  <si>
    <t>VVT-202006165</t>
  </si>
  <si>
    <t>4032100048321</t>
  </si>
  <si>
    <t>VVT-0015625</t>
  </si>
  <si>
    <t>MBT CT HTPT LHT Q1 2004-1.21304200.0015625_4032100048321</t>
  </si>
  <si>
    <t>VVT-202006166</t>
  </si>
  <si>
    <t>851 508</t>
  </si>
  <si>
    <t>4011256047025</t>
  </si>
  <si>
    <t>VVT-0015629</t>
  </si>
  <si>
    <t>MBT CT HTPT LHT Q1 2004-1.21304201.0015629_4011256047025</t>
  </si>
  <si>
    <t>VVT-202006170</t>
  </si>
  <si>
    <t>3 589 835</t>
  </si>
  <si>
    <t>5052175075107</t>
  </si>
  <si>
    <t>VVT-0015688</t>
  </si>
  <si>
    <t>MBT 1P 75KVA 8,6-12.7KV/0,2-0,4KV - TRAM HT P11,16 - NAM 2005-1.21304010.0015688_5052175075107</t>
  </si>
  <si>
    <t>VVT-202007057</t>
  </si>
  <si>
    <t>5052175075050</t>
  </si>
  <si>
    <t>VVT-0015691</t>
  </si>
  <si>
    <t>MBT 1P 75KVA (8,66-12,7/0,22-0,44KV) - TRAM HT P12,13 NAM 2005-1.21304010.0015691_5052175075050</t>
  </si>
  <si>
    <t>VVT-202007060</t>
  </si>
  <si>
    <t>5052175075090</t>
  </si>
  <si>
    <t>VVT-0015694</t>
  </si>
  <si>
    <t>MBT 1P 75KVA (8,66-12,7/0.22-0,44KV) TRAM HT P5,7,10 GV-2005-1.21304010.0015694_5052175075090</t>
  </si>
  <si>
    <t>VVT-202007063</t>
  </si>
  <si>
    <t>05090655</t>
  </si>
  <si>
    <t>VVT-0015744</t>
  </si>
  <si>
    <t>MBT CHONG QUA TAI TBT KHU VUC ANLAC A TAN TAO A BT(425C017)SM05090655-1.21304200.0015744_05090655</t>
  </si>
  <si>
    <t>VVT-202007113</t>
  </si>
  <si>
    <t>8 588 140</t>
  </si>
  <si>
    <t>060602488</t>
  </si>
  <si>
    <t>VVT-0015646</t>
  </si>
  <si>
    <t>MAY BIEN THE 1P 12,7-8,6/0,2-0,4KV CT HTPTL,THT P15-20 QUAN TAN BINH-1.21300112.0015646_060602488</t>
  </si>
  <si>
    <t>VVT-202007015</t>
  </si>
  <si>
    <t>140401167</t>
  </si>
  <si>
    <t>VVT-0015656</t>
  </si>
  <si>
    <t>MBT 400KVA SM 140401167-1.21304200.0015656_140401167</t>
  </si>
  <si>
    <t>VVT-202007025</t>
  </si>
  <si>
    <t>060998400</t>
  </si>
  <si>
    <t>VVT-0015657</t>
  </si>
  <si>
    <t>MBT HT LƯớI HT BINH CHANH 1P-8,6-12,7/2-4*100KVA-1.21304212.0015657_060998400</t>
  </si>
  <si>
    <t>VVT-202007026</t>
  </si>
  <si>
    <t>0320309T</t>
  </si>
  <si>
    <t>VVT-0015658</t>
  </si>
  <si>
    <t>MBT 400KVA-1.21300130.0015658_0320309T</t>
  </si>
  <si>
    <t>VVT-202007027</t>
  </si>
  <si>
    <t>30823446-2</t>
  </si>
  <si>
    <t>VVT-0015665</t>
  </si>
  <si>
    <t>MAY BIEN THE TBD4 VIET NAM 3 PHA 15-22/0.4KV-1.21304226.0015665_30823446-2</t>
  </si>
  <si>
    <t>VVT-202007034</t>
  </si>
  <si>
    <t>195 049 000</t>
  </si>
  <si>
    <t>38 000 000</t>
  </si>
  <si>
    <t>80451340-22</t>
  </si>
  <si>
    <t>VVT-0015789</t>
  </si>
  <si>
    <t>MAY BIEN THE DKH XA PHUOC HIEP C.CHI-1P -8.6-12.7/2-4 *50 KVA-1.21300108.0015789_80451340-22</t>
  </si>
  <si>
    <t>VVT-202007158</t>
  </si>
  <si>
    <t>60551388-22</t>
  </si>
  <si>
    <t>VVT-0015794</t>
  </si>
  <si>
    <t>MBT 60551388    TBD4         150/2.04.96       11A-11.06.96-1.21300108.0015794_60551388-22</t>
  </si>
  <si>
    <t>VVT-202007163</t>
  </si>
  <si>
    <t>46 823 000</t>
  </si>
  <si>
    <t>12 280 000</t>
  </si>
  <si>
    <t>80351290-22</t>
  </si>
  <si>
    <t>VVT-0015798</t>
  </si>
  <si>
    <t>MAY BIEN THE DHK XA PHAM V COI - C.CHI-1P -8.6-12.7/2-4 *50 KVA-1.21300108.0015798_80351290-22</t>
  </si>
  <si>
    <t>VVT-202007167</t>
  </si>
  <si>
    <t>80351138-22</t>
  </si>
  <si>
    <t>VVT-0015801</t>
  </si>
  <si>
    <t>MAY BIEN THE DHK XA PHAM V COI - C.CHI-1P -8.6-12.7/2-4 *50 KVA-1.21300108.0015801_80351138-22</t>
  </si>
  <si>
    <t>VVT-202007170</t>
  </si>
  <si>
    <t>061200102</t>
  </si>
  <si>
    <t>VVT-0015856</t>
  </si>
  <si>
    <t>MAY BIEN THE 1 PHA 8.6-12.7/0.2-0.4KV-1.21300112.0015856_061200102</t>
  </si>
  <si>
    <t>VVT-202007225</t>
  </si>
  <si>
    <t>800831</t>
  </si>
  <si>
    <t>VVT-0015858</t>
  </si>
  <si>
    <t>MAY BIEN THE HT LUOI HT TAN BINH*3P-15-22/0.4* 320 KVA-1.21300128.0015858_800831</t>
  </si>
  <si>
    <t>VVT-202007227</t>
  </si>
  <si>
    <t>70371077</t>
  </si>
  <si>
    <t>VVT-0015843</t>
  </si>
  <si>
    <t>MBT CUA CONG TRINH HTHT F9,F19 QUAN TAN BINH-1.21300110.0015843_70371077</t>
  </si>
  <si>
    <t>VVT-202007212</t>
  </si>
  <si>
    <t>70371076</t>
  </si>
  <si>
    <t>VVT-0015844</t>
  </si>
  <si>
    <t>MBT CUA CONG TRINH HTHT F9,F19 QUAN TAN BINH-1.21300110.0015844_70371076</t>
  </si>
  <si>
    <t>VVT-202007213</t>
  </si>
  <si>
    <t>70111006</t>
  </si>
  <si>
    <t>VVT-0015849</t>
  </si>
  <si>
    <t>MBT CUA CONG TRINH HTHT F4,F11 QUAN TAN BINH-1.21300112.0015849_70111006</t>
  </si>
  <si>
    <t>VVT-202007218</t>
  </si>
  <si>
    <t>141500263</t>
  </si>
  <si>
    <t>VVT-0015826</t>
  </si>
  <si>
    <t>MBT CTr NC lưới trung thế 15kV-&gt;22kV tuyến Vân Hàn- 141500263-1.21300208.0015826_141500263</t>
  </si>
  <si>
    <t>VVT-202007195</t>
  </si>
  <si>
    <t>15 336 298</t>
  </si>
  <si>
    <t>3 567 920</t>
  </si>
  <si>
    <t xml:space="preserve">41 031 080 </t>
  </si>
  <si>
    <t>090407216</t>
  </si>
  <si>
    <t>VVT-0015839</t>
  </si>
  <si>
    <t>MBT 3P 160KVA 15-22/0.4KV CT CC DIEN CN CTY CP DAI QUOC TAI-1.21304218.0015839_090407216</t>
  </si>
  <si>
    <t>VVT-202007208</t>
  </si>
  <si>
    <t>160 kva</t>
  </si>
  <si>
    <t>70321087-22</t>
  </si>
  <si>
    <t>VVT-0015761</t>
  </si>
  <si>
    <t>MBT CUA CONG TRINH DIEN KHI HOA XA AN NHON TAY-1.21300102.0015761_70321087-22</t>
  </si>
  <si>
    <t>VVT-202007130</t>
  </si>
  <si>
    <t>70321062-22</t>
  </si>
  <si>
    <t>VVT-0015762</t>
  </si>
  <si>
    <t>MBT CUA CONG TRINH DIEN KHI HOA XA TRUNG LAP HA-1.21300102.0015762_70321062-22</t>
  </si>
  <si>
    <t>VVT-202007131</t>
  </si>
  <si>
    <t>70131011-22</t>
  </si>
  <si>
    <t>VVT-0015783</t>
  </si>
  <si>
    <t>MBT CUA CONG TRINH DIEN KHI HOA XA TAN THANH DONG-1.21300105.0015783_70131011-22</t>
  </si>
  <si>
    <t>VVT-202007152</t>
  </si>
  <si>
    <t>358264</t>
  </si>
  <si>
    <t>VVT-0015876</t>
  </si>
  <si>
    <t>MBT LUOI HT-TRAM HT Q3-3P - 15-22/0.4 *400KVA-1.21300130.0015876_358264</t>
  </si>
  <si>
    <t>VVT-202007245</t>
  </si>
  <si>
    <t>TRAM</t>
  </si>
  <si>
    <t>051007184</t>
  </si>
  <si>
    <t>VVT-0015884</t>
  </si>
  <si>
    <t>MBT 1P 75kVA (8,66-12,7/0,23-0,46kV) TRAM THAI TÔNG 86-1.21304200.0015884_051007184</t>
  </si>
  <si>
    <t>VVT-202007253</t>
  </si>
  <si>
    <t>VVT-0015900</t>
  </si>
  <si>
    <t>MBT 1P 1250KVA 15/0.4KV-1.21304201.0015900_4051312289020</t>
  </si>
  <si>
    <t>VVT-202007269</t>
  </si>
  <si>
    <t>121113267</t>
  </si>
  <si>
    <t>VVT-0015938</t>
  </si>
  <si>
    <t>MBT 250KVA 15(22)/0,4KV SM: 121113267 (TCCS 28 trạm huyện NB)-1.21300126.0015938_121113267</t>
  </si>
  <si>
    <t>VVT-202008026</t>
  </si>
  <si>
    <t>174 787 000</t>
  </si>
  <si>
    <t>68 710 832</t>
  </si>
  <si>
    <t>041101467</t>
  </si>
  <si>
    <t>VVT-0015941</t>
  </si>
  <si>
    <t>MAY BIEN THE CT HOAN THIEN VA PT LUOI Q7(BO SUNG)-041101467-1.21304208.0015941_041101467</t>
  </si>
  <si>
    <t>VVT-202008029</t>
  </si>
  <si>
    <t>20551715-22</t>
  </si>
  <si>
    <t>VVT-0015943</t>
  </si>
  <si>
    <t>MAY BIEN THE TRAM HIEP PHUOC 11B  H.NHA BE-20551715-22-1.21304208.0015943_20551715-22</t>
  </si>
  <si>
    <t>VVT-202008031</t>
  </si>
  <si>
    <t>40116035-2</t>
  </si>
  <si>
    <t>VVT-0016009</t>
  </si>
  <si>
    <t>MAY BIEN THE TRAM AP CAU XAY HHUUNAM CAUXAY TPQ9-1.21304018.0016009_40116035-2</t>
  </si>
  <si>
    <t>VVT-202008097</t>
  </si>
  <si>
    <t>160kVA</t>
  </si>
  <si>
    <t>060998269</t>
  </si>
  <si>
    <t>VVT-0015960</t>
  </si>
  <si>
    <t>MBT HT LUOI HT BINH CHANH * 1FA  100KVA 8.6-12.7/2-4 SM.060998269-1.21300112.0015960_060998269</t>
  </si>
  <si>
    <t>VVT-202008048</t>
  </si>
  <si>
    <t>161501664</t>
  </si>
  <si>
    <t>VVT-0015974</t>
  </si>
  <si>
    <t>MBT 1P 50KVA 8,66-12,7/0,23-0,44KV THIBIDI SM 161501664 - JJK 161501-1.21303208.0015974_161501664</t>
  </si>
  <si>
    <t>VVT-202008062</t>
  </si>
  <si>
    <t>05020311</t>
  </si>
  <si>
    <t>VVT-0015975</t>
  </si>
  <si>
    <t>MBT 75KVA SM.05020311- HT LHT-THT Quận 7- KHCB2003-JK30714-1.21304210.0015975_05020311</t>
  </si>
  <si>
    <t>VVT-202008063</t>
  </si>
  <si>
    <t>4033216049002</t>
  </si>
  <si>
    <t>VVT-0015981</t>
  </si>
  <si>
    <t>T.B.áp giảm áp 110kV/6kV - MBT 160KVA SM.4033216049002-ch cư Phú Thuận-1.21320118.0015981_4033216049002</t>
  </si>
  <si>
    <t>VVT-202008069</t>
  </si>
  <si>
    <t>160kva</t>
  </si>
  <si>
    <t>04010670</t>
  </si>
  <si>
    <t>VVT-0015987</t>
  </si>
  <si>
    <t>MBT DẦU 50KVA SCCD 04010670 124 ĐƯỜNG 17 P.TÂN KIỂNG Q7-1.21304208.0015987_04010670</t>
  </si>
  <si>
    <t>VVT-202008075</t>
  </si>
  <si>
    <t>1 785 087</t>
  </si>
  <si>
    <t>05060299</t>
  </si>
  <si>
    <t>VVT-0016011</t>
  </si>
  <si>
    <t>MAY BIEN THE 1P 12.7-8.6/0.2-0.4KVHTPTL,THT P.AN KHANH Q2 SM: 05060299-1.21304210.0016011_05060299</t>
  </si>
  <si>
    <t>VVT-202008099</t>
  </si>
  <si>
    <t>12 952 381</t>
  </si>
  <si>
    <t>358065</t>
  </si>
  <si>
    <t>VVT-0016032</t>
  </si>
  <si>
    <t>MAY BIEN THE LUOI HA THE TRAM HT TAN BINH*3P-15-22/0.4* 400 KVA-1.21300130.0016032_358065</t>
  </si>
  <si>
    <t>VVT-202008120</t>
  </si>
  <si>
    <t>70111015-22</t>
  </si>
  <si>
    <t>VVT-0016051</t>
  </si>
  <si>
    <t>MBT CUA CONG TRINH HTHT LE DAI HANH-1.21300110.0016051_70111015-22</t>
  </si>
  <si>
    <t>VVT-202008139</t>
  </si>
  <si>
    <t>61253078-2</t>
  </si>
  <si>
    <t>VVT-0016058</t>
  </si>
  <si>
    <t>MBT 3P - 15/0.4kV-560 kVA_Tram Che Tao May-Bach Khoa-1.21300111.0016058_61253078-2</t>
  </si>
  <si>
    <t>VVT-202008146</t>
  </si>
  <si>
    <t>57 946 350</t>
  </si>
  <si>
    <t>VVT-0016074</t>
  </si>
  <si>
    <t>MBT CT hoàn thiện phát triển trạm lưới Trung hạ thế quận 10 nă-1.21304212.0016074_4122100223506</t>
  </si>
  <si>
    <t>VVT-202008162</t>
  </si>
  <si>
    <t>5 543 970</t>
  </si>
  <si>
    <t>70451410</t>
  </si>
  <si>
    <t>VVT-0016079</t>
  </si>
  <si>
    <t>MBT CUA CONG TRINH DIEN KHI HOA XA XUAN THOI SON-1.21300108.0016079_70451410</t>
  </si>
  <si>
    <t>VVT-202008167</t>
  </si>
  <si>
    <t>47454</t>
  </si>
  <si>
    <t>VVT-0016091</t>
  </si>
  <si>
    <t>MAY BIEN AP 200KVA 6,6/0,2KV MG N 47454 L VIEN THONG-1.21300122.0016091_47454</t>
  </si>
  <si>
    <t>VVT-202008179</t>
  </si>
  <si>
    <t>202 726 250</t>
  </si>
  <si>
    <t>061113332</t>
  </si>
  <si>
    <t>VVT-0016095</t>
  </si>
  <si>
    <t>MBT 1P 100KVA NCDA TUYEN GO LAO, AP DON, TAM THON 1,2 T.HIEP-RRK122102-1.21303012.0016095_061113332</t>
  </si>
  <si>
    <t>VVT-202008183</t>
  </si>
  <si>
    <t>59 194 000</t>
  </si>
  <si>
    <t>33 120 686</t>
  </si>
  <si>
    <t xml:space="preserve">59 194 000 </t>
  </si>
  <si>
    <t>040301259</t>
  </si>
  <si>
    <t>VVT-0016096</t>
  </si>
  <si>
    <t>MBT HTPT LHT P1-16 Q8 - SM 040301259-1.21304208.0016096_040301259</t>
  </si>
  <si>
    <t>VVT-202008184</t>
  </si>
  <si>
    <t>040501318</t>
  </si>
  <si>
    <t>VVT-0016149</t>
  </si>
  <si>
    <t>HTPT LHT_THT XA BHUNG,PPHU,DA PHUOC,QUYDUC,HLONG,TQTAY,APTAY,TTUC BC-1.21300108.0016149_040501318</t>
  </si>
  <si>
    <t>VVT-202008237</t>
  </si>
  <si>
    <t>051297643</t>
  </si>
  <si>
    <t>VVT-0016152</t>
  </si>
  <si>
    <t>MBT LUOI HT, TRAM HT BINH TRI DONG-1.21300110.0016152_051297643</t>
  </si>
  <si>
    <t>VVT-202008240</t>
  </si>
  <si>
    <t>61116139</t>
  </si>
  <si>
    <t>VVT-0016174</t>
  </si>
  <si>
    <t>MBT CUA CONG TRINH HTHT HUYEN HOC MON-1.21300118.0016174_61116139</t>
  </si>
  <si>
    <t>VVT-202008262</t>
  </si>
  <si>
    <t>70243057-2</t>
  </si>
  <si>
    <t>VVT-0016178</t>
  </si>
  <si>
    <t>MAY BIEN THE 400KVA - 70243057-1.21300130.0016178_70243057-2</t>
  </si>
  <si>
    <t>VVT-202008266</t>
  </si>
  <si>
    <t>041013402</t>
  </si>
  <si>
    <t>VVT-0016184</t>
  </si>
  <si>
    <t>MBT 1P 50KVA NCDA TUYEN GO LAO, AP DON, TAM THON 1, 2 T.HIEP-RRK122102-1.21303008.0016184_041013402</t>
  </si>
  <si>
    <t>VVT-202008272</t>
  </si>
  <si>
    <t>21 175 432</t>
  </si>
  <si>
    <t xml:space="preserve">37 826 000 </t>
  </si>
  <si>
    <t>090505833</t>
  </si>
  <si>
    <t>VVT-0016185</t>
  </si>
  <si>
    <t>MBT 3P 160KVA 15-22/0.4KV HT &amp; PT TRAM ,LHT CH.QUA TAI CHO XA BA ĐIEM-1.21304218.0016185_090505833</t>
  </si>
  <si>
    <t>VVT-202008273</t>
  </si>
  <si>
    <t>358018</t>
  </si>
  <si>
    <t>VVT-0016190</t>
  </si>
  <si>
    <t>MBT TRAM HT Q9*3P-15-22/0,4*400 SM 358018-1.21304230.0016190_358018</t>
  </si>
  <si>
    <t>VVT-202008278</t>
  </si>
  <si>
    <t>4121225740710</t>
  </si>
  <si>
    <t>VVT-0016192</t>
  </si>
  <si>
    <t>MBT 250KVA HT &amp; PTL, TRAM HT C QUA TAI P TMT-TCH Q.12-1.21300126.0016192_4121225740710</t>
  </si>
  <si>
    <t>VVT-202008280</t>
  </si>
  <si>
    <t>14 017 121</t>
  </si>
  <si>
    <t>80351175</t>
  </si>
  <si>
    <t>VVT-0016127</t>
  </si>
  <si>
    <t>MAY BIEN THE CT DKH XA QUY DUC BINH CHANH 1P 8.6-12.7/2-4 *50 KVA-1.21300108.0016127_80351175</t>
  </si>
  <si>
    <t>VVT-202008215</t>
  </si>
  <si>
    <t>041201110</t>
  </si>
  <si>
    <t>VVT-0016128</t>
  </si>
  <si>
    <t>MAY BIEN THE CT HTPT LHT-THT 5 XA DOC QUOC LO 1A HUYEN BINH CHANH-1.21300108.0016128_041201110</t>
  </si>
  <si>
    <t>VVT-202008216</t>
  </si>
  <si>
    <t>061015392</t>
  </si>
  <si>
    <t>VVT-0016133</t>
  </si>
  <si>
    <t>MBT 1P 100kVA 8.66-12.7/0.23-0.44kV (EMC)  NCĐA 2016 mua sắm mới -1.21020100.0016133_061015392</t>
  </si>
  <si>
    <t>VVT-202008221</t>
  </si>
  <si>
    <t>28 327 865</t>
  </si>
  <si>
    <t>040501319</t>
  </si>
  <si>
    <t>VVT-0016136</t>
  </si>
  <si>
    <t>HTPT LHT_THT XA BHUNG,PPHU,DA PHUOC,QUYDUC,HLONG,TQTAY,APTAY,TTUC BC-1.21300108.0016136_040501319</t>
  </si>
  <si>
    <t>VVT-202008224</t>
  </si>
  <si>
    <t>S041012319</t>
  </si>
  <si>
    <t>VVT-0016139</t>
  </si>
  <si>
    <t>MBT 1P 50 kva 15-22/0,4KV S041012319 Tan Nhut Tan Kien Bl,LMX (2011)-1.21020100.0016139_S041012319</t>
  </si>
  <si>
    <t>VVT-202008227</t>
  </si>
  <si>
    <t>12 077 670</t>
  </si>
  <si>
    <t>31171336</t>
  </si>
  <si>
    <t>VVT-0016141</t>
  </si>
  <si>
    <t>Máy biến thế CT HTPT lưới điện HT xã Vĩnh Lộc A, B 2003-1.21050000.0016141_31171336</t>
  </si>
  <si>
    <t>VVT-202008229</t>
  </si>
  <si>
    <t>3 704 275</t>
  </si>
  <si>
    <t>05060720</t>
  </si>
  <si>
    <t>VVT-0016142</t>
  </si>
  <si>
    <t>MBT 75kva 05060720 CT HT&amp;PT LTHT xã B.Hưng, Đ.Phước, P.Phú BC (2006)-1.21050000.0016142_05060720</t>
  </si>
  <si>
    <t>VVT-202008230</t>
  </si>
  <si>
    <t>VVT-0016205</t>
  </si>
  <si>
    <t>MBT 60611145-22   TBD4  50/2.04.96  11A-11.06.96-1.21304226.0016205_60611145-22</t>
  </si>
  <si>
    <t>VVT-202009012</t>
  </si>
  <si>
    <t>357787</t>
  </si>
  <si>
    <t>VVT-0016199</t>
  </si>
  <si>
    <t>MAY BIEN THE CT XUAN THOI SON...TAN XUAN HM 3PHA 160KVA 15-22/0.4KV-1.21304218.0016199_357787</t>
  </si>
  <si>
    <t>VVT-202009006</t>
  </si>
  <si>
    <t>VVT-0016201</t>
  </si>
  <si>
    <t>MBT 3P No 09090488 160KVA 15/0.4KV-1.21304218.0016201_09090488</t>
  </si>
  <si>
    <t>VVT-202009008</t>
  </si>
  <si>
    <t>VVT-0016244</t>
  </si>
  <si>
    <t>TBT 3*75KVA 15-22/0.4KV CT NG NG QUA TAI CAC TBT C CONG P:11,12,13 TB-1.21304210.0016244_050103578</t>
  </si>
  <si>
    <t>VVT-202009051</t>
  </si>
  <si>
    <t>800816</t>
  </si>
  <si>
    <t>VVT-0016249</t>
  </si>
  <si>
    <t>MBT DIEN KHI HOA XA TAN QUI TAY-1.21300126.0016249_800816</t>
  </si>
  <si>
    <t>VVT-202009056</t>
  </si>
  <si>
    <t>S061015112</t>
  </si>
  <si>
    <t>VVT-0016258</t>
  </si>
  <si>
    <t>MBT 1P 100KVA 12,7/0,4Kv EMC S061015112-Trang bi MBT JJK151501-1.21304212.0016258_S061015112</t>
  </si>
  <si>
    <t>VVT-202009065</t>
  </si>
  <si>
    <t>50 758 000</t>
  </si>
  <si>
    <t>26 010 179</t>
  </si>
  <si>
    <t>161003270</t>
  </si>
  <si>
    <t>VVT-0016265</t>
  </si>
  <si>
    <t>MBT 1P 100kVA 8.66-12.7/0.23-0.44KV (THIBIDI)-No:161003270-KHCB TCTY-1.21304212.0016265_161003270</t>
  </si>
  <si>
    <t>VVT-202009072</t>
  </si>
  <si>
    <t xml:space="preserve">DA TRANG BỊ MBT PHỤC VỤ CHUYỂN ĐỔI ĐIỆN ÁP TỪ 15kV-22kV cho Khu chế xuất Tân Thuận năm 2017 </t>
  </si>
  <si>
    <t>39 445 972</t>
  </si>
  <si>
    <t>800994</t>
  </si>
  <si>
    <t>VVT-0016269</t>
  </si>
  <si>
    <t>MAY BIEN THE DKHOA XA BINH CHANH*3P-15-22/0.4* 160 KVA-1.21300118.0016269_800994</t>
  </si>
  <si>
    <t>VVT-202009076</t>
  </si>
  <si>
    <t>801012</t>
  </si>
  <si>
    <t>VVT-0016272</t>
  </si>
  <si>
    <t>MAY BIEN THE CT DKH PHUONG HIEP PHU Q.9 *3P-15-22/0.4 *250KVA-1.21300126.0016272_801012</t>
  </si>
  <si>
    <t>VVT-202009079</t>
  </si>
  <si>
    <t>800594</t>
  </si>
  <si>
    <t>VVT-0016273</t>
  </si>
  <si>
    <t>MBT DIEN KHI HOA XA TAN PHU-1.21300126.0016273_800594</t>
  </si>
  <si>
    <t>VVT-202009080</t>
  </si>
  <si>
    <t>800952</t>
  </si>
  <si>
    <t>VVT-0016274</t>
  </si>
  <si>
    <t>MAY BIEN THE DKH P.LONG BINH Q.9*3P-15-22/0.4* 250 KVA-1.21300126.0016274_800952</t>
  </si>
  <si>
    <t>VVT-202009081</t>
  </si>
  <si>
    <t>800962</t>
  </si>
  <si>
    <t>VVT-0016282</t>
  </si>
  <si>
    <t>MAY BIEN THE DKH P.LONG BINH Q.9*3P-15-22/0.4* 320 KVA-1.21300128.0016282_800962</t>
  </si>
  <si>
    <t>VVT-202009089</t>
  </si>
  <si>
    <t>31023542</t>
  </si>
  <si>
    <t>VVT-0016292</t>
  </si>
  <si>
    <t>MBT 250KVA BINH KHANH 3/2 SM:31023542-1.21304226.0016292_31023542</t>
  </si>
  <si>
    <t>VVT-202009099</t>
  </si>
  <si>
    <t>140911122</t>
  </si>
  <si>
    <t>VVT-0016299</t>
  </si>
  <si>
    <t>MBT 400KVA Phú nhuận 174ha.4 SM: 140911122-1.21304230.0016299_140911122</t>
  </si>
  <si>
    <t>VVT-202009106</t>
  </si>
  <si>
    <t>335 229 903</t>
  </si>
  <si>
    <t>98 568 871</t>
  </si>
  <si>
    <t>140105376</t>
  </si>
  <si>
    <t>VVT-0016300</t>
  </si>
  <si>
    <t>HOAN  THIEN PHAT TRIEN LUOI HT BINH TAN (NAM 2005)MBT 400KVA 140105376-1.21304230.0016300_140105376</t>
  </si>
  <si>
    <t>VVT-202009107</t>
  </si>
  <si>
    <t>16 764 207</t>
  </si>
  <si>
    <t>70451413</t>
  </si>
  <si>
    <t>VVT-0016303</t>
  </si>
  <si>
    <t>MBT CUA CONG TRINH DIEN KHI HOA XA XUAN THOI SON-1.21300108.0016303_70451413</t>
  </si>
  <si>
    <t>VVT-202009110</t>
  </si>
  <si>
    <t>61151805</t>
  </si>
  <si>
    <t>VVT-0016306</t>
  </si>
  <si>
    <t>MBT CUA CONG TRINH DIEN KHI HOA XA NHI BINH-1.21300108.0016306_61151805</t>
  </si>
  <si>
    <t>VVT-202009113</t>
  </si>
  <si>
    <t>358037</t>
  </si>
  <si>
    <t>VVT-0016316</t>
  </si>
  <si>
    <t>MBT LUOI HT TRAM HT Q.TB*3P-15-22/0.4*400KVA-1.21300130.0016316_358037</t>
  </si>
  <si>
    <t>VVT-202009123</t>
  </si>
  <si>
    <t>VVT-0016220</t>
  </si>
  <si>
    <t>MBT 1P 75KVA  050203453-1.21300110.0016220_050203453</t>
  </si>
  <si>
    <t>VVT-202009027</t>
  </si>
  <si>
    <t>VVT-0016221</t>
  </si>
  <si>
    <t>MBT 1P 75KVA  050203452-1.21300110.0016221_050203452</t>
  </si>
  <si>
    <t>VVT-202009028</t>
  </si>
  <si>
    <t>120402195</t>
  </si>
  <si>
    <t>VVT-0016223</t>
  </si>
  <si>
    <t>MBT 250KVA 120402195 TRAM KDC XOM DAM LO E HUNG PHUP10Q8-1.21300126.0016223_120402195</t>
  </si>
  <si>
    <t>VVT-202009030</t>
  </si>
  <si>
    <t>10 493 808</t>
  </si>
  <si>
    <t>161218K-22</t>
  </si>
  <si>
    <t>VVT-0016229</t>
  </si>
  <si>
    <t>MBT 3P 1000KVA 161218K-22 (ĐTXD)-1.21304254.0016229_161218K-22</t>
  </si>
  <si>
    <t>VVT-202009036</t>
  </si>
  <si>
    <t>386 516 529</t>
  </si>
  <si>
    <t>238 179 721</t>
  </si>
  <si>
    <t>VVT-0016234</t>
  </si>
  <si>
    <t>MBT 1P 8.6 - 12.7/0.2 - 0.4KV-1.21300112.0016234_060802240</t>
  </si>
  <si>
    <t>VVT-202009041</t>
  </si>
  <si>
    <t>800887</t>
  </si>
  <si>
    <t>VVT-0016386</t>
  </si>
  <si>
    <t>MBT CT HT LUOI P13-14-Q6*3P-15-22/0,4*400KVA-1.21304200.0016386_800887</t>
  </si>
  <si>
    <t>VVT-202009193</t>
  </si>
  <si>
    <t>357896</t>
  </si>
  <si>
    <t>VVT-0016347</t>
  </si>
  <si>
    <t>MBT LHT TRAM HT TAN BINH *3P-15-22/0.4*250KVA-1.21304200.0016347_357896</t>
  </si>
  <si>
    <t>VVT-202009154</t>
  </si>
  <si>
    <t>VVT-0016351</t>
  </si>
  <si>
    <t>MBT 1P 1250KVA 15-22/0,4KV SO MAY 302124018-2-1.21304201.0016351_302124018-2</t>
  </si>
  <si>
    <t>VVT-202009158</t>
  </si>
  <si>
    <t>509 412 000</t>
  </si>
  <si>
    <t>115 000 000</t>
  </si>
  <si>
    <t>14100415</t>
  </si>
  <si>
    <t>VVT-0016359</t>
  </si>
  <si>
    <t>MBT 3PHA 400KVA 14100415 CC AN LOC (LO3+4)NG OANH F17GV-1.21304230.0016359_14100415</t>
  </si>
  <si>
    <t>VVT-202009166</t>
  </si>
  <si>
    <t>140615182</t>
  </si>
  <si>
    <t>VVT-0016363</t>
  </si>
  <si>
    <t>MBT 3P 400KVA 140615182 15-22/0,4  HTPT BH PP Đa phước Qui Đức BC 2014-1.21020100.0016363_140615182</t>
  </si>
  <si>
    <t>VVT-202009170</t>
  </si>
  <si>
    <t>164 846 000</t>
  </si>
  <si>
    <t>114 124 626</t>
  </si>
  <si>
    <t>VVT-0016374</t>
  </si>
  <si>
    <t>MBT CONG TRINH KCD PHUONG 10 QUAN 6 SICEDCO-1.21300100.0016374_00333026</t>
  </si>
  <si>
    <t>VVT-202009181</t>
  </si>
  <si>
    <t>14010778</t>
  </si>
  <si>
    <t>VVT-0016395</t>
  </si>
  <si>
    <t>HOAN THIEN &amp; PTLHT QUAN 6(NAM 2006)LLK040728 SM 14010778-1.21304200.0016395_14010778</t>
  </si>
  <si>
    <t>VVT-202009202</t>
  </si>
  <si>
    <t>VVT-0016401</t>
  </si>
  <si>
    <t>MBT 60443057 TBD 4 150/2.04.96 11A 11.06.96-1.21304201.0016401_60443057-2</t>
  </si>
  <si>
    <t>VVT-202009208</t>
  </si>
  <si>
    <t>400kVA</t>
  </si>
  <si>
    <t>132250217</t>
  </si>
  <si>
    <t>VVT-0016403</t>
  </si>
  <si>
    <t>HT&amp;PT LHT KV TRAM DAT MOI 161 P BTD LLK130746-SM 132250217-1.21304201.0016403_132250217</t>
  </si>
  <si>
    <t>VVT-202009210</t>
  </si>
  <si>
    <t>250kvA</t>
  </si>
  <si>
    <t>152 530 800</t>
  </si>
  <si>
    <t>49 926 837</t>
  </si>
  <si>
    <t>0320235T</t>
  </si>
  <si>
    <t>VVT-0016475</t>
  </si>
  <si>
    <t>MBT PTT LHT QUAN GO VAP 2003-1.21304012.0016475_0320235T</t>
  </si>
  <si>
    <t>VVT-202010059</t>
  </si>
  <si>
    <t>05020309</t>
  </si>
  <si>
    <t>VVT-0016435</t>
  </si>
  <si>
    <t>MBT HT PTL HT QUAN 6 VA THI TRAN AN LAC SM 05020309-1.21304200.0016435_05020309</t>
  </si>
  <si>
    <t>VVT-202010019</t>
  </si>
  <si>
    <t>0330431T</t>
  </si>
  <si>
    <t>VVT-0016451</t>
  </si>
  <si>
    <t>MBT - PT LHT QUAN BINH THANH NAM 2003-1.21300130.0016451_0330431T</t>
  </si>
  <si>
    <t>VVT-202010035</t>
  </si>
  <si>
    <t>357621</t>
  </si>
  <si>
    <t>VVT-0016459</t>
  </si>
  <si>
    <t>MAY BIEN THE LUOI HA THE TRAM HT GO VAP*1P-8.6-12.7/2-4* 100 KVA-1.21300112.0016459_357621</t>
  </si>
  <si>
    <t>VVT-202010043</t>
  </si>
  <si>
    <t>64 092 032</t>
  </si>
  <si>
    <t xml:space="preserve">28 397 968 </t>
  </si>
  <si>
    <t>4032175031510</t>
  </si>
  <si>
    <t>VVT-0016441</t>
  </si>
  <si>
    <t>MBT 1P 75KVA HT&amp;PTLD TTDONG P THUAN P MY SM 4032175031510-1.21304202.0016441_4032175031510</t>
  </si>
  <si>
    <t>VVT-202010025</t>
  </si>
  <si>
    <t>0320319T</t>
  </si>
  <si>
    <t>VVT-0016469</t>
  </si>
  <si>
    <t>MBT PTT LHT QUAN GO VAP 2003-1.21304012.0016469_0320319T</t>
  </si>
  <si>
    <t>VVT-202010053</t>
  </si>
  <si>
    <t>141101444</t>
  </si>
  <si>
    <t>VVT-0016422</t>
  </si>
  <si>
    <t>MAY BIEN THE 400KVA HTPT LHTTHTP1,2,4,5,6,7,8,9,10,11,12,13,14,15 Q11-1.21300110.0016422_141101444</t>
  </si>
  <si>
    <t>VVT-202010006</t>
  </si>
  <si>
    <t>141102465</t>
  </si>
  <si>
    <t>VVT-0016423</t>
  </si>
  <si>
    <t>MAY BIEN THE TRAM CC 557/H16 NGTRIPHUONG P14 Q10-1.21300111.0016423_141102465</t>
  </si>
  <si>
    <t>VVT-202010007</t>
  </si>
  <si>
    <t>61121867-22</t>
  </si>
  <si>
    <t>VVT-0016479</t>
  </si>
  <si>
    <t>MBT CONG TRINH DIEN KHI HOA XA TAN TUC SM: 61121867-22-1.21300102.0016479_61121867-22</t>
  </si>
  <si>
    <t>VVT-202010063</t>
  </si>
  <si>
    <t>80251079-22</t>
  </si>
  <si>
    <t>VVT-0016489</t>
  </si>
  <si>
    <t>MBT 50KVA - 80251079-22-1.21300108.0016489_80251079-22</t>
  </si>
  <si>
    <t>VVT-202010073</t>
  </si>
  <si>
    <t>S04091282</t>
  </si>
  <si>
    <t>VVT-0016491</t>
  </si>
  <si>
    <t>MBT 50KVA 8,6-12,7/0,22-0,44 SM: S04091282 (CT nâng cấp tuyến XD)-1.21300108.0016491_S04091282</t>
  </si>
  <si>
    <t>VVT-202010075</t>
  </si>
  <si>
    <t>060698151</t>
  </si>
  <si>
    <t>VVT-0016499</t>
  </si>
  <si>
    <t>MBT 100KVA - 060698151-1.21300112.0016499_060698151</t>
  </si>
  <si>
    <t>VVT-202010083</t>
  </si>
  <si>
    <t>20551729-22</t>
  </si>
  <si>
    <t>VVT-0016508</t>
  </si>
  <si>
    <t>MAY BIEN THE TRAM HIEP PHUOC 18 H.NHA BE-20551729-22-1.21304208.0016508_20551729-22</t>
  </si>
  <si>
    <t>VVT-202010092</t>
  </si>
  <si>
    <t>61251888</t>
  </si>
  <si>
    <t>VVT-0016547</t>
  </si>
  <si>
    <t>MBT CủA CÔNG TRìNH ĐIệN KHí HOá Xã NHƠN ĐứC-1.21300108.0016547_61251888</t>
  </si>
  <si>
    <t>VVT-202010131</t>
  </si>
  <si>
    <t>15021712</t>
  </si>
  <si>
    <t>VVT-0016548</t>
  </si>
  <si>
    <t>MBT 3P 560 KVA 15021712 -22 /0.4 kv   XDM lưới THT KDC Định Cư 4 gđ 5-1.21020100.0016548_15021712</t>
  </si>
  <si>
    <t>VVT-202010132</t>
  </si>
  <si>
    <t>181 923 309</t>
  </si>
  <si>
    <t>10643211</t>
  </si>
  <si>
    <t>VVT-0016522</t>
  </si>
  <si>
    <t>MBT 400KVA 10643211 CT HTPT LHT-THT Q5 15-22/-0.4KV-1.21300130.0016522_10643211</t>
  </si>
  <si>
    <t>VVT-202010106</t>
  </si>
  <si>
    <t>10443094</t>
  </si>
  <si>
    <t>VVT-0016533</t>
  </si>
  <si>
    <t>MBT 400KVA 10443094 HTPT LHT_THT P1-4,7-10,12,14,15 Q5-1.21300130.0016533_10443094</t>
  </si>
  <si>
    <t>VVT-202010117</t>
  </si>
  <si>
    <t>70643120</t>
  </si>
  <si>
    <t>VVT-0016536</t>
  </si>
  <si>
    <t>MBT 400KVA 70643120 LO G HUNG VUONG  QD 1588-13.07.98 BB 88-14.07.98-1.21300130.0016536_70643120</t>
  </si>
  <si>
    <t>VVT-202010120</t>
  </si>
  <si>
    <t>358034</t>
  </si>
  <si>
    <t>VVT-0016539</t>
  </si>
  <si>
    <t>MBT LHT-THT P 5,8,10,11 Q10*3P-15-22/0.4*400KVA 358034.-1.21300130.0016539_358034</t>
  </si>
  <si>
    <t>VVT-202010123</t>
  </si>
  <si>
    <t>050803270</t>
  </si>
  <si>
    <t>VVT-0016579</t>
  </si>
  <si>
    <t>MAY BIEN THE EMC-VIET NAM 1 PHA 8.6-12.7/0.2-0.4KV-1.21300110.0016579_050803270</t>
  </si>
  <si>
    <t>VVT-202011031</t>
  </si>
  <si>
    <t>70851823</t>
  </si>
  <si>
    <t>VVT-0016596</t>
  </si>
  <si>
    <t>MBT DIEN KHI HOA XA TAN THUAN TAY-1.21300108.0016596_70851823</t>
  </si>
  <si>
    <t>VVT-202011048</t>
  </si>
  <si>
    <t>15060222</t>
  </si>
  <si>
    <t>VVT-0016614</t>
  </si>
  <si>
    <t>MAY BIEN THE TRAM KDC TAN MY4 PHUONG TAN PHU Q7-1.21300136.0016614_15060222</t>
  </si>
  <si>
    <t>VVT-202011066</t>
  </si>
  <si>
    <t>2,00</t>
  </si>
  <si>
    <t>04081419</t>
  </si>
  <si>
    <t>VVT-0016620</t>
  </si>
  <si>
    <t>MBT 1pha 50kVA NC điện áp Tân Túc 15-22 kva 04081419-1.21020100.0016620_04081419</t>
  </si>
  <si>
    <t>VVT-202011072</t>
  </si>
  <si>
    <t>17 771 175</t>
  </si>
  <si>
    <t>05069844</t>
  </si>
  <si>
    <t>VVT-0016622</t>
  </si>
  <si>
    <t>MAY BIEN THE CT DKH XA TRUNG MY TAY Q.12-1P-8.6-12.7/2-4*75KVA-1.21300110.0016622_05069844</t>
  </si>
  <si>
    <t>VVT-202011074</t>
  </si>
  <si>
    <t>70351314-22</t>
  </si>
  <si>
    <t>VVT-0016676</t>
  </si>
  <si>
    <t>MBT CUA CONG TRINH DIEN KHI HOA XA PHU XUAN SM: 70351314-22-1.21300108.0016676_70351314-22</t>
  </si>
  <si>
    <t>VVT-202012052</t>
  </si>
  <si>
    <t>4122100224663</t>
  </si>
  <si>
    <t>VVT-0016691</t>
  </si>
  <si>
    <t>MBT HT &amp; PTLTHT KV TAN TAO, Q BINH TAN 2008(LLK070709)4122100224663-1.21304212.0016691_4122100224663</t>
  </si>
  <si>
    <t>VVT-202012067</t>
  </si>
  <si>
    <t>58 428 662</t>
  </si>
  <si>
    <t>4 105 037</t>
  </si>
  <si>
    <t xml:space="preserve">58 428 662 </t>
  </si>
  <si>
    <t>70151087</t>
  </si>
  <si>
    <t>VVT-0016693</t>
  </si>
  <si>
    <t>MBT CUA CONG TRINH DIEN KHI HOA XA NHON DUC-1.21300108.0016693_70151087</t>
  </si>
  <si>
    <t>VVT-202012069</t>
  </si>
  <si>
    <t>051007203</t>
  </si>
  <si>
    <t>VVT-0016681</t>
  </si>
  <si>
    <t>MBT 75KVA SM.051007203- HOAN THIEN &amp; P.TRIEN LDIEN H.NHA BE-JJK060703-1.21300110.0016681_051007203</t>
  </si>
  <si>
    <t>VVT-202012057</t>
  </si>
  <si>
    <t>05100767</t>
  </si>
  <si>
    <t>VVT-0016682</t>
  </si>
  <si>
    <t>MBT 75KVA SM.05100767- HOAN THIEN &amp; P.TRIEN LDIEN H.NHA BE-JJK060703-1.21300110.0016682_05100767</t>
  </si>
  <si>
    <t>VVT-202012058</t>
  </si>
  <si>
    <t>27 030 305</t>
  </si>
  <si>
    <t xml:space="preserve">27 030 305 </t>
  </si>
  <si>
    <t>041200389</t>
  </si>
  <si>
    <t>VVT-0016662</t>
  </si>
  <si>
    <t>HTPT LHT_THT XA BLOI,PVANHAI,LMINHXUAN,VINH LOC A,B BC-1.21300108.0016662_041200389</t>
  </si>
  <si>
    <t>VVT-202012038</t>
  </si>
  <si>
    <t>70851817-22</t>
  </si>
  <si>
    <t>VVT-0016669</t>
  </si>
  <si>
    <t>MBT DIEN KHI HOA XA TAN THUAN TAY SM: 70851817-22-1.21300108.0016669_70851817-22</t>
  </si>
  <si>
    <t>VVT-202012045</t>
  </si>
  <si>
    <t>70351265</t>
  </si>
  <si>
    <t>VVT-0016642</t>
  </si>
  <si>
    <t>MBT CUA CONG TRINH DIEN KHI HOA XA TAN TUC-1.21300108.0016642_70351265</t>
  </si>
  <si>
    <t>VVT-202012018</t>
  </si>
  <si>
    <t>80351183</t>
  </si>
  <si>
    <t>VVT-0016647</t>
  </si>
  <si>
    <t>MAY BIEN THE CT DKH XA QUY DUC BINH CHANH 1P 8.6-12.7/2-4 *50 KVA-1.21300108.0016647_80351183</t>
  </si>
  <si>
    <t>VVT-202012023</t>
  </si>
  <si>
    <t>80351253</t>
  </si>
  <si>
    <t>VVT-0016656</t>
  </si>
  <si>
    <t>MAY BIEN THE DKHOA XA BINH CHANH-1P -8.6-12.7/2-4 *50 KVA-1.21300108.0016656_80351253</t>
  </si>
  <si>
    <t>VVT-202012032</t>
  </si>
  <si>
    <t>70251181</t>
  </si>
  <si>
    <t>VVT-0016659</t>
  </si>
  <si>
    <t>MBT CUA CONG TRINH DIEN KHI HOA XA BINH TRI DONG-1.21300108.0016659_70251181</t>
  </si>
  <si>
    <t>VVT-202012035</t>
  </si>
  <si>
    <t>70143040</t>
  </si>
  <si>
    <t>VVT-0016778</t>
  </si>
  <si>
    <t>TRAM BIEN THE CAY TRAM THANH MY LOI 2 CS 75KV-1.21300130.0016778_70143040</t>
  </si>
  <si>
    <t>VVT-202012154</t>
  </si>
  <si>
    <t>131500613</t>
  </si>
  <si>
    <t>VVT-0016790</t>
  </si>
  <si>
    <t>MBT 50KVA HT &amp; PTL  DLTTH 2013 SM: 131500613-1.21304208.0016790_131500613</t>
  </si>
  <si>
    <t>VVT-202012166</t>
  </si>
  <si>
    <t>0320250T</t>
  </si>
  <si>
    <t>VVT-0016793</t>
  </si>
  <si>
    <t>MBT 50KVA SM: 0320250T-1.21304208.0016793_0320250T</t>
  </si>
  <si>
    <t>VVT-202012169</t>
  </si>
  <si>
    <t>46 512 524</t>
  </si>
  <si>
    <t>12 590 476</t>
  </si>
  <si>
    <t>710890</t>
  </si>
  <si>
    <t>VVT-0016717</t>
  </si>
  <si>
    <t>MBT CUA CONG TRINH LUOI HA THE, TRAM HA THE P15 VA P17 QUAN GO VAP-1.21300126.0016717_710890</t>
  </si>
  <si>
    <t>VVT-202012093</t>
  </si>
  <si>
    <t>358078</t>
  </si>
  <si>
    <t>VVT-0016721</t>
  </si>
  <si>
    <t>MAY BIEN THE LUOI HA THE TRAM HT GO VAP*3P-15-22/0.4* 250 KVA-1.21300130.0016721_358078</t>
  </si>
  <si>
    <t>VVT-202012097</t>
  </si>
  <si>
    <t>80351315</t>
  </si>
  <si>
    <t>VVT-0016729</t>
  </si>
  <si>
    <t>MBT CT DKH XA  QUY DUC BINH CHANH 1P 8.6-12.7/2-4*50KVA-1.21303208.0016729_80351315</t>
  </si>
  <si>
    <t>VVT-202012105</t>
  </si>
  <si>
    <t>10251073-22</t>
  </si>
  <si>
    <t>VVT-0016731</t>
  </si>
  <si>
    <t>MBT 50KVA XUONG OXI -CUC KY THUAT QK 7 - QUAN DOI BAN GIAO-1.21304208.0016731_10251073-22</t>
  </si>
  <si>
    <t>VVT-202012107</t>
  </si>
  <si>
    <t>1 920 000</t>
  </si>
  <si>
    <t>10643205</t>
  </si>
  <si>
    <t>VVT-0016739</t>
  </si>
  <si>
    <t>MAY BIEN THE CT XUAN THOI SON...TAN XUAN HM 3 PHA 15-22/0.4KV-1.21304230.0016739_10643205</t>
  </si>
  <si>
    <t>VVT-202012115</t>
  </si>
  <si>
    <t>7082225964331</t>
  </si>
  <si>
    <t>VVT-0016742</t>
  </si>
  <si>
    <t>MBT 3P 250KVA 15-22/0.2-0.4KV-Cai tao va PT luoi dien p/phoi DLGV 2006-1.21304226.0016742_7082225964331</t>
  </si>
  <si>
    <t>VVT-202012118</t>
  </si>
  <si>
    <t>96 757 500</t>
  </si>
  <si>
    <t>60411069</t>
  </si>
  <si>
    <t>VVT-0016744</t>
  </si>
  <si>
    <t>MBT 60411069    SCCD         96/2.04.96        11B-11.06.96-1.21300112.0016744_60411069</t>
  </si>
  <si>
    <t>VVT-202012120</t>
  </si>
  <si>
    <t>61223143-2</t>
  </si>
  <si>
    <t>VVT-0016747</t>
  </si>
  <si>
    <t>MBT CUA CONG TRINH DIEN KHI HOA XA HIEP BINH PHUOC-61223143-1.21300123.0016747_61223143-2</t>
  </si>
  <si>
    <t>VVT-202012123</t>
  </si>
  <si>
    <t>01043192-2</t>
  </si>
  <si>
    <t>VVT-0016751</t>
  </si>
  <si>
    <t>HTPT LHT_THT P12,13,14 Q3-1.21300130.0016751_01043192-2</t>
  </si>
  <si>
    <t>VVT-202012127</t>
  </si>
  <si>
    <t>21201648-22</t>
  </si>
  <si>
    <t>VVT-0016766</t>
  </si>
  <si>
    <t>MAY BIEN THE 1PHA 15KVA SM 21201648-22-1.21300101.0016766_21201648-22</t>
  </si>
  <si>
    <t>VVT-202012142</t>
  </si>
  <si>
    <t>15KVA</t>
  </si>
  <si>
    <t>61123127</t>
  </si>
  <si>
    <t>VVT-0016770</t>
  </si>
  <si>
    <t>MBT CUA CONG TRINH DIEN KHI HOA XA TAM BINH-1.21300126.0016770_61123127</t>
  </si>
  <si>
    <t>VVT-202012146</t>
  </si>
  <si>
    <t>06060131</t>
  </si>
  <si>
    <t>VVT-0016814</t>
  </si>
  <si>
    <t>MAY BIEN THE 100KVA HTPT LHTTHTP1,2,4,5,6,7,8,9,10,11,12,13,14,15 Q11-1.21300110.0016814_06060131</t>
  </si>
  <si>
    <t>VVT-202012190</t>
  </si>
  <si>
    <t>121206143</t>
  </si>
  <si>
    <t>VVT-0016797</t>
  </si>
  <si>
    <t>MBT 250KVA SM 121206143-1.21304226.0016797_121206143</t>
  </si>
  <si>
    <t>VVT-202012173</t>
  </si>
  <si>
    <t>800877</t>
  </si>
  <si>
    <t>VVT-0016833</t>
  </si>
  <si>
    <t>MBT HOAN THIEN LUOI HT TAN BINH-1.21304230.0016833_800877</t>
  </si>
  <si>
    <t>VVT-202012209</t>
  </si>
  <si>
    <t>161001924</t>
  </si>
  <si>
    <t>VVT-0016834</t>
  </si>
  <si>
    <t>MBT 1P 100KVA SM161001924 CCK150901-1.21300111.0016834_161001924</t>
  </si>
  <si>
    <t>VVT-202012210</t>
  </si>
  <si>
    <t>61 779 022</t>
  </si>
  <si>
    <t>36 055 717</t>
  </si>
  <si>
    <t>161502409</t>
  </si>
  <si>
    <t>VVT-0016840</t>
  </si>
  <si>
    <t>MBT 1P 50KVA 12.7/0.23 -0.44 KV THIBIDI SM 161502409 PTHK1716001-1.21310108.0016840_161502409</t>
  </si>
  <si>
    <t>VVT-202012216</t>
  </si>
  <si>
    <t>161502482</t>
  </si>
  <si>
    <t>VVT-0016841</t>
  </si>
  <si>
    <t>MBT 1P 50KVA 12.7/0.23 -0.44 KV THIBIDI SM 161502482 PTHK1716001-1.21310108.0016841_161502482</t>
  </si>
  <si>
    <t>VVT-202012217</t>
  </si>
  <si>
    <t>161002306</t>
  </si>
  <si>
    <t>VVT-0016843</t>
  </si>
  <si>
    <t>MBT 1P 100KVA 8.66-12.7/0.23-0.44KV THIBIDI  PTHK1716001 SM161002306-1.21310112.0016843_161002306</t>
  </si>
  <si>
    <t>VVT-202012219</t>
  </si>
  <si>
    <t>36 984 190</t>
  </si>
  <si>
    <t>161002837</t>
  </si>
  <si>
    <t>VVT-0016852</t>
  </si>
  <si>
    <t>MBT 1P 100KVA SM161002837 CÔNG TRÌNH HÒA HƯNG PTHK1716001-1.21304200.0016852_161002837</t>
  </si>
  <si>
    <t>VVT-202012228</t>
  </si>
  <si>
    <t>06110113</t>
  </si>
  <si>
    <t>VVT-0016860</t>
  </si>
  <si>
    <t>HTPT LHT_THT P2,3,13,14 QUAN 10-1.21300110.0016860_06110113</t>
  </si>
  <si>
    <t>VVT-202012236</t>
  </si>
  <si>
    <t>0381256T</t>
  </si>
  <si>
    <t>VVT-0016870</t>
  </si>
  <si>
    <t>MBT 3P 15-22/0.4 kV - 400 kVA (TAKAOKA)-1.21300111.0016870_0381256T</t>
  </si>
  <si>
    <t>VVT-202012246</t>
  </si>
  <si>
    <t>233 509 857</t>
  </si>
  <si>
    <t xml:space="preserve">47 736 143 </t>
  </si>
  <si>
    <t>13070381</t>
  </si>
  <si>
    <t>VVT-0016873</t>
  </si>
  <si>
    <t>Máy biến thế 3 pha 320KVA13070381( trạm Cao Thắng nối dài F12,Q10)-1.21304226.0016873_13070381</t>
  </si>
  <si>
    <t>VVT-202012249</t>
  </si>
  <si>
    <t>4121232741415</t>
  </si>
  <si>
    <t>VVT-0000019</t>
  </si>
  <si>
    <t>MBT 3 pha 320 KVA hoàn thiện lưới HT KV2-1.21020100.0000019_4121232741415</t>
  </si>
  <si>
    <t>VVT-8954</t>
  </si>
  <si>
    <t>29 114 833</t>
  </si>
  <si>
    <t>186 836 826</t>
  </si>
  <si>
    <t>94 409 174</t>
  </si>
  <si>
    <t>50245</t>
  </si>
  <si>
    <t>VVT-0000022</t>
  </si>
  <si>
    <t>MBT 315 KVA-1.21020100.0000022_50245</t>
  </si>
  <si>
    <t>VVT-9243</t>
  </si>
  <si>
    <t>050407309</t>
  </si>
  <si>
    <t>VVT-0000131</t>
  </si>
  <si>
    <t>MBT 75kva 050407309 CT HT&amp;PT LTHT xã B.Hưng, Đ.Phước, P.Phú BC (2006)-1.21050000.0000131_050407309</t>
  </si>
  <si>
    <t>VVT-12354</t>
  </si>
  <si>
    <t>TT129</t>
  </si>
  <si>
    <t>VVT-0000390</t>
  </si>
  <si>
    <t>MBT hiệu LETRANS 25KVA-1.21300102.0000390_TT129</t>
  </si>
  <si>
    <t>VVT-3655</t>
  </si>
  <si>
    <t>VVT-0000393</t>
  </si>
  <si>
    <t>MBT 25KVA-1.21300102.0000393_MẤT LẮC</t>
  </si>
  <si>
    <t>VVT-3668</t>
  </si>
  <si>
    <t>486612</t>
  </si>
  <si>
    <t>VVT-0000434</t>
  </si>
  <si>
    <t>TI 8660/220V/BT 25KVA KIM QUANG 05 GE 488612-1.21300102.0000434_486612</t>
  </si>
  <si>
    <t>VVT-4798</t>
  </si>
  <si>
    <t>MDE0007</t>
  </si>
  <si>
    <t>VVT-0000540</t>
  </si>
  <si>
    <t>MBT 25 KVA không Plaque  (KK thừa, Ko sử dụng đc, để thanh lý)-1.21300102.0000540_MDE0007</t>
  </si>
  <si>
    <t>VVT-6066</t>
  </si>
  <si>
    <t>16 699</t>
  </si>
  <si>
    <t>487766</t>
  </si>
  <si>
    <t>VVT-0000549</t>
  </si>
  <si>
    <t>MAY BIEN AP 25KVA 8,6/04 GE 487766 MBDTT MY HOA 2-1.21300102.0000549_487766</t>
  </si>
  <si>
    <t>VVT-6627</t>
  </si>
  <si>
    <t>TT1</t>
  </si>
  <si>
    <t>VVT-0000272</t>
  </si>
  <si>
    <t>MBT 1P 75KVA SMTT1-1.21300101.0000272_TT1</t>
  </si>
  <si>
    <t>VVT-5438</t>
  </si>
  <si>
    <t>VVT-0000288</t>
  </si>
  <si>
    <t>MAY B/THE 200KVA 15000/120V QUAN 6 LE TRANSF-1.21300101.0000288_43185I23</t>
  </si>
  <si>
    <t>VVT-5923</t>
  </si>
  <si>
    <t>487582</t>
  </si>
  <si>
    <t>VVT-0000349</t>
  </si>
  <si>
    <t>TRANSF/25KVA 8,6/04 487582MBDTT SUA CHUA CO DIEN-1.21300101.0000349_487582</t>
  </si>
  <si>
    <t>VVT-11072</t>
  </si>
  <si>
    <t>9007033-2</t>
  </si>
  <si>
    <t>VVT-0000742</t>
  </si>
  <si>
    <t>MBT 37,5KVA BA521 TBD SM 90070 33-2 PHU THUAN 2-1.21300105.0000742_9007033-2</t>
  </si>
  <si>
    <t>VVT-6821</t>
  </si>
  <si>
    <t>838839</t>
  </si>
  <si>
    <t>VVT-0000748</t>
  </si>
  <si>
    <t>MBT 37,5KVA 8660/220 440V GE S M 838839 THU TRI 2-1.21300105.0000748_838839</t>
  </si>
  <si>
    <t>VVT-7078</t>
  </si>
  <si>
    <t>MPN21</t>
  </si>
  <si>
    <t>VVT-0000758</t>
  </si>
  <si>
    <t>MAY BIEN THE TRAM KHU GD A,C,D SU DOAN 370 KQ-1.21300105.0000758_MPN21</t>
  </si>
  <si>
    <t>VVT-9511</t>
  </si>
  <si>
    <t>493002</t>
  </si>
  <si>
    <t>VVT-0000821</t>
  </si>
  <si>
    <t>MBDTT/CT GE 1P TOAN LOI 37.5KVA 8,6/04 SO-1.21300105.0000821_493002</t>
  </si>
  <si>
    <t>VVT-5661</t>
  </si>
  <si>
    <t>492029</t>
  </si>
  <si>
    <t>VVT-0000826</t>
  </si>
  <si>
    <t>T/37,5K 2B/8660/15000 GE 120V 302416 492029 BAU NAI 6 T/C-1.21300105.0000826_492029</t>
  </si>
  <si>
    <t>VVT-9560</t>
  </si>
  <si>
    <t>841227</t>
  </si>
  <si>
    <t>VVT-0000833</t>
  </si>
  <si>
    <t>MBT 37,5KVA 8660/220 440V GE S M 841227 PHU TRUNG 2/2-1.21300105.0000833_841227</t>
  </si>
  <si>
    <t>VVT-11341</t>
  </si>
  <si>
    <t>VVT-0000851</t>
  </si>
  <si>
    <t>MBT 50KVA 8660/220-440V SM 04119208-1.21300108.0000851_04119208</t>
  </si>
  <si>
    <t>VVT-3214</t>
  </si>
  <si>
    <t>12 063 854</t>
  </si>
  <si>
    <t>VVT-0000884</t>
  </si>
  <si>
    <t>Máy BD Khi D/khoi Wagner 1 Pha-1.21300108.0000884_73341500</t>
  </si>
  <si>
    <t>VVT-3919</t>
  </si>
  <si>
    <t>23 375 360</t>
  </si>
  <si>
    <t>VVT-0000905</t>
  </si>
  <si>
    <t>MBT 50KVA 8660/220-440V SM 04069129-1.21300108.0000905_04069129</t>
  </si>
  <si>
    <t>VVT-4174</t>
  </si>
  <si>
    <t>VVT-0000908</t>
  </si>
  <si>
    <t>MBT 50KVA 8660/220-440V SM 04119357-1.21300108.0000908_04119357</t>
  </si>
  <si>
    <t>VVT-4199</t>
  </si>
  <si>
    <t>VVT-0000909</t>
  </si>
  <si>
    <t>MBT 50KVA 8660/220-440V SM 04099324-1.21300108.0000909_04099324</t>
  </si>
  <si>
    <t>VVT-4222</t>
  </si>
  <si>
    <t>VVT-0000912</t>
  </si>
  <si>
    <t>MBDTT 50KVA WAGNER COGISACO-1.21300108.0000912_73350312</t>
  </si>
  <si>
    <t>VVT-4246</t>
  </si>
  <si>
    <t>VVT-0000915</t>
  </si>
  <si>
    <t>MBT WAGNER 50KVA 73350271-1.21300108.0000915_73350271</t>
  </si>
  <si>
    <t>VVT-4250</t>
  </si>
  <si>
    <t>0485</t>
  </si>
  <si>
    <t>VVT-0000570</t>
  </si>
  <si>
    <t>MBT T1 15000/120X240V 25KVA STANDA RD N SDB 0485 KPT-1.21300102.0000570_0485</t>
  </si>
  <si>
    <t>VVT-8271</t>
  </si>
  <si>
    <t>744305</t>
  </si>
  <si>
    <t>VVT-0000576</t>
  </si>
  <si>
    <t>MAYBIENAP25KVATATUNGVA8600120/240V2B744305 CTYKHOBAI1-1.21300102.0000576_744305</t>
  </si>
  <si>
    <t>VVT-10032</t>
  </si>
  <si>
    <t>486906</t>
  </si>
  <si>
    <t>VVT-0000580</t>
  </si>
  <si>
    <t>T1 8660/220 25KVA GE 8.6/0.222-0.44KV QUYET THANG 2 SM 486906-1.21300102.0000580_486906</t>
  </si>
  <si>
    <t>VVT-10109</t>
  </si>
  <si>
    <t>733626</t>
  </si>
  <si>
    <t>VVT-0000601</t>
  </si>
  <si>
    <t>MAY BIEN AP GE 25KVA 866 0/15000 220/440V 2B QUANG LIEM 2 733626-1.21300102.0000601_733626</t>
  </si>
  <si>
    <t>VVT-10851</t>
  </si>
  <si>
    <t>VVT-0000689</t>
  </si>
  <si>
    <t>MBD P/PHOI CANH TAN MINH KY 267  2GE 1P 37,5KVA  8.6/0.4 SO 757380-1.21300105.0000689_757380</t>
  </si>
  <si>
    <t>VVT-4975</t>
  </si>
  <si>
    <t>492070</t>
  </si>
  <si>
    <t>VVT-0000716</t>
  </si>
  <si>
    <t>T1 8660/BT 37KVA5 17 GE K492070 1P HOA THANH 16-1.21300105.0000716_492070</t>
  </si>
  <si>
    <t>VVT-5728</t>
  </si>
  <si>
    <t>MDE0009</t>
  </si>
  <si>
    <t>VVT-0000735</t>
  </si>
  <si>
    <t>MBT 37.5KVA không Plaque  (KK thừa, Ko sử dụng đc, để thanh lý)-1.21300105.0000735_MDE0009</t>
  </si>
  <si>
    <t>VVT-6074</t>
  </si>
  <si>
    <t>MDE0011</t>
  </si>
  <si>
    <t>VVT-0000737</t>
  </si>
  <si>
    <t>MBT 37.5KVA không Plaque  (KK thừa, Ko sử dụng đc, để thanh lý)-1.21300105.0000737_MDE0011</t>
  </si>
  <si>
    <t>VVT-6076</t>
  </si>
  <si>
    <t>493931</t>
  </si>
  <si>
    <t>VVT-0000738</t>
  </si>
  <si>
    <t>T1 8660/BT 37KVA5 PHU TRUNG 1/7 GE K493931-1.21300105.0000738_493931</t>
  </si>
  <si>
    <t>VVT-6421</t>
  </si>
  <si>
    <t>492987</t>
  </si>
  <si>
    <t>VVT-0000739</t>
  </si>
  <si>
    <t>C/SUAT 37,5 SM K492987K72A D/T 8660/15000Y/220/440 TEN TRAM LINH XUAN-1.21300105.0000739_492987</t>
  </si>
  <si>
    <t>VVT-6645</t>
  </si>
  <si>
    <t>VVT-0000946</t>
  </si>
  <si>
    <t>MBT 50KVA BA 125 SM 8910025-1 CU XA NG TR TRUC 4 TBD-1.21300108.0000946_8910025</t>
  </si>
  <si>
    <t>VVT-4575</t>
  </si>
  <si>
    <t>411649-2</t>
  </si>
  <si>
    <t>VVT-0000956</t>
  </si>
  <si>
    <t>MBT 411649-2    TBD4         CU LAO-1.21300108.0000956_411649-2</t>
  </si>
  <si>
    <t>VVT-4843</t>
  </si>
  <si>
    <t>509542-2</t>
  </si>
  <si>
    <t>VVT-0000958</t>
  </si>
  <si>
    <t>TRAM BIEN THE CAY MOI TRAM GIENG CAY GO 3-1.21300108.0000958_509542-2</t>
  </si>
  <si>
    <t>VVT-4845</t>
  </si>
  <si>
    <t>15 529 550</t>
  </si>
  <si>
    <t>VVT-0000959</t>
  </si>
  <si>
    <t>MBT DKH XA VINH LOC B BINH CHANH-1.21300108.0000959_512694-2</t>
  </si>
  <si>
    <t>VVT-4846</t>
  </si>
  <si>
    <t>73312623</t>
  </si>
  <si>
    <t>VVT-0000963</t>
  </si>
  <si>
    <t>MBT WAGNER 50KVA  73312623-1.21300108.0000963_73312623</t>
  </si>
  <si>
    <t>VVT-4850</t>
  </si>
  <si>
    <t>1 078 886</t>
  </si>
  <si>
    <t>VVT-0001098</t>
  </si>
  <si>
    <t>MBT 50KVA 8660/120 240V 1FA SM 102008-1 THIBIDI-1.21300108.0001098_102008-1</t>
  </si>
  <si>
    <t>VVT-5933</t>
  </si>
  <si>
    <t>VVT-0001123</t>
  </si>
  <si>
    <t>MBT 50KVA 8660/120 240V SM 041091128-1.21300108.0001123_041091128</t>
  </si>
  <si>
    <t>VVT-6006</t>
  </si>
  <si>
    <t>VVT-0001139</t>
  </si>
  <si>
    <t>MBT 040792158   SCCD AP CHO 3S-1.21300108.0001139_040792158</t>
  </si>
  <si>
    <t>VVT-6088</t>
  </si>
  <si>
    <t>67C7326</t>
  </si>
  <si>
    <t>VVT-0001145</t>
  </si>
  <si>
    <t>MAY BIEN AP CORTRAN 50KVA 15000 220/440V 1PHA 67C7326 TAM HA 5/3-1.21300108.0001145_67C7326</t>
  </si>
  <si>
    <t>VVT-6133</t>
  </si>
  <si>
    <t>73341461</t>
  </si>
  <si>
    <t>VVT-0001147</t>
  </si>
  <si>
    <t>TI 15KV/220/440V 50KVA TAI LAP 73341461-1.21300108.0001147_73341461</t>
  </si>
  <si>
    <t>VVT-6137</t>
  </si>
  <si>
    <t>73252704</t>
  </si>
  <si>
    <t>VVT-0001149</t>
  </si>
  <si>
    <t>MBT TRÊN TRụ 25KVA 1PHA CANH TAN XUONG DET 10-1.21300108.0001149_73252704</t>
  </si>
  <si>
    <t>VVT-6149</t>
  </si>
  <si>
    <t>04079406</t>
  </si>
  <si>
    <t>VVT-0001101</t>
  </si>
  <si>
    <t>MBT 04079406 SCCD TT THI NGHIEM DIEN-1.21300108.0001101_04079406</t>
  </si>
  <si>
    <t>VVT-5939</t>
  </si>
  <si>
    <t>VVT-0001102</t>
  </si>
  <si>
    <t>MBT DKH XA HIEP PHUOC QD 138 HD 463 PCD 048  MSCT 50-512774-2-1.21300108.0001102_512774-2</t>
  </si>
  <si>
    <t>VVT-5941</t>
  </si>
  <si>
    <t>VVT-0001104</t>
  </si>
  <si>
    <t>MBT DKH XA HIEP PHUOC QD 138 HD 463 PCD 048  MSCT 50-512714-2-1.21300108.0001104_512714-2</t>
  </si>
  <si>
    <t>VVT-5943</t>
  </si>
  <si>
    <t>73252592</t>
  </si>
  <si>
    <t>VVT-0000999</t>
  </si>
  <si>
    <t>MBT DOI THI NGHIEM WG 73252592 50KVA 15/0,4-1.21300108.0000999_73252592</t>
  </si>
  <si>
    <t>VVT-5287</t>
  </si>
  <si>
    <t>VVT-0001022</t>
  </si>
  <si>
    <t>MBT 50KVA 8660/220 440V SM 040 29222-1.21300108.0001022_04029222</t>
  </si>
  <si>
    <t>VVT-5484</t>
  </si>
  <si>
    <t>VVT-0001044</t>
  </si>
  <si>
    <t>MAY BIEN THE 946016-33-1.21300108.0001044_946016-33</t>
  </si>
  <si>
    <t>VVT-5819</t>
  </si>
  <si>
    <t>VVT-0001048</t>
  </si>
  <si>
    <t>MBDTT KHO PHU THO GE 1P 50KVA 8,6/04 SO 484638-1.21300108.0001048_484638</t>
  </si>
  <si>
    <t>VVT-5823</t>
  </si>
  <si>
    <t>840554</t>
  </si>
  <si>
    <t>VVT-0001057</t>
  </si>
  <si>
    <t>TRANSF/8660/240V 37 5KVA GE 1P SO 734943 MBDTT PHAVICO-1.21300108.0001057_840554</t>
  </si>
  <si>
    <t>VVT-5860</t>
  </si>
  <si>
    <t>VVT-0001066</t>
  </si>
  <si>
    <t>MBT 50KVA 8660/220-440V CD SM 040493157-1.21300108.0001066_040493157</t>
  </si>
  <si>
    <t>VVT-5879</t>
  </si>
  <si>
    <t>060698201</t>
  </si>
  <si>
    <t>VVT-0001446</t>
  </si>
  <si>
    <t>MAY BIEN THE CT HT LUOI HT BINH THANH*1P-8.6-12.7/2-4* 100 KVA-1.21300112.0001446_060698201</t>
  </si>
  <si>
    <t>VVT-4855</t>
  </si>
  <si>
    <t>18 903 000</t>
  </si>
  <si>
    <t>0320356T</t>
  </si>
  <si>
    <t>VVT-0001465</t>
  </si>
  <si>
    <t>MAY BIEN AP TAKAOKA 100KVA 0320356T-1.21300112.0001465_0320356T</t>
  </si>
  <si>
    <t>VVT-5398</t>
  </si>
  <si>
    <t>898 619</t>
  </si>
  <si>
    <t>9011076-2</t>
  </si>
  <si>
    <t>VVT-0001485</t>
  </si>
  <si>
    <t>MBT 100KVA 8660/220-440V SM 9 011076-1.21300112.0001485_9011076-2</t>
  </si>
  <si>
    <t>VVT-9044</t>
  </si>
  <si>
    <t>82 325 000</t>
  </si>
  <si>
    <t>10 165 000</t>
  </si>
  <si>
    <t>489838</t>
  </si>
  <si>
    <t>VVT-0001496</t>
  </si>
  <si>
    <t>TI 8660 220 100KVA NUOC DA BINH CHANH 489838-1.21300112.0001496_489838</t>
  </si>
  <si>
    <t>VVT-9634</t>
  </si>
  <si>
    <t>4012100008001</t>
  </si>
  <si>
    <t>VVT-0001504</t>
  </si>
  <si>
    <t>MBT CT TCCS T? 1P- 3P 21 KHU VUC HUYEN CU CHI 100KVA SM 4012100008001-1.21300112.0001504_4012100008001</t>
  </si>
  <si>
    <t>VVT-10119</t>
  </si>
  <si>
    <t>357423</t>
  </si>
  <si>
    <t>VVT-0001610</t>
  </si>
  <si>
    <t>MAY BIEN THE LUOI HT-TRAM HT Q.6*1P-8.6-12.7/2-4* 100 KVA-1.21300112.0001610_357423</t>
  </si>
  <si>
    <t>VVT-12090</t>
  </si>
  <si>
    <t>64 092 431</t>
  </si>
  <si>
    <t xml:space="preserve">28 397 569 </t>
  </si>
  <si>
    <t>VVT-0001270</t>
  </si>
  <si>
    <t>MBT T1- 75KVA 8600/220-440 SM.051194106 NM SCCD-1.21300110.0001270_051194106</t>
  </si>
  <si>
    <t>VVT-5376</t>
  </si>
  <si>
    <t>05069256</t>
  </si>
  <si>
    <t>VVT-0001290</t>
  </si>
  <si>
    <t>MBT 75KVA 8660/120-240V CD SM 05069256-1.21300110.0001290_05069256</t>
  </si>
  <si>
    <t>VVT-6517</t>
  </si>
  <si>
    <t>05119540</t>
  </si>
  <si>
    <t>VVT-0001298</t>
  </si>
  <si>
    <t>MBT SCCD         05119540      75.00-1.21300110.0001298_05119540</t>
  </si>
  <si>
    <t>VVT-8116</t>
  </si>
  <si>
    <t>0003024-2</t>
  </si>
  <si>
    <t>VVT-0001304</t>
  </si>
  <si>
    <t>MBT TBD4 75KVA SM 0003024-2-1.21300110.0001304_0003024-2</t>
  </si>
  <si>
    <t>VVT-8711</t>
  </si>
  <si>
    <t>1 605 000</t>
  </si>
  <si>
    <t>05119284</t>
  </si>
  <si>
    <t>VVT-0001312</t>
  </si>
  <si>
    <t>MBT 8660/120-240V CD SM-1.21300110.0001312_05119284</t>
  </si>
  <si>
    <t>VVT-9733</t>
  </si>
  <si>
    <t>491323</t>
  </si>
  <si>
    <t>VVT-0001825</t>
  </si>
  <si>
    <t>TI 8660/15KV/BT/220/440V 100KVA GE 491323 MBDTT PHU TRUNG-1.21300112.0001825_491323</t>
  </si>
  <si>
    <t>VVT-6979</t>
  </si>
  <si>
    <t>842196</t>
  </si>
  <si>
    <t>VVT-0001838</t>
  </si>
  <si>
    <t>TI KVA 15KV/220 440 SM L842196 MINH PHUNG 1-1.21300112.0001838_842196</t>
  </si>
  <si>
    <t>VVT-10587</t>
  </si>
  <si>
    <t>63 920 400</t>
  </si>
  <si>
    <t>28 569 600</t>
  </si>
  <si>
    <t>8912009B</t>
  </si>
  <si>
    <t>VVT-0001879</t>
  </si>
  <si>
    <t>MBT  BA301 TBD4        8912009B      100.0D9CE031R-1.21300112.0001879_8912009B</t>
  </si>
  <si>
    <t>VVT-11747</t>
  </si>
  <si>
    <t>VVT-0001908</t>
  </si>
  <si>
    <t>MAY BIEN AP 160KVA MG SUNG CHINH TN 6600/208 47448-1.21300118.0001908_47448</t>
  </si>
  <si>
    <t>VVT-4960</t>
  </si>
  <si>
    <t>39 444 480</t>
  </si>
  <si>
    <t>47475</t>
  </si>
  <si>
    <t>VVT-0001926</t>
  </si>
  <si>
    <t>MAY BIEN AP 160KVA MG 15/0,2KV N 47475 DANH MOC-1.21300118.0001926_47475</t>
  </si>
  <si>
    <t>VVT-7638</t>
  </si>
  <si>
    <t>09090424</t>
  </si>
  <si>
    <t>VVT-0001955</t>
  </si>
  <si>
    <t>MBT thuộc ct HT &amp; PT trạm LHT chống quá tải  xã Tân Xuân-1.21300118.0001955_09090424</t>
  </si>
  <si>
    <t>VVT-11096</t>
  </si>
  <si>
    <t>090504203</t>
  </si>
  <si>
    <t>VVT-0001957</t>
  </si>
  <si>
    <t>MBT thuộc ct HT &amp; PT trạm LHT chống quá tải  P HThành, TTH-1.21300118.0001957_090504203</t>
  </si>
  <si>
    <t>VVT-11098</t>
  </si>
  <si>
    <t>10516083-2</t>
  </si>
  <si>
    <t>VVT-0001996</t>
  </si>
  <si>
    <t>MAY BIEN THE CT HTPT LHT-THTPDONG HUNG THUAN, TRUNG MY TAY QUAN 12-1.21300118.0001996_10516083-2</t>
  </si>
  <si>
    <t>VVT-10192</t>
  </si>
  <si>
    <t>9004006-2</t>
  </si>
  <si>
    <t>VVT-0001703</t>
  </si>
  <si>
    <t>MBT BA 441S9004006-2 HM TBD4 D IEN KHI HOA 1-1.21300112.0001703_9004006-2</t>
  </si>
  <si>
    <t>VVT-12988</t>
  </si>
  <si>
    <t>753419</t>
  </si>
  <si>
    <t>VVT-0001813</t>
  </si>
  <si>
    <t>MAY BIEN AP 100KVA 8,6/04 GE 491315 MBDNT CO KHI THUY LOI 276-1.21300112.0001813_753419</t>
  </si>
  <si>
    <t>VVT-5424</t>
  </si>
  <si>
    <t>50158</t>
  </si>
  <si>
    <t>VVT-0002206</t>
  </si>
  <si>
    <t>MAY BIEN AP MG 250KVA 15000/6600 208V 3P N 50158 KPT-1.21300126.0002206_50158</t>
  </si>
  <si>
    <t>VVT-10836</t>
  </si>
  <si>
    <t>140190</t>
  </si>
  <si>
    <t>VVT-0002339</t>
  </si>
  <si>
    <t>MAY BIEN áP 315KVA  MG KHONG TU 16600/208  140190-1.21300127.0002339_140190</t>
  </si>
  <si>
    <t>VVT-3635</t>
  </si>
  <si>
    <t>50 337 280</t>
  </si>
  <si>
    <t>VVT-0002366</t>
  </si>
  <si>
    <t>MAY B/DIEN VAN THAN 2 LE TRANSFORMATEUR 300KVA 15000/208 48393A1-1.21300127.0002366_48593A1</t>
  </si>
  <si>
    <t>VVT-5384</t>
  </si>
  <si>
    <t>301786</t>
  </si>
  <si>
    <t>VVT-0002371</t>
  </si>
  <si>
    <t>T3 15KV/416/208 300KVA GE N 301286 CALTEX 786-1.21300127.0002371_301786</t>
  </si>
  <si>
    <t>VVT-5497</t>
  </si>
  <si>
    <t>VVT-0002054</t>
  </si>
  <si>
    <t>MAY BIEN DIEN NGUYEN TRAI 3 MG 200KVA 15000/208 41929-1.21300122.0002054_41929</t>
  </si>
  <si>
    <t>VVT-4458</t>
  </si>
  <si>
    <t>60939</t>
  </si>
  <si>
    <t>VVT-0002063</t>
  </si>
  <si>
    <t>MBT MAHI TSC 200KVA 60939 15000/208 MALICONG-1.21300122.0002063_60939</t>
  </si>
  <si>
    <t>VVT-5147</t>
  </si>
  <si>
    <t>47184</t>
  </si>
  <si>
    <t>VVT-0002067</t>
  </si>
  <si>
    <t>MAY BIEN AP 200KVA 6,6/0,2KV MG N 47184 QUOC THANH-1.21300122.0002067_47184</t>
  </si>
  <si>
    <t>VVT-8386</t>
  </si>
  <si>
    <t>VVT-0002111</t>
  </si>
  <si>
    <t>TRANSF/225KVA 15/0,2 0,4 GE SO 305075 MBD CAN CU 10QUAN NHU 3-1.21300123.0002111_305075</t>
  </si>
  <si>
    <t>VVT-4504</t>
  </si>
  <si>
    <t>VVT-0002112</t>
  </si>
  <si>
    <t>MBT 225KVA GE 15KV/220/380V N- H303150 TạI TRạM NGUYễN HUệ 2-1.21300123.0002112_303150</t>
  </si>
  <si>
    <t>VVT-4568</t>
  </si>
  <si>
    <t>303793</t>
  </si>
  <si>
    <t>VVT-0002115</t>
  </si>
  <si>
    <t>T315KV416V208V225KVA GE N H303793P72AA GIANG CANH-1.21300123.0002115_303793</t>
  </si>
  <si>
    <t>VVT-5394</t>
  </si>
  <si>
    <t>304486</t>
  </si>
  <si>
    <t>VVT-0002133</t>
  </si>
  <si>
    <t>T3 15KVA 416/208V 225KVA GE SO 304486 MBD TT THANH DA 1-1.21300123.0002133_304486</t>
  </si>
  <si>
    <t>VVT-5224</t>
  </si>
  <si>
    <t>217 887 625</t>
  </si>
  <si>
    <t>VVT-0002152</t>
  </si>
  <si>
    <t>MBT 250KVA 15/0,4KV THIBIDI-1.21300126.0002152_101005-2</t>
  </si>
  <si>
    <t>VVT-4868</t>
  </si>
  <si>
    <t>37 284 150</t>
  </si>
  <si>
    <t>8903032</t>
  </si>
  <si>
    <t>VVT-0002154</t>
  </si>
  <si>
    <t>MBT TBD  250KVA   8903032-1.21300126.0002154_8903032</t>
  </si>
  <si>
    <t>VVT-4871</t>
  </si>
  <si>
    <t>705 510</t>
  </si>
  <si>
    <t>121200337</t>
  </si>
  <si>
    <t>VVT-0002186</t>
  </si>
  <si>
    <t>HTPT LHT-THT P1,2,5,6,7 QBTHANH-1.21300126.0002186_121200337</t>
  </si>
  <si>
    <t>VVT-10123</t>
  </si>
  <si>
    <t>40430312</t>
  </si>
  <si>
    <t>VVT-0002409</t>
  </si>
  <si>
    <t>MAY B/THE VIFLOMICO MITSUBISHI 15000/380 40430312 300KVA-1.21300127.0002409_40430312</t>
  </si>
  <si>
    <t>VVT-12702</t>
  </si>
  <si>
    <t>140706195</t>
  </si>
  <si>
    <t>VVT-0002649</t>
  </si>
  <si>
    <t>MBT 400 KVA HT &amp; PTL TRAM HA THÊ C QT P. TMT-TCH Q.12-1.21300130.0002649_140706195</t>
  </si>
  <si>
    <t>VVT-11476</t>
  </si>
  <si>
    <t>15 678 720</t>
  </si>
  <si>
    <t>358202</t>
  </si>
  <si>
    <t>VVT-0002579</t>
  </si>
  <si>
    <t>MAY BIEN THE LUOI HT-TRAM HT Q. 3*3P-15-22/0.4* 400 KVA-1.21300130.0002579_358202</t>
  </si>
  <si>
    <t>VVT-9419</t>
  </si>
  <si>
    <t>0903-079</t>
  </si>
  <si>
    <t>VVT-0002588</t>
  </si>
  <si>
    <t>MAY BIEN THE MIBA 400 kVA CT VAT TU VAN TAI BAN GIAO-1.21300130.0002588_0903-079</t>
  </si>
  <si>
    <t>VVT-10124</t>
  </si>
  <si>
    <t>151 002 883</t>
  </si>
  <si>
    <t>70243064-2</t>
  </si>
  <si>
    <t>VVT-0002589</t>
  </si>
  <si>
    <t>TRAM BIEN THE CAY MOI TRAM PHUOC LONG 2-1.21300130.0002589_70243064-2</t>
  </si>
  <si>
    <t>VVT-10134</t>
  </si>
  <si>
    <t>302538</t>
  </si>
  <si>
    <t>VVT-0002430</t>
  </si>
  <si>
    <t>MBA 300KVA 15KV/04 HIEU GE H 302538 MBDTT TRAM BOM TAN THOI NHI-1.21300127.0002430_302538</t>
  </si>
  <si>
    <t>VVT-8695</t>
  </si>
  <si>
    <t>VVT-0002443</t>
  </si>
  <si>
    <t>MBT  TBD 320KVA   MP-1.21300128.0002443_MP</t>
  </si>
  <si>
    <t>VVT-4966</t>
  </si>
  <si>
    <t>1 907 324</t>
  </si>
  <si>
    <t>406068-2</t>
  </si>
  <si>
    <t>VVT-0002446</t>
  </si>
  <si>
    <t>MBT 320KVA 15/0,4KV TBD SM 406 068-2-1.21300128.0002446_406068-2</t>
  </si>
  <si>
    <t>VVT-9069</t>
  </si>
  <si>
    <t>238 855 000</t>
  </si>
  <si>
    <t>42 391 000</t>
  </si>
  <si>
    <t>VVT-0003017</t>
  </si>
  <si>
    <t>MBT 50KVA 8660/220-440V SM 04029254-1.21303208.0003017_04029254</t>
  </si>
  <si>
    <t>VVT-4228</t>
  </si>
  <si>
    <t>04109162</t>
  </si>
  <si>
    <t>VVT-0003092</t>
  </si>
  <si>
    <t>MBT 50KVA 8660/220 440V SM 041 09162-1.21303208.0003092_04109162</t>
  </si>
  <si>
    <t>VVT-10491</t>
  </si>
  <si>
    <t>14129447</t>
  </si>
  <si>
    <t>VVT-0002766</t>
  </si>
  <si>
    <t>TRAM BIEN THE CAY TRAM NGHI HO A 4-1.21300130.0002766_14129447</t>
  </si>
  <si>
    <t>VVT-13838</t>
  </si>
  <si>
    <t>617340</t>
  </si>
  <si>
    <t>VVT-0002790</t>
  </si>
  <si>
    <t>MAY BIEN AP OSAKA 500KVA 15KV 220/380V TRANFOR 617340 QUOC DOANH TA-1.21300134.0002790_617340</t>
  </si>
  <si>
    <t>VVT-4571</t>
  </si>
  <si>
    <t>3224-06</t>
  </si>
  <si>
    <t>VVT-0002847</t>
  </si>
  <si>
    <t>MAY BIEN AP 1000KVA 15KV/220 380V WESTINGHOUSE 322406 DET PHUOC LONG 4-1.21300154.0002847_3224-06</t>
  </si>
  <si>
    <t>VVT-4893</t>
  </si>
  <si>
    <t>VVT-0002849</t>
  </si>
  <si>
    <t>MBD SPOKANE 15000/380 1000KVA S720022N-1.21300154.0002849_720022</t>
  </si>
  <si>
    <t>VVT-5131</t>
  </si>
  <si>
    <t>VVT-0002853</t>
  </si>
  <si>
    <t>MBT SPOCANE 1000KVA 15000/220 380 SO MAY S731033N SUA CHUA CO DIEN-1.21300154.0002853_731033</t>
  </si>
  <si>
    <t>VVT-5925</t>
  </si>
  <si>
    <t>040692112</t>
  </si>
  <si>
    <t>VVT-0003379</t>
  </si>
  <si>
    <t>MBT 50KVA 8660/220 440V CD SM 040692112-1.21303208.0003379_040692112</t>
  </si>
  <si>
    <t>VVT-13346</t>
  </si>
  <si>
    <t>73252607</t>
  </si>
  <si>
    <t>VVT-0003466</t>
  </si>
  <si>
    <t>TI 8660/15000  BT 50KVA WAGNER 220V 73252607 CT THUY 2-1.21303208.0003466_73252607</t>
  </si>
  <si>
    <t>VVT-3944</t>
  </si>
  <si>
    <t>835892</t>
  </si>
  <si>
    <t>VVT-0003208</t>
  </si>
  <si>
    <t>MBT PHU BINH 6 GE 835892 50KVA 8,6/220 HABORYCO-1.21303208.0003208_835892</t>
  </si>
  <si>
    <t>VVT-12031</t>
  </si>
  <si>
    <t>VVT-0003278</t>
  </si>
  <si>
    <t>MBT 50KVA 8,6(12,7)/0,22-0,44 SM: S04101260 (CT nâng cấp tuyến XD)-1.21303208.0003278_04101260</t>
  </si>
  <si>
    <t>VVT-12439</t>
  </si>
  <si>
    <t>73252737</t>
  </si>
  <si>
    <t>VVT-0003293</t>
  </si>
  <si>
    <t>MAY BIEN AP WAGNER 50KVA 15000 220/440V 2B 73252737 TRUC VOT 3-1.21303208.0003293_73252737</t>
  </si>
  <si>
    <t>VVT-12595</t>
  </si>
  <si>
    <t>M5278</t>
  </si>
  <si>
    <t>VVT-0003851</t>
  </si>
  <si>
    <t>MBT 1P 100 KVA-15/0.4 KV NM Z756 T2 BAN GIAO-1.21304200.0003851_M5278</t>
  </si>
  <si>
    <t>VVT-12558</t>
  </si>
  <si>
    <t>4031232133123</t>
  </si>
  <si>
    <t>VVT-0003869</t>
  </si>
  <si>
    <t>MAY BIEN THE 3P 320KVA-15-22/0.4KV (SM:4031232133123)-1.21304200.0003869_4031232133123</t>
  </si>
  <si>
    <t>VVT-12888</t>
  </si>
  <si>
    <t>234 446 000</t>
  </si>
  <si>
    <t>46 800 000</t>
  </si>
  <si>
    <t>73322998</t>
  </si>
  <si>
    <t>VVT-0003497</t>
  </si>
  <si>
    <t>TRANSF/50K 8660/15000 220/440V 202111 WAGNER 73322998 BA LOI-1.21303208.0003497_73322998</t>
  </si>
  <si>
    <t>VVT-6283</t>
  </si>
  <si>
    <t>73212623</t>
  </si>
  <si>
    <t>VVT-0003508</t>
  </si>
  <si>
    <t>T1 8660 BT 50KVA WAGNER 73312623 XA CANG 5-1.21303208.0003508_73212623</t>
  </si>
  <si>
    <t>VVT-10135</t>
  </si>
  <si>
    <t>0299</t>
  </si>
  <si>
    <t>VVT-0003509</t>
  </si>
  <si>
    <t>TRANS/75KVA 15000/120 208V STANDARD 1P SO SD0299 MBDTT CU XA TRUYEN TI-1.21303208.0003509_0299</t>
  </si>
  <si>
    <t>VVT-10136</t>
  </si>
  <si>
    <t>04119207</t>
  </si>
  <si>
    <t>VVT-0003521</t>
  </si>
  <si>
    <t>MBT 50KVA 8660/220 440V TBD SM 04119207-1.21303208.0003521_04119207</t>
  </si>
  <si>
    <t>VVT-11080</t>
  </si>
  <si>
    <t>512234-2</t>
  </si>
  <si>
    <t>VVT-0003603</t>
  </si>
  <si>
    <t>MBT DKH XA THOI TAM THON                QD 138 HD 463 PCD 057  MSCT 50-1.21303210.0003603_512234-2</t>
  </si>
  <si>
    <t>VVT-7448</t>
  </si>
  <si>
    <t>411651-2</t>
  </si>
  <si>
    <t>VVT-0004167</t>
  </si>
  <si>
    <t>MBT 411651-2    TBD4         DONG DU T1-1.21304208.0004167_411651-2</t>
  </si>
  <si>
    <t>VVT-8744</t>
  </si>
  <si>
    <t>VVT-0003952</t>
  </si>
  <si>
    <t>MBT TREN TRU XUONG DET SM 73341521-1.21304208.0003952_73341521</t>
  </si>
  <si>
    <t>VVT-4351</t>
  </si>
  <si>
    <t>90234-B2</t>
  </si>
  <si>
    <t>VVT-0003963</t>
  </si>
  <si>
    <t>MBT PTEH 50KVA 15/0.4KV SM : 90234-1.21304208.0003963_90234-B2</t>
  </si>
  <si>
    <t>VVT-5296</t>
  </si>
  <si>
    <t>VVT-0003971</t>
  </si>
  <si>
    <t>MBT NHAT TRI 2WG 50KVA 8.6/0.22-0.44KV WAGNER SM 73350249 (DU PHONG)-1.21304208.0003971_73350249</t>
  </si>
  <si>
    <t>VVT-5858</t>
  </si>
  <si>
    <t>VVT-0003977</t>
  </si>
  <si>
    <t>MBA 50KVA 8.660/15KV 220 440 H  WAGNER 73341488 MBDTT XUONG (DU PHONG)-1.21304208.0003977_73341488</t>
  </si>
  <si>
    <t>VVT-5889</t>
  </si>
  <si>
    <t>05019303</t>
  </si>
  <si>
    <t>VVT-0004835</t>
  </si>
  <si>
    <t>MBT 75KVA 8660/220-440V SM 0 5019303-1.21304210.0004835_05019303</t>
  </si>
  <si>
    <t>VVT-13157</t>
  </si>
  <si>
    <t>9009059-2</t>
  </si>
  <si>
    <t>VVT-0004976</t>
  </si>
  <si>
    <t>MBT 100KVA 8660/220 440V 1FA S M 9009059 2-1.21304212.0004976_9009059-2</t>
  </si>
  <si>
    <t>VVT-5676</t>
  </si>
  <si>
    <t>05049379</t>
  </si>
  <si>
    <t>VVT-0004627</t>
  </si>
  <si>
    <t>MBT 75KVA 8660/220-440V SM 0 5049379-1.21304210.0004627_05049379</t>
  </si>
  <si>
    <t>VVT-12042</t>
  </si>
  <si>
    <t>61 728 000</t>
  </si>
  <si>
    <t>14 766 000</t>
  </si>
  <si>
    <t>111023-1</t>
  </si>
  <si>
    <t>VVT-0004640</t>
  </si>
  <si>
    <t>MBT 75 KVA BA 741 SM 111023-1 QUANG LIEM 210 TBD-1.21304210.0004640_111023-1</t>
  </si>
  <si>
    <t>VVT-12089</t>
  </si>
  <si>
    <t>06019580</t>
  </si>
  <si>
    <t>VVT-0005004</t>
  </si>
  <si>
    <t>MBT 100KVA A8660/220-440 HM NMSCCD SM 06019580-1.21304212.0005004_06019580</t>
  </si>
  <si>
    <t>VVT-12084</t>
  </si>
  <si>
    <t>10716201-2</t>
  </si>
  <si>
    <t>VVT-0005050</t>
  </si>
  <si>
    <t>MAY BIEN THE 160KVA 15(22)/0.4KV THEP MIEN NAM 10716201-2-1.21304218.0005050_10716201-2</t>
  </si>
  <si>
    <t>VVT-9913</t>
  </si>
  <si>
    <t>3 573 810</t>
  </si>
  <si>
    <t>090904107</t>
  </si>
  <si>
    <t>VVT-0005065</t>
  </si>
  <si>
    <t>MBT HIEU SCCD 160KVA SM 090904107-1.21304218.0005065_090904107</t>
  </si>
  <si>
    <t>VVT-11506</t>
  </si>
  <si>
    <t>3 944 448</t>
  </si>
  <si>
    <t>VVT-0005160</t>
  </si>
  <si>
    <t>MAY BIEN AP 315KVA MG 15/0.2KV N50202 HOA HOAN 2-1.21304227.0005160_50202</t>
  </si>
  <si>
    <t>VVT-5159</t>
  </si>
  <si>
    <t>VVT-0005398</t>
  </si>
  <si>
    <t>MBT 3P 2000KVA 15-22/0,4KV THBIDI VN SM 4031320136007-1.21304263.0005398_4031320136007</t>
  </si>
  <si>
    <t>VVT-6170</t>
  </si>
  <si>
    <t>VVT-0005368</t>
  </si>
  <si>
    <t>MBT 3P 630KVA SM 8901004-1.21304240.0005368_8901004</t>
  </si>
  <si>
    <t>VVT-5032</t>
  </si>
  <si>
    <t>VVT-0005382</t>
  </si>
  <si>
    <t>MAY BIEN THE SM 200404373-1.21304254.0005382_200404373</t>
  </si>
  <si>
    <t>VVT-7424</t>
  </si>
  <si>
    <t>398 213 000</t>
  </si>
  <si>
    <t>130 170 000</t>
  </si>
  <si>
    <t>412058-2</t>
  </si>
  <si>
    <t>VVT-0005652</t>
  </si>
  <si>
    <t>MBT TRAM KHU DAN CU PHAN VAN TRI-1.21300118.0005652_412058-2</t>
  </si>
  <si>
    <t>140110</t>
  </si>
  <si>
    <t>VVT-0005715</t>
  </si>
  <si>
    <t>MAY BIEN DIEN TREN TRU MG LANG ONG 140110 15/120 208 160KVA 3-1.21300122.0005715_140110</t>
  </si>
  <si>
    <t>VVT-201612043</t>
  </si>
  <si>
    <t>61271295</t>
  </si>
  <si>
    <t>VVT-0005678</t>
  </si>
  <si>
    <t>MAY BIEN THE 61271295            75-1.21300110.0005678_61271295</t>
  </si>
  <si>
    <t>VVT-201612006</t>
  </si>
  <si>
    <t>71340024</t>
  </si>
  <si>
    <t>VVT-0005870</t>
  </si>
  <si>
    <t>MAY BDTT VAN CAN WAGNER 8660/120 100KVA 71340024-1.21300110.0005870_71340024</t>
  </si>
  <si>
    <t>VVT-201612198</t>
  </si>
  <si>
    <t>05100743</t>
  </si>
  <si>
    <t>VVT-0006214</t>
  </si>
  <si>
    <t>MBT CT HTT &amp; LHT TRSƠN, PĐ GIOT,TLONG,HGIANG TRAM ĐONG ĐA 20-1.21304200.0006214_05100743</t>
  </si>
  <si>
    <t>VVT-201701053</t>
  </si>
  <si>
    <t>8 402 563</t>
  </si>
  <si>
    <t>050592105</t>
  </si>
  <si>
    <t>VVT-0006288</t>
  </si>
  <si>
    <t>MBT 75KVA 8660/220 440V CD SM 050592105-1.21300110.0006288_050592105</t>
  </si>
  <si>
    <t>VVT-201701127</t>
  </si>
  <si>
    <t>42688</t>
  </si>
  <si>
    <t>VVT-0006601</t>
  </si>
  <si>
    <t>MBT MG 3PHA N42688-1.21300109.0006601_42688</t>
  </si>
  <si>
    <t>VVT-201702204</t>
  </si>
  <si>
    <t>040407271</t>
  </si>
  <si>
    <t>VVT-0006778</t>
  </si>
  <si>
    <t>MBT 50KVA SM.040407271- HOAN THIEN &amp; P.TRIEN LDIEN H.NHA BE-JJK060703-1.21300108.0006778_040407271</t>
  </si>
  <si>
    <t>VVT-201703001</t>
  </si>
  <si>
    <t>5032150019438</t>
  </si>
  <si>
    <t>VVT-0006780</t>
  </si>
  <si>
    <t>MBT 50KVA THIBIDI 8.6/0.22 0.4KV SM:5032150019438-1.21300108.0006780_5032150019438</t>
  </si>
  <si>
    <t>VVT-201703003</t>
  </si>
  <si>
    <t>4122100224693</t>
  </si>
  <si>
    <t>VVT-0007080</t>
  </si>
  <si>
    <t>MBT CT hoàn thiện phát triển trạm lưới Trung hạ thế quận 10 nă-1.21304200.0007080_4122100224693</t>
  </si>
  <si>
    <t>VVT-201703303</t>
  </si>
  <si>
    <t>5 589 025</t>
  </si>
  <si>
    <t>141005373</t>
  </si>
  <si>
    <t>VVT-0007034</t>
  </si>
  <si>
    <t>MBT trang bị MBT dự phòng xử lý sự cố 3P 400KVA 15/0.4KV-1.21300111.0007034_141005373</t>
  </si>
  <si>
    <t>VVT-201703257</t>
  </si>
  <si>
    <t>14 586 153</t>
  </si>
  <si>
    <t>090505724</t>
  </si>
  <si>
    <t>VVT-0007375</t>
  </si>
  <si>
    <t>MBT 3P 160KVA 15-22/0.4KV HT&amp; PT THT,LHT CHONG QUA TAI XA BA ĐIEM-1.21304218.0007375_090505724</t>
  </si>
  <si>
    <t>VVT-201703598</t>
  </si>
  <si>
    <t>04029226</t>
  </si>
  <si>
    <t>VVT-0007571</t>
  </si>
  <si>
    <t>MBT 50KVA SM 04029226-1.21190000.0007571_04029226</t>
  </si>
  <si>
    <t>VVT-201703794</t>
  </si>
  <si>
    <t>111 612 625</t>
  </si>
  <si>
    <t>99 668 215</t>
  </si>
  <si>
    <t>090706180</t>
  </si>
  <si>
    <t>VVT-0007614</t>
  </si>
  <si>
    <t>MBT 160KVA VA XDM 1*160KVA CAP DIEN CHO CTY TAN DANG KHOA-1.21190000.0007614_090706180</t>
  </si>
  <si>
    <t>VVT-201703837</t>
  </si>
  <si>
    <t>40430179</t>
  </si>
  <si>
    <t>VVT-0007981</t>
  </si>
  <si>
    <t>MAY B/DIEN MITSUB 150KVA DIEN HOC PHU THO 41430197 15/0,22 0,38-1.21300110.0007981_40430179</t>
  </si>
  <si>
    <t>VVT-201704268</t>
  </si>
  <si>
    <t>090505247</t>
  </si>
  <si>
    <t>VVT-0008066</t>
  </si>
  <si>
    <t>MBT 160KVA thừa trong kiểm kê 01.07.09 số seri 090505247-1.21300118.0008066_090505247</t>
  </si>
  <si>
    <t>VVT-201704353</t>
  </si>
  <si>
    <t>4032100035159</t>
  </si>
  <si>
    <t>VVT-0008295</t>
  </si>
  <si>
    <t>MBT 1P 100KVA-CT HT&amp;PT LHT P12,13 QGV-1.21304012.0008295_4032100035159</t>
  </si>
  <si>
    <t>VVT-201704582</t>
  </si>
  <si>
    <t>050607187</t>
  </si>
  <si>
    <t>VVT-0008740</t>
  </si>
  <si>
    <t>MBT 75kva 050607187 CT HT&amp;PT LTHT xã B.Hưng, Đ.Phước, P.Phú BC (2006)-1.21050000.0008740_050607187</t>
  </si>
  <si>
    <t>VVT-201706103</t>
  </si>
  <si>
    <t>051097133</t>
  </si>
  <si>
    <t>VVT-0009216</t>
  </si>
  <si>
    <t>MBT DIEN KHI HOA XA THANH MY LOI-1.21300100.0009216_051097133</t>
  </si>
  <si>
    <t>VVT-201706579</t>
  </si>
  <si>
    <t>060502246</t>
  </si>
  <si>
    <t>VVT-0009298</t>
  </si>
  <si>
    <t>HT&amp;PT LTHA THE KHU VUC AN LAC-BTAN NAM2008-LLK070707(825C007)060502246-1.21304201.0009298_060502246</t>
  </si>
  <si>
    <t>VVT-201706661</t>
  </si>
  <si>
    <t>050307202</t>
  </si>
  <si>
    <t>VVT-0009961</t>
  </si>
  <si>
    <t>MBT 75HT PT TBT Ph.HTn,T.T.HBa, Ptrung,HThanh,TSNh Q.TP-NNK050707-1.21020100.0009961_050307202</t>
  </si>
  <si>
    <t>VVT-201707500</t>
  </si>
  <si>
    <t>8 813 204</t>
  </si>
  <si>
    <t>122250316</t>
  </si>
  <si>
    <t>VVT-0009968</t>
  </si>
  <si>
    <t>MBT 3P 250KVA 15-22/0,4KV Tan Nhut Tan Kien Bl,LMX (2011)-1.21020100.0009968_122250316</t>
  </si>
  <si>
    <t>VVT-201707507</t>
  </si>
  <si>
    <t>51 462 507</t>
  </si>
  <si>
    <t>VVT-0009969</t>
  </si>
  <si>
    <t>MBT 1P 50KVA N.Cấp 15kv-22 kv tuyến dây trạm 110/158kv Tân Tạo-1.21020100.0009969_04081431</t>
  </si>
  <si>
    <t>VVT-201707508</t>
  </si>
  <si>
    <t>14 467 977</t>
  </si>
  <si>
    <t>040405293</t>
  </si>
  <si>
    <t>VVT-0009986</t>
  </si>
  <si>
    <t>MBT 3x50kva Ct cải tạo nhánh rẽ Bình Lợi 4-10, xã Bình Lợi, BC-1.21050000.0009986_040405293</t>
  </si>
  <si>
    <t>VVT-201707525</t>
  </si>
  <si>
    <t>3 858 205</t>
  </si>
  <si>
    <t>7062150123334</t>
  </si>
  <si>
    <t>VVT-0009994</t>
  </si>
  <si>
    <t>MBT 3x50kva sm 7062150123334 CT Cải tạo n.rẽ T.Nhựt 2, Bà Tỵ, kênh C-1.21300100.0009994_7062150123334</t>
  </si>
  <si>
    <t>VVT-201707533</t>
  </si>
  <si>
    <t>4032175030322</t>
  </si>
  <si>
    <t>VVT-0010162</t>
  </si>
  <si>
    <t>MBT 1P 75KVA - 8.6-12.7/0.2-0.4KV THIBIDI-1.21302210.0010162_4032175030322</t>
  </si>
  <si>
    <t>VVT-201708035</t>
  </si>
  <si>
    <t>300954</t>
  </si>
  <si>
    <t>VVT-0010517</t>
  </si>
  <si>
    <t>MAY BIEN AP 300KVA GE 15KV/220/380V N H300954P72AA TRAM NATIONAL-1.21300127.0010517_300954</t>
  </si>
  <si>
    <t>VVT-201708390</t>
  </si>
  <si>
    <t>314 183 721</t>
  </si>
  <si>
    <t>040713285</t>
  </si>
  <si>
    <t>VVT-0010829</t>
  </si>
  <si>
    <t>MBT 1P 50 KVA 8,6-12,7/0,2-0,4KV - 040713285-1.21301008.0010829_040713285</t>
  </si>
  <si>
    <t>VVT-201710134</t>
  </si>
  <si>
    <t>12 950 759</t>
  </si>
  <si>
    <t>040713287</t>
  </si>
  <si>
    <t>VVT-0010830</t>
  </si>
  <si>
    <t>MBT 1P 50KVA 8,6-12,7/0,2-0,4KV - 040713287-1.21301008.0010830_040713287</t>
  </si>
  <si>
    <t>VVT-201710135</t>
  </si>
  <si>
    <t>05100781</t>
  </si>
  <si>
    <t>VVT-0010953</t>
  </si>
  <si>
    <t>MBT 75KVA SM.05100781- HTHIEN &amp; PT LUOI TRAM HT Q7-2007-JJK060702-1.21304210.0010953_05100781</t>
  </si>
  <si>
    <t>VVT-201711093</t>
  </si>
  <si>
    <t>161502461</t>
  </si>
  <si>
    <t>VVT-0011036</t>
  </si>
  <si>
    <t>MBT 1P 50KVA SM161502461 CÔNG TRÌNH HÙNG VƯƠNG PTHK1716002-1.21304201.0011036_161502461</t>
  </si>
  <si>
    <t>VVT-201712034</t>
  </si>
  <si>
    <t>161502487</t>
  </si>
  <si>
    <t>VVT-0011041</t>
  </si>
  <si>
    <t>MBT 1P 50KVA SM161502487 CÔNG TRÌNH HÙNG VƯƠNG PTHK1716002-1.21304201.0011041_161502487</t>
  </si>
  <si>
    <t>VVT-201712039</t>
  </si>
  <si>
    <t>4032100048360</t>
  </si>
  <si>
    <t>VVT-0011211</t>
  </si>
  <si>
    <t>MBT 100KVA HT &amp; PT LUOI TRAM HA THE Q9 (NGHI ASON2) SM: 4032100048360-1.21020100.0011211_4032100048360</t>
  </si>
  <si>
    <t>VVT-201801025</t>
  </si>
  <si>
    <t>14 500 000</t>
  </si>
  <si>
    <t>04960708</t>
  </si>
  <si>
    <t>VVT-0011225</t>
  </si>
  <si>
    <t>MBT CT NGAM HOA LD&amp;DAY TT TREN DUONG TRAN HUNG DAO-1.21300100.0011225_04960708</t>
  </si>
  <si>
    <t>VVT-201801039</t>
  </si>
  <si>
    <t>180 895 526</t>
  </si>
  <si>
    <t xml:space="preserve">180 895 526 </t>
  </si>
  <si>
    <t>507060-2</t>
  </si>
  <si>
    <t>VVT-0011229</t>
  </si>
  <si>
    <t>MAY BIEN THE 75KVA SO MAY507060 TRAM XAY DUNG SO 8-1.21304200.0011229_507060-2</t>
  </si>
  <si>
    <t>VVT-201801043</t>
  </si>
  <si>
    <t>8901002</t>
  </si>
  <si>
    <t>VVT-0011258</t>
  </si>
  <si>
    <t>MBT 400KVA 15/0,4 SM 8901002-1.21304200.0011258_8901002</t>
  </si>
  <si>
    <t>VVT-201803011</t>
  </si>
  <si>
    <t>281 316 840</t>
  </si>
  <si>
    <t>2 901 160</t>
  </si>
  <si>
    <t>091007270</t>
  </si>
  <si>
    <t>VVT-0011331</t>
  </si>
  <si>
    <t>MBT 160KVA (15-22/0.4KV) CC DIEN CHO HO KD DAC THANG-1.21304218.0011331_091007270</t>
  </si>
  <si>
    <t>VVT-201804049</t>
  </si>
  <si>
    <t>24 349 602</t>
  </si>
  <si>
    <t>0320322T</t>
  </si>
  <si>
    <t>VVT-0011302</t>
  </si>
  <si>
    <t>MBT HT PTL HT QUAN 6 VA THI TRAN AN LAC SM 0320322T-1.21304200.0011302_0320322T</t>
  </si>
  <si>
    <t>VVT-201804020</t>
  </si>
  <si>
    <t>0310130T</t>
  </si>
  <si>
    <t>VVT-0011303</t>
  </si>
  <si>
    <t>MBT HT PTL HT QUAN 6 VA THI TRAN AN LAC SM 0310130T-1.21304200.0011303_0310130T</t>
  </si>
  <si>
    <t>VVT-201804021</t>
  </si>
  <si>
    <t>061113380</t>
  </si>
  <si>
    <t>VVT-0011283</t>
  </si>
  <si>
    <t>MBT 1P 100KVA 061113380 NCDA TUYEN GO LAO, AP DON, TAM THON 1,2 T.HIEP-RRK122102-1.21303012.0011283_061113380</t>
  </si>
  <si>
    <t>VVT-201804001</t>
  </si>
  <si>
    <t>33 131 385</t>
  </si>
  <si>
    <t>322409</t>
  </si>
  <si>
    <t>VVT-0011295</t>
  </si>
  <si>
    <t>MAY BIEN AP 1000KVA WESTINGH XAY LUA BINH TAY 15000/380 SBV 322409-1.21300100.0011295_322409</t>
  </si>
  <si>
    <t>VVT-201804013</t>
  </si>
  <si>
    <t>70423026</t>
  </si>
  <si>
    <t>VVT-0011409</t>
  </si>
  <si>
    <t>MAY BIEN THE TBĐ 4  250 kVA  CT DIEN KHI HOA XA ĐL BINH CHANH BAN GIAO-1.21300126.0011409_70423026</t>
  </si>
  <si>
    <t>VVT-201805007</t>
  </si>
  <si>
    <t>30823471</t>
  </si>
  <si>
    <t>VVT-0011430</t>
  </si>
  <si>
    <t>MAY BIEN THE TBD4 VIET NAM 3 PHA 15-22/0.4KV-1.21304226.0011430_30823471</t>
  </si>
  <si>
    <t>VVT-201805028</t>
  </si>
  <si>
    <t>14030410</t>
  </si>
  <si>
    <t>VVT-0011431</t>
  </si>
  <si>
    <t>MBT3P 400KVA 15-22/0.4KV TCCS&amp; PT T.HT ,LHT CHONG Q.TAI XA: BĐ,XTT,XTS-1.21304230.0011431_14030410</t>
  </si>
  <si>
    <t>VVT-201805029</t>
  </si>
  <si>
    <t>132160219</t>
  </si>
  <si>
    <t>VVT-0011506</t>
  </si>
  <si>
    <t>MBT 3pha 160KVA-15(22)0,4kV THIBIDI SM: 132160219-1.21320118.0011506_132160219</t>
  </si>
  <si>
    <t>VVT-201806033</t>
  </si>
  <si>
    <t>141 097 000</t>
  </si>
  <si>
    <t>43 064 407</t>
  </si>
  <si>
    <t>17421989</t>
  </si>
  <si>
    <t>VVT-0011500</t>
  </si>
  <si>
    <t>MBA 1 pha 22000 - 01-1.21300101.0011500_17421989</t>
  </si>
  <si>
    <t>VVT-201806027</t>
  </si>
  <si>
    <t>12 406 500</t>
  </si>
  <si>
    <t>9 266 951</t>
  </si>
  <si>
    <t xml:space="preserve">12 406 500 </t>
  </si>
  <si>
    <t>4031320136005</t>
  </si>
  <si>
    <t>VVT-0011537</t>
  </si>
  <si>
    <t>MBT 3P 2000KVA 15-22/0.4KV THIBIDI-1.21304200.0011537_4031320136005</t>
  </si>
  <si>
    <t>VVT-201807030</t>
  </si>
  <si>
    <t>131750486</t>
  </si>
  <si>
    <t>VVT-0011584</t>
  </si>
  <si>
    <t>Mbt 1p 75kva 8,6-12,7/02-0,4kv Kênh B _HT&amp;PT lưới THT Phạm Văn Hai,VLA-1.21020100.0011584_131750486</t>
  </si>
  <si>
    <t>VVT-201807077</t>
  </si>
  <si>
    <t>26 438 996</t>
  </si>
  <si>
    <t>70351302</t>
  </si>
  <si>
    <t>VVT-0011607</t>
  </si>
  <si>
    <t>MBT CUA CONG TRINH DIEN KHI HOA XA PHU MY SM: 70351302-1.21300108.0011607_70351302</t>
  </si>
  <si>
    <t>VVT-201808010</t>
  </si>
  <si>
    <t>0391289T</t>
  </si>
  <si>
    <t>VVT-0011631</t>
  </si>
  <si>
    <t>MBT CT HTPT lưới trạm HT xã APT,TQT,BC,Hưng long-1.21050000.0011631_0391289T</t>
  </si>
  <si>
    <t>VVT-201808034</t>
  </si>
  <si>
    <t>090407226</t>
  </si>
  <si>
    <t>VVT-0011668</t>
  </si>
  <si>
    <t>MBT 3P 15-22/0.4KV 160KVA SCCD SM 090407226-1.21304201.0011668_090407226</t>
  </si>
  <si>
    <t>VVT-201808071</t>
  </si>
  <si>
    <t>131 121</t>
  </si>
  <si>
    <t>4032150038535</t>
  </si>
  <si>
    <t>VVT-0011719</t>
  </si>
  <si>
    <t>MBT HT VA PTL THT  XA BINH MY HUYEN CU CHI 4032150038535-1.21300108.0011719_4032150038535</t>
  </si>
  <si>
    <t>VVT-201808122</t>
  </si>
  <si>
    <t>05100795</t>
  </si>
  <si>
    <t>VVT-0011782</t>
  </si>
  <si>
    <t>MBT 75KVA 8,6-12,7/0,2-0,4KV - NNK070701-1.21300110.0011782_05100795</t>
  </si>
  <si>
    <t>VVT-201808185</t>
  </si>
  <si>
    <t>60911245</t>
  </si>
  <si>
    <t>VVT-0011822</t>
  </si>
  <si>
    <t>MBT CUA CONG TRINH HTHT F9,F19 QUAN TAN BINH-1.21300112.0011822_60911245</t>
  </si>
  <si>
    <t>VVT-201809033</t>
  </si>
  <si>
    <t>61123128-2</t>
  </si>
  <si>
    <t>VVT-0011834</t>
  </si>
  <si>
    <t>MBT CUA CONG TRINH DIEN KHI HOA XA BINH TRUNG-1.21300126.0011834_61123128-2</t>
  </si>
  <si>
    <t>VVT-201809045</t>
  </si>
  <si>
    <t>132250193</t>
  </si>
  <si>
    <t>VVT-0011837</t>
  </si>
  <si>
    <t>MBT 3P 250KVA_XDM TRẠM 1x250kVA CTY IN S.P-1.21300126.0011837_132250193</t>
  </si>
  <si>
    <t>VVT-201809048</t>
  </si>
  <si>
    <t>118 186 496</t>
  </si>
  <si>
    <t>09010151</t>
  </si>
  <si>
    <t>VVT-0011842</t>
  </si>
  <si>
    <t>HTPT LHT_THT XA BTRI DONG,TAN TAO, TAN KIEN, TAN NHAT BC-1.21300100.0011842_09010151</t>
  </si>
  <si>
    <t>VVT-201809053</t>
  </si>
  <si>
    <t>358237</t>
  </si>
  <si>
    <t>VVT-0011951</t>
  </si>
  <si>
    <t>MBT LUOI HA THE TRAM HA THE Q1*3P-15-22/0.4* 400KVA-1.21304230.0011951_358237</t>
  </si>
  <si>
    <t>VVT-201811053</t>
  </si>
  <si>
    <t>295 634 480</t>
  </si>
  <si>
    <t>193 839 990</t>
  </si>
  <si>
    <t>131750825</t>
  </si>
  <si>
    <t>VVT-0011961</t>
  </si>
  <si>
    <t>MBT 1P 75KVA  n.cấp lướiTT 15kv - 22kv Rạch Mương,APT,Cần Giuộc .-1.21020100.0011961_131750825</t>
  </si>
  <si>
    <t>VVT-201811063</t>
  </si>
  <si>
    <t>260 192 250</t>
  </si>
  <si>
    <t>103 293 414</t>
  </si>
  <si>
    <t>050407333</t>
  </si>
  <si>
    <t>VVT-0011978</t>
  </si>
  <si>
    <t>MBT 75kva 050407333 CT HT&amp;PT LTHT xã B.Hưng, Đ.Phước, P.Phú BC (2006)-1.21050000.0011978_050407333</t>
  </si>
  <si>
    <t>VVT-201811080</t>
  </si>
  <si>
    <t>051006219</t>
  </si>
  <si>
    <t>VVT-0012016</t>
  </si>
  <si>
    <t>MBT 75KVA-SM.051006219-H.THIEN &amp; PT LĐ HUYEN NHA BE 2005-JJK040703-1.21304210.0012016_051006219</t>
  </si>
  <si>
    <t>VVT-201811118</t>
  </si>
  <si>
    <t>61121868-22</t>
  </si>
  <si>
    <t>VVT-0011985</t>
  </si>
  <si>
    <t>MBT CUA CONG TRINH DIEN KHI HOA XA TAN 25KVA TBD4  SM:61121868-22-1.21300102.0011985_61121868-22</t>
  </si>
  <si>
    <t>VVT-201811087</t>
  </si>
  <si>
    <t>131205291</t>
  </si>
  <si>
    <t>VVT-0011996</t>
  </si>
  <si>
    <t>MBT 320KVA SM 131205291 - SCCD-1.21300128.0011996_131205291</t>
  </si>
  <si>
    <t>VVT-201811098</t>
  </si>
  <si>
    <t>60611143</t>
  </si>
  <si>
    <t>VVT-0012096</t>
  </si>
  <si>
    <t>MBT 60611143    TBD4         150/2.04.96       11A-11.06.96-1.21300112.0012096_60611143</t>
  </si>
  <si>
    <t>VVT-201812074</t>
  </si>
  <si>
    <t>120417255</t>
  </si>
  <si>
    <t>VVT-0012178</t>
  </si>
  <si>
    <t>MBT CTr XDM TBT Tân Thông 5/2 (1*250), CCHK1707068, SM 120417255-1.21300126.0012178_120417255</t>
  </si>
  <si>
    <t>VVT-201812156</t>
  </si>
  <si>
    <t>111 982 054</t>
  </si>
  <si>
    <t>121213389</t>
  </si>
  <si>
    <t>VVT-0012105</t>
  </si>
  <si>
    <t>MBT 250kVA SM. 121213389 - TBA cty TNHH Hồng Cao Nguyên-1.21304026.0012105_121213389</t>
  </si>
  <si>
    <t>VVT-201812083</t>
  </si>
  <si>
    <t>743 734</t>
  </si>
  <si>
    <t>70321060-22</t>
  </si>
  <si>
    <t>VVT-0012114</t>
  </si>
  <si>
    <t>MBT CUA CONG TRINH DIEN KHI HOA XA TRUNG LAP HA-1.21300102.0012114_70321060-22</t>
  </si>
  <si>
    <t>VVT-201812092</t>
  </si>
  <si>
    <t>VVT-0012158</t>
  </si>
  <si>
    <t>MBT NC LDTT TU 15KV LEN 22KV 02 TUYEN BEN THAN, SAMYANG H.CUCHI 2012-1.21304208.0012158_S041012188</t>
  </si>
  <si>
    <t>VVT-201812136</t>
  </si>
  <si>
    <t>S040912258</t>
  </si>
  <si>
    <t>VVT-0012159</t>
  </si>
  <si>
    <t>MBT thuộc CTr NC lưới điện trung thế 15kV-22kV tuyến dây Phước V-1.21304208.0012159_S040912258</t>
  </si>
  <si>
    <t>VVT-201812137</t>
  </si>
  <si>
    <t>S040912158</t>
  </si>
  <si>
    <t>VVT-0012166</t>
  </si>
  <si>
    <t>MBT công trình NC từ 15kV-&gt; 22kV tuyến dây Trung An-1.21304208.0012166_S040912158</t>
  </si>
  <si>
    <t>VVT-201812144</t>
  </si>
  <si>
    <t>12011457</t>
  </si>
  <si>
    <t>VVT-0012217</t>
  </si>
  <si>
    <t>MBT 250KVA SCCD 12011457-Ngam hoa LD d.Khanh Hoi-1324C006-KIEN THIET 7-1.21304226.0012217_12011457</t>
  </si>
  <si>
    <t>VVT-201812195</t>
  </si>
  <si>
    <t>151 482 000</t>
  </si>
  <si>
    <t>72 111 465</t>
  </si>
  <si>
    <t>050407322</t>
  </si>
  <si>
    <t>VVT-0012228</t>
  </si>
  <si>
    <t>MBT 75kva SM.050407322 CN Cty TNHH DV Thiên Hải -6 Nguyễn Thị Thập Q.7-1.21300110.0012228_050407322</t>
  </si>
  <si>
    <t>VVT-201812206</t>
  </si>
  <si>
    <t>8 654 308</t>
  </si>
  <si>
    <t>102967</t>
  </si>
  <si>
    <t>VVT-0012264</t>
  </si>
  <si>
    <t>MAY BIEN AP 25KVA TYREE 8,6KV 220V 1B N 102967 TN NOI THUONG 3-1.21300102.0012264_102967</t>
  </si>
  <si>
    <t>VVT-201812242</t>
  </si>
  <si>
    <t>Ôxtrâylia</t>
  </si>
  <si>
    <t>4091240541430</t>
  </si>
  <si>
    <t>VVT-0012424</t>
  </si>
  <si>
    <t>MBT 3pha 400KVA 4091240541430-1.21050000.0012424_4091240541430</t>
  </si>
  <si>
    <t>VVT-201901025</t>
  </si>
  <si>
    <t>358165</t>
  </si>
  <si>
    <t>VVT-0012507</t>
  </si>
  <si>
    <t>MAY BIEN THE LUOI HT-TRAM HT Q.TH_DUC*3P-15-22/0.4* 400 KVA-1.21300130.0012507_358165</t>
  </si>
  <si>
    <t>VVT-201901108</t>
  </si>
  <si>
    <t>040713302</t>
  </si>
  <si>
    <t>VVT-0012476</t>
  </si>
  <si>
    <t>MBT 50KVA Thái Bửu 4 SM: 040713302 (nâng cấp CT từ CT15 đến cuối tu-1.21300108.0012476_040713302</t>
  </si>
  <si>
    <t>VVT-201901077</t>
  </si>
  <si>
    <t>15 658 184</t>
  </si>
  <si>
    <t>09040755</t>
  </si>
  <si>
    <t>VVT-0012582</t>
  </si>
  <si>
    <t>MBT 3P 160KVA 15-22/0.4KV SM 09040755 CC DIEN DNTN TRAN CHUONG-1.21304218.0012582_09040755</t>
  </si>
  <si>
    <t>VVT-201901183</t>
  </si>
  <si>
    <t>22 293 384</t>
  </si>
  <si>
    <t>121204682</t>
  </si>
  <si>
    <t>VVT-0012675</t>
  </si>
  <si>
    <t>MBT 3P 250KVA 15/0.4KV-1.21300126.0012675_121204682</t>
  </si>
  <si>
    <t>VVT-201903062</t>
  </si>
  <si>
    <t>223 049 000</t>
  </si>
  <si>
    <t>186 799 000</t>
  </si>
  <si>
    <t>161502533</t>
  </si>
  <si>
    <t>VVT-0012648</t>
  </si>
  <si>
    <t>TRANG BI MBT NANG CAP DIEN AP 50KVA-LLK161501-SM161502533-1.21304208.0012648_161502533</t>
  </si>
  <si>
    <t>VVT-201903035</t>
  </si>
  <si>
    <t>23 397 736</t>
  </si>
  <si>
    <t>3183080866</t>
  </si>
  <si>
    <t>VVT-0012795</t>
  </si>
  <si>
    <t>MBT Amorphous 3P 250kVA 22/0,4kV-005-1.21304200.0012795_3183080866</t>
  </si>
  <si>
    <t>VVT-201904062</t>
  </si>
  <si>
    <t>160 575 000</t>
  </si>
  <si>
    <t>128 952 894</t>
  </si>
  <si>
    <t xml:space="preserve">160 575 000 </t>
  </si>
  <si>
    <t>041013324</t>
  </si>
  <si>
    <t>VVT-0012710</t>
  </si>
  <si>
    <t>MBT 1P 50KVA - RRK122101 SM 041013324 APD-1.21303008.0012710_041013324</t>
  </si>
  <si>
    <t>VVT-201903097</t>
  </si>
  <si>
    <t>19 408 625</t>
  </si>
  <si>
    <t>S041012275</t>
  </si>
  <si>
    <t>VVT-0012979</t>
  </si>
  <si>
    <t>MBT công trình NC từ 15kV-&gt; 22kV tuyến dây Trung An-1.21304208.0012979_S041012275</t>
  </si>
  <si>
    <t>VVT-201905085</t>
  </si>
  <si>
    <t>4032100035139</t>
  </si>
  <si>
    <t>VVT-0012989</t>
  </si>
  <si>
    <t>MBT100KVA SM4032100035139HT&amp;PTLD P8,9,10,12,13,18Q4- KHCB2004JJK030707-1.21304212.0012989_4032100035139</t>
  </si>
  <si>
    <t>VVT-201905095</t>
  </si>
  <si>
    <t>04111369</t>
  </si>
  <si>
    <t>VVT-0013043</t>
  </si>
  <si>
    <t>MBT 1P 50KVA - RRK122101 SM 04111369 APD-1.21303008.0013043_04111369</t>
  </si>
  <si>
    <t>VVT-201905149</t>
  </si>
  <si>
    <t>19 472 918</t>
  </si>
  <si>
    <t>091007148</t>
  </si>
  <si>
    <t>VVT-0013115</t>
  </si>
  <si>
    <t>MBT 160KVA  CT HTPT TL H THE CHONG QUA TAI P .APD, TLOC- RRK040725-1.21304218.0013115_091007148</t>
  </si>
  <si>
    <t>VVT-201906009</t>
  </si>
  <si>
    <t xml:space="preserve">63 079 000 </t>
  </si>
  <si>
    <t>800841</t>
  </si>
  <si>
    <t>VVT-0013189</t>
  </si>
  <si>
    <t>MBT LUOI HT TRAM HT CUM A CHO LON-1.21300130.0013189_800841</t>
  </si>
  <si>
    <t>VVT-201906083</t>
  </si>
  <si>
    <t>VVT-0013222</t>
  </si>
  <si>
    <t>MBT 50KVA 12,7/0,22-0,44 SM: S0401012216 (CT nâng cấp tuyến XD)-1.21300108.0013222_S041012216</t>
  </si>
  <si>
    <t>VVT-201907026</t>
  </si>
  <si>
    <t>12 207 767</t>
  </si>
  <si>
    <t>090205231</t>
  </si>
  <si>
    <t>VVT-0013255</t>
  </si>
  <si>
    <t>MBT 3P  160KVA 15-22/0.2-0.4KV HT &amp; PT TRAM ,LHT CH.Q.TAI XA Đ.THANH-1.21304218.0013255_090205231</t>
  </si>
  <si>
    <t>VVT-201907059</t>
  </si>
  <si>
    <t>090407108</t>
  </si>
  <si>
    <t>VVT-0013227</t>
  </si>
  <si>
    <t>MBT 160KVA SM.090407108 CN Cty Liên Doanh Lavie - 360 Bến V Đồn P1-Q4-1.21304218.0013227_090407108</t>
  </si>
  <si>
    <t>VVT-201907031</t>
  </si>
  <si>
    <t>18 481 346</t>
  </si>
  <si>
    <t>4121225740766</t>
  </si>
  <si>
    <t>VVT-0013231</t>
  </si>
  <si>
    <t>MBT 250KVA HT &amp; PTL, TRAM HT X TÂN THOI NHI HOC MON-1.21300126.0013231_4121225740766</t>
  </si>
  <si>
    <t>VVT-201907035</t>
  </si>
  <si>
    <t>13 774 414</t>
  </si>
  <si>
    <t>161502843</t>
  </si>
  <si>
    <t>VVT-0013293</t>
  </si>
  <si>
    <t>MBT 1P 50KVA SM161502843 CCK150902-1.21304201.0013293_161502843</t>
  </si>
  <si>
    <t>VVT-201907097</t>
  </si>
  <si>
    <t>23 043 809</t>
  </si>
  <si>
    <t>14110070</t>
  </si>
  <si>
    <t>VVT-0013433</t>
  </si>
  <si>
    <t>HTPT LHT KHU VUC 1 Q2-1.21020100.0013433_14110070</t>
  </si>
  <si>
    <t>VVT-201908007</t>
  </si>
  <si>
    <t>252386</t>
  </si>
  <si>
    <t>VVT-0013452</t>
  </si>
  <si>
    <t>MBT 50KVA 15/0,4KV GE SM 25238 6-1.21300108.0013452_252386</t>
  </si>
  <si>
    <t>VVT-201908026</t>
  </si>
  <si>
    <t>S04111368</t>
  </si>
  <si>
    <t>VVT-0013517</t>
  </si>
  <si>
    <t>MBT 1P 50KVA - RRK122101 SM 04111368 APD-1.21303008.0013517_S04111368</t>
  </si>
  <si>
    <t>VVT-201909002</t>
  </si>
  <si>
    <t>19 419 002</t>
  </si>
  <si>
    <t>121204667</t>
  </si>
  <si>
    <t>VVT-0013639</t>
  </si>
  <si>
    <t>MBT 3P 250KVA 15/0.4KV - 121204667-1.21300126.0013639_121204667</t>
  </si>
  <si>
    <t>VVT-201909124</t>
  </si>
  <si>
    <t>161502360</t>
  </si>
  <si>
    <t>VVT-0013658</t>
  </si>
  <si>
    <t>MBT 1P 50kVA SM:161502360 THIBIDI -NANG CAP ĐA 2016-NNK160901-1.21300108.0013658_161502360</t>
  </si>
  <si>
    <t>VVT-201909143</t>
  </si>
  <si>
    <t>161502138</t>
  </si>
  <si>
    <t>VVT-0013680</t>
  </si>
  <si>
    <t>MBT 1P 50kVA SM:161502138 THIBIDI- NANG CAP ĐA 2016- NNK160901-1.21300108.0013680_161502138</t>
  </si>
  <si>
    <t>VVT-201909165</t>
  </si>
  <si>
    <t>161502981</t>
  </si>
  <si>
    <t>VVT-0013681</t>
  </si>
  <si>
    <t>MBT 1P 50kVA SM:161502981 THIBIDI- NANG CAP ĐA 2016- NNK160901-1.21300108.0013681_161502981</t>
  </si>
  <si>
    <t>VVT-201909166</t>
  </si>
  <si>
    <t>23 033 491</t>
  </si>
  <si>
    <t>161502714</t>
  </si>
  <si>
    <t>VVT-0013684</t>
  </si>
  <si>
    <t>MBT 1P 50kVA SM:161502714 - NANG CAP Đ/A 2016 - NNK160901-1.21300108.0013684_161502714</t>
  </si>
  <si>
    <t>VVT-201909169</t>
  </si>
  <si>
    <t>22 554 433</t>
  </si>
  <si>
    <t>161502416</t>
  </si>
  <si>
    <t>VVT-0013687</t>
  </si>
  <si>
    <t>MBT 1P 50kVA SM:161502416 - NANG CAP Đ/A 2016 - NNK160901-1.21300108.0013687_161502416</t>
  </si>
  <si>
    <t>VVT-201909172</t>
  </si>
  <si>
    <t>05100651</t>
  </si>
  <si>
    <t>VVT-0013724</t>
  </si>
  <si>
    <t>MBT CHONG QUA TAI THT KHU VUC PBTD, BTDA,BTDB-BT(525C008) SM05100651-1.21304200.0013724_05100651</t>
  </si>
  <si>
    <t>VVT-201909209</t>
  </si>
  <si>
    <t>7 744 062</t>
  </si>
  <si>
    <t>140204160</t>
  </si>
  <si>
    <t>VVT-0013833</t>
  </si>
  <si>
    <t>MBT PTT LHT QUAN GO VAP 2003-1.21300130.0013833_140204160</t>
  </si>
  <si>
    <t>VVT-201910096</t>
  </si>
  <si>
    <t>140204112</t>
  </si>
  <si>
    <t>VVT-0014249</t>
  </si>
  <si>
    <t>MBT 400KVA CTHTPTL TRAM HA THE-Q9(Nghĩa Sơn 6) SM140304112-1.21304230.0014249_140204112</t>
  </si>
  <si>
    <t>VVT-201910512</t>
  </si>
  <si>
    <t>223 733 000</t>
  </si>
  <si>
    <t>141005358</t>
  </si>
  <si>
    <t>VVT-0014257</t>
  </si>
  <si>
    <t>MBT 400KVA SM: 141005358-1.21304230.0014257_141005358</t>
  </si>
  <si>
    <t>VVT-201910520</t>
  </si>
  <si>
    <t>8 945 075</t>
  </si>
  <si>
    <t>151207133</t>
  </si>
  <si>
    <t>VVT-0014263</t>
  </si>
  <si>
    <t>MBT 560KVA KDC TMLOI T7 SM151207133-1.21304236.0014263_151207133</t>
  </si>
  <si>
    <t>VVT-201910526</t>
  </si>
  <si>
    <t>224 957 000</t>
  </si>
  <si>
    <t>15050733</t>
  </si>
  <si>
    <t>VVT-0014269</t>
  </si>
  <si>
    <t>MBT CT NGAN NGUA QUA TAI TBT KV. Q1-1.21304236.0014269_15050733</t>
  </si>
  <si>
    <t>VVT-201910532</t>
  </si>
  <si>
    <t>44 750 732</t>
  </si>
  <si>
    <t>726285</t>
  </si>
  <si>
    <t>VVT-0014196</t>
  </si>
  <si>
    <t>MAY BIEN AP 25KVA (TRAM THU MUA) N K726285K72A GE 220 440 VOLT-1.21300102.0014196_726285</t>
  </si>
  <si>
    <t>VVT-201910459</t>
  </si>
  <si>
    <t>6013225019002</t>
  </si>
  <si>
    <t>VVT-0014245</t>
  </si>
  <si>
    <t>MBT 250KVA SM:6013225019002-1.21304226.0014245_6013225019002</t>
  </si>
  <si>
    <t>VVT-201910508</t>
  </si>
  <si>
    <t>80 090 430</t>
  </si>
  <si>
    <t>VVT-0014486</t>
  </si>
  <si>
    <t>MBT thuộc CTr NC lưới điện trung thế 15kV-22kV tuyến dây Phước V-1.21304208.0014486_S041012289</t>
  </si>
  <si>
    <t>VVT-201912043</t>
  </si>
  <si>
    <t>VVT-0014489</t>
  </si>
  <si>
    <t>MBT thuộc CTr NC lưới điện trung thế 15kV-22kV tuyến dây Phước V-1.21304208.0014489_S04101205</t>
  </si>
  <si>
    <t>VVT-201912046</t>
  </si>
  <si>
    <t>9 874 091</t>
  </si>
  <si>
    <t>VVT-0014499</t>
  </si>
  <si>
    <t>MBT công trình NC từ 15kV-&gt; 22kV tuyến dây Trung An-1.21304208.0014499_S040912253</t>
  </si>
  <si>
    <t>VVT-201912056</t>
  </si>
  <si>
    <t>140507116</t>
  </si>
  <si>
    <t>VVT-0014510</t>
  </si>
  <si>
    <t>MBT công trình hoàn thiện phát triển trạm lưới trung hạ thế Q11-1.21304200.0014510_140507116</t>
  </si>
  <si>
    <t>VVT-201912067</t>
  </si>
  <si>
    <t>051200130</t>
  </si>
  <si>
    <t>VVT-0014737</t>
  </si>
  <si>
    <t>HTPT LHT_THT XA BTRI DONG,TAN TAO, TAN KIEN, TAN NHAT BC-1.21300110.0014737_051200130</t>
  </si>
  <si>
    <t>VVT-201912294</t>
  </si>
  <si>
    <t>040317265</t>
  </si>
  <si>
    <t>VVT-0014692</t>
  </si>
  <si>
    <t>MBT 1P 50kVA 12.7(8.66)/0.23-0.46kV (EMC)- SO MAY:S040317-265-KHCB TCTY-1.21303208.0014692_040317265</t>
  </si>
  <si>
    <t>VVT-201912249</t>
  </si>
  <si>
    <t>24 740 809</t>
  </si>
  <si>
    <t>7072150136474</t>
  </si>
  <si>
    <t>VVT-0014733</t>
  </si>
  <si>
    <t>MBT 3x50kva sm 7072150136474 CT Cải tạo n.rẽ T.Nhựt 2, Bà Tỵ, kênh C-1.21300100.0014733_7072150136474</t>
  </si>
  <si>
    <t>VVT-201912290</t>
  </si>
  <si>
    <t>2193114016</t>
  </si>
  <si>
    <t>VVT-0014761</t>
  </si>
  <si>
    <t>MBT 1P 50kVA 12,7/0,23-0,46kV Amorphous-021-1.21304200.0014761_2193114016</t>
  </si>
  <si>
    <t>VVT-202001021</t>
  </si>
  <si>
    <t>45 500 000</t>
  </si>
  <si>
    <t>40 865 846</t>
  </si>
  <si>
    <t xml:space="preserve">45 500 000 </t>
  </si>
  <si>
    <t>193160113</t>
  </si>
  <si>
    <t>VVT-0014956</t>
  </si>
  <si>
    <t>MBT 3P 1600kVA 22/0,4kV Amorphous-002-1.21304200.0014956_193160113</t>
  </si>
  <si>
    <t>VVT-202001216</t>
  </si>
  <si>
    <t>60643135</t>
  </si>
  <si>
    <t>VVT-0014986</t>
  </si>
  <si>
    <t>MBT 60643135    TBD4         150/2.04.96       11A-11.06.96-1.21300130.0014986_60643135</t>
  </si>
  <si>
    <t>VVT-202001246</t>
  </si>
  <si>
    <t>60543075</t>
  </si>
  <si>
    <t>VVT-0014994</t>
  </si>
  <si>
    <t>MBT 60543075    TBD4         96/2.04.96        11B-11.06.96-1.21300130.0014994_60543075</t>
  </si>
  <si>
    <t>VVT-202001254</t>
  </si>
  <si>
    <t>061197749</t>
  </si>
  <si>
    <t>VVT-0014959</t>
  </si>
  <si>
    <t>MBT LUOI HT TRAM HT QUAN 6-1.21300100.0014959_061197749</t>
  </si>
  <si>
    <t>VVT-202001219</t>
  </si>
  <si>
    <t>357216</t>
  </si>
  <si>
    <t>VVT-0014967</t>
  </si>
  <si>
    <t>MBT LHT,THT Q8-1P -8.6-12.7/2-4 *75 KVA 357216-1.21300110.0014967_357216</t>
  </si>
  <si>
    <t>VVT-202001227</t>
  </si>
  <si>
    <t>801044</t>
  </si>
  <si>
    <t>VVT-0014968</t>
  </si>
  <si>
    <t>MBT 400KVA 801044 HTPT LHT_THT CAC HTX NONG NGHIEP Q8-1.21300126.0014968_801044</t>
  </si>
  <si>
    <t>VVT-202001228</t>
  </si>
  <si>
    <t>050203140</t>
  </si>
  <si>
    <t>VVT-0015009</t>
  </si>
  <si>
    <t>MBT HT PTL HT QUAN 6 VA THI TRAN AN LAC SM 050203140-1.21304200.0015009_050203140</t>
  </si>
  <si>
    <t>VVT-202002001</t>
  </si>
  <si>
    <t>358067</t>
  </si>
  <si>
    <t>VVT-0015020</t>
  </si>
  <si>
    <t>MBT VE 358067-1.21300100.0015020_358067</t>
  </si>
  <si>
    <t>VVT-202002012</t>
  </si>
  <si>
    <t>15 250 000</t>
  </si>
  <si>
    <t>357933</t>
  </si>
  <si>
    <t>VVT-0015024</t>
  </si>
  <si>
    <t>MBT 250KVA SM 357933-1.21300126.0015024_357933</t>
  </si>
  <si>
    <t>VVT-202002016</t>
  </si>
  <si>
    <t>144 352 126</t>
  </si>
  <si>
    <t xml:space="preserve">88 696 874 </t>
  </si>
  <si>
    <t>358160</t>
  </si>
  <si>
    <t>VVT-0015029</t>
  </si>
  <si>
    <t>MBT LHT-THT QUAN THU DUC *3P-15-22/0.4*400KVA -358160-1.21300130.0015029_358160</t>
  </si>
  <si>
    <t>VVT-202002021</t>
  </si>
  <si>
    <t>10523112</t>
  </si>
  <si>
    <t>VVT-0015107</t>
  </si>
  <si>
    <t>MAY BIEN THE CT XUAN THOI SON...TAN XUAN HM 3 PHA 15-22/0.4KV-1.21304226.0015107_10523112</t>
  </si>
  <si>
    <t>VVT-202002099</t>
  </si>
  <si>
    <t>091097122</t>
  </si>
  <si>
    <t>VVT-0015088</t>
  </si>
  <si>
    <t>MBT ĐKH Xã BìNH HƯNG SM: 091097122-1.21020100.0015088_091097122</t>
  </si>
  <si>
    <t>VVT-202002080</t>
  </si>
  <si>
    <t>132100321</t>
  </si>
  <si>
    <t>VVT-0015089</t>
  </si>
  <si>
    <t>MBT 3P 100kVA 15/0.4kV -1.21020100.0015089_132100321</t>
  </si>
  <si>
    <t>VVT-202002081</t>
  </si>
  <si>
    <t>44 218 723</t>
  </si>
  <si>
    <t>358187</t>
  </si>
  <si>
    <t>VVT-0015033</t>
  </si>
  <si>
    <t>MAY BIEN THE LUOI HT - TRAM HT Q.3*3P-15-22/0.4*400KVA.-1.21300131.0015033_358187</t>
  </si>
  <si>
    <t>VVT-202002025</t>
  </si>
  <si>
    <t>70143008</t>
  </si>
  <si>
    <t>VVT-0015035</t>
  </si>
  <si>
    <t>TRAM BIEN THE CAY TRAM HUNG VU ONG 142 CS 75 KV-1.21300110.0015035_70143008</t>
  </si>
  <si>
    <t>VVT-202002027</t>
  </si>
  <si>
    <t>E131796</t>
  </si>
  <si>
    <t>VVT-0015046</t>
  </si>
  <si>
    <t>MBT 400KVA NGAM HOA LUOI DIEN MAT AN TOAN Q10,Q11 -CCK120201-1.21304200.0015046_E131796</t>
  </si>
  <si>
    <t>VVT-202002038</t>
  </si>
  <si>
    <t>219 752 667</t>
  </si>
  <si>
    <t>78 014 428</t>
  </si>
  <si>
    <t xml:space="preserve">219 752 667 </t>
  </si>
  <si>
    <t>10643198-2</t>
  </si>
  <si>
    <t>VVT-0015050</t>
  </si>
  <si>
    <t>MBT CT HTPT LHT-THTPDONG HUNG THUAN, TRUNG MY TAY QUAN 12(CLBTDTT)-1.21304230.0015050_10643198-2</t>
  </si>
  <si>
    <t>VVT-202002042</t>
  </si>
  <si>
    <t>17A776</t>
  </si>
  <si>
    <t>VVT-0015052</t>
  </si>
  <si>
    <t>MBT 1250KVA SM17A776 tăng cường công suất trạm biến áp Hà Đô-1.21304201.0015052_17A776</t>
  </si>
  <si>
    <t>VVT-202002044</t>
  </si>
  <si>
    <t>309 102 500</t>
  </si>
  <si>
    <t>211 760 506</t>
  </si>
  <si>
    <t>060209100</t>
  </si>
  <si>
    <t>VVT-0015068</t>
  </si>
  <si>
    <t>MBT SCCD 100KVA 8.6-12.7/0.2-0.4 SM 060209100-1.21300111.0015068_060209100</t>
  </si>
  <si>
    <t>VVT-202002060</t>
  </si>
  <si>
    <t>161502459</t>
  </si>
  <si>
    <t>VVT-0015081</t>
  </si>
  <si>
    <t>MBT 1P 50KVA SM161502459 CÔNG TRÌNH HÙNG VƯƠNG PTHK1716002-1.21304201.0015081_161502459</t>
  </si>
  <si>
    <t>VVT-202002073</t>
  </si>
  <si>
    <t>24 463 522</t>
  </si>
  <si>
    <t>12110682</t>
  </si>
  <si>
    <t>VVT-0015134</t>
  </si>
  <si>
    <t>MBT 250KVA SM: 12110682-1.21300126.0015134_12110682</t>
  </si>
  <si>
    <t>VVT-202003023</t>
  </si>
  <si>
    <t>150108104</t>
  </si>
  <si>
    <t>VVT-0015144</t>
  </si>
  <si>
    <t>MBT 560KVA TRAM Bà Chiểu 9/5 CT: XDM TBT VA TLAP  LHT KNOP.Bà Chiểu-1.21020100.0015144_150108104</t>
  </si>
  <si>
    <t>VVT-202003033</t>
  </si>
  <si>
    <t>94 795 000</t>
  </si>
  <si>
    <t>090205105</t>
  </si>
  <si>
    <t>VVT-0015282</t>
  </si>
  <si>
    <t>MBT 3P  160KVA 15-22/0.2-0.4KV HT &amp; PT TRAM ,LHT CH.Q.TAI XA Đ.THANH-1.21304218.0015282_090205105</t>
  </si>
  <si>
    <t>VVT-202003171</t>
  </si>
  <si>
    <t>050907254</t>
  </si>
  <si>
    <t>VVT-0015369</t>
  </si>
  <si>
    <t>MBT 1P 75kVA  15(22)/0.4kV P.V.BACH 274/47 CT HT LĐ P:15 Q:TB-1.21304200.0015369_050907254</t>
  </si>
  <si>
    <t>VVT-202004010</t>
  </si>
  <si>
    <t>38 606 287</t>
  </si>
  <si>
    <t>01123274-2</t>
  </si>
  <si>
    <t>VVT-0015417</t>
  </si>
  <si>
    <t>MAY BIEN THE TRAM KHU DAN CU ANH HOANGP16 QTBINH-1.21300126.0015417_01123274-2</t>
  </si>
  <si>
    <t>VVT-202005033</t>
  </si>
  <si>
    <t>61211292</t>
  </si>
  <si>
    <t>VVT-0015432</t>
  </si>
  <si>
    <t>MBT CUA CONG TRINH HTHT LE DAI HANH-1.21304200.0015432_61211292</t>
  </si>
  <si>
    <t>VVT-202005048</t>
  </si>
  <si>
    <t>00100256</t>
  </si>
  <si>
    <t>VVT-0015386</t>
  </si>
  <si>
    <t>MBT TRAM TBT CHIEU SANG DOCTINH LO 25/1Q2 CTY TNXP SM:00100256-1.21304001.0015386_00100256</t>
  </si>
  <si>
    <t>VVT-202005002</t>
  </si>
  <si>
    <t>15 740 800</t>
  </si>
  <si>
    <t>60571097</t>
  </si>
  <si>
    <t>VVT-0015388</t>
  </si>
  <si>
    <t>TBA 60571097 TBD4 150/2.04.96-1.21304201.0015388_60571097</t>
  </si>
  <si>
    <t>VVT-202005004</t>
  </si>
  <si>
    <t>60 314 000</t>
  </si>
  <si>
    <t>7082225964358</t>
  </si>
  <si>
    <t>VVT-0015391</t>
  </si>
  <si>
    <t>MBT 250KVA cấp điện chi nhánh DNTN SX-TM Khương Duy SM:7082225964358-1.21304226.0015391_7082225964358</t>
  </si>
  <si>
    <t>VVT-202005007</t>
  </si>
  <si>
    <t>358079</t>
  </si>
  <si>
    <t>VVT-0015448</t>
  </si>
  <si>
    <t>MBT LUOI HT, THT QUAN 8*3P-15-22/0.4*400KVA-1.21304230.0015448_358079</t>
  </si>
  <si>
    <t>VVT-202005064</t>
  </si>
  <si>
    <t>4122100224785</t>
  </si>
  <si>
    <t>VVT-0015454</t>
  </si>
  <si>
    <t>MBT 100kVA CT HTT &amp; LHT ?G ÂU C? TRAM ?ễNG ?EN 12B-1.21304200.0015454_4122100224785</t>
  </si>
  <si>
    <t>VVT-202005070</t>
  </si>
  <si>
    <t>051200239</t>
  </si>
  <si>
    <t>VVT-0015476</t>
  </si>
  <si>
    <t>HTPT LHT_THT P11,21,25,27 QBT-1.21300110.0015476_051200239</t>
  </si>
  <si>
    <t>VVT-202006017</t>
  </si>
  <si>
    <t>051200240</t>
  </si>
  <si>
    <t>VVT-0015477</t>
  </si>
  <si>
    <t>HTPT LHT_THT P11,21,25,27 QBT-1.21300110.0015477_051200240</t>
  </si>
  <si>
    <t>VVT-202006018</t>
  </si>
  <si>
    <t>051200241</t>
  </si>
  <si>
    <t>VVT-0015478</t>
  </si>
  <si>
    <t>HTPT LHT_THT P11,21,25,27 QBT-1.21300110.0015478_051200241</t>
  </si>
  <si>
    <t>VVT-202006019</t>
  </si>
  <si>
    <t>2SK0002001</t>
  </si>
  <si>
    <t>VVT-0015485</t>
  </si>
  <si>
    <t>MBT OSAKA 100KVA 15KV/220-440V - ĐL TAN PHU BAN GIAO-1.21300112.0015485_2SK0002001</t>
  </si>
  <si>
    <t>VVT-202006026</t>
  </si>
  <si>
    <t>357173</t>
  </si>
  <si>
    <t>VVT-0015492</t>
  </si>
  <si>
    <t>MAY BIEN THE LUOI HT- TRAM HT Q.4-1P-8.6-12.7/2-4*75KVA-1.21304210.0015492_357173</t>
  </si>
  <si>
    <t>VVT-202006033</t>
  </si>
  <si>
    <t>092160315</t>
  </si>
  <si>
    <t>VVT-0015496</t>
  </si>
  <si>
    <t>MBT XDM TBA 1X160KVA 15-22/0.4KV-1.21304218.0015496_092160315</t>
  </si>
  <si>
    <t>VVT-202006037</t>
  </si>
  <si>
    <t>93 225 873</t>
  </si>
  <si>
    <t>61111283</t>
  </si>
  <si>
    <t>VVT-0015497</t>
  </si>
  <si>
    <t>MBT CUA CONG TRINH DIEN KHI HOA XA BINH TRUNG-1.21300112.0015497_61111283</t>
  </si>
  <si>
    <t>VVT-202006038</t>
  </si>
  <si>
    <t>11071292</t>
  </si>
  <si>
    <t>VVT-0015504</t>
  </si>
  <si>
    <t>MBT 75KVA BEN CAT SM: 11071292-1.21304210.0015504_11071292</t>
  </si>
  <si>
    <t>VVT-202006045</t>
  </si>
  <si>
    <t>3 885 714</t>
  </si>
  <si>
    <t>132160392</t>
  </si>
  <si>
    <t>VVT-0015508</t>
  </si>
  <si>
    <t>MBT 160KVA SM: Phước Lai 1/2 SM: 132160392-1.21304218.0015508_132160392</t>
  </si>
  <si>
    <t>VVT-202006049</t>
  </si>
  <si>
    <t>324 915 000</t>
  </si>
  <si>
    <t>98 000 032</t>
  </si>
  <si>
    <t>151001672</t>
  </si>
  <si>
    <t>VVT-0015510</t>
  </si>
  <si>
    <t>MBT 100KVA Tăng phu 3/1(HT&amp;PTL P.Bình, M.Hòa,Ô.Tranh,B.Ô.Thoàn..)-1.21304212.0015510_151001672</t>
  </si>
  <si>
    <t>VVT-202006051</t>
  </si>
  <si>
    <t>39 997 390</t>
  </si>
  <si>
    <t>4011232045045</t>
  </si>
  <si>
    <t>VVT-0015547</t>
  </si>
  <si>
    <t>HTPT LTH -THT QUAN THU DUC NAM 2004-1.21300128.0015547_4011232045045</t>
  </si>
  <si>
    <t>VVT-202006088</t>
  </si>
  <si>
    <t>4031232133139</t>
  </si>
  <si>
    <t>VVT-0015558</t>
  </si>
  <si>
    <t>MAY BIEN THE 3P 320KVA 15-22/0,4 KV-1.21304228.0015558_4031232133139</t>
  </si>
  <si>
    <t>VVT-202006099</t>
  </si>
  <si>
    <t>4091256560288</t>
  </si>
  <si>
    <t>VVT-0015560</t>
  </si>
  <si>
    <t>MBT 3P 560KVA 15/0.4KV-1.21304200.0015560_4091256560288</t>
  </si>
  <si>
    <t>VVT-202006101</t>
  </si>
  <si>
    <t>560KVA</t>
  </si>
  <si>
    <t>310 809 000</t>
  </si>
  <si>
    <t>75 500 000</t>
  </si>
  <si>
    <t>141002114</t>
  </si>
  <si>
    <t>VVT-0015551</t>
  </si>
  <si>
    <t>MAY BIEN THE 3P 22-15KV/0.4KV HTPTL,THT P.TR THO,...LINH DONG QTHU DUC-1.21300130.0015551_141002114</t>
  </si>
  <si>
    <t>VVT-202006092</t>
  </si>
  <si>
    <t>225 218 000</t>
  </si>
  <si>
    <t xml:space="preserve">59 000 000 </t>
  </si>
  <si>
    <t>4031232133132</t>
  </si>
  <si>
    <t>VVT-0015555</t>
  </si>
  <si>
    <t>MBT 3P 320KVA 15-22/0.4KV-1.21304228.0015555_4031232133132</t>
  </si>
  <si>
    <t>VVT-202006096</t>
  </si>
  <si>
    <t>141203300</t>
  </si>
  <si>
    <t>VVT-0015556</t>
  </si>
  <si>
    <t>MBT PTT LHT QUAN GO VAP 2003-1.21300130.0015556_141203300</t>
  </si>
  <si>
    <t>VVT-202006097</t>
  </si>
  <si>
    <t>801102</t>
  </si>
  <si>
    <t>VVT-0015530</t>
  </si>
  <si>
    <t>MAY BIEN THE DKH XA TAN THOI I- Q.12*3P-15-22/0.4* 250 KVA-1.21304226.0015530_801102</t>
  </si>
  <si>
    <t>VVT-202006071</t>
  </si>
  <si>
    <t>358015</t>
  </si>
  <si>
    <t>VVT-0015532</t>
  </si>
  <si>
    <t>MAY BIEN THE LUOI HT-TRAM HT H. HOC MON*3P-15-22/0.4* 400 KVA-1.21304226.0015532_358015</t>
  </si>
  <si>
    <t>VVT-202006073</t>
  </si>
  <si>
    <t>051097103</t>
  </si>
  <si>
    <t>VVT-0015536</t>
  </si>
  <si>
    <t>MBT DIEN KHI HOA XA LINH TRUNG-1.21300110.0015536_051097103</t>
  </si>
  <si>
    <t>VVT-202006077</t>
  </si>
  <si>
    <t>31023584</t>
  </si>
  <si>
    <t>VVT-0015538</t>
  </si>
  <si>
    <t>HT VA PTLHT QUAN THU DUC-1.21300126.0015538_31023584</t>
  </si>
  <si>
    <t>VVT-202006079</t>
  </si>
  <si>
    <t>197 049 000</t>
  </si>
  <si>
    <t xml:space="preserve">36 000 000 </t>
  </si>
  <si>
    <t>12090618</t>
  </si>
  <si>
    <t>VVT-0015540</t>
  </si>
  <si>
    <t>MBT 3P 250KVA 15-22/0,4KV (HOAN THIEN LUOI HTHE KHU VUC 1 -Q.TĐ)-1.21300126.0015540_12090618</t>
  </si>
  <si>
    <t>VVT-202006081</t>
  </si>
  <si>
    <t>11043451-2</t>
  </si>
  <si>
    <t>VVT-0015605</t>
  </si>
  <si>
    <t>MBT PTT LHT QUAN GO VAP 2003-1.21300130.0015605_11043451-2</t>
  </si>
  <si>
    <t>VVT-202006146</t>
  </si>
  <si>
    <t>70211031</t>
  </si>
  <si>
    <t>VVT-0015609</t>
  </si>
  <si>
    <t>MBT LUOI HT TRAM HT BINH PHU-1.21300100.0015609_70211031</t>
  </si>
  <si>
    <t>VVT-202006150</t>
  </si>
  <si>
    <t>357618</t>
  </si>
  <si>
    <t>VVT-0015610</t>
  </si>
  <si>
    <t>MAY BIEN THE LUOI HT-TRAM HT Q.1*1P-8.6-12.7/2-4* 100 KVA-1.21300100.0015610_357618</t>
  </si>
  <si>
    <t>VVT-202006151</t>
  </si>
  <si>
    <t>357712</t>
  </si>
  <si>
    <t>VVT-0015614</t>
  </si>
  <si>
    <t>MAY BIEN THE LUOI HT-TRAM HT Q.1*1P-8.6-12.7/2-4* 100 KVA-1.21300100.0015614_357712</t>
  </si>
  <si>
    <t>VVT-202006155</t>
  </si>
  <si>
    <t>01011137</t>
  </si>
  <si>
    <t>VVT-0015617</t>
  </si>
  <si>
    <t>HTPT LHT_THT P BEN THANH, NGUYEN CU TRINH Q1-1.21300100.0015617_01011137</t>
  </si>
  <si>
    <t>VVT-202006158</t>
  </si>
  <si>
    <t>01011157</t>
  </si>
  <si>
    <t>VVT-0015621</t>
  </si>
  <si>
    <t>HTPT LHT_THT PBEN NGHE, CO GIANG Q1-1.21300100.0015621_01011157</t>
  </si>
  <si>
    <t>VVT-202006162</t>
  </si>
  <si>
    <t>01043179</t>
  </si>
  <si>
    <t>VVT-0015623</t>
  </si>
  <si>
    <t>HTPT LHT_THT P7,9,10,11 Q3-1.21300100.0015623_01043179</t>
  </si>
  <si>
    <t>VVT-202006164</t>
  </si>
  <si>
    <t>6121312135063</t>
  </si>
  <si>
    <t>VVT-0015631</t>
  </si>
  <si>
    <t>MBT 1250KVA CHUNG CU P12 Q3 SO MAY 6121312135063-1.21304201.0015631_6121312135063</t>
  </si>
  <si>
    <t>VVT-202006172</t>
  </si>
  <si>
    <t>175 586 400</t>
  </si>
  <si>
    <t>05100644</t>
  </si>
  <si>
    <t>VVT-0015632</t>
  </si>
  <si>
    <t>N-MBT NNK050709-So may 05100644-37013000073-HT&amp;PT MBT KV SON KY-1.21300110.0015632_05100644</t>
  </si>
  <si>
    <t>VVT-202007001</t>
  </si>
  <si>
    <t>1 439 719</t>
  </si>
  <si>
    <t>0330402T</t>
  </si>
  <si>
    <t>VVT-0015708</t>
  </si>
  <si>
    <t>HTPT XA TAN TAO-TK SM 0330402T-1.21304200.0015708_0330402T</t>
  </si>
  <si>
    <t>VVT-202007077</t>
  </si>
  <si>
    <t>13 697 084</t>
  </si>
  <si>
    <t>21143238-2</t>
  </si>
  <si>
    <t>VVT-0015715</t>
  </si>
  <si>
    <t>XDM LDT,HT VA TBT KHU DO THI MOI VINH LOC(GD3 T3,T4,T5,T6) 21143238-2-1.21304200.0015715_21143238-2</t>
  </si>
  <si>
    <t>VVT-202007084</t>
  </si>
  <si>
    <t>90 000 000</t>
  </si>
  <si>
    <t>800878</t>
  </si>
  <si>
    <t>VVT-0015723</t>
  </si>
  <si>
    <t>MAY BIEN THE CT HT LUOI P13-14-Q6*3P-15-22/0.4 *400 KVA-1.21300100.0015723_800878</t>
  </si>
  <si>
    <t>VVT-202007092</t>
  </si>
  <si>
    <t>140801255</t>
  </si>
  <si>
    <t>VVT-0015728</t>
  </si>
  <si>
    <t>MAY BIEN THE TRAM KDC TRUONG THINH AP 1BTDONG BC-1.21300100.0015728_140801255</t>
  </si>
  <si>
    <t>VVT-202007097</t>
  </si>
  <si>
    <t>10953132</t>
  </si>
  <si>
    <t>VVT-0015742</t>
  </si>
  <si>
    <t>MBT 560KVA XDM TBT 1x560KVA CO SO LIEN HOP SM 10953132-1.21304200.0015742_10953132</t>
  </si>
  <si>
    <t>VVT-202007111</t>
  </si>
  <si>
    <t>11 201 932</t>
  </si>
  <si>
    <t>05090682</t>
  </si>
  <si>
    <t>VVT-0015745</t>
  </si>
  <si>
    <t>MBT CHONG QUA TAI TBT KHU VUC ANLAC A TAN TAO A BT(425C017)SM05090682-1.21304200.0015745_05090682</t>
  </si>
  <si>
    <t>VVT-202007114</t>
  </si>
  <si>
    <t>357403</t>
  </si>
  <si>
    <t>VVT-0015637</t>
  </si>
  <si>
    <t>MAY BIEN THE LUOI HA THE TRAM HT TAN BINH-1P -8.6-12.7/2-4 *75 KVA-1.21300110.0015637_357403</t>
  </si>
  <si>
    <t>VVT-202007006</t>
  </si>
  <si>
    <t>120502357</t>
  </si>
  <si>
    <t>VVT-0015648</t>
  </si>
  <si>
    <t>MAY BIEN THE 3P 22-15/0.4KV CT HTPTL,THT P14-P17 QUAN TAN BINH-1.21300126.0015648_120502357</t>
  </si>
  <si>
    <t>VVT-202007017</t>
  </si>
  <si>
    <t>357123</t>
  </si>
  <si>
    <t>VVT-0015668</t>
  </si>
  <si>
    <t>MBT LHT,THT Q8-1P -8.6-12.7/2-4 *75 KVA 357123-1.21300110.0015668_357123</t>
  </si>
  <si>
    <t>VVT-202007037</t>
  </si>
  <si>
    <t>10643197</t>
  </si>
  <si>
    <t>VVT-0015671</t>
  </si>
  <si>
    <t>MBT 400KVA 10643197 CT HTPT LHT-THT Q5 15-22/-0.4KV-1.21300130.0015671_10643197</t>
  </si>
  <si>
    <t>VVT-202007040</t>
  </si>
  <si>
    <t>050502335</t>
  </si>
  <si>
    <t>VVT-0015682</t>
  </si>
  <si>
    <t>MAY BIEN THE 3P 22-15/0.4KV CT HTPTL,THT QUAN GO VAP NAM 2002-1.21300110.0015682_050502335</t>
  </si>
  <si>
    <t>VVT-202007051</t>
  </si>
  <si>
    <t>5052175075097</t>
  </si>
  <si>
    <t>VVT-0015685</t>
  </si>
  <si>
    <t>MBT 1P 75KVA 8,6-12.7KV/0,2-0,4KV - TRAM HT P11,16 - NAM 2005-1.21304010.0015685_5052175075097</t>
  </si>
  <si>
    <t>VVT-202007054</t>
  </si>
  <si>
    <t>80351198-22</t>
  </si>
  <si>
    <t>VVT-0015792</t>
  </si>
  <si>
    <t>MAY BIEN THE DKH XA PHUOC HIEP C.CHI-1P -8.6-12.7/2-4 *50 KVA-1.21300108.0015792_80351198-22</t>
  </si>
  <si>
    <t>VVT-202007161</t>
  </si>
  <si>
    <t>80351195-22</t>
  </si>
  <si>
    <t>VVT-0015795</t>
  </si>
  <si>
    <t>MAY BIEN THE DKH XA BINH MY C.CHI-1P -8.6-12.7/2-4 *50 KVA-1.21300108.0015795_80351195-22</t>
  </si>
  <si>
    <t>VVT-202007164</t>
  </si>
  <si>
    <t>80351176-22</t>
  </si>
  <si>
    <t>VVT-0015804</t>
  </si>
  <si>
    <t>MAY BIEN THE DKH XA TAN THANH TAY CCHI-1P -8.6-12.7/2-4 *50 KVA-1.21300108.0015804_80351176-22</t>
  </si>
  <si>
    <t>VVT-202007173</t>
  </si>
  <si>
    <t>60411065</t>
  </si>
  <si>
    <t>VVT-0015851</t>
  </si>
  <si>
    <t>MBT 60411065    SCCD         96/2.04.96        11B-11.06.96-1.21300112.0015851_60411065</t>
  </si>
  <si>
    <t>VVT-202007220</t>
  </si>
  <si>
    <t>10911072</t>
  </si>
  <si>
    <t>VVT-0015853</t>
  </si>
  <si>
    <t>MAY BIEN THE CT HTPT LHT- HT TANBINH,BINHCHIEU,TPHU,TTHO QUAN THU ĐUC-1.21300112.0015853_10911072</t>
  </si>
  <si>
    <t>VVT-202007222</t>
  </si>
  <si>
    <t>041201218</t>
  </si>
  <si>
    <t>VVT-0015812</t>
  </si>
  <si>
    <t>MAY BIEN THE CT HOAN THIEN VA PTL Q7 (BOSUNG) SM041201218-1.21300108.0015812_041201218</t>
  </si>
  <si>
    <t>VVT-202007181</t>
  </si>
  <si>
    <t>357316</t>
  </si>
  <si>
    <t>VVT-0015816</t>
  </si>
  <si>
    <t>MAY BIEN THE LUOI HT-TRAM HT Q. 4-1P -8.6-12.7/2-4 *75 KVA-1.21300110.0015816_357316</t>
  </si>
  <si>
    <t>VVT-202007185</t>
  </si>
  <si>
    <t>S040912170</t>
  </si>
  <si>
    <t>VVT-0015835</t>
  </si>
  <si>
    <t>MBT thuộc CTr NC lưới điện trung thế 15kV-22kV tuyến dây Phước V-1.21304208.0015835_S040912170</t>
  </si>
  <si>
    <t>VVT-202007204</t>
  </si>
  <si>
    <t>9 896 399</t>
  </si>
  <si>
    <t>161218K-13</t>
  </si>
  <si>
    <t>VVT-0015842</t>
  </si>
  <si>
    <t>MBT 3P 1000KVA 15-22/0,4KV _ NCDA 2016 (4)-1.21310112.0015842_161218K-13</t>
  </si>
  <si>
    <t>VVT-202007211</t>
  </si>
  <si>
    <t>366 590 909</t>
  </si>
  <si>
    <t>234 188 659</t>
  </si>
  <si>
    <t>70321089-22</t>
  </si>
  <si>
    <t>VVT-0015764</t>
  </si>
  <si>
    <t>MBT CUA CONG TRINH DIEN KHI HOA XA AN NHON TAY-1.21300102.0015764_70321089-22</t>
  </si>
  <si>
    <t>VVT-202007133</t>
  </si>
  <si>
    <t>02069899</t>
  </si>
  <si>
    <t>VVT-0015770</t>
  </si>
  <si>
    <t>MAY BIEN THE HT LUOI HT CU CHI-1P -8.6-12.7/2-4 25 KVA-1.21300102.0015770_02069899</t>
  </si>
  <si>
    <t>VVT-202007139</t>
  </si>
  <si>
    <t>70321112-22</t>
  </si>
  <si>
    <t>VVT-0015774</t>
  </si>
  <si>
    <t>MBT DIEN KHI HOA XA PHUOC THANH-1.21300102.0015774_70321112-22</t>
  </si>
  <si>
    <t>VVT-202007143</t>
  </si>
  <si>
    <t>70321064</t>
  </si>
  <si>
    <t>VVT-0015777</t>
  </si>
  <si>
    <t>MBT CUA CONG TRINH DIEN KHI HOA XA TRUNG LAP HA-1.21300102.0015777_70321064</t>
  </si>
  <si>
    <t>VVT-202007146</t>
  </si>
  <si>
    <t>02040082</t>
  </si>
  <si>
    <t>VVT-0015781</t>
  </si>
  <si>
    <t>HTPT LHT_THT XA PHUOC VINH AN, TAN AN HOI CU CHI-1.21300102.0015781_02040082</t>
  </si>
  <si>
    <t>VVT-202007150</t>
  </si>
  <si>
    <t>800839</t>
  </si>
  <si>
    <t>VVT-0015860</t>
  </si>
  <si>
    <t>MAY BIEN THE HT LUOI HT TAN BINH*3P-15-22/0.4* 320 KVA-1.21300128.0015860_800839</t>
  </si>
  <si>
    <t>VVT-202007229</t>
  </si>
  <si>
    <t>13110159</t>
  </si>
  <si>
    <t>VVT-0015861</t>
  </si>
  <si>
    <t>MBT TRAM KHU NHA O HIEP BINH CHANH 5-1.21300128.0015861_13110159</t>
  </si>
  <si>
    <t>VVT-202007230</t>
  </si>
  <si>
    <t>358082</t>
  </si>
  <si>
    <t>VVT-0015867</t>
  </si>
  <si>
    <t>MAY BIEN THE LUOI HA THE TRAM HT TAN BINH*3P-15-22/0.4* 400 KVA-1.21300130.0015867_358082</t>
  </si>
  <si>
    <t>VVT-202007236</t>
  </si>
  <si>
    <t>90143002-2</t>
  </si>
  <si>
    <t>VVT-0015874</t>
  </si>
  <si>
    <t>MAY BIEN THE KHU DAN CU BAU CAT P13 QUAN TB-1.21300130.0015874_90143002-2</t>
  </si>
  <si>
    <t>VVT-202007243</t>
  </si>
  <si>
    <t>21133147-2</t>
  </si>
  <si>
    <t>VVT-0015879</t>
  </si>
  <si>
    <t>MBT 320KVA-1.21304200.0015879_21133147-2</t>
  </si>
  <si>
    <t>VVT-202007248</t>
  </si>
  <si>
    <t>050707231</t>
  </si>
  <si>
    <t>VVT-0015880</t>
  </si>
  <si>
    <t>MBT CT HTT &amp; LHT ĐƯƠNG P.V.HAI TRAM PHAM VĂN HAI 9A-1.21304200.0015880_050707231</t>
  </si>
  <si>
    <t>VVT-202007249</t>
  </si>
  <si>
    <t>10 342 783</t>
  </si>
  <si>
    <t>5031256129033</t>
  </si>
  <si>
    <t>VVT-0015898</t>
  </si>
  <si>
    <t>MBT 560kva SM 5031256129033 KDC ấp 5 Phong Phú BC-1.21050000.0015898_5031256129033</t>
  </si>
  <si>
    <t>VVT-202007267</t>
  </si>
  <si>
    <t>15 049 655</t>
  </si>
  <si>
    <t>5021256096012</t>
  </si>
  <si>
    <t>VVT-0015912</t>
  </si>
  <si>
    <t>MBT 560kva SM 5021256096012 KDC ấp 5 P.Phú BC-1.21050000.0015912_5021256096012</t>
  </si>
  <si>
    <t>VVT-202007281</t>
  </si>
  <si>
    <t>15 344 111</t>
  </si>
  <si>
    <t>3183080664</t>
  </si>
  <si>
    <t>VVT-0015947</t>
  </si>
  <si>
    <t>MBT 3P 560KVA 22/0,4KV SM: 3183080664 (CD HONG NGOC 2)-1.21304236.0015947_3183080664</t>
  </si>
  <si>
    <t>VVT-202008035</t>
  </si>
  <si>
    <t>288 209 000</t>
  </si>
  <si>
    <t>228 041 270</t>
  </si>
  <si>
    <t>4032100036199</t>
  </si>
  <si>
    <t>VVT-0015948</t>
  </si>
  <si>
    <t>MBT100KVA SM4032100036199-HT&amp;PTLD TTTAY TPHU BTHUAN  KHCB2004JJK030705-1.21304212.0015948_4032100036199</t>
  </si>
  <si>
    <t>VVT-202008036</t>
  </si>
  <si>
    <t>140613185</t>
  </si>
  <si>
    <t>VVT-0015949</t>
  </si>
  <si>
    <t>HOAN THIEN &amp; PHAT TRIEN LUOI THT Q.BINH THANH 2013-1.21304230.0015949_140613185</t>
  </si>
  <si>
    <t>VVT-202008037</t>
  </si>
  <si>
    <t>218 848 000</t>
  </si>
  <si>
    <t>70 236 840</t>
  </si>
  <si>
    <t xml:space="preserve">218 848 000 </t>
  </si>
  <si>
    <t>80351318-22</t>
  </si>
  <si>
    <t>VVT-0015922</t>
  </si>
  <si>
    <t>MBT 50KVA - 80351318-22-1.21300108.0015922_80351318-22</t>
  </si>
  <si>
    <t>VVT-202008010</t>
  </si>
  <si>
    <t>S04101288</t>
  </si>
  <si>
    <t>VVT-0015925</t>
  </si>
  <si>
    <t>MBT 50KVA Móc Keo 1 SM: S04101288 (nâng cấp tuyến BK)-1.21300108.0015925_S04101288</t>
  </si>
  <si>
    <t>VVT-202008013</t>
  </si>
  <si>
    <t>13 094 596</t>
  </si>
  <si>
    <t>051200317</t>
  </si>
  <si>
    <t>VVT-0015932</t>
  </si>
  <si>
    <t>MBT 75KVA - 051200317-1.21300110.0015932_051200317</t>
  </si>
  <si>
    <t>VVT-202008020</t>
  </si>
  <si>
    <t>S05061265</t>
  </si>
  <si>
    <t>VVT-0015940</t>
  </si>
  <si>
    <t>MBT 75 kVA SM: S05061265-1.21300210.0015940_S05061265</t>
  </si>
  <si>
    <t>VVT-202008028</t>
  </si>
  <si>
    <t>14 137 756</t>
  </si>
  <si>
    <t>17010300</t>
  </si>
  <si>
    <t>VVT-0015944</t>
  </si>
  <si>
    <t>MBT 3P 400KVA 15-22/0,4KV SM: 17010300 (TRAM PL 11 - HUYNH MUON)-1.21304230.0015944_17010300</t>
  </si>
  <si>
    <t>VVT-202008032</t>
  </si>
  <si>
    <t>183 818 000</t>
  </si>
  <si>
    <t>119 939 539</t>
  </si>
  <si>
    <t>358016</t>
  </si>
  <si>
    <t>VVT-0016042</t>
  </si>
  <si>
    <t>MBT LUOI HT- TRAM HT Q6*3P-15/0.4* 400 KVA-1.21304200.0016042_358016</t>
  </si>
  <si>
    <t>VVT-202008130</t>
  </si>
  <si>
    <t>358066</t>
  </si>
  <si>
    <t>VVT-0016044</t>
  </si>
  <si>
    <t>MBT 400 KVA-1.21304200.0016044_358066</t>
  </si>
  <si>
    <t>VVT-202008132</t>
  </si>
  <si>
    <t>358305</t>
  </si>
  <si>
    <t>VVT-0016045</t>
  </si>
  <si>
    <t>MBT 400 KVA-1.21304200.0016045_358305</t>
  </si>
  <si>
    <t>VVT-202008133</t>
  </si>
  <si>
    <t>00971176</t>
  </si>
  <si>
    <t>VVT-0016003</t>
  </si>
  <si>
    <t>HTPT LHT_THT KHU VUC QUAN 9-1.21300110.0016003_00971176</t>
  </si>
  <si>
    <t>VVT-202008091</t>
  </si>
  <si>
    <t>060314181</t>
  </si>
  <si>
    <t>VVT-0015961</t>
  </si>
  <si>
    <t>MBT 100KVA SCCD 060314181- nâng cấp tuyến dây Bình Thuận22kv -1224C006-1.21300112.0015961_060314181</t>
  </si>
  <si>
    <t>VVT-202008049</t>
  </si>
  <si>
    <t>55 290 000</t>
  </si>
  <si>
    <t>21 890 727</t>
  </si>
  <si>
    <t>14120076</t>
  </si>
  <si>
    <t>VVT-0015963</t>
  </si>
  <si>
    <t>HTPT LHT_THT QUAN 7-1.21300130.0015963_14120076</t>
  </si>
  <si>
    <t>VVT-202008051</t>
  </si>
  <si>
    <t>05110056</t>
  </si>
  <si>
    <t>VVT-0015994</t>
  </si>
  <si>
    <t>HTPT LHT-THT PBINH,PLONGA,PLONGB,LONG TRUONG,TRTHANH,PHU HUU Q9-1.21300110.0015994_05110056</t>
  </si>
  <si>
    <t>VVT-202008082</t>
  </si>
  <si>
    <t>358159</t>
  </si>
  <si>
    <t>VVT-0015999</t>
  </si>
  <si>
    <t>MAY BIEN THE LUOI HA THE TRAM HT TAN BINH*3P-15-22/0.4* 400 KVA-1.21304230.0015999_358159</t>
  </si>
  <si>
    <t>VVT-202008087</t>
  </si>
  <si>
    <t>06080817</t>
  </si>
  <si>
    <t>VVT-0016013</t>
  </si>
  <si>
    <t>MBT 100KVA HT &amp; PTL THU THIEM 2010( Dinh phong phu 4/1) SM: 0608017-1.21304212.0016013_06080817</t>
  </si>
  <si>
    <t>VVT-202008101</t>
  </si>
  <si>
    <t>132160173</t>
  </si>
  <si>
    <t>VVT-0016022</t>
  </si>
  <si>
    <t>MBT160KVA ĐT ANPHU7(Nâng cấp điện áp lên 22kv tuyến Rạch chiếc)-1.21304218.0016022_132160173</t>
  </si>
  <si>
    <t>VVT-202008110</t>
  </si>
  <si>
    <t>81 916 794</t>
  </si>
  <si>
    <t>131500638</t>
  </si>
  <si>
    <t>VVT-0016025</t>
  </si>
  <si>
    <t>MBT 50KVA Xóm Mới 1/1 (HT &amp; PTL  DLTTH 2013) SM: 131500638-1.21304208.0016025_131500638</t>
  </si>
  <si>
    <t>VVT-202008113</t>
  </si>
  <si>
    <t>16 061 176</t>
  </si>
  <si>
    <t>358021</t>
  </si>
  <si>
    <t>VVT-0016034</t>
  </si>
  <si>
    <t>MAY BIEN THE LUOI HA THE TRAM HT TAN BINH*3P-15-22/0.4* 400 KVA-1.21300130.0016034_358021</t>
  </si>
  <si>
    <t>VVT-202008122</t>
  </si>
  <si>
    <t>060301228</t>
  </si>
  <si>
    <t>VVT-0016054</t>
  </si>
  <si>
    <t>HTPT LHT_THT P2,3,13,14 QUAN 10-1.21300110.0016054_060301228</t>
  </si>
  <si>
    <t>VVT-202008142</t>
  </si>
  <si>
    <t>060301204</t>
  </si>
  <si>
    <t>VVT-0016056</t>
  </si>
  <si>
    <t>HTPT LHT_THT P2,3,13,14 QUAN 10-1.21300110.0016056_060301204</t>
  </si>
  <si>
    <t>VVT-202008144</t>
  </si>
  <si>
    <t>VVT-0016066</t>
  </si>
  <si>
    <t>N-MBT NNK060202-So may 4122100224639-37010100173-DD-MD NNK060202-1.21300112.0016066_4122100224639</t>
  </si>
  <si>
    <t>VVT-202008154</t>
  </si>
  <si>
    <t>1 194 365</t>
  </si>
  <si>
    <t>VVT-0016068</t>
  </si>
  <si>
    <t>MBT 3P 250KVA HT &amp; PT TRAM ,LHT CH.QUA TIA P.THOI AN,Q12 SM: 12030512-1.21300126.0016068_12030512</t>
  </si>
  <si>
    <t>VVT-202008156</t>
  </si>
  <si>
    <t>041200379</t>
  </si>
  <si>
    <t>VVT-0016076</t>
  </si>
  <si>
    <t>HTPT LHT_THT QUAN 12-1.21300108.0016076_041200379</t>
  </si>
  <si>
    <t>VVT-202008164</t>
  </si>
  <si>
    <t>041200378</t>
  </si>
  <si>
    <t>VVT-0016077</t>
  </si>
  <si>
    <t>HTPT LHT_THT QUAN 12-1.21300108.0016077_041200378</t>
  </si>
  <si>
    <t>VVT-202008165</t>
  </si>
  <si>
    <t>091097454</t>
  </si>
  <si>
    <t>VVT-0016086</t>
  </si>
  <si>
    <t>MBT DIEN KHI HOA XA TAN HIEP-1.21300118.0016086_091097454</t>
  </si>
  <si>
    <t>VVT-202008174</t>
  </si>
  <si>
    <t>091197157</t>
  </si>
  <si>
    <t>VVT-0016097</t>
  </si>
  <si>
    <t>MBT Điện khí hoá xã tân Chánh Hiệp, 160KVA-1.21304218.0016097_091197157</t>
  </si>
  <si>
    <t>VVT-202008185</t>
  </si>
  <si>
    <t>61151813</t>
  </si>
  <si>
    <t>VVT-0016169</t>
  </si>
  <si>
    <t>MBT CUA CONG TRINH HTHT HUYEN HOC MON-1.21300108.0016169_61151813</t>
  </si>
  <si>
    <t>VVT-202008257</t>
  </si>
  <si>
    <t>61151819</t>
  </si>
  <si>
    <t>VVT-0016170</t>
  </si>
  <si>
    <t>MBT CUA CONG TRINH HTHT HUYEN HOC MON-1.21300108.0016170_61151819</t>
  </si>
  <si>
    <t>VVT-202008258</t>
  </si>
  <si>
    <t>358275</t>
  </si>
  <si>
    <t>VVT-0016176</t>
  </si>
  <si>
    <t>MBT LHT-THT P2..4 13..15 Q.10 3P-15-22/0.4* 400 kVA-1.21300130.0016176_358275</t>
  </si>
  <si>
    <t>VVT-202008264</t>
  </si>
  <si>
    <t>An Do</t>
  </si>
  <si>
    <t>060304130</t>
  </si>
  <si>
    <t>VVT-0016124</t>
  </si>
  <si>
    <t>MBT CT HTPT lưới HT xã Vĩnh Lộc A, B 2003-1.21050000.0016124_060304130</t>
  </si>
  <si>
    <t>VVT-202008212</t>
  </si>
  <si>
    <t>100KVA</t>
  </si>
  <si>
    <t>4 416 858</t>
  </si>
  <si>
    <t>77 490 000</t>
  </si>
  <si>
    <t xml:space="preserve">15 000 000 </t>
  </si>
  <si>
    <t>161000418</t>
  </si>
  <si>
    <t>VVT-0016134</t>
  </si>
  <si>
    <t>MBT 1P 100kVA 8.66-12.7/0.23-0.44kV (THIBIDI) -1.21020200.0016134_161000418</t>
  </si>
  <si>
    <t>VVT-202008222</t>
  </si>
  <si>
    <t>62 402 400</t>
  </si>
  <si>
    <t>34 129 960</t>
  </si>
  <si>
    <t>051200495</t>
  </si>
  <si>
    <t>VVT-0016137</t>
  </si>
  <si>
    <t>HTPT LHT_THT XA BHUNG,PPHU,DA PHUOC,QUYDUC,HLONG,TQTAY,APTAY,TTUC BC-1.21300110.0016137_051200495</t>
  </si>
  <si>
    <t>VVT-202008225</t>
  </si>
  <si>
    <t>801093</t>
  </si>
  <si>
    <t>VVT-0016117</t>
  </si>
  <si>
    <t>MAY BIEN THE CT DKH XA TAN NHUT BINH CHANH 3P 15-22/0.4* 160 KVA-1.21300118.0016117_801093</t>
  </si>
  <si>
    <t>VVT-202008205</t>
  </si>
  <si>
    <t>S041012351</t>
  </si>
  <si>
    <t>VVT-0016120</t>
  </si>
  <si>
    <t>MBT 1P 50 kva 15-22/0,4KV S041012351Tan Nhut Tan Kien Bl,LMX (2011)-1.21020100.0016120_S041012351</t>
  </si>
  <si>
    <t>VVT-202008208</t>
  </si>
  <si>
    <t>12 097 486</t>
  </si>
  <si>
    <t>040898329</t>
  </si>
  <si>
    <t>VVT-0016121</t>
  </si>
  <si>
    <t>MAY BIEN THE HT LUOI HT BINH CHANH-1P -8.6-12.7/2-4 *50 KVA-1.21020100.0016121_040898329</t>
  </si>
  <si>
    <t>VVT-202008209</t>
  </si>
  <si>
    <t>151504019</t>
  </si>
  <si>
    <t>VVT-0016122</t>
  </si>
  <si>
    <t>MBT 1P 50kVA 8.66-12.7/0.23-0.44kV (THIBIDI)  NCĐA 2016 mua sắm mới-1.21020100.0016122_151504019</t>
  </si>
  <si>
    <t>VVT-202008210</t>
  </si>
  <si>
    <t>21 440 005</t>
  </si>
  <si>
    <t>VVT-0016204</t>
  </si>
  <si>
    <t>MBT 60611144-22  TBD4 150/2.04.96  11A-11.06.96-1.21304226.0016204_60611144-22</t>
  </si>
  <si>
    <t>VVT-202009011</t>
  </si>
  <si>
    <t>358132</t>
  </si>
  <si>
    <t>VVT-0016241</t>
  </si>
  <si>
    <t>MAY BIEN THE LUOI HA THE TRAM HT TAN BINH*3P-15-22/0.4* 400 KVA-1.21300130.0016241_358132</t>
  </si>
  <si>
    <t>VVT-202009048</t>
  </si>
  <si>
    <t>060214235</t>
  </si>
  <si>
    <t>VVT-0016248</t>
  </si>
  <si>
    <t>MBT 100KVA SCCD 060214235- nâng cấp tuyến dây Bình Thuận22kv -1224C006-1.21300112.0016248_060214235</t>
  </si>
  <si>
    <t>VVT-202009055</t>
  </si>
  <si>
    <t>21 911 435</t>
  </si>
  <si>
    <t>7091240084419</t>
  </si>
  <si>
    <t>VVT-0016251</t>
  </si>
  <si>
    <t>MBT 400KVA SM.7091240084419- XDM LUOI HT &amp; 6TBT KDC PHUOC KIEN-GD1-1.21300130.0016251_7091240084419</t>
  </si>
  <si>
    <t>VVT-202009058</t>
  </si>
  <si>
    <t>82 227 000</t>
  </si>
  <si>
    <t>VVT-0016254</t>
  </si>
  <si>
    <t>HUNG THAI - mbt 630 KVA SM 00763029-2 THIBIDI - ĐA 22/0.4-1.21300140.0016254_00763029-2</t>
  </si>
  <si>
    <t>VVT-202009061</t>
  </si>
  <si>
    <t>151001752</t>
  </si>
  <si>
    <t>VVT-0016259</t>
  </si>
  <si>
    <t>MBT 1P 100KVA 12.7-0,44KV THIBIDI 151001752-TRANG BI TSCD JJK151501-1.21304212.0016259_151001752</t>
  </si>
  <si>
    <t>VVT-202009066</t>
  </si>
  <si>
    <t>151001642</t>
  </si>
  <si>
    <t>VVT-0016262</t>
  </si>
  <si>
    <t>MBT 1P 100KVA 12.7-0,44KV THIBIDI 151001642-TRANG BI TSCD JJK151501-1.21304212.0016262_151001642</t>
  </si>
  <si>
    <t>VVT-202009069</t>
  </si>
  <si>
    <t>801086</t>
  </si>
  <si>
    <t>VVT-0016208</t>
  </si>
  <si>
    <t>MAY BIEN THE CT DKH XA TRUNG MY TAY Q.12-3P-15-22/0.4*160 KVA-1.21304226.0016208_801086</t>
  </si>
  <si>
    <t>VVT-202009015</t>
  </si>
  <si>
    <t>70411080</t>
  </si>
  <si>
    <t>VVT-0016267</t>
  </si>
  <si>
    <t>MBT DIEN KHI HOA XA TAN PHU-1.21300112.0016267_70411080</t>
  </si>
  <si>
    <t>VVT-202009074</t>
  </si>
  <si>
    <t>710902</t>
  </si>
  <si>
    <t>VVT-0016279</t>
  </si>
  <si>
    <t>MBT CUA CONG TRINH LUOI HA THE, TRAM HA THE HUYEN THU DUC-1.21300128.0016279_710902</t>
  </si>
  <si>
    <t>VVT-202009086</t>
  </si>
  <si>
    <t>12020722</t>
  </si>
  <si>
    <t>VVT-0016291</t>
  </si>
  <si>
    <t>MBT 250KVA HT&amp;PT LUOI Q2 SM12020722-1.21304226.0016291_12020722</t>
  </si>
  <si>
    <t>VVT-202009098</t>
  </si>
  <si>
    <t>29 542 615</t>
  </si>
  <si>
    <t>800948</t>
  </si>
  <si>
    <t>VVT-0016314</t>
  </si>
  <si>
    <t>MAY BIEN THE CT DKH XA TRUNG MY TAY Q.12-3P-15-22/0.4*250 KVA-1.21300126.0016314_800948</t>
  </si>
  <si>
    <t>VVT-202009121</t>
  </si>
  <si>
    <t>04091505</t>
  </si>
  <si>
    <t>VVT-0016319</t>
  </si>
  <si>
    <t>MBT 1P 50KVA 8,6-12,7/0,23-0,44KV - RRK141504-1.21303001.0016319_04091505</t>
  </si>
  <si>
    <t>VVT-202009126</t>
  </si>
  <si>
    <t>16 079 919</t>
  </si>
  <si>
    <t>140505626</t>
  </si>
  <si>
    <t>VVT-0016327</t>
  </si>
  <si>
    <t>MBT 3P 400KVA 15/0.4KV(HOAN THIEN LHT QUAN THU DUC NAM 2005)-1.21304230.0016327_140505626</t>
  </si>
  <si>
    <t>VVT-202009134</t>
  </si>
  <si>
    <t>151504033</t>
  </si>
  <si>
    <t>VVT-0016218</t>
  </si>
  <si>
    <t>MBT 1P 50KVA 151504033-1.21300108.0016218_151504033</t>
  </si>
  <si>
    <t>VVT-202009025</t>
  </si>
  <si>
    <t>151504077</t>
  </si>
  <si>
    <t>VVT-0016219</t>
  </si>
  <si>
    <t>MBT 1P 50KVA 151504077-1.21300108.0016219_151504077</t>
  </si>
  <si>
    <t>VVT-202009026</t>
  </si>
  <si>
    <t>VVT-0016222</t>
  </si>
  <si>
    <t>MBT 1P 75KVA  050203451-1.21300110.0016222_050203451</t>
  </si>
  <si>
    <t>VVT-202009029</t>
  </si>
  <si>
    <t>10443074</t>
  </si>
  <si>
    <t>VVT-0016343</t>
  </si>
  <si>
    <t>HTPT LHT_THT BNGHE,PNGULAO,BENTHANH,NGCUTRINHQ1 BS-1.21300100.0016343_10443074</t>
  </si>
  <si>
    <t>VVT-202009150</t>
  </si>
  <si>
    <t>5071275482063</t>
  </si>
  <si>
    <t>VVT-0016350</t>
  </si>
  <si>
    <t>MBT 750KVA CHUNG CU P12 Q3 SO MAY 5071275482063-1.21304201.0016350_5071275482063</t>
  </si>
  <si>
    <t>VVT-202009157</t>
  </si>
  <si>
    <t>97 183 333</t>
  </si>
  <si>
    <t>VVT-0016353</t>
  </si>
  <si>
    <t>MBT 50KVA HT PTT &amp; LHT CHONG QUA TAI X XUAN THOI SON-1.21303208.0016353_4122150222717</t>
  </si>
  <si>
    <t>VVT-202009160</t>
  </si>
  <si>
    <t>3 381 227</t>
  </si>
  <si>
    <t>VVT-0016355</t>
  </si>
  <si>
    <t>MBT CT HT va PTL THT KV Dong Bac CC nam 2005 SM 4122150221449-1.21304208.0016355_4122150221449</t>
  </si>
  <si>
    <t>VVT-202009162</t>
  </si>
  <si>
    <t>5 056 852</t>
  </si>
  <si>
    <t>4081275363051</t>
  </si>
  <si>
    <t>VVT-0016356</t>
  </si>
  <si>
    <t>MBT 3P 750KVA 15/0.4KV - 4081275363051-1.21340145.0016356_4081275363051</t>
  </si>
  <si>
    <t>VVT-202009163</t>
  </si>
  <si>
    <t>151107160</t>
  </si>
  <si>
    <t>VVT-0016360</t>
  </si>
  <si>
    <t>MBT 560KVA T21 KDC CAT LAI 5-1.21020100.0016360_151107160</t>
  </si>
  <si>
    <t>VVT-202009167</t>
  </si>
  <si>
    <t>163 025 000</t>
  </si>
  <si>
    <t>VVT-0016362</t>
  </si>
  <si>
    <t>MAY BIEN THE CT DKH XA QUY DUC BINH CHANH 1P 8.6-12.7/2-4 *50 KVA-1.21300108.0016362_80251101</t>
  </si>
  <si>
    <t>VVT-202009169</t>
  </si>
  <si>
    <t>80953068</t>
  </si>
  <si>
    <t>VVT-0016364</t>
  </si>
  <si>
    <t>MBT 560kVA 15-22/0.4kV 80953068 THT 16 TBA KCN Lê Minh Xuân BC-1.21020100.0016364_80953068</t>
  </si>
  <si>
    <t>VVT-202009171</t>
  </si>
  <si>
    <t>4 343 280</t>
  </si>
  <si>
    <t>VVT-0016368</t>
  </si>
  <si>
    <t>MBT- HT VA PTL DIEN QUAN 6 75KVA 4012175007035-1.21304200.0016368_4012175007035</t>
  </si>
  <si>
    <t>VVT-202009175</t>
  </si>
  <si>
    <t>710978</t>
  </si>
  <si>
    <t>VVT-0016370</t>
  </si>
  <si>
    <t>MBT LUOI HT TRAM HT QUAN 6-1.21300100.0016370_710978</t>
  </si>
  <si>
    <t>VVT-202009177</t>
  </si>
  <si>
    <t>357970</t>
  </si>
  <si>
    <t>VVT-0016378</t>
  </si>
  <si>
    <t>MAY BIEN THE LUOI HT-TRAM HT Q.6*3P-15-22/0.4* 400 KVA-1.21300100.0016378_357970</t>
  </si>
  <si>
    <t>VVT-202009185</t>
  </si>
  <si>
    <t>06080890</t>
  </si>
  <si>
    <t>VVT-0016399</t>
  </si>
  <si>
    <t>HT&amp;PT LTHT KV BTRIDONG B.AN LAC A-BT(2008) LLK070708-825C008-06080890-1.21304201.0016399_06080890</t>
  </si>
  <si>
    <t>VVT-202009206</t>
  </si>
  <si>
    <t>170816K-24</t>
  </si>
  <si>
    <t>VVT-0016416</t>
  </si>
  <si>
    <t>Trang bị MBT 630KVA phục vụ TCCS trạm Tư Che-170816K-24-1.21304240.0016416_170816K-24</t>
  </si>
  <si>
    <t>VVT-202009223</t>
  </si>
  <si>
    <t>630kVA</t>
  </si>
  <si>
    <t>252 000 000</t>
  </si>
  <si>
    <t>195 429 103</t>
  </si>
  <si>
    <t>E131836</t>
  </si>
  <si>
    <t>VVT-0016427</t>
  </si>
  <si>
    <t>MBT ngầm hóa lưới trung hạ thế Tân Hóa (Bà Ký)_1321C005-1.21304200.0016427_E131836</t>
  </si>
  <si>
    <t>VVT-202010011</t>
  </si>
  <si>
    <t>70 828 967</t>
  </si>
  <si>
    <t>12010142</t>
  </si>
  <si>
    <t>VVT-0016456</t>
  </si>
  <si>
    <t>HTPT LHT_THT P11,12,13,15,16 GO VAP-1.21300126.0016456_12010142</t>
  </si>
  <si>
    <t>VVT-202010040</t>
  </si>
  <si>
    <t>357473</t>
  </si>
  <si>
    <t>VVT-0016461</t>
  </si>
  <si>
    <t>MAY BIEN THE LUOI HA THE TRAM HT GO VAP*1P-8.6-12.7/2-4* 100 KVA-1.21300112.0016461_357473</t>
  </si>
  <si>
    <t>VVT-202010045</t>
  </si>
  <si>
    <t>4032175030188</t>
  </si>
  <si>
    <t>VVT-0016440</t>
  </si>
  <si>
    <t>MBT 1P 75KVA 8,6-12.7/0,2 0,4 KV THIBIDI SM 4032175030188-1.21304202.0016440_4032175030188</t>
  </si>
  <si>
    <t>VVT-202010024</t>
  </si>
  <si>
    <t>041000242</t>
  </si>
  <si>
    <t>VVT-0016487</t>
  </si>
  <si>
    <t>HTPT LHT_THT QUAN 7-041000242-1.21300108.0016487_041000242</t>
  </si>
  <si>
    <t>VVT-202010071</t>
  </si>
  <si>
    <t>S040814148</t>
  </si>
  <si>
    <t>VVT-0016496</t>
  </si>
  <si>
    <t>MBT 50KVA 15(22)/0,4KV SM: S040814148 (TCCS 12 trạm)-1.21300108.0016496_S040814148</t>
  </si>
  <si>
    <t>VVT-202010080</t>
  </si>
  <si>
    <t>14 057 524</t>
  </si>
  <si>
    <t>092750079</t>
  </si>
  <si>
    <t>VVT-0016504</t>
  </si>
  <si>
    <t>MBT 750KVA SM: 092750079 (Bảo Long 2)-1.21300145.0016504_092750079</t>
  </si>
  <si>
    <t>VVT-202010088</t>
  </si>
  <si>
    <t>534 342 150</t>
  </si>
  <si>
    <t>137 020 310</t>
  </si>
  <si>
    <t>20551714-22</t>
  </si>
  <si>
    <t>VVT-0016506</t>
  </si>
  <si>
    <t>MAY BIEN THE TRAM HIEP PHUOC 11B  H.NHA BE-20551714-22-1.21304208.0016506_20551714-22</t>
  </si>
  <si>
    <t>VVT-202010090</t>
  </si>
  <si>
    <t>358225</t>
  </si>
  <si>
    <t>VVT-0016526</t>
  </si>
  <si>
    <t>MBT LHT-TRAM HT Q.5*3P-15-22/0.4* 400 KVA 358225-1.21300130.0016526_358225</t>
  </si>
  <si>
    <t>VVT-202010110</t>
  </si>
  <si>
    <t>96 842</t>
  </si>
  <si>
    <t>800840</t>
  </si>
  <si>
    <t>VVT-0016538</t>
  </si>
  <si>
    <t>MBT LUOI HT TRAM HT CUM A CHO LON 800840-1.21300130.0016538_800840</t>
  </si>
  <si>
    <t>VVT-202010122</t>
  </si>
  <si>
    <t>12111377</t>
  </si>
  <si>
    <t>VVT-0016520</t>
  </si>
  <si>
    <t>MBT 3P 250KVA - RRK122101 SM 12111377 APD-1.21303226.0016520_12111377</t>
  </si>
  <si>
    <t>VVT-202010104</t>
  </si>
  <si>
    <t>149 151 000</t>
  </si>
  <si>
    <t>76 584 915</t>
  </si>
  <si>
    <t>050803271</t>
  </si>
  <si>
    <t>VVT-0016578</t>
  </si>
  <si>
    <t>MAY BIEN THE EMC-VIET NAM 1 PHA 8.6-12.7/0.2-0.4KV-1.21300110.0016578_050803271</t>
  </si>
  <si>
    <t>VVT-202011030</t>
  </si>
  <si>
    <t>051097167</t>
  </si>
  <si>
    <t>VVT-0016581</t>
  </si>
  <si>
    <t>MBT DIEN KHI HOA XA BINH HUNG-1.21300110.0016581_051097167</t>
  </si>
  <si>
    <t>VVT-202011033</t>
  </si>
  <si>
    <t>06120022</t>
  </si>
  <si>
    <t>VVT-0016584</t>
  </si>
  <si>
    <t>MAY BIEN THE 1 PHA 8.6-12.7/0.2-0.4KV-1.21300112.0016584_06120022</t>
  </si>
  <si>
    <t>VVT-202011036</t>
  </si>
  <si>
    <t>051097468</t>
  </si>
  <si>
    <t>VVT-0016604</t>
  </si>
  <si>
    <t>MBT DIENKHI HOA XA PHAM VAN HAI-1.21300110.0016604_051097468</t>
  </si>
  <si>
    <t>VVT-202011056</t>
  </si>
  <si>
    <t>04110166</t>
  </si>
  <si>
    <t>VVT-0016615</t>
  </si>
  <si>
    <t>MAY BIEN THE CT HOAN THIEN VA PT LUOI Q7(BO SUNG)-1.21304208.0016615_04110166</t>
  </si>
  <si>
    <t>VVT-202011067</t>
  </si>
  <si>
    <t>50 kVA</t>
  </si>
  <si>
    <t>140604216</t>
  </si>
  <si>
    <t>VVT-0016692</t>
  </si>
  <si>
    <t>MBT 400KVA SM 140604216-1.21304230.0016692_140604216</t>
  </si>
  <si>
    <t>VVT-202012068</t>
  </si>
  <si>
    <t>0320225T</t>
  </si>
  <si>
    <t>VVT-0016665</t>
  </si>
  <si>
    <t>MAY BIEN THE 3PHA 22-15/0.4KV-1.21300111.0016665_0320225T</t>
  </si>
  <si>
    <t>VVT-202012041</t>
  </si>
  <si>
    <t>041200688</t>
  </si>
  <si>
    <t>VVT-0016672</t>
  </si>
  <si>
    <t>HTPT LHT_THT HUYEN NHA BE-041200688-1.21300108.0016672_041200688</t>
  </si>
  <si>
    <t>VVT-202012048</t>
  </si>
  <si>
    <t>041200293</t>
  </si>
  <si>
    <t>VVT-0016674</t>
  </si>
  <si>
    <t>HTPT LHT THT P11, 21, 25, 27 Q.BT-041200293-1.21300108.0016674_041200293</t>
  </si>
  <si>
    <t>VVT-202012050</t>
  </si>
  <si>
    <t>141002156</t>
  </si>
  <si>
    <t>VVT-0016779</t>
  </si>
  <si>
    <t>MAY BIEN THE 3P 22-15KV/0.4KV HTPTL,THT P.TR THO,...LINH DONG QTHU DUC-1.21300130.0016779_141002156</t>
  </si>
  <si>
    <t>VVT-202012155</t>
  </si>
  <si>
    <t>710892</t>
  </si>
  <si>
    <t>VVT-0016781</t>
  </si>
  <si>
    <t>MBT 250kVA CT: LUOI HA THE, TRAM HA THE-1.21304226.0016781_710892</t>
  </si>
  <si>
    <t>VVT-202012157</t>
  </si>
  <si>
    <t>05110058</t>
  </si>
  <si>
    <t>VVT-0016786</t>
  </si>
  <si>
    <t>HTPT LHT-THT PBINH,PLONGA,PLONGB,LONG TRUONG,TRTHANH,PHU HUU Q9-1.21300110.0016786_05110058</t>
  </si>
  <si>
    <t>VVT-202012162</t>
  </si>
  <si>
    <t>131500644</t>
  </si>
  <si>
    <t>VVT-0016792</t>
  </si>
  <si>
    <t>MBT 50KVA HT &amp; PTL  DLTTH 2013 SM: 131500644-1.21304208.0016792_131500644</t>
  </si>
  <si>
    <t>VVT-202012168</t>
  </si>
  <si>
    <t>357291</t>
  </si>
  <si>
    <t>VVT-0016699</t>
  </si>
  <si>
    <t>MAY BIEN THE LUOI HA THE TRAM HT TAN BINH-1P -8.6-12.7/2-4 *75 KVA-1.21300110.0016699_357291</t>
  </si>
  <si>
    <t>VVT-202012075</t>
  </si>
  <si>
    <t>051006267</t>
  </si>
  <si>
    <t>VVT-0016701</t>
  </si>
  <si>
    <t>MBT 75 HT PT TBT Ph.HTân, T.T.Hòa, PTrung,HThạnh, TSNhì Q.TP-NNK050707-1.21300110.0016701_051006267</t>
  </si>
  <si>
    <t>VVT-202012077</t>
  </si>
  <si>
    <t>9 084 619</t>
  </si>
  <si>
    <t>357903</t>
  </si>
  <si>
    <t>VVT-0016703</t>
  </si>
  <si>
    <t>MAY BIEN THE LUOI HA THE TRAM HT TAN BINH*3P-15-22/0.4* 250 KVA-1.21300126.0016703_357903</t>
  </si>
  <si>
    <t>VVT-202012079</t>
  </si>
  <si>
    <t>357880</t>
  </si>
  <si>
    <t>VVT-0016718</t>
  </si>
  <si>
    <t>MBT LUOI HT-TRAM HT Q.6*3P-15-22/0.4*250 KVA-1.21300126.0016718_357880</t>
  </si>
  <si>
    <t>VVT-202012094</t>
  </si>
  <si>
    <t>0320138T</t>
  </si>
  <si>
    <t>VVT-0016722</t>
  </si>
  <si>
    <t>MBT TAKAOKA 100KVA-1.21300112.0016722_0320138T</t>
  </si>
  <si>
    <t>VVT-202012098</t>
  </si>
  <si>
    <t>1 797 238</t>
  </si>
  <si>
    <t>801084</t>
  </si>
  <si>
    <t>VVT-0016723</t>
  </si>
  <si>
    <t>MAY BIEN THE CT DKH XA TRUNG MY TAY Q.12-3P-15-22/0.4*160 KVA-1.21300118.0016723_801084</t>
  </si>
  <si>
    <t>VVT-202012099</t>
  </si>
  <si>
    <t>801121</t>
  </si>
  <si>
    <t>VVT-0016725</t>
  </si>
  <si>
    <t>MAY BIEN THE DKH TAN THOI HIEP*3P-15-22/0.4* 250 KVA-1.21300126.0016725_801121</t>
  </si>
  <si>
    <t>VVT-202012101</t>
  </si>
  <si>
    <t>801025</t>
  </si>
  <si>
    <t>VVT-0016727</t>
  </si>
  <si>
    <t>MAY BIEN THE DKH AN PHU TAY-B CHANH*3P-15-22/0.4* 250 KVA-1.21300126.0016727_801025</t>
  </si>
  <si>
    <t>VVT-202012103</t>
  </si>
  <si>
    <t>10643215</t>
  </si>
  <si>
    <t>VVT-0016728</t>
  </si>
  <si>
    <t>MAY BIEN THE CT HTPT LHT THT P.TAN TH HIEP,..... TAN THOI NHAT Q12-1.21300130.0016728_10643215</t>
  </si>
  <si>
    <t>VVT-202012104</t>
  </si>
  <si>
    <t>70371087</t>
  </si>
  <si>
    <t>VVT-0016743</t>
  </si>
  <si>
    <t>MBT CUA CONG TRINH HTHT F4,F11 QUAN TAN BINH-1.21300110.0016743_70371087</t>
  </si>
  <si>
    <t>VVT-202012119</t>
  </si>
  <si>
    <t>70251199-22</t>
  </si>
  <si>
    <t>VVT-0016763</t>
  </si>
  <si>
    <t>MAY BIEN THE TBD 25kVA SM: 70251199-22-1.21300100.0016763_70251199-22</t>
  </si>
  <si>
    <t>VVT-202012139</t>
  </si>
  <si>
    <t>060698333</t>
  </si>
  <si>
    <t>VVT-0016808</t>
  </si>
  <si>
    <t>MAY BIEN THE CT HT LUOI HA THE P5...P11 Q10 12.7-8.6/2-4KV -100KVA-1.21300110.0016808_060698333</t>
  </si>
  <si>
    <t>VVT-202012184</t>
  </si>
  <si>
    <t>061101357</t>
  </si>
  <si>
    <t>VVT-0016817</t>
  </si>
  <si>
    <t>MAY BIEN THE 100KVA HTPT LHTTHTP1,2,4,5,6,7,8,9,10,11,12,13,14,15 Q11-1.21300110.0016817_061101357</t>
  </si>
  <si>
    <t>VVT-202012193</t>
  </si>
  <si>
    <t>5111240834361</t>
  </si>
  <si>
    <t>VVT-0016800</t>
  </si>
  <si>
    <t>MBT 400KVA KHU TAI DINH CU LONG SON 1-1.21304230.0016800_5111240834361</t>
  </si>
  <si>
    <t>VVT-202012176</t>
  </si>
  <si>
    <t>19 526 441</t>
  </si>
  <si>
    <t>140106125</t>
  </si>
  <si>
    <t>VVT-0016803</t>
  </si>
  <si>
    <t>MBT 400KVA CNC HIEP PHU 5 SM 140106125-1.21304230.0016803_140106125</t>
  </si>
  <si>
    <t>VVT-202012179</t>
  </si>
  <si>
    <t>39 240 725</t>
  </si>
  <si>
    <t>800911</t>
  </si>
  <si>
    <t>VVT-0016805</t>
  </si>
  <si>
    <t>MBT LUOI HT TRAM HT QUAN 10-1.21300110.0016805_800911</t>
  </si>
  <si>
    <t>VVT-202012181</t>
  </si>
  <si>
    <t>06050298</t>
  </si>
  <si>
    <t>VVT-0016827</t>
  </si>
  <si>
    <t>MBT 1P 100KVA SM 06050298 CONG TY PHUONG NAM-1.21304200.0016827_06050298</t>
  </si>
  <si>
    <t>VVT-202012203</t>
  </si>
  <si>
    <t>25 029 600</t>
  </si>
  <si>
    <t>5101240755329</t>
  </si>
  <si>
    <t>VVT-0016830</t>
  </si>
  <si>
    <t>MBT 3P 400KVA 15(22)/0.4KV SM5101240755329 TRAM SUC KHOE SINH SAN-1.21304200.0016830_5101240755329</t>
  </si>
  <si>
    <t>VVT-202012206</t>
  </si>
  <si>
    <t>203 571 000</t>
  </si>
  <si>
    <t>161002262</t>
  </si>
  <si>
    <t>VVT-0016839</t>
  </si>
  <si>
    <t>MBT 1P 100KVA 8,66-12,7/0,23-0.44KVA THIBIDI SM 161002262  CCK150902-1.21310112.0016839_161002262</t>
  </si>
  <si>
    <t>VVT-202012215</t>
  </si>
  <si>
    <t>161002722</t>
  </si>
  <si>
    <t>VVT-0016848</t>
  </si>
  <si>
    <t>MBT 1P 100KVA SM161002722 CÔNG TRÌNH HÒA HƯNG PTHK1716001-1.21304200.0016848_161002722</t>
  </si>
  <si>
    <t>VVT-202012224</t>
  </si>
  <si>
    <t>161002823</t>
  </si>
  <si>
    <t>VVT-0016850</t>
  </si>
  <si>
    <t>MBT 1P 100KVA SM161002823 CÔNG TRÌNH HÒA HƯNG PTHK1716001-1.21304200.0016850_161002823</t>
  </si>
  <si>
    <t>VVT-202012226</t>
  </si>
  <si>
    <t>161002953</t>
  </si>
  <si>
    <t>VVT-0016853</t>
  </si>
  <si>
    <t>MBT 1P 100KVA SM161002953 CÔNG TRÌNH HÒA HƯNG PTHK1716001-1.21304200.0016853_161002953</t>
  </si>
  <si>
    <t>VVT-202012229</t>
  </si>
  <si>
    <t>161002934</t>
  </si>
  <si>
    <t>VVT-0016854</t>
  </si>
  <si>
    <t>MBT 1P 100KVA SM161002934 CÔNG TRÌNH HÒA HƯNG PTHK1716001-1.21304200.0016854_161002934</t>
  </si>
  <si>
    <t>VVT-202012230</t>
  </si>
  <si>
    <t>13050121</t>
  </si>
  <si>
    <t>VVT-0016866</t>
  </si>
  <si>
    <t>MAY BIEN THE TRAM KHU CCU NGUYEN KIM LO R P7 Q10 (Cc NKim Lô R)-1.21300111.0016866_13050121</t>
  </si>
  <si>
    <t>VVT-202012242</t>
  </si>
  <si>
    <t>06010129</t>
  </si>
  <si>
    <t>VVT-0016868</t>
  </si>
  <si>
    <t>HTPT LHT_THT ngo hem P17,18 Quận Tân Bình-1.21300111.0016868_06010129</t>
  </si>
  <si>
    <t>VVT-202012244</t>
  </si>
  <si>
    <t>801053</t>
  </si>
  <si>
    <t>VVT-0016869</t>
  </si>
  <si>
    <t>Máy biến thế CT hạ thế lưới P13-14 Q6 * 3P-15-22/0.4*400KVA-1.21300111.0016869_801053</t>
  </si>
  <si>
    <t>VVT-202012245</t>
  </si>
  <si>
    <t>13070380</t>
  </si>
  <si>
    <t>VVT-0016872</t>
  </si>
  <si>
    <t>Máy biến thế 3 pha 320KVA13070380-1.21304226.0016872_13070380</t>
  </si>
  <si>
    <t>VVT-202012248</t>
  </si>
  <si>
    <t>141203295</t>
  </si>
  <si>
    <t>VVT-0016875</t>
  </si>
  <si>
    <t>Máy biến thế 3P 400KVA 15-22/0.4KV-1.21304230.0016875_141203295</t>
  </si>
  <si>
    <t>VVT-202012251</t>
  </si>
  <si>
    <t>54 800 000</t>
  </si>
  <si>
    <t>4121232733366</t>
  </si>
  <si>
    <t>VVT-0000171</t>
  </si>
  <si>
    <t>MBT 3pha 320KVA (CT: HTPT Bình Lợi, Phạm Văn Hai, Lê Minh Xuân 2005)-1.21050000.0000171_4121232733366</t>
  </si>
  <si>
    <t>VVT-13566</t>
  </si>
  <si>
    <t>050505823</t>
  </si>
  <si>
    <t>VVT-0000096</t>
  </si>
  <si>
    <t>MBT 1pha 75KVA (CT:HTPT xã Vĩnh Lộc A, B 2005)-1.21050000.0000096_050505823</t>
  </si>
  <si>
    <t>VVT-11802</t>
  </si>
  <si>
    <t>73211823</t>
  </si>
  <si>
    <t>VVT-0000387</t>
  </si>
  <si>
    <t>MBT 25KVA GE-1.21300102.0000387_73211823</t>
  </si>
  <si>
    <t>VVT-3625</t>
  </si>
  <si>
    <t>488684</t>
  </si>
  <si>
    <t>VVT-0000399</t>
  </si>
  <si>
    <t>MBD Tr/Tru Tan Khu Cu Xa GE  8660/220-1.21300102.0000399_488684</t>
  </si>
  <si>
    <t>VVT-3917</t>
  </si>
  <si>
    <t>744373</t>
  </si>
  <si>
    <t>VVT-0000403</t>
  </si>
  <si>
    <t>MAY BIEN AP TATUNG 25KVA 8660/120V 1P N 744373 PHUOC LONG 9-1.21300102.0000403_744373</t>
  </si>
  <si>
    <t>VVT-3977</t>
  </si>
  <si>
    <t>cáI</t>
  </si>
  <si>
    <t>486904</t>
  </si>
  <si>
    <t>VVT-0000414</t>
  </si>
  <si>
    <t>MBT 8,6/0.22-0,44-1.21300102.0000414_486904</t>
  </si>
  <si>
    <t>VVT-4374</t>
  </si>
  <si>
    <t>245 145</t>
  </si>
  <si>
    <t>731538</t>
  </si>
  <si>
    <t>VVT-0000427</t>
  </si>
  <si>
    <t>T1 8660/120/BT 25KVA AN DUONG THANH UY 2-1.21300102.0000427_731538</t>
  </si>
  <si>
    <t>VVT-4510</t>
  </si>
  <si>
    <t>488648</t>
  </si>
  <si>
    <t>VVT-0000448</t>
  </si>
  <si>
    <t>MBDTT NGUYEN THI BAU 25KVA 1P 8,6/04 GE 448648-1.21300102.0000448_488648</t>
  </si>
  <si>
    <t>VVT-5021</t>
  </si>
  <si>
    <t>73261193</t>
  </si>
  <si>
    <t>VVT-0000497</t>
  </si>
  <si>
    <t>MBDIEN TR/TRU TAN KHU DONG TAM 7 1 WAGNER 1P 25KVA 8,6/04 SO 73261193-1.21300102.0000497_73261193</t>
  </si>
  <si>
    <t>VVT-5643</t>
  </si>
  <si>
    <t>9009069-1</t>
  </si>
  <si>
    <t>VVT-0000517</t>
  </si>
  <si>
    <t>MBT 25KVA 8660/120 240V THIBIDI SM 90090691-1.21300102.0000517_9009069-1</t>
  </si>
  <si>
    <t>VVT-5721</t>
  </si>
  <si>
    <t>37 447 900</t>
  </si>
  <si>
    <t>0355</t>
  </si>
  <si>
    <t>VVT-0000518</t>
  </si>
  <si>
    <t>MBD TREN TRU 25KVA 1P 7 HUYNH TU SM 0355-1.21300102.0000518_0355</t>
  </si>
  <si>
    <t>VVT-5724</t>
  </si>
  <si>
    <t>VVT-0000536</t>
  </si>
  <si>
    <t>MBT 25 KVA không Plaque  (KK thừa, Ko sử dụng đc, để thanh lý)-1.21300102.0000536_MDE0003</t>
  </si>
  <si>
    <t>VVT-6062</t>
  </si>
  <si>
    <t>486035</t>
  </si>
  <si>
    <t>VVT-0000544</t>
  </si>
  <si>
    <t>MBT AU CO 1 GE 486035 25KVA 8,6/02-1.21300102.0000544_486035</t>
  </si>
  <si>
    <t>VVT-6412</t>
  </si>
  <si>
    <t>485269</t>
  </si>
  <si>
    <t>VVT-0000556</t>
  </si>
  <si>
    <t>25KVA GE THANH PHAT 3 N K485269K72 8,6KV/220V-1.21300102.0000556_485269</t>
  </si>
  <si>
    <t>VVT-7297</t>
  </si>
  <si>
    <t>MDN0009</t>
  </si>
  <si>
    <t>VVT-0000558</t>
  </si>
  <si>
    <t>TI 8660/120/BT 25KVA QUANG LIEM 8 GE731537-1.21300102.0000558_MDN0009</t>
  </si>
  <si>
    <t>VVT-7479</t>
  </si>
  <si>
    <t>491255</t>
  </si>
  <si>
    <t>VVT-0000219</t>
  </si>
  <si>
    <t>MBT GE 491255-1.21300100.0000219_491255</t>
  </si>
  <si>
    <t>VVT-12164</t>
  </si>
  <si>
    <t>1 906 250</t>
  </si>
  <si>
    <t>73261220</t>
  </si>
  <si>
    <t>VVT-0000264</t>
  </si>
  <si>
    <t>Ti 8660V/15KV/BT 25KVA HOANG WAGNER 73261220-1.21300101.0000264_73261220</t>
  </si>
  <si>
    <t>VVT-4819</t>
  </si>
  <si>
    <t>744176</t>
  </si>
  <si>
    <t>VVT-0000275</t>
  </si>
  <si>
    <t>TI 8,6KV 120 240 10KVA THIEN MY GE TATUNG 741476 1P-1.21300101.0000275_744176</t>
  </si>
  <si>
    <t>VVT-5448</t>
  </si>
  <si>
    <t>481789</t>
  </si>
  <si>
    <t>VVT-0000294</t>
  </si>
  <si>
    <t>T/10KVA 8660/24V GE 1P SO 481789 MBDTT QUAN BAO 3-1.21300101.0000294_481789</t>
  </si>
  <si>
    <t>VVT-7505</t>
  </si>
  <si>
    <t>9012110-2</t>
  </si>
  <si>
    <t>VVT-0000315</t>
  </si>
  <si>
    <t>Máy biến thế 1P 15/0.4KV trạm C19GC058N-1.21300101.0000315_9012110-2</t>
  </si>
  <si>
    <t>VVT-12526</t>
  </si>
  <si>
    <t>102904</t>
  </si>
  <si>
    <t>VVT-0000346</t>
  </si>
  <si>
    <t>MAY BIEN AP TYREE 25KVA 8,6/15KV 220/440V 102904 TICH NGAN-1.21300101.0000346_102904</t>
  </si>
  <si>
    <t>VVT-9564</t>
  </si>
  <si>
    <t>102006-1</t>
  </si>
  <si>
    <t>VVT-0000751</t>
  </si>
  <si>
    <t>MBT 100KVA BA 446 SM 9008023-1 DUY NOI 3 TBD-1.21300105.0000751_102006-1</t>
  </si>
  <si>
    <t>VVT-7755</t>
  </si>
  <si>
    <t>70351294-22</t>
  </si>
  <si>
    <t>VVT-0000853</t>
  </si>
  <si>
    <t>MBT CT HTHT HUYệN HOC-1.21300108.0000853_70351294-22</t>
  </si>
  <si>
    <t>VVT-3380</t>
  </si>
  <si>
    <t>VVT-0000854</t>
  </si>
  <si>
    <t>MBATT THANH DA 24 WAGNER-1.21300108.0000854_73272498</t>
  </si>
  <si>
    <t>VVT-3577</t>
  </si>
  <si>
    <t>2214003</t>
  </si>
  <si>
    <t>VVT-0000858</t>
  </si>
  <si>
    <t>MBA OSAKA 50KVA 8,6/0,22-0,44KV-1.21300108.0000858_2214003</t>
  </si>
  <si>
    <t>VVT-3628</t>
  </si>
  <si>
    <t>VVT-0000903</t>
  </si>
  <si>
    <t>MBT TBD4  509506-2-1.21300108.0000903_509506-2</t>
  </si>
  <si>
    <t>VVT-4170</t>
  </si>
  <si>
    <t>47 895 708</t>
  </si>
  <si>
    <t>11 207 292</t>
  </si>
  <si>
    <t>VVT-0000914</t>
  </si>
  <si>
    <t>MB ĐIệN 50KVA WAGNER 3252681 86620/220-440V 1P DONG TAN 3-1.21300108.0000914_73252576</t>
  </si>
  <si>
    <t>VVT-4249</t>
  </si>
  <si>
    <t>VVT-0000921</t>
  </si>
  <si>
    <t>MBT 50KVA 8660/220 440V SM 04109313-1.21300108.0000921_04109313</t>
  </si>
  <si>
    <t>VVT-4293</t>
  </si>
  <si>
    <t>488696</t>
  </si>
  <si>
    <t>VVT-0000568</t>
  </si>
  <si>
    <t>T1 8660/15KV/BT 25KVA GE K488696 1P DUC THANH-1.21300102.0000568_488696</t>
  </si>
  <si>
    <t>VVT-7721</t>
  </si>
  <si>
    <t>02029270</t>
  </si>
  <si>
    <t>VVT-0000572</t>
  </si>
  <si>
    <t>MBT 25KVA 8660/220 440V SM 020 29270-1.21300102.0000572_02029270</t>
  </si>
  <si>
    <t>VVT-9344</t>
  </si>
  <si>
    <t>32 110 740</t>
  </si>
  <si>
    <t>8 044 260</t>
  </si>
  <si>
    <t>0467</t>
  </si>
  <si>
    <t>VVT-0000575</t>
  </si>
  <si>
    <t>TRANSF/15000/220V25KVA 1PSTANDARDSOSDB0467 DTTKHOPHUTHO-1.21300102.0000575_0467</t>
  </si>
  <si>
    <t>VVT-10031</t>
  </si>
  <si>
    <t>MPN6</t>
  </si>
  <si>
    <t>VVT-0000582</t>
  </si>
  <si>
    <t>MAY BIEN THE TRAM CU XA TAN SON NHI P14 QTB-1.21300102.0000582_MPN6</t>
  </si>
  <si>
    <t>VVT-10385</t>
  </si>
  <si>
    <t>M203630</t>
  </si>
  <si>
    <t>VVT-0000607</t>
  </si>
  <si>
    <t>MAY BIEN AP OSAKA 25KVA MAT NHAN 15000Y220/440V 2B HUONG VIET 2-1.21300102.0000607_M203630</t>
  </si>
  <si>
    <t>VVT-12150</t>
  </si>
  <si>
    <t>73332298</t>
  </si>
  <si>
    <t>VVT-0000614</t>
  </si>
  <si>
    <t>T1 8660/BT 25KVA WAGNER 220V N 73332298 CHAN HUNG 2-1.21300102.0000614_73332298</t>
  </si>
  <si>
    <t>VVT-12159</t>
  </si>
  <si>
    <t>VVT-0000702</t>
  </si>
  <si>
    <t>MBT 37,5KVA 8660/220-440V CD SM 030792161-1.21300105.0000702_030792161</t>
  </si>
  <si>
    <t>VVT-5513</t>
  </si>
  <si>
    <t>VVT-0000944</t>
  </si>
  <si>
    <t>MBDTT HUU HIEN 50KVA 1P 8,6/0,4 WAGNER 73350210-1.21300108.0000944_73350210</t>
  </si>
  <si>
    <t>VVT-4525</t>
  </si>
  <si>
    <t>VVT-0001134</t>
  </si>
  <si>
    <t>MBT 50 KVA 8660/220-440V CD SM 04019474-1.21300108.0001134_04019474</t>
  </si>
  <si>
    <t>VVT-6083</t>
  </si>
  <si>
    <t>VVT-0001135</t>
  </si>
  <si>
    <t>MBT 50KVA 8660/220-440V SM 204 065-2-1.21300108.0001135_204065-2</t>
  </si>
  <si>
    <t>VVT-6084</t>
  </si>
  <si>
    <t>VVT-0001136</t>
  </si>
  <si>
    <t>MBT 50KVA 8660/220-440V CD SM 04039399-1.21300108.0001136_04039399</t>
  </si>
  <si>
    <t>VVT-6085</t>
  </si>
  <si>
    <t>04109232</t>
  </si>
  <si>
    <t>VVT-0001137</t>
  </si>
  <si>
    <t>MBT 50KVA 8660/220 440V TBD SM 04109232-1.21300108.0001137_04109232</t>
  </si>
  <si>
    <t>VVT-6086</t>
  </si>
  <si>
    <t>VVT-0001138</t>
  </si>
  <si>
    <t>MBT 50KVA BA463 CD SM 04099018 DONG MY HIEP 2-1.21300108.0001138_04099018</t>
  </si>
  <si>
    <t>VVT-6087</t>
  </si>
  <si>
    <t>841327</t>
  </si>
  <si>
    <t>VVT-0001150</t>
  </si>
  <si>
    <t>MBT 50KVA 8660/220-440 GE UTHMEMO SM 841327-1.21300108.0001150_841327</t>
  </si>
  <si>
    <t>VVT-6157</t>
  </si>
  <si>
    <t>VVT-0001159</t>
  </si>
  <si>
    <t>MBT 50KVA 8660/220-440V CD SM 04059310-1.21300108.0001159_04059310</t>
  </si>
  <si>
    <t>VVT-6202</t>
  </si>
  <si>
    <t>VVT-0001222</t>
  </si>
  <si>
    <t>MBT DIEN KHI HOA XA BA DIEM-1.21300110.0001222_05109790</t>
  </si>
  <si>
    <t>VVT-3646</t>
  </si>
  <si>
    <t>VVT-0001228</t>
  </si>
  <si>
    <t>MBT SCCD-8,6-12,7/0,22-0,44KV-1.21300110.0001228_051200308</t>
  </si>
  <si>
    <t>VVT-3856</t>
  </si>
  <si>
    <t>15 652 380</t>
  </si>
  <si>
    <t>8910025 -2</t>
  </si>
  <si>
    <t>VVT-0001169</t>
  </si>
  <si>
    <t>MBT 50KVA TBD BA146 SM 8910025 -2 HOC MON 5-1.21300108.0001169_8910025 -2</t>
  </si>
  <si>
    <t>VVT-6319</t>
  </si>
  <si>
    <t>73272477</t>
  </si>
  <si>
    <t>VVT-0001172</t>
  </si>
  <si>
    <t>28 WAGNER 50KVA 1P 8,6/04 SO 73272477 MBT TAN CANG-1.21300108.0001172_73272477</t>
  </si>
  <si>
    <t>VVT-6433</t>
  </si>
  <si>
    <t>VVT-0001107</t>
  </si>
  <si>
    <t>MBDTT QUANG LIEM 277 SPOKANE N0 730721 8660/120-50KVA-1.21300108.0001107_730721</t>
  </si>
  <si>
    <t>VVT-5946</t>
  </si>
  <si>
    <t>VVT-0001122</t>
  </si>
  <si>
    <t>MBT 50KVA 8660/120-240V SM 110025-1-1.21300108.0001122_110025-1</t>
  </si>
  <si>
    <t>VVT-6005</t>
  </si>
  <si>
    <t>VVT-0000992</t>
  </si>
  <si>
    <t>MAY BIEN DIEN TREN TRU 50KVA 1P WAGNER XUONG DET 7 73341492 8660/220 4-1.21300108.0000992_73341492</t>
  </si>
  <si>
    <t>VVT-5143</t>
  </si>
  <si>
    <t>VVT-0000997</t>
  </si>
  <si>
    <t>MBT 50KVA 8660/220-440V CD SM 04079477-1.21300108.0000997_04079477</t>
  </si>
  <si>
    <t>VVT-5242</t>
  </si>
  <si>
    <t>DB289</t>
  </si>
  <si>
    <t>VVT-0001012</t>
  </si>
  <si>
    <t>MBT TATUNG 1P 50KVA MAT NHAN KPT-1.21300108.0001012_DB289</t>
  </si>
  <si>
    <t>VVT-5361</t>
  </si>
  <si>
    <t>VVT-0001045</t>
  </si>
  <si>
    <t>MAY BIEN THE 946016-34-1.21300108.0001045_946016-34</t>
  </si>
  <si>
    <t>VVT-5844</t>
  </si>
  <si>
    <t>VVT-0001055</t>
  </si>
  <si>
    <t>MBT 50KVA BA568 TBD SM 106081- 2 PHUOC VINH AN 6-1.21300108.0001055_106081-2</t>
  </si>
  <si>
    <t>VVT-5857</t>
  </si>
  <si>
    <t>VVT-0001064</t>
  </si>
  <si>
    <t>MBT 50KVA 8660/220 440V TBD SM 04019298-1.21300108.0001064_04019298</t>
  </si>
  <si>
    <t>VVT-5876</t>
  </si>
  <si>
    <t>VVT-0001067</t>
  </si>
  <si>
    <t>MBT 50KVA 8660/220 440V SM 108 106-2S1-1.21300108.0001067_108106-2</t>
  </si>
  <si>
    <t>VVT-5880</t>
  </si>
  <si>
    <t>VVT-0001444</t>
  </si>
  <si>
    <t>MBT KIEM 4 TRANSFORMATEUR 100KVA N 42444 J3 15/0,2-1.21300112.0001444_42444J3</t>
  </si>
  <si>
    <t>VVT-4853</t>
  </si>
  <si>
    <t>9007019-1</t>
  </si>
  <si>
    <t>VVT-0001456</t>
  </si>
  <si>
    <t>MBT 100KVA BA 437 SM9007013-1 THE HIEN TBD-1.21300112.0001456_9007019-1</t>
  </si>
  <si>
    <t>VVT-5017</t>
  </si>
  <si>
    <t>835999</t>
  </si>
  <si>
    <t>VVT-0001471</t>
  </si>
  <si>
    <t>MBT DIEN TIN CC GE N 835999 15/120V 100KVA-1.21300112.0001471_835999</t>
  </si>
  <si>
    <t>VVT-6050</t>
  </si>
  <si>
    <t>9006035-2</t>
  </si>
  <si>
    <t>VVT-0001477</t>
  </si>
  <si>
    <t>MBT 100KVA BA443 SM 9006035-5 AU CO 127-1.21300112.0001477_9006035-2</t>
  </si>
  <si>
    <t>VVT-6877</t>
  </si>
  <si>
    <t>06059353</t>
  </si>
  <si>
    <t>VVT-0001603</t>
  </si>
  <si>
    <t>MBT 100KVA 8660/220-440V CD SM 06059353-1.21300112.0001603_06059353</t>
  </si>
  <si>
    <t>VVT-11996</t>
  </si>
  <si>
    <t>9006033-2</t>
  </si>
  <si>
    <t>VVT-0001266</t>
  </si>
  <si>
    <t>MBT 75KVA 8660/220 440V SM 90060332-1.21300110.0001266_9006033-2</t>
  </si>
  <si>
    <t>VVT-5155</t>
  </si>
  <si>
    <t>VVT-0001272</t>
  </si>
  <si>
    <t>MBT 75KVA BA 244 SM 8911004A A UTOVELO 2 TBD-1.21300110.0001272_8911004</t>
  </si>
  <si>
    <t>VVT-5488</t>
  </si>
  <si>
    <t>05069239</t>
  </si>
  <si>
    <t>VVT-0001289</t>
  </si>
  <si>
    <t>MBT 75KVA 8660/120-240V CD SM 05069239-1.21300110.0001289_05069239</t>
  </si>
  <si>
    <t>VVT-6516</t>
  </si>
  <si>
    <t>0472</t>
  </si>
  <si>
    <t>VVT-0001295</t>
  </si>
  <si>
    <t>TRANSFORMER 75KVA QUY CAP 187 STANDARD SDB 0472 8,6/120 240-1.21300110.0001295_0472</t>
  </si>
  <si>
    <t>VVT-7740</t>
  </si>
  <si>
    <t>050605217</t>
  </si>
  <si>
    <t>VVT-0001306</t>
  </si>
  <si>
    <t>MBT 75KVA SM.050605217- Hoàn thiện &amp; PTLĐ Quận 7- JJK040702- KHCB 2005-1.21300110.0001306_050605217</t>
  </si>
  <si>
    <t>VVT-8844</t>
  </si>
  <si>
    <t>6 961 838</t>
  </si>
  <si>
    <t>050906193</t>
  </si>
  <si>
    <t>VVT-0001328</t>
  </si>
  <si>
    <t>MBT 75KVA HT &amp; PTL, TRAM HT C QUA TAI P TMT-TCH Q.12-1.21300110.0001328_050906193</t>
  </si>
  <si>
    <t>VVT-9999</t>
  </si>
  <si>
    <t>4 338 330</t>
  </si>
  <si>
    <t>050812302</t>
  </si>
  <si>
    <t>VVT-0001335</t>
  </si>
  <si>
    <t>MBT 75KVA 12,7/0,22-0,44 SM: 050812302 (CT nâng cấp tuyến XD)-1.21300110.0001335_050812302</t>
  </si>
  <si>
    <t>VVT-10166</t>
  </si>
  <si>
    <t>16 073 596</t>
  </si>
  <si>
    <t>VVT-0001435</t>
  </si>
  <si>
    <t>MBT 100KVA MG-1.21300112.0001435_140466</t>
  </si>
  <si>
    <t>VVT-3601</t>
  </si>
  <si>
    <t>34 283 520</t>
  </si>
  <si>
    <t>M217862</t>
  </si>
  <si>
    <t>VVT-0001441</t>
  </si>
  <si>
    <t>MAY BIEN THE PHAN DINH PHUNG TT GE MAT PLAQUE 100KVA 15/0.4-1.21300112.0001441_M217862</t>
  </si>
  <si>
    <t>VVT-4282</t>
  </si>
  <si>
    <t>VVT-0001906</t>
  </si>
  <si>
    <t>MBT 160KVA BA 733 T1 NLANH-1.21300118.0001906_8909226</t>
  </si>
  <si>
    <t>VVT-4157</t>
  </si>
  <si>
    <t>95782C1</t>
  </si>
  <si>
    <t>VVT-0001933</t>
  </si>
  <si>
    <t>MAY BIEN AP 160KVA 15/02 CEM L95782C1 RBD GOLF (955782C1) DOI THI NGHI-1.21300118.0001933_95782C1</t>
  </si>
  <si>
    <t>VVT-9578</t>
  </si>
  <si>
    <t>06069306</t>
  </si>
  <si>
    <t>VVT-0001646</t>
  </si>
  <si>
    <t>MBT 100KVA 8660/220-440V CD SM 06069306-1.21300112.0001646_06069306</t>
  </si>
  <si>
    <t>VVT-12516</t>
  </si>
  <si>
    <t>411202-2</t>
  </si>
  <si>
    <t>VVT-0001647</t>
  </si>
  <si>
    <t>MBT TRAM CHUNG CU PHUONG 5 QUAN 11-1.21300112.0001647_411202-2</t>
  </si>
  <si>
    <t>VVT-12517</t>
  </si>
  <si>
    <t>71340054</t>
  </si>
  <si>
    <t>VVT-0001648</t>
  </si>
  <si>
    <t>TRAM BOM THAI MY 100KVA WAGNER 71340054 8,6/0,2-1.21300112.0001648_71340054</t>
  </si>
  <si>
    <t>VVT-12518</t>
  </si>
  <si>
    <t>4121225740722</t>
  </si>
  <si>
    <t>VVT-0002301</t>
  </si>
  <si>
    <t>MBT 3pha 250KVA (CT:HTPT xã Tân Quí Tây 2005)-1.21300126.0002301_4121225740722</t>
  </si>
  <si>
    <t>VVT-13201</t>
  </si>
  <si>
    <t>VVT-0002355</t>
  </si>
  <si>
    <t>T3 15KVA OPV MAY UNELEC 346742 CHO THIEC-1.21300127.0002355_346742</t>
  </si>
  <si>
    <t>VVT-4570</t>
  </si>
  <si>
    <t>50112</t>
  </si>
  <si>
    <t>VVT-0002045</t>
  </si>
  <si>
    <t>MAY B/DIEN LE VAN DUYET 2 50112 15/0,12 200KVA 3P-1.21300122.0002045_50112</t>
  </si>
  <si>
    <t>VVT-3895</t>
  </si>
  <si>
    <t>VVT-0002055</t>
  </si>
  <si>
    <t>MBT 200KVA 8600/120 220 CEM AN BINH 2 NO 106814-1.21300122.0002055_106814</t>
  </si>
  <si>
    <t>VVT-4467</t>
  </si>
  <si>
    <t>VVT-0002060</t>
  </si>
  <si>
    <t>MBT LETRANS 200KVA  TT04-1.21300122.0002060_TT04</t>
  </si>
  <si>
    <t>VVT-4961</t>
  </si>
  <si>
    <t>1 194 360</t>
  </si>
  <si>
    <t>50129</t>
  </si>
  <si>
    <t>VVT-0002095</t>
  </si>
  <si>
    <t>MAY BIEN AP 200KVA MG 15/0,2 N 50129 NGOC CAN-1.21300122.0002095_50129</t>
  </si>
  <si>
    <t>VVT-13186</t>
  </si>
  <si>
    <t>VVT-0002098</t>
  </si>
  <si>
    <t>MAY BIEN AP 200KVA 6,6/0,4KV MG  N42252 MARTIN-1.21300122.0002098_42252</t>
  </si>
  <si>
    <t>VVT-4405</t>
  </si>
  <si>
    <t>47173</t>
  </si>
  <si>
    <t>VVT-0002099</t>
  </si>
  <si>
    <t>MBA 200KVA 6,6/0,1KV MG N 47173 TRAN NGOC TRAI-1.21300122.0002099_47173</t>
  </si>
  <si>
    <t>VVT-5201</t>
  </si>
  <si>
    <t>42153</t>
  </si>
  <si>
    <t>VVT-0002101</t>
  </si>
  <si>
    <t>MBDTT HV1 TRAM GIONG QUOCTOAN2 1 2 200KVA MG 42153 15/120 208-1.21300122.0002101_42153</t>
  </si>
  <si>
    <t>VVT-10090</t>
  </si>
  <si>
    <t>VVT-0002174</t>
  </si>
  <si>
    <t>MBT TBD4   511081-2-1.21300126.0002174_511081-2</t>
  </si>
  <si>
    <t>VVT-6181</t>
  </si>
  <si>
    <t>193 888 000</t>
  </si>
  <si>
    <t>34 500 000</t>
  </si>
  <si>
    <t>42376</t>
  </si>
  <si>
    <t>VVT-0002180</t>
  </si>
  <si>
    <t>MBT 250KVA MG CD SM42376-1.21300126.0002180_42376</t>
  </si>
  <si>
    <t>VVT-8289</t>
  </si>
  <si>
    <t>VVT-0002442</t>
  </si>
  <si>
    <t>MBT 320KVA 15/0,4KV THIBIDI-1.21300128.0002442_108012-2</t>
  </si>
  <si>
    <t>VVT-4875</t>
  </si>
  <si>
    <t>45 357 300</t>
  </si>
  <si>
    <t>301503</t>
  </si>
  <si>
    <t>VVT-0002394</t>
  </si>
  <si>
    <t>T3 HOA HAO 3 GE 301503 15/0,22 0,38 300KVA 3P-1.21300127.0002394_301503</t>
  </si>
  <si>
    <t>VVT-11057</t>
  </si>
  <si>
    <t>04119005</t>
  </si>
  <si>
    <t>VVT-0003034</t>
  </si>
  <si>
    <t>MBT 50KVA 8660/220 440V SM 041 19005-1.21303208.0003034_04119005</t>
  </si>
  <si>
    <t>VVT-9773</t>
  </si>
  <si>
    <t>VVT-0002851</t>
  </si>
  <si>
    <t>T3 15D 380Y/220 1000KVA EASTFILACO SBV 322401 3P-1.21300154.0002851_3224-01</t>
  </si>
  <si>
    <t>VVT-5521</t>
  </si>
  <si>
    <t>VVT-0002852</t>
  </si>
  <si>
    <t>MAY BIEN AP H K PORTER 1 15800/380V VIET THANH SPOKANE S740315-1.21300154.0002852_740315</t>
  </si>
  <si>
    <t>VVT-5529</t>
  </si>
  <si>
    <t>3225-01</t>
  </si>
  <si>
    <t>VVT-0002864</t>
  </si>
  <si>
    <t>T3 15KV 380V 2000V WESTINGHOUSE SO SBV 3225 01 MBDNT THIEN HUONG 2-1.21300163.0002864_3225-01</t>
  </si>
  <si>
    <t>VVT-4090</t>
  </si>
  <si>
    <t>103 805 440</t>
  </si>
  <si>
    <t>VVT-0003345</t>
  </si>
  <si>
    <t>MBT 50KVA 12,7(8,66)/0,23-0,46 SM: S04051456 (CT nâng cấp tuyến HL-HV)-1.21303208.0003345_04051456</t>
  </si>
  <si>
    <t>VVT-13059</t>
  </si>
  <si>
    <t>42 111 000</t>
  </si>
  <si>
    <t>14 430 217</t>
  </si>
  <si>
    <t>VVT-0003391</t>
  </si>
  <si>
    <t>MBT 1 pha Ctr nang c?p t? 15kV-&gt; 22kV tuy?n an h? n?m 2013-1.21303208.0003391_04091299</t>
  </si>
  <si>
    <t>VVT-13396</t>
  </si>
  <si>
    <t>11 090 559</t>
  </si>
  <si>
    <t>VVT-0003397</t>
  </si>
  <si>
    <t>MBT CTr NC l??i trung th? 15KV-&gt; 22kV tuy?n dõy Ph??c Th?nh-1.21303208.0003397_131500945</t>
  </si>
  <si>
    <t>VVT-13402</t>
  </si>
  <si>
    <t>13 265 877</t>
  </si>
  <si>
    <t>730730</t>
  </si>
  <si>
    <t>VVT-0003467</t>
  </si>
  <si>
    <t>MBD TT VILOKOTI SPOKANE 8660/120 50KVA S 730730N-1.21303208.0003467_730730</t>
  </si>
  <si>
    <t>VVT-4097</t>
  </si>
  <si>
    <t>VVT-0003470</t>
  </si>
  <si>
    <t>MBT 1P 50KVA 220 440V SM 103036-2-1.21303208.0003470_103036-2</t>
  </si>
  <si>
    <t>VVT-4102</t>
  </si>
  <si>
    <t>VVT-0003477</t>
  </si>
  <si>
    <t>MBT DKH XA DONG THANH QD 114 HD 344 PCD 1380 MSCT50-1.21303208.0003477_04099575</t>
  </si>
  <si>
    <t>VVT-4110</t>
  </si>
  <si>
    <t>73323011</t>
  </si>
  <si>
    <t>VVT-0003484</t>
  </si>
  <si>
    <t>MAY BIEN AP 50KVA WAGNER N73323011 8,6KV/220-440 MONG TAI CHE-1.21303208.0003484_73323011</t>
  </si>
  <si>
    <t>VVT-5137</t>
  </si>
  <si>
    <t>73203004</t>
  </si>
  <si>
    <t>VVT-0003492</t>
  </si>
  <si>
    <t>TRANSFO 50KVA 8660/220/440 DUC TUONG 73203004 WAGNER 1P HANG A-1.21303208.0003492_73203004</t>
  </si>
  <si>
    <t>VVT-5220</t>
  </si>
  <si>
    <t>73323010</t>
  </si>
  <si>
    <t>VVT-0003495</t>
  </si>
  <si>
    <t>MBT WAGNER 1PHA N 73323010 50KVA THU THIEM-1.21303208.0003495_73323010</t>
  </si>
  <si>
    <t>VVT-5223</t>
  </si>
  <si>
    <t>8910024</t>
  </si>
  <si>
    <t>VVT-0003300</t>
  </si>
  <si>
    <t>MBT 50KVA BA 141 SM 8910024-A QUANG LIEM 8 TBD-1.21303208.0003300_8910024</t>
  </si>
  <si>
    <t>VVT-12715</t>
  </si>
  <si>
    <t>5052175075092</t>
  </si>
  <si>
    <t>VVT-0003698</t>
  </si>
  <si>
    <t>MBT 1P 75KVA 8,6-12.7KV/0,2-0,4KV - TRAM HT P11,16 - NAM 2005-1.21304010.0003698_5052175075092</t>
  </si>
  <si>
    <t>VVT-11659</t>
  </si>
  <si>
    <t>MPN33</t>
  </si>
  <si>
    <t>VVT-0003738</t>
  </si>
  <si>
    <t>MBT 100 KVA-1.21304200.0003738_MPN33</t>
  </si>
  <si>
    <t>VVT-7573</t>
  </si>
  <si>
    <t>S30903</t>
  </si>
  <si>
    <t>VVT-0003850</t>
  </si>
  <si>
    <t>MBT 1P 100KVA -15/0.4KV NM Z756 T2 BAN GIAO-1.21304200.0003850_S30903</t>
  </si>
  <si>
    <t>VVT-12557</t>
  </si>
  <si>
    <t>40249823</t>
  </si>
  <si>
    <t>VVT-0003852</t>
  </si>
  <si>
    <t>MBT 1P 100 KVA-15/0.4 KV NM Z756 T2 BAN GIAO-1.21304200.0003852_40249823</t>
  </si>
  <si>
    <t>VVT-12559</t>
  </si>
  <si>
    <t>13089426</t>
  </si>
  <si>
    <t>VVT-0003868</t>
  </si>
  <si>
    <t>MBT 320KVA 15/0,4KV CD SM 13089426-1.21304200.0003868_13089426</t>
  </si>
  <si>
    <t>VVT-12883</t>
  </si>
  <si>
    <t>239 278 900</t>
  </si>
  <si>
    <t>41 967 100</t>
  </si>
  <si>
    <t>MPC5</t>
  </si>
  <si>
    <t>VVT-0003595</t>
  </si>
  <si>
    <t>MBT TRAM CHUNG CU QUAN 11-1.21303210.0003595_MPC5</t>
  </si>
  <si>
    <t>VVT-3937</t>
  </si>
  <si>
    <t>27 758 804</t>
  </si>
  <si>
    <t>05109012</t>
  </si>
  <si>
    <t>VVT-0003669</t>
  </si>
  <si>
    <t>MBT 75KVA BA500 SM 05109012 BA C VIET 3 CD-1.21303210.0003669_05109012</t>
  </si>
  <si>
    <t>VVT-12539</t>
  </si>
  <si>
    <t>05019402</t>
  </si>
  <si>
    <t>VVT-0003671</t>
  </si>
  <si>
    <t>MBT 75KVA 8660/220-440V SM 0 5019402-1.21303210.0003671_05019402</t>
  </si>
  <si>
    <t>VVT-12541</t>
  </si>
  <si>
    <t>494033</t>
  </si>
  <si>
    <t>VVT-0004111</t>
  </si>
  <si>
    <t>MAY BIEN AP GE 50KVA 8660/220V K494978 NHA BE 153-1.21304208.0004111_494033</t>
  </si>
  <si>
    <t>VVT-7698</t>
  </si>
  <si>
    <t>02358-C3</t>
  </si>
  <si>
    <t>VVT-0003960</t>
  </si>
  <si>
    <t>MBT TSA 50KVA 15/0.4KV SM : 02358-C3-1.21304208.0003960_02358-C3</t>
  </si>
  <si>
    <t>VVT-5293</t>
  </si>
  <si>
    <t>421950</t>
  </si>
  <si>
    <t>VVT-0003962</t>
  </si>
  <si>
    <t>MBT TSMP5N 50KVA 15/0.4KV SM : 421950-1.21304208.0003962_421950</t>
  </si>
  <si>
    <t>VVT-5295</t>
  </si>
  <si>
    <t>121295</t>
  </si>
  <si>
    <t>VVT-0003884</t>
  </si>
  <si>
    <t>MBT 1P 75KVA -15/0.4kV NM Z756 T1 BAN GIAO-1.21304200.0003884_121295</t>
  </si>
  <si>
    <t>VVT-13016</t>
  </si>
  <si>
    <t>050907258</t>
  </si>
  <si>
    <t>VVT-0004223</t>
  </si>
  <si>
    <t>HT&amp;PT LTHT KHU VUC TAN TAO-Q B TAN-LLK040725(625C008)SM 050907258-1.21304210.0004223_050907258</t>
  </si>
  <si>
    <t>VVT-9428</t>
  </si>
  <si>
    <t>4032175031537</t>
  </si>
  <si>
    <t>VVT-0004239</t>
  </si>
  <si>
    <t>MBT75KVA SM4032175031537-HT&amp;PTLD TTDONG PTHUAN PMY  KHCB2004-JJK030704-1.21304210.0004239_4032175031537</t>
  </si>
  <si>
    <t>VVT-10259</t>
  </si>
  <si>
    <t>050493150</t>
  </si>
  <si>
    <t>VVT-0004823</t>
  </si>
  <si>
    <t>MBT 75KVA 8660V/120 240V CD SM 050493150-1.21304210.0004823_050493150</t>
  </si>
  <si>
    <t>VVT-13145</t>
  </si>
  <si>
    <t>051006205</t>
  </si>
  <si>
    <t>VVT-0004894</t>
  </si>
  <si>
    <t>MBT 75KVA 8.6/0.2KV SM 051006205-1.21304210.0004894_051006205</t>
  </si>
  <si>
    <t>VVT-13434</t>
  </si>
  <si>
    <t>4 220 945</t>
  </si>
  <si>
    <t>050307137</t>
  </si>
  <si>
    <t>VVT-0004948</t>
  </si>
  <si>
    <t>MBT 75 HT PT TBT Ph.HTân, T.T.Hòa, PTrung,HThạnh, TSNhì Q.TP-NNK050707-1.21304210.0004948_050307137</t>
  </si>
  <si>
    <t>VVT-13761</t>
  </si>
  <si>
    <t>8 836 604</t>
  </si>
  <si>
    <t>05119539</t>
  </si>
  <si>
    <t>VVT-0004668</t>
  </si>
  <si>
    <t>MBT SCCD         05119539      75.00-1.21304210.0004668_05119539</t>
  </si>
  <si>
    <t>VVT-12254</t>
  </si>
  <si>
    <t>04500708</t>
  </si>
  <si>
    <t>VVT-0005345</t>
  </si>
  <si>
    <t>MBT 560KVA SM.04500708 - XDM TBT 3x560kva chung cư Khánh Hội 2-1.21304236.0005345_04500708</t>
  </si>
  <si>
    <t>VVT-10256</t>
  </si>
  <si>
    <t>147 978 155</t>
  </si>
  <si>
    <t>090706103</t>
  </si>
  <si>
    <t>VVT-0005064</t>
  </si>
  <si>
    <t>MBT 3P 160KVA của CT Cung cấp điện cho CS Tư Lệ-1.21304218.0005064_090706103</t>
  </si>
  <si>
    <t>VVT-11479</t>
  </si>
  <si>
    <t>11 444 773</t>
  </si>
  <si>
    <t>120704131</t>
  </si>
  <si>
    <t>VVT-0005087</t>
  </si>
  <si>
    <t>MBT 3P 250KVA 15-22/0.4KV-1.21304226.0005087_120704131</t>
  </si>
  <si>
    <t>VVT-9075</t>
  </si>
  <si>
    <t>021191108</t>
  </si>
  <si>
    <t>VVT-0005402</t>
  </si>
  <si>
    <t>MAY BIEN THE TRAM KHU CU XA PHUONG 10. Q. GO VAP-1.21320102.0005402_021191108</t>
  </si>
  <si>
    <t>VVT-5834</t>
  </si>
  <si>
    <t>050407182</t>
  </si>
  <si>
    <t>VVT-0005421</t>
  </si>
  <si>
    <t>MBT 75kva CT Hoàn thiện PT lưới chống quá tải TTHM và xã Trung Chá-1.21520101.0005421_050407182</t>
  </si>
  <si>
    <t>VVT-11649</t>
  </si>
  <si>
    <t>8 711 974</t>
  </si>
  <si>
    <t>52 579 404</t>
  </si>
  <si>
    <t xml:space="preserve">25 475 596 </t>
  </si>
  <si>
    <t>00363008-2</t>
  </si>
  <si>
    <t>VVT-0005370</t>
  </si>
  <si>
    <t>MAY BIEN THE 630KVA - THONG TIN Z755-1.21304240.0005370_00363008-2</t>
  </si>
  <si>
    <t>VVT-11666</t>
  </si>
  <si>
    <t>05060755</t>
  </si>
  <si>
    <t>VVT-0005719</t>
  </si>
  <si>
    <t>MBT 3*75 KVA TRAM THƯƠNG KIÊT 464 CT HT &amp;  LHT ĐG LY T. KIÊT 2006-1.21304200.0005719_05060755</t>
  </si>
  <si>
    <t>VVT-201612047</t>
  </si>
  <si>
    <t>7 969 313</t>
  </si>
  <si>
    <t>71340028</t>
  </si>
  <si>
    <t>VVT-0005867</t>
  </si>
  <si>
    <t>MBDTT/TK CU XA NG TR TRUC 3 WAGNER 71340028 15/0,12 100KVA 1P-1.21300110.0005867_71340028</t>
  </si>
  <si>
    <t>VVT-201612195</t>
  </si>
  <si>
    <t>71362083</t>
  </si>
  <si>
    <t>VVT-0005859</t>
  </si>
  <si>
    <t>T1 8660/15KV/BT 100KVA WAGNER 120/240V N 71362 083 TH GIAI TH GI-1.21300110.0005859_71362083</t>
  </si>
  <si>
    <t>VVT-201612187</t>
  </si>
  <si>
    <t>841448</t>
  </si>
  <si>
    <t>VVT-0005884</t>
  </si>
  <si>
    <t>MBT MINH PHUNG 6 100KVA GE 841448 8,6 0,4-1.21300110.0005884_841448</t>
  </si>
  <si>
    <t>VVT-201612212</t>
  </si>
  <si>
    <t>9011069-2</t>
  </si>
  <si>
    <t>VVT-0005896</t>
  </si>
  <si>
    <t>MBT 100KVA 8660/220-440V SM 90 11069-2-1.21300110.0005896_9011069-2</t>
  </si>
  <si>
    <t>VVT-201612224</t>
  </si>
  <si>
    <t>509175-2</t>
  </si>
  <si>
    <t>VVT-0006049</t>
  </si>
  <si>
    <t>MAY BIEN THE 509175-2            75-1.21300110.0006049_509175-2</t>
  </si>
  <si>
    <t>VVT-201612377</t>
  </si>
  <si>
    <t>04059206</t>
  </si>
  <si>
    <t>VVT-0006077</t>
  </si>
  <si>
    <t>MBT 50KVA 8660/120 240V CD SM 04059206-1.21300111.0006077_04059206</t>
  </si>
  <si>
    <t>VVT-201612405</t>
  </si>
  <si>
    <t>05110631</t>
  </si>
  <si>
    <t>VVT-0006397</t>
  </si>
  <si>
    <t>MBT 75KVA 05110631 CT HT&amp;PT LUOI TRAM HT XA VLOC A-B BC(2006)-1.21304200.0006397_05110631</t>
  </si>
  <si>
    <t>VVT-201701236</t>
  </si>
  <si>
    <t>73341534</t>
  </si>
  <si>
    <t>VVT-0006398</t>
  </si>
  <si>
    <t>T1 8660V/15KV/BT 50KVA WAGNER 220/440V N 73341534 DOI THI NGHIEM-1.21300100.0006398_73341534</t>
  </si>
  <si>
    <t>VVT-201702001</t>
  </si>
  <si>
    <t>VVT-0006575</t>
  </si>
  <si>
    <t>MBT thuộc CTr NC lưới điện trung thế 15kV-22kV tuyến dây Phước V-1.21304208.0006575_04011426</t>
  </si>
  <si>
    <t>VVT-201702178</t>
  </si>
  <si>
    <t>9 840 726</t>
  </si>
  <si>
    <t>040692101</t>
  </si>
  <si>
    <t>VVT-0006983</t>
  </si>
  <si>
    <t>MAY BIEN THE TRAM CHUNG CU LANH BINH THANG-1.21300110.0006983_040692101</t>
  </si>
  <si>
    <t>VVT-201703206</t>
  </si>
  <si>
    <t>108024-2</t>
  </si>
  <si>
    <t>VVT-0007249</t>
  </si>
  <si>
    <t>MBT 250KVA 15/0,4KV 3FA TBD SM 108024-2-1.21300126.0007249_108024-2</t>
  </si>
  <si>
    <t>VVT-201703472</t>
  </si>
  <si>
    <t>02119166</t>
  </si>
  <si>
    <t>VVT-0007392</t>
  </si>
  <si>
    <t>MBT 25KVA thừa trong kiểm kê 01.07.09 số seri 02119166-1.21300118.0007392_02119166</t>
  </si>
  <si>
    <t>VVT-201703615</t>
  </si>
  <si>
    <t>04019296</t>
  </si>
  <si>
    <t>VVT-0007367</t>
  </si>
  <si>
    <t>MBT 50KVA 8660/220 440V SM 040 19296-1.21300108.0007367_04019296</t>
  </si>
  <si>
    <t>VVT-201703590</t>
  </si>
  <si>
    <t>MKE0017</t>
  </si>
  <si>
    <t>VVT-0007317</t>
  </si>
  <si>
    <t>MBT 50KVA MKE0017 55 MAC VAN F13Q8-1.21300108.0007317_MKE0017</t>
  </si>
  <si>
    <t>VVT-201703540</t>
  </si>
  <si>
    <t>4 643 700</t>
  </si>
  <si>
    <t>73252762</t>
  </si>
  <si>
    <t>VVT-0007585</t>
  </si>
  <si>
    <t>MBA 50KVA - KHO 690 CUC QUAN NHU (SG PHU MY)-1.21300108.0007585_73252762</t>
  </si>
  <si>
    <t>VVT-201703808</t>
  </si>
  <si>
    <t>488023</t>
  </si>
  <si>
    <t>VVT-0008176</t>
  </si>
  <si>
    <t>MBT TT TUAN THANH NHOM 1P 100KVA 8.6/0.4 GE 488023-1.21190000.0008176_488023</t>
  </si>
  <si>
    <t>VVT-201704463</t>
  </si>
  <si>
    <t>050907282</t>
  </si>
  <si>
    <t>VVT-0008401</t>
  </si>
  <si>
    <t>HT&amp;PT LTHT KHU VUC TAN TAO-Q B TAN-LLK040725(625C008)SM 050907282-1.21304201.0008401_050907282</t>
  </si>
  <si>
    <t>VVT-201705084</t>
  </si>
  <si>
    <t>132100316</t>
  </si>
  <si>
    <t>VVT-0008667</t>
  </si>
  <si>
    <t>MBT 3P 100KVAN.cấp lươí TT 15-22 kv Ông Gốc Bờ Huệ BC 2013-1.21020100.0008667_132100316</t>
  </si>
  <si>
    <t>VVT-201706030</t>
  </si>
  <si>
    <t>VVT-0008676</t>
  </si>
  <si>
    <t>MBT 1P 50kVA 8.66-12.7/0.23-0.44kV (THIBIDI)  NCĐA 2016 mua sắm mới-1.21020100.0008676_151504061</t>
  </si>
  <si>
    <t>VVT-201706039</t>
  </si>
  <si>
    <t>21 580 376</t>
  </si>
  <si>
    <t>7062150123345</t>
  </si>
  <si>
    <t>VVT-0008746</t>
  </si>
  <si>
    <t>MBT 3x50kva sm 7062150123345 CT Cải tạo n.rẽ T.Nhựt 2, Bà Tỵ, kênh C-1.21300100.0008746_7062150123345</t>
  </si>
  <si>
    <t>VVT-201706109</t>
  </si>
  <si>
    <t>9008036-2</t>
  </si>
  <si>
    <t>VVT-0009013</t>
  </si>
  <si>
    <t>MAY BIEN THE 37,5KVA SM 9008036-2 TRAM PHAT THANH 2/2-1.21304205.0009013_9008036-2</t>
  </si>
  <si>
    <t>VVT-201706376</t>
  </si>
  <si>
    <t>2 792 550</t>
  </si>
  <si>
    <t>4032100048366</t>
  </si>
  <si>
    <t>VVT-0009246</t>
  </si>
  <si>
    <t>MBT- HT VA PTL DIEN QUAN 6 100KVA 4032100048366-1.21304200.0009246_4032100048366</t>
  </si>
  <si>
    <t>VVT-201706609</t>
  </si>
  <si>
    <t>4032100048361</t>
  </si>
  <si>
    <t>VVT-0009249</t>
  </si>
  <si>
    <t>MBT100KVA-HT&amp;PTL BINH HUNG HOA TAN TAO BINH TAN-4032100048361-1.21304200.0009249_4032100048361</t>
  </si>
  <si>
    <t>VVT-201706612</t>
  </si>
  <si>
    <t>161218K-09</t>
  </si>
  <si>
    <t>VVT-0009719</t>
  </si>
  <si>
    <t>MBT 3P 1000KVA 15-22/0,4KV _ NCDA 2016 (1)-1.21310112.0009719_161218K-09</t>
  </si>
  <si>
    <t>VVT-201707258</t>
  </si>
  <si>
    <t>234 543 918</t>
  </si>
  <si>
    <t>482414</t>
  </si>
  <si>
    <t>VVT-0009897</t>
  </si>
  <si>
    <t>T1 8660V/BT 100KVA NAM HUNG THUY TINH GE K482414 1P-1.21300110.0009897_482414</t>
  </si>
  <si>
    <t>VVT-201707436</t>
  </si>
  <si>
    <t>040405384</t>
  </si>
  <si>
    <t>VVT-0009985</t>
  </si>
  <si>
    <t>MBT 3x50kva Ct cải tạo nhánh rẽ Bình Lợi 4-10, xã Bình Lợi, BC-1.21050000.0009985_040405384</t>
  </si>
  <si>
    <t>VVT-201707524</t>
  </si>
  <si>
    <t>73252605</t>
  </si>
  <si>
    <t>VVT-0010177</t>
  </si>
  <si>
    <t>MBT 50KVA 8660/220V SM 73252605-1.21300108.0010177_73252605</t>
  </si>
  <si>
    <t>VVT-201708050</t>
  </si>
  <si>
    <t>52 810 838</t>
  </si>
  <si>
    <t>6 292 162</t>
  </si>
  <si>
    <t>01263048-2</t>
  </si>
  <si>
    <t>VVT-0010652</t>
  </si>
  <si>
    <t>MAY BIEN THE TRAM PHU BINH 1 CT DIEN LAC LONG QUAN Q11-1.21300111.0010652_01263048-2</t>
  </si>
  <si>
    <t>VVT-201709006</t>
  </si>
  <si>
    <t>4121225740778</t>
  </si>
  <si>
    <t>VVT-0010816</t>
  </si>
  <si>
    <t>MBT 250KVA-1.21300126.0010816_4121225740778</t>
  </si>
  <si>
    <t>VVT-201710121</t>
  </si>
  <si>
    <t>05100703</t>
  </si>
  <si>
    <t>VVT-0010789</t>
  </si>
  <si>
    <t>MBT CT HTT &amp; LHT TRSƠN, PĐ GIOT,TLONG,HGIANG TRAM YEN THÊ 84-1.21304200.0010789_05100703</t>
  </si>
  <si>
    <t>VVT-201710094</t>
  </si>
  <si>
    <t>4121232733364</t>
  </si>
  <si>
    <t>VVT-0010839</t>
  </si>
  <si>
    <t>MBT 3pha 320KVA (CT:HTPT QĐ, APT, HL 2005)-1.21304228.0010839_4121232733364</t>
  </si>
  <si>
    <t>VVT-201710144</t>
  </si>
  <si>
    <t>051007112</t>
  </si>
  <si>
    <t>VVT-0010954</t>
  </si>
  <si>
    <t>MBT 75KVA SM.051007112- HTHIEN &amp; PT LUOI TRAM HT Q7-2007-JJK060702-1.21304210.0010954_051007112</t>
  </si>
  <si>
    <t>VVT-201711094</t>
  </si>
  <si>
    <t>161502494</t>
  </si>
  <si>
    <t>VVT-0011039</t>
  </si>
  <si>
    <t>MBT 1P 50KVA SM161502494 CÔNG TRÌNH HÙNG VƯƠNG PTHK1716002-1.21304201.0011039_161502494</t>
  </si>
  <si>
    <t>VVT-201712037</t>
  </si>
  <si>
    <t>14070447</t>
  </si>
  <si>
    <t>VVT-0011208</t>
  </si>
  <si>
    <t>MBT 3P 400KVA 15/0,4 KVA-1.21304230.0011208_14070447</t>
  </si>
  <si>
    <t>VVT-201801022</t>
  </si>
  <si>
    <t>141203336</t>
  </si>
  <si>
    <t>VVT-0011280</t>
  </si>
  <si>
    <t>MBT PTT LHT QUAN GO VAP 2003-1.21300130.0011280_141203336</t>
  </si>
  <si>
    <t>VVT-201803033</t>
  </si>
  <si>
    <t>051007225</t>
  </si>
  <si>
    <t>VVT-0011356</t>
  </si>
  <si>
    <t>MBT 75KVA 8.6-12.7/0.2-0.4KV HT&amp; PT LTHT P.THANH LOC, APĐ, Q12-1.21304210.0011356_051007225</t>
  </si>
  <si>
    <t>VVT-201804074</t>
  </si>
  <si>
    <t>70851704</t>
  </si>
  <si>
    <t>VVT-0011445</t>
  </si>
  <si>
    <t>MBT DIEN KHI HOA XA TAN THUAN DONG-1.21300100.0011445_70851704</t>
  </si>
  <si>
    <t>VVT-201805043</t>
  </si>
  <si>
    <t>141103500</t>
  </si>
  <si>
    <t>VVT-0011519</t>
  </si>
  <si>
    <t>MAY BIEN THE 3P 400KVA 15-22/0.4KV-1.21304200.0011519_141103500</t>
  </si>
  <si>
    <t>VVT-201807012</t>
  </si>
  <si>
    <t>090205169</t>
  </si>
  <si>
    <t>VVT-0011547</t>
  </si>
  <si>
    <t>MBT 3P  160KVA 15-22/0.2-0.4KV HT &amp; PT TRAM ,LHT CH.Q.TAI XA Đ.THANH-1.21304218.0011547_090205169</t>
  </si>
  <si>
    <t>VVT-201807040</t>
  </si>
  <si>
    <t>040405458</t>
  </si>
  <si>
    <t>VVT-0011587</t>
  </si>
  <si>
    <t>MBT 3x50kva Ct cải tạo nhánh rẽ Bình Lợi 4-10, xã Bình Lợi, BC-1.21050000.0011587_040405458</t>
  </si>
  <si>
    <t>VVT-201807080</t>
  </si>
  <si>
    <t>3 995 171</t>
  </si>
  <si>
    <t>MDD0002</t>
  </si>
  <si>
    <t>VVT-0011602</t>
  </si>
  <si>
    <t>MBT 75KVA So serial MDD002 THIBIDI kiem ke thua 2016-1.21520110.0011602_MDD0002</t>
  </si>
  <si>
    <t>VVT-201808005</t>
  </si>
  <si>
    <t>3 902 750</t>
  </si>
  <si>
    <t>3 263 831</t>
  </si>
  <si>
    <t>4121225740718</t>
  </si>
  <si>
    <t>VVT-0011625</t>
  </si>
  <si>
    <t>MBT CT HT VA PTL THT KV TAY NAM H.CC NAM 2005 SM 4121225740718-1.21304226.0011625_4121225740718</t>
  </si>
  <si>
    <t>VVT-201808028</t>
  </si>
  <si>
    <t>4 236 020</t>
  </si>
  <si>
    <t>70143039</t>
  </si>
  <si>
    <t>VVT-0011803</t>
  </si>
  <si>
    <t>MAY BIEN THE 70143039           400-1.21300130.0011803_70143039</t>
  </si>
  <si>
    <t>VVT-201809014</t>
  </si>
  <si>
    <t>090205323</t>
  </si>
  <si>
    <t>VVT-0011874</t>
  </si>
  <si>
    <t>MBT 3P 15-22/0.4KV 160KVA HT&amp;PT TRAM ,LHT CH.Q.TAI P.APĐ,TLOC-1.21304218.0011874_090205323</t>
  </si>
  <si>
    <t>VVT-201809085</t>
  </si>
  <si>
    <t>01111195-22</t>
  </si>
  <si>
    <t>VVT-0011906</t>
  </si>
  <si>
    <t>HTPT LHT-THT PLINHTRUNG, LINH TAY-1.21300111.0011906_01111195-22</t>
  </si>
  <si>
    <t>VVT-201811008</t>
  </si>
  <si>
    <t>12060577</t>
  </si>
  <si>
    <t>VVT-0011907</t>
  </si>
  <si>
    <t>MBT 250KVA SM 12060577- XDM TBT&amp; LTHT khu TDC Ph Xuân NBe- CTy DVCI NB-1.21300126.0011907_12060577</t>
  </si>
  <si>
    <t>VVT-201811009</t>
  </si>
  <si>
    <t>3 666 184</t>
  </si>
  <si>
    <t>0330549T</t>
  </si>
  <si>
    <t>VVT-0011938</t>
  </si>
  <si>
    <t>MBT HT PTL HT QUAN 6 VA THI TRAN AN LAC SM 0330549T-1.21304200.0011938_0330549T</t>
  </si>
  <si>
    <t>VVT-201811040</t>
  </si>
  <si>
    <t>7081240945282</t>
  </si>
  <si>
    <t>VVT-0011954</t>
  </si>
  <si>
    <t>MBT 400KVA KDC TMLOI Q2 (174HA3) SM 7081240945282-1.21304230.0011954_7081240945282</t>
  </si>
  <si>
    <t>VVT-201811056</t>
  </si>
  <si>
    <t xml:space="preserve">131 670 000 </t>
  </si>
  <si>
    <t>801126</t>
  </si>
  <si>
    <t>VVT-0011958</t>
  </si>
  <si>
    <t>MAY BIEN THE DKH TAN THOI HIEP*3P-15-22/0.4* 250 KVA-1.21300126.0011958_801126</t>
  </si>
  <si>
    <t>VVT-201811060</t>
  </si>
  <si>
    <t>09040767</t>
  </si>
  <si>
    <t>VVT-0011999</t>
  </si>
  <si>
    <t>MBT 160KVA SM09040767-TTâm dạy nghề H.Nhà Bè-189 NgV Tạo-NBè-JJK081503-1.21304218.0011999_09040767</t>
  </si>
  <si>
    <t>VVT-201811101</t>
  </si>
  <si>
    <t>26 695 270</t>
  </si>
  <si>
    <t>140305377</t>
  </si>
  <si>
    <t>VVT-0012001</t>
  </si>
  <si>
    <t>MBT 3P 400KVA 15/0.4KV(HOAN THIEN LHT QUAN THU DUC NAM 2005)-1.21304230.0012001_140305377</t>
  </si>
  <si>
    <t>VVT-201811103</t>
  </si>
  <si>
    <t>70351317-22</t>
  </si>
  <si>
    <t>VVT-0011986</t>
  </si>
  <si>
    <t>MBT CUA CONG TRINH DIEN KHI HOA XA PHU XUAN SM: 70351317-22-1.21300108.0011986_70351317-22</t>
  </si>
  <si>
    <t>VVT-201811088</t>
  </si>
  <si>
    <t>70351316-22</t>
  </si>
  <si>
    <t>VVT-0011987</t>
  </si>
  <si>
    <t>MBT CUA CONG TRINH DIEN KHI HOA XA PHU XUAN SM: 70351316-22-1.21300108.0011987_70351316-22</t>
  </si>
  <si>
    <t>VVT-201811089</t>
  </si>
  <si>
    <t>S04091304</t>
  </si>
  <si>
    <t>VVT-0011988</t>
  </si>
  <si>
    <t>MBT HTPT LHT XA BLOI LE MINH XUAN VINH LOC 50KVA SM: S04091304-1.21300108.0011988_S04091304</t>
  </si>
  <si>
    <t>VVT-201811090</t>
  </si>
  <si>
    <t>57 149 000</t>
  </si>
  <si>
    <t>80351204</t>
  </si>
  <si>
    <t>VVT-0012139</t>
  </si>
  <si>
    <t>MAY BIEN THE CT HT LUOI HT  CU CHI 8,6-12.7/2-50KVA-1.21300108.0012139_80351204</t>
  </si>
  <si>
    <t>VVT-201812117</t>
  </si>
  <si>
    <t>040912177</t>
  </si>
  <si>
    <t>VVT-0012167</t>
  </si>
  <si>
    <t>MBT công trình NC từ 15kV-&gt; 22kV tuyến dây Trung An-1.21304208.0012167_040912177</t>
  </si>
  <si>
    <t>VVT-201812145</t>
  </si>
  <si>
    <t>14010785</t>
  </si>
  <si>
    <t>VVT-0012206</t>
  </si>
  <si>
    <t>HT&amp;PT LT HA THE K VUC AN LAC-BTAN NAM 2008-LLK070707(825C007)14010785-1.21304201.0012206_14010785</t>
  </si>
  <si>
    <t>VVT-201812184</t>
  </si>
  <si>
    <t>100 486 494</t>
  </si>
  <si>
    <t>05100715</t>
  </si>
  <si>
    <t>VVT-0012208</t>
  </si>
  <si>
    <t>MBT CT HTT &amp; LHT TRS?N, P? GIOT,TLONG,HGIANG TRAM BACH ??NG 84-1.21304200.0012208_05100715</t>
  </si>
  <si>
    <t>VVT-201812186</t>
  </si>
  <si>
    <t>8 352 887</t>
  </si>
  <si>
    <t>120607211</t>
  </si>
  <si>
    <t>VVT-0012393</t>
  </si>
  <si>
    <t>NBT 250KVA HT&amp;PT LUOI-Q2 SM 120607211-1.21304226.0012393_120607211</t>
  </si>
  <si>
    <t>VVT-201812371</t>
  </si>
  <si>
    <t>30 084 723</t>
  </si>
  <si>
    <t>VVT-0012383</t>
  </si>
  <si>
    <t>MBT 180KVA QUAN KHU 7(XN 8 QUAN KHU 7) SM: MP-1.21304220.0012383_MP</t>
  </si>
  <si>
    <t>VVT-201812361</t>
  </si>
  <si>
    <t>6 912 000</t>
  </si>
  <si>
    <t>VVT-0012410</t>
  </si>
  <si>
    <t>MBT 50 kva HTPT lưới, trạm HT 7 xã phía bắc 040914183-1.21020100.0012410_040914183</t>
  </si>
  <si>
    <t>VVT-201901011</t>
  </si>
  <si>
    <t>18 058 495</t>
  </si>
  <si>
    <t>VVT-0012475</t>
  </si>
  <si>
    <t>MBT 50KVA 12,7/0,23-0,46 SM: S041012103 (CT nâng cấp tuyến HL-HV)-1.21300108.0012475_S041012103</t>
  </si>
  <si>
    <t>VVT-201901076</t>
  </si>
  <si>
    <t>14 974 553</t>
  </si>
  <si>
    <t>161502833</t>
  </si>
  <si>
    <t>VVT-0012651</t>
  </si>
  <si>
    <t>TRANG BI MBT NANG CAP DIEN AP 50KVA-LLK161501-SM161502833-1.21304208.0012651_161502833</t>
  </si>
  <si>
    <t>VVT-201903038</t>
  </si>
  <si>
    <t>E142351</t>
  </si>
  <si>
    <t>VVT-0012659</t>
  </si>
  <si>
    <t>MBT 320KVA tuyến nâng cấp Caric SM:E142351-1.21304228.0012659_E142351</t>
  </si>
  <si>
    <t>VVT-201903046</t>
  </si>
  <si>
    <t>148 536 000</t>
  </si>
  <si>
    <t>67 390 858</t>
  </si>
  <si>
    <t xml:space="preserve">148 536 000 </t>
  </si>
  <si>
    <t>4121225740747</t>
  </si>
  <si>
    <t>VVT-0012694</t>
  </si>
  <si>
    <t>MBT 250KVA thừa trong kiểm kê 01.07.09 số seri 4121225740747-1.21300118.0012694_4121225740747</t>
  </si>
  <si>
    <t>VVT-201903081</t>
  </si>
  <si>
    <t>6 078 441</t>
  </si>
  <si>
    <t>05090669</t>
  </si>
  <si>
    <t>VVT-0012862</t>
  </si>
  <si>
    <t>MBT CHONG QUA TAI TBT KHU VUC ANLAC A TAN TAO A BT(425C017)SM05090669-1.21304200.0012862_05090669</t>
  </si>
  <si>
    <t>VVT-201904129</t>
  </si>
  <si>
    <t>8 683 200</t>
  </si>
  <si>
    <t>S05081337</t>
  </si>
  <si>
    <t>VVT-0012871</t>
  </si>
  <si>
    <t>MBT 1P 75KVA 8.6-12.7/0,2-0,44KV SM S05081337 - RRK120701-1.21303010.0012871_S05081337</t>
  </si>
  <si>
    <t>VVT-201904138</t>
  </si>
  <si>
    <t>51 687 720</t>
  </si>
  <si>
    <t>17 515 631</t>
  </si>
  <si>
    <t xml:space="preserve">51 687 720 </t>
  </si>
  <si>
    <t>S041012191</t>
  </si>
  <si>
    <t>VVT-0012975</t>
  </si>
  <si>
    <t>MBT công trình NC từ 15kV-&gt; 22kV tuyến dây Trung An-1.21304208.0012975_S041012191</t>
  </si>
  <si>
    <t>VVT-201905081</t>
  </si>
  <si>
    <t>0381278T</t>
  </si>
  <si>
    <t>VVT-0013068</t>
  </si>
  <si>
    <t>MBT CHONG QUA TAI KHU VUC BTD,BHH LL030702 SM 0381278T-1.21304230.0013068_0381278T</t>
  </si>
  <si>
    <t>VVT-201905174</t>
  </si>
  <si>
    <t>801142</t>
  </si>
  <si>
    <t>VVT-0013150</t>
  </si>
  <si>
    <t>HTPT LHT_THT PNG THAI BINH,P NGU LAO,CAU KHO Q1-1.21300100.0013150_801142</t>
  </si>
  <si>
    <t>VVT-201906044</t>
  </si>
  <si>
    <t>6101310594091</t>
  </si>
  <si>
    <t>VVT-0013217</t>
  </si>
  <si>
    <t>MBT 3P 1000KVA 15-22/0.4KV-1.21304254.0013217_6101310594091</t>
  </si>
  <si>
    <t>VVT-201907021</t>
  </si>
  <si>
    <t>190 270 080</t>
  </si>
  <si>
    <t>VVT-0013202</t>
  </si>
  <si>
    <t>MBT 50KVA HT&amp;PTL DL THU THIEM 2012 SM:041012381(Tăng phủ)-1.21304208.0013202_041012381</t>
  </si>
  <si>
    <t>VVT-201907006</t>
  </si>
  <si>
    <t>9 753 709</t>
  </si>
  <si>
    <t>S05011560</t>
  </si>
  <si>
    <t>VVT-0013203</t>
  </si>
  <si>
    <t>MBT 75KVA ích thạnh 6/2( danh số trạm F29BX086M) SM: S05011560-1.21304210.0013203_S05011560</t>
  </si>
  <si>
    <t>VVT-201907007</t>
  </si>
  <si>
    <t>87 500 000</t>
  </si>
  <si>
    <t>38 734 236</t>
  </si>
  <si>
    <t>4032100048297</t>
  </si>
  <si>
    <t>VVT-0013243</t>
  </si>
  <si>
    <t>MBT- HT VA PTL DIEN QUAN 6 100KVA 4032100048297-1.21304200.0013243_4032100048297</t>
  </si>
  <si>
    <t>VVT-201907047</t>
  </si>
  <si>
    <t>05061492</t>
  </si>
  <si>
    <t>VVT-0013263</t>
  </si>
  <si>
    <t>MBT 75KVA SCCD 05061492- nâng cấp tuyến dây Bình Thuận22kv -1224C006-1.21300110.0013263_05061492</t>
  </si>
  <si>
    <t>VVT-201907067</t>
  </si>
  <si>
    <t>18 463 274</t>
  </si>
  <si>
    <t>161502552</t>
  </si>
  <si>
    <t>VVT-0013294</t>
  </si>
  <si>
    <t>MBT 1P 50KVA SM161502552 CCK150902-1.21304201.0013294_161502552</t>
  </si>
  <si>
    <t>VVT-201907098</t>
  </si>
  <si>
    <t>61223141</t>
  </si>
  <si>
    <t>VVT-0013428</t>
  </si>
  <si>
    <t>MBT CUA CONG TRINH DIEN KHI HOA XA TAN QUY TAY-1.21300126.0013428_61223141</t>
  </si>
  <si>
    <t>VVT-201908002</t>
  </si>
  <si>
    <t>161502153</t>
  </si>
  <si>
    <t>VVT-0013528</t>
  </si>
  <si>
    <t>MBT 50KVA SM161502153-XDM Cty XD So 1 Viet Nguyen-1.21520116.0013528_161502153</t>
  </si>
  <si>
    <t>VVT-201909013</t>
  </si>
  <si>
    <t>4081275363061</t>
  </si>
  <si>
    <t>VVT-0013544</t>
  </si>
  <si>
    <t>MAY BIEN THE 3P 750kVA 15/0,4KV SM 4081275363061-1.21304201.0013544_4081275363061</t>
  </si>
  <si>
    <t>VVT-201909029</t>
  </si>
  <si>
    <t>61233115-2</t>
  </si>
  <si>
    <t>VVT-0013570</t>
  </si>
  <si>
    <t>MBT CUA CONG TRINH HTHT QUAN BINH THANH-1.21300128.0013570_61233115-2</t>
  </si>
  <si>
    <t>VVT-201909055</t>
  </si>
  <si>
    <t>V151891</t>
  </si>
  <si>
    <t>VVT-0013695</t>
  </si>
  <si>
    <t>MBT 1000kva V151891 XDM TBT 2x1000 kva cty CP Quốc Cường Gia Lai kdc 6-1.21020100.0013695_V151891</t>
  </si>
  <si>
    <t>VVT-201909180</t>
  </si>
  <si>
    <t>393 116 000</t>
  </si>
  <si>
    <t>200 382 170</t>
  </si>
  <si>
    <t>4121225740707</t>
  </si>
  <si>
    <t>VVT-0013638</t>
  </si>
  <si>
    <t>MBT 250KVA -4121225740707-1.21300126.0013638_4121225740707</t>
  </si>
  <si>
    <t>VVT-201909123</t>
  </si>
  <si>
    <t>23 727 978</t>
  </si>
  <si>
    <t>1F3900514</t>
  </si>
  <si>
    <t>VVT-0013645</t>
  </si>
  <si>
    <t>MBT 1P 50KVA NANG CAP ĐA TUYEN DAY TRONG TAN -TAN BINH 1- NNK140901-1.21300108.0013645_1F3900514</t>
  </si>
  <si>
    <t>VVT-201909130</t>
  </si>
  <si>
    <t>161501800</t>
  </si>
  <si>
    <t>VVT-0013652</t>
  </si>
  <si>
    <t>MBT 1P 50KVA -CHUYEN DOI Đ/A CHO CTY DIEN LUC TAN PHU NNK151502-1.21300108.0013652_161501800</t>
  </si>
  <si>
    <t>VVT-201909137</t>
  </si>
  <si>
    <t>22 561 566</t>
  </si>
  <si>
    <t>161502370</t>
  </si>
  <si>
    <t>VVT-0013686</t>
  </si>
  <si>
    <t>MBT 1P 50kVA SM:161502370 - NANG CAP Đ/A 2016 - NNK160901-1.21300108.0013686_161502370</t>
  </si>
  <si>
    <t>VVT-201909171</t>
  </si>
  <si>
    <t>131500611</t>
  </si>
  <si>
    <t>VVT-0013807</t>
  </si>
  <si>
    <t>MBT 50KVA ( Nâng cấp điện lên 22 kv tuyến Năm lý) SM:131500611-1.21304208.0013807_131500611</t>
  </si>
  <si>
    <t>VVT-201910070</t>
  </si>
  <si>
    <t>VVT-0013815</t>
  </si>
  <si>
    <t>MBT 50KVA LongTMy 6/2(HT&amp;PTL P.Bình, M.Hòa,Ô.Tranh,B.Ô.Thoàn..)-1.21304208.0013815_161502088</t>
  </si>
  <si>
    <t>VVT-201910078</t>
  </si>
  <si>
    <t>26 153 566</t>
  </si>
  <si>
    <t>051007224</t>
  </si>
  <si>
    <t>VVT-0014332</t>
  </si>
  <si>
    <t>MBT 1P 75kVA CT HTT&amp;LHT  ĐƯƠNG CMT8 TRAM CACH MANG 768-1.21304200.0014332_051007224</t>
  </si>
  <si>
    <t>VVT-201911052</t>
  </si>
  <si>
    <t>06091575</t>
  </si>
  <si>
    <t>VVT-0014377</t>
  </si>
  <si>
    <t>TRANG BI MBT PHUC VU CHUYEN DOI DIEN AP 15kV-22Kv-100kVA-LLK151501-06091575-1.21304212.0014377_06091575</t>
  </si>
  <si>
    <t>VVT-201911097</t>
  </si>
  <si>
    <t>34 397 304</t>
  </si>
  <si>
    <t>VVT-0014494</t>
  </si>
  <si>
    <t>MBT công trình NC từ 15kV-&gt; 22kV tuyến dây Trung An-1.21304208.0014494_S041012147</t>
  </si>
  <si>
    <t>VVT-201912051</t>
  </si>
  <si>
    <t>7081232949201</t>
  </si>
  <si>
    <t>VVT-0014511</t>
  </si>
  <si>
    <t>MBT 3P 320KVA 15-22/0,4KV (HOAN THIEN LHT P.TPHU,TBINH,BCHIEU,LDONG-QTD-1.21300128.0014511_7081232949201</t>
  </si>
  <si>
    <t>VVT-201912068</t>
  </si>
  <si>
    <t>43 960 479</t>
  </si>
  <si>
    <t>VVT-0014500</t>
  </si>
  <si>
    <t>MBT công trình NC từ 15kV-&gt; 22kV tuyến dây Trung An-1.21304208.0014500_S040912191</t>
  </si>
  <si>
    <t>VVT-201912057</t>
  </si>
  <si>
    <t>12091201</t>
  </si>
  <si>
    <t>VVT-0014505</t>
  </si>
  <si>
    <t>MBT CTr NC lưới trung thế 15KV-&gt; 22kV tuyến dây Phước Thạnh-1.21304226.0014505_12091201</t>
  </si>
  <si>
    <t>VVT-201912062</t>
  </si>
  <si>
    <t>143 884 000</t>
  </si>
  <si>
    <t>42 817 085</t>
  </si>
  <si>
    <t>171501610</t>
  </si>
  <si>
    <t>VVT-0014653</t>
  </si>
  <si>
    <t>MBT 50KVA(XDM phụ tải Khu K1-KCN Cát lái)SM:171501610-1.21304208.0014653_171501610</t>
  </si>
  <si>
    <t>VVT-201912210</t>
  </si>
  <si>
    <t>12010713</t>
  </si>
  <si>
    <t>VVT-0014622</t>
  </si>
  <si>
    <t>MBT 250kVA SCCD 15-22/0.4KV-1.21300126.0014622_12010713</t>
  </si>
  <si>
    <t>VVT-201912179</t>
  </si>
  <si>
    <t>04041757</t>
  </si>
  <si>
    <t>VVT-0014691</t>
  </si>
  <si>
    <t>MBT 1P 50kVA 12.7(8.66)/0.23-0.46kV (EMC)- SO MAY:S040417-57-KHCB TCTY-1.21303208.0014691_04041757</t>
  </si>
  <si>
    <t>VVT-201912248</t>
  </si>
  <si>
    <t>8061263617090</t>
  </si>
  <si>
    <t>VVT-0014722</t>
  </si>
  <si>
    <t>XDM 02TBT T8 1x630KVA KHU NHA O PHU LAM SM (8061263617090)-1.21304200.0014722_8061263617090</t>
  </si>
  <si>
    <t>VVT-201912279</t>
  </si>
  <si>
    <t>102 650 000</t>
  </si>
  <si>
    <t>193200157</t>
  </si>
  <si>
    <t>VVT-0014957</t>
  </si>
  <si>
    <t>MBT 3P 2000kVA 22/0,4kV Amorphous-001-1.21304200.0014957_193200157</t>
  </si>
  <si>
    <t>VVT-202001217</t>
  </si>
  <si>
    <t>647 604 900</t>
  </si>
  <si>
    <t>582 117 289</t>
  </si>
  <si>
    <t xml:space="preserve">647 604 900 </t>
  </si>
  <si>
    <t>357997</t>
  </si>
  <si>
    <t>VVT-0014975</t>
  </si>
  <si>
    <t>MBT LHT,THT Q8*3P-15-22/0.4* 400KVA 357997-1.21300130.0014975_357997</t>
  </si>
  <si>
    <t>VVT-202001235</t>
  </si>
  <si>
    <t>3 137 981</t>
  </si>
  <si>
    <t>60743143</t>
  </si>
  <si>
    <t>VVT-0014987</t>
  </si>
  <si>
    <t>MBT 60643143    TBD4         150/2.04.96       11A-11.06.96-1.21300130.0014987_60743143</t>
  </si>
  <si>
    <t>VVT-202001247</t>
  </si>
  <si>
    <t>60543079</t>
  </si>
  <si>
    <t>VVT-0014992</t>
  </si>
  <si>
    <t>MBT 60543079    TBD4         96/2.04.96        11B-11.06.96-1.21300130.0014992_60543079</t>
  </si>
  <si>
    <t>VVT-202001252</t>
  </si>
  <si>
    <t>801056</t>
  </si>
  <si>
    <t>VVT-0014997</t>
  </si>
  <si>
    <t>MBT LUOI HT TRAM HT CUM B CHO LON-1.21300130.0014997_801056</t>
  </si>
  <si>
    <t>VVT-202001257</t>
  </si>
  <si>
    <t>051197552</t>
  </si>
  <si>
    <t>VVT-0015006</t>
  </si>
  <si>
    <t>MBT DIEN KHI HOA XA PHONG PHU-1.21300110.0015006_051197552</t>
  </si>
  <si>
    <t>VVT-202001266</t>
  </si>
  <si>
    <t>710893</t>
  </si>
  <si>
    <t>VVT-0014958</t>
  </si>
  <si>
    <t>MBT LUOI HT TRAM HT QUAN 6-1.21300100.0014958_710893</t>
  </si>
  <si>
    <t>VVT-202001218</t>
  </si>
  <si>
    <t>050307136</t>
  </si>
  <si>
    <t>VVT-0014964</t>
  </si>
  <si>
    <t>MBT CHONG QUA TAI TBT KHU VUC BHH,BHHA,BHHB-QBT LLK040745 050307136-1.21304200.0014964_050307136</t>
  </si>
  <si>
    <t>VVT-202001224</t>
  </si>
  <si>
    <t>12 455 144</t>
  </si>
  <si>
    <t>10643230</t>
  </si>
  <si>
    <t>VVT-0014969</t>
  </si>
  <si>
    <t>MBT 400KVA 10643230 CT HTPT LHT-THT Q8 15-22/-0.4KV-1.21300130.0014969_10643230</t>
  </si>
  <si>
    <t>VVT-202001229</t>
  </si>
  <si>
    <t>06110027</t>
  </si>
  <si>
    <t>VVT-0015097</t>
  </si>
  <si>
    <t>MBT HTPT LUI HA THE KHU VUC QUAN 2 - 06110027-1.21300112.0015097_06110027</t>
  </si>
  <si>
    <t>VVT-202002089</t>
  </si>
  <si>
    <t>10523124</t>
  </si>
  <si>
    <t>VVT-0015099</t>
  </si>
  <si>
    <t>MAY BIEN THE CT HTPT LHT THT XA BA DIEM,......XUAN THOI THUONG HOC MON-1.21300126.0015099_10523124</t>
  </si>
  <si>
    <t>VVT-202002091</t>
  </si>
  <si>
    <t>040815113</t>
  </si>
  <si>
    <t>VVT-0015103</t>
  </si>
  <si>
    <t>MBT 1P 50KVA 8,6-12,7/0,23-0,44KV - RRK141504-1.21303001.0015103_040815113</t>
  </si>
  <si>
    <t>VVT-202002095</t>
  </si>
  <si>
    <t>16 076 626</t>
  </si>
  <si>
    <t>041201152</t>
  </si>
  <si>
    <t>VVT-0015091</t>
  </si>
  <si>
    <t>MAY BIEN THE CT HTPT LHT-THT 5 XA DOC QUOC LO 1A HUYEN BINH CHANH-1.21300108.0015091_041201152</t>
  </si>
  <si>
    <t>VVT-202002083</t>
  </si>
  <si>
    <t>358064</t>
  </si>
  <si>
    <t>VVT-0015032</t>
  </si>
  <si>
    <t>MAY BIEN THE LUOI HT TRAM HT Q.6*3P-15-22/0.4*400KVA-1.21300131.0015032_358064</t>
  </si>
  <si>
    <t>VVT-202002024</t>
  </si>
  <si>
    <t>61143188-2</t>
  </si>
  <si>
    <t>VVT-0015039</t>
  </si>
  <si>
    <t>MBT CUA CONG TRINH HTHT LE DAI HANH (Trạm Tạo Tác)-1.21300110.0015039_61143188-2</t>
  </si>
  <si>
    <t>VVT-202002031</t>
  </si>
  <si>
    <t>800852</t>
  </si>
  <si>
    <t>VVT-0015042</t>
  </si>
  <si>
    <t>MBT LUOI HT TRAM HT QUAN 11-1.21300110.0015042_800852</t>
  </si>
  <si>
    <t>VVT-202002034</t>
  </si>
  <si>
    <t>161501792</t>
  </si>
  <si>
    <t>VVT-0015070</t>
  </si>
  <si>
    <t>MBT 1P 50KVA SM 161501792 CCK150901-1.21304200.0015070_161501792</t>
  </si>
  <si>
    <t>VVT-202002062</t>
  </si>
  <si>
    <t>24 960 113</t>
  </si>
  <si>
    <t>161501708</t>
  </si>
  <si>
    <t>VVT-0015075</t>
  </si>
  <si>
    <t>MBT 1P 50KVA THIBIDI SM 161501708 CCK150901-1.21304200.0015075_161501708</t>
  </si>
  <si>
    <t>VVT-202002067</t>
  </si>
  <si>
    <t>32 931 849</t>
  </si>
  <si>
    <t>162400324</t>
  </si>
  <si>
    <t>VVT-0015169</t>
  </si>
  <si>
    <t>MBT AMOPHOUS 400KVA SM 162400324 NANG CAP DIEN AP AAK161505-1.21304200.0015169_162400324</t>
  </si>
  <si>
    <t>VVT-202003058</t>
  </si>
  <si>
    <t>239 343 000</t>
  </si>
  <si>
    <t>139 901 609</t>
  </si>
  <si>
    <t>141006183</t>
  </si>
  <si>
    <t>VVT-0015200</t>
  </si>
  <si>
    <t>MBT 400kVA 141006183 CT HT &amp; PT LUOI TRAM HT XA V.LOC A-B BC (2006)-1.21304200.0015200_141006183</t>
  </si>
  <si>
    <t>VVT-202003089</t>
  </si>
  <si>
    <t>95 754 264</t>
  </si>
  <si>
    <t>041013400</t>
  </si>
  <si>
    <t>VVT-0015252</t>
  </si>
  <si>
    <t>MBT 1P 50KVA NCDA TUYEN GO LAO, AP DON, TAM THON 1, 2 T.HIEP-RRK122102-1.21303008.0015252_041013400</t>
  </si>
  <si>
    <t>VVT-202003141</t>
  </si>
  <si>
    <t>21 189 902</t>
  </si>
  <si>
    <t>090813104</t>
  </si>
  <si>
    <t>VVT-0015256</t>
  </si>
  <si>
    <t>MBT 3P 15-22/0,44KV SM 090813104 - RRK120702-1.21304218.0015256_090813104</t>
  </si>
  <si>
    <t>VVT-202003145</t>
  </si>
  <si>
    <t>107 395 940</t>
  </si>
  <si>
    <t>36 121 817</t>
  </si>
  <si>
    <t xml:space="preserve">107 395 940 </t>
  </si>
  <si>
    <t>050707150</t>
  </si>
  <si>
    <t>VVT-0015368</t>
  </si>
  <si>
    <t>MBT CT HTT &amp; LHT TRSƠN, PĐ GIOT,TLONG,HGIANG TRAM GIAI PHONG 34-1.21304200.0015368_050707150</t>
  </si>
  <si>
    <t>VVT-202004009</t>
  </si>
  <si>
    <t>8 278 286</t>
  </si>
  <si>
    <t>S040417349</t>
  </si>
  <si>
    <t>VVT-0015357</t>
  </si>
  <si>
    <t>MBT  50kVA 12,7(8,66)/0,44_NCDA 2017 (73)-1.21310108.0015357_S040417349</t>
  </si>
  <si>
    <t>VVT-202003246</t>
  </si>
  <si>
    <t>161502504</t>
  </si>
  <si>
    <t>VVT-0015382</t>
  </si>
  <si>
    <t>MBT  50kVA 12,7/0,44_NCDA 2017 (11)-1.21310108.0015382_161502504</t>
  </si>
  <si>
    <t>VVT-202004023</t>
  </si>
  <si>
    <t>25 767 299</t>
  </si>
  <si>
    <t>60611154</t>
  </si>
  <si>
    <t>VVT-0015412</t>
  </si>
  <si>
    <t>MBT 60611154    TBD4         150/2.04.96       11A-11.06.96-1.21300112.0015412_60611154</t>
  </si>
  <si>
    <t>VVT-202005028</t>
  </si>
  <si>
    <t>140602128</t>
  </si>
  <si>
    <t>VVT-0015427</t>
  </si>
  <si>
    <t>MAY BIEN THE 3P 22-15/0.4KV CT HTPTL,THT P14-P17 QUAN TAN BINH-1.21300130.0015427_140602128</t>
  </si>
  <si>
    <t>VVT-202005043</t>
  </si>
  <si>
    <t>81111115-22</t>
  </si>
  <si>
    <t>VVT-0015431</t>
  </si>
  <si>
    <t>MBT 1P 100KVA -15/0.4KV NM Z756 T6 BAN GIAO-1.21304200.0015431_81111115-22</t>
  </si>
  <si>
    <t>VVT-202005047</t>
  </si>
  <si>
    <t>358260</t>
  </si>
  <si>
    <t>VVT-0015436</t>
  </si>
  <si>
    <t>MAY BIEN THE LUOI HT,THT QUAN 8*3P-15-22/0.4* 400 KVA-1.21304230.0015436_358260</t>
  </si>
  <si>
    <t>VVT-202005052</t>
  </si>
  <si>
    <t>S020317217</t>
  </si>
  <si>
    <t>VVT-0015394</t>
  </si>
  <si>
    <t>MBT 25KVA-X-TBA-MY THANH 1/2( XDM cấp điện Ông Lâm Văn Hiệp )-1.21304202.0015394_S020317217</t>
  </si>
  <si>
    <t>VVT-202005010</t>
  </si>
  <si>
    <t>18 617 000</t>
  </si>
  <si>
    <t>11 721 901</t>
  </si>
  <si>
    <t>061197711</t>
  </si>
  <si>
    <t>VVT-0015438</t>
  </si>
  <si>
    <t>MBT LHT TRAM HT QUAN 6-1.21300112.0015438_061197711</t>
  </si>
  <si>
    <t>VVT-202005054</t>
  </si>
  <si>
    <t>31171369</t>
  </si>
  <si>
    <t>VVT-0015445</t>
  </si>
  <si>
    <t>MBT CT NNQT CAC TBT KV P:6,7,8,9,10- Q:TB NNK030728 TRAM AU CO 475TC-1.21304200.0015445_31171369</t>
  </si>
  <si>
    <t>VVT-202005061</t>
  </si>
  <si>
    <t>358309</t>
  </si>
  <si>
    <t>VVT-0015423</t>
  </si>
  <si>
    <t>MAY BIEN THE LUOI HT-TRAM HT Q.P_NHUAN*3P-15-22/0.4* 400 KVA-1.21300130.0015423_358309</t>
  </si>
  <si>
    <t>VVT-202005039</t>
  </si>
  <si>
    <t>357742</t>
  </si>
  <si>
    <t>VVT-0015407</t>
  </si>
  <si>
    <t>MAY BIEN THE LUOI HT-TRAM HT Q. BINH THANH*3P-15-22/0.4* 400 KVA-1.21300130.0015407_357742</t>
  </si>
  <si>
    <t>VVT-202005023</t>
  </si>
  <si>
    <t>358289</t>
  </si>
  <si>
    <t>VVT-0015409</t>
  </si>
  <si>
    <t>MAY BIEN THE LUOI HT-TRAM HT Q.5*3P-15-22/0.4* 400 KVA-1.21304230.0015409_358289</t>
  </si>
  <si>
    <t>VVT-202005025</t>
  </si>
  <si>
    <t>050203160</t>
  </si>
  <si>
    <t>VVT-0015451</t>
  </si>
  <si>
    <t>MBT-HT VA PTL AN LAC BINH TRI DONG BINH TAN-2004 050203160-1.21304200.0015451_050203160</t>
  </si>
  <si>
    <t>VVT-202005067</t>
  </si>
  <si>
    <t>4032150038462</t>
  </si>
  <si>
    <t>VVT-0015461</t>
  </si>
  <si>
    <t>MBT THIBIDI 1P 8.6-12.7/0.2-0.4KV- CT HTPT LUOI DIEN Q.BT NAM 2004-1.21300108.0015461_4032150038462</t>
  </si>
  <si>
    <t>VVT-202006002</t>
  </si>
  <si>
    <t>4032150038522</t>
  </si>
  <si>
    <t>VVT-0015464</t>
  </si>
  <si>
    <t>MBT THIBIDI 1P 8.6-12.7/0.2-0.4KV- CT HTPT LUOI DIEN Q.BT NAM 2004-1.21300108.0015464_4032150038522</t>
  </si>
  <si>
    <t>VVT-202006005</t>
  </si>
  <si>
    <t>4032150038480</t>
  </si>
  <si>
    <t>VVT-0015465</t>
  </si>
  <si>
    <t>MBT THIBIDI 1P 8.6-12.7/0.2-0.4KV- CT HTPT LUOI DIEN Q.BT NAM 2004-1.21300108.0015465_4032150038480</t>
  </si>
  <si>
    <t>VVT-202006006</t>
  </si>
  <si>
    <t>303164027-2</t>
  </si>
  <si>
    <t>VVT-0015487</t>
  </si>
  <si>
    <t>MBT 3P 1600KVA 15-22/0.4KV-1.21300118.0015487_303164027-2</t>
  </si>
  <si>
    <t>VVT-202006028</t>
  </si>
  <si>
    <t>732 291 000</t>
  </si>
  <si>
    <t>582 291 000</t>
  </si>
  <si>
    <t>150 000 000</t>
  </si>
  <si>
    <t>6101316830040</t>
  </si>
  <si>
    <t>VVT-0015491</t>
  </si>
  <si>
    <t>MBT 1600KVA - XDM TBT 1600KVA &amp; DI DOI TBT 630KVA CC DAT PHG NAM-1.21300160.0015491_6101316830040</t>
  </si>
  <si>
    <t>VVT-202006032</t>
  </si>
  <si>
    <t>58 935 658</t>
  </si>
  <si>
    <t>132160154</t>
  </si>
  <si>
    <t>VVT-0015511</t>
  </si>
  <si>
    <t>MBT 160KVA KGD VISAL2 (HT &amp; PTL  DLTTH 2013) SM:132160154-1.21304218.0015511_132160154</t>
  </si>
  <si>
    <t>VVT-202006052</t>
  </si>
  <si>
    <t>45 187 074</t>
  </si>
  <si>
    <t>10523116</t>
  </si>
  <si>
    <t>VVT-0015563</t>
  </si>
  <si>
    <t>MAY BIEN THE CT XUAN THOI SON...TAN XUAN HM 3 PHA 15-22/0.4KV-1.21304226.0015563_10523116</t>
  </si>
  <si>
    <t>VVT-202006104</t>
  </si>
  <si>
    <t>357865</t>
  </si>
  <si>
    <t>VVT-0015571</t>
  </si>
  <si>
    <t>MAY BIEN THE LUOI HT-TRAM HT Q. 4*3P-15-22/0.4* 250 KVA-1.21300126.0015571_357865</t>
  </si>
  <si>
    <t>VVT-202006112</t>
  </si>
  <si>
    <t>S06101564</t>
  </si>
  <si>
    <t>VVT-0015578</t>
  </si>
  <si>
    <t>MBT 1P 100KVA 12,7/0,4Kv EMC S06101564-Trang bi MBT JJK151501-1.21304212.0015578_S06101564</t>
  </si>
  <si>
    <t>VVT-202006119</t>
  </si>
  <si>
    <t>26 007 530</t>
  </si>
  <si>
    <t>357596</t>
  </si>
  <si>
    <t>VVT-0015516</t>
  </si>
  <si>
    <t>MBT LUOI HT THT QUAN 5 1P 8.6-12.7/2-4 100KVA-1.21304212.0015516_357596</t>
  </si>
  <si>
    <t>VVT-202006057</t>
  </si>
  <si>
    <t>90101012-22</t>
  </si>
  <si>
    <t>VVT-0015517</t>
  </si>
  <si>
    <t>MBT 1P 15KV No 90101012-22 T1 120-240V SM L842 352 YELA KHO XANG CONG AN-1.21304226.0015517_90101012-22</t>
  </si>
  <si>
    <t>VVT-202006058</t>
  </si>
  <si>
    <t>61151815-22</t>
  </si>
  <si>
    <t>VVT-0015523</t>
  </si>
  <si>
    <t>MBT CUA CONG TRINH HTHT HUYEN HOC MON-1.21304226.0015523_61151815-22</t>
  </si>
  <si>
    <t>VVT-202006064</t>
  </si>
  <si>
    <t>801127</t>
  </si>
  <si>
    <t>VVT-0015529</t>
  </si>
  <si>
    <t>MAY BIEN THE DKH TAN THOI HIEP*3P-15-22/0.4* 250 KVA-1.21304226.0015529_801127</t>
  </si>
  <si>
    <t>VVT-202006070</t>
  </si>
  <si>
    <t>131002379</t>
  </si>
  <si>
    <t>VVT-0015531</t>
  </si>
  <si>
    <t>MAY BIEN THE  3P 22-15/0.4KV HT PTL,THT CHONG QUA TAI PTAN THOI HIEP..-1.21304226.0015531_131002379</t>
  </si>
  <si>
    <t>VVT-202006072</t>
  </si>
  <si>
    <t>130613199</t>
  </si>
  <si>
    <t>VVT-0015533</t>
  </si>
  <si>
    <t>MBT 3P 320kVA SM 130613199-1.21300100.0015533_130613199</t>
  </si>
  <si>
    <t>VVT-202006074</t>
  </si>
  <si>
    <t>198 952 727</t>
  </si>
  <si>
    <t>75 314 446</t>
  </si>
  <si>
    <t xml:space="preserve">198 952 727 </t>
  </si>
  <si>
    <t>357483</t>
  </si>
  <si>
    <t>VVT-0015601</t>
  </si>
  <si>
    <t>MAY BIEN THE LUOI HA THE TRAM HT GO VAP*1P-8.6-12.7/2-4* 100 KVA-1.21300112.0015601_357483</t>
  </si>
  <si>
    <t>VVT-202006142</t>
  </si>
  <si>
    <t>357632</t>
  </si>
  <si>
    <t>VVT-0015602</t>
  </si>
  <si>
    <t>MAY BIEN THE LUOI HA THE TRAM HT GO VAP*1P-8.6-12.7/2-4* 100 KVA-1.21300112.0015602_357632</t>
  </si>
  <si>
    <t>VVT-202006143</t>
  </si>
  <si>
    <t>357630</t>
  </si>
  <si>
    <t>VVT-0015613</t>
  </si>
  <si>
    <t>MAY BIEN THE LUOI HT-TRAM HT Q.1*1P-8.6-12.7/2-4* 100 KVA-1.21300100.0015613_357630</t>
  </si>
  <si>
    <t>VVT-202006154</t>
  </si>
  <si>
    <t>140507126</t>
  </si>
  <si>
    <t>VVT-0015628</t>
  </si>
  <si>
    <t>MBT 400KVA DI DOI VA TAI BO TRI LUOI THT CAU HOANG HOA THAM-1.21304200.0015628_140507126</t>
  </si>
  <si>
    <t>VVT-202006169</t>
  </si>
  <si>
    <t>2 124 657</t>
  </si>
  <si>
    <t>4102175177313</t>
  </si>
  <si>
    <t>VVT-0015696</t>
  </si>
  <si>
    <t>MBT 1P 75KVA (8,66-12,7/0.22-0,44KV) TRAM HT P5,7,10 GV-2005(DU PHONG)-1.21304010.0015696_4102175177313</t>
  </si>
  <si>
    <t>VVT-202007065</t>
  </si>
  <si>
    <t>050502190</t>
  </si>
  <si>
    <t>VVT-0015697</t>
  </si>
  <si>
    <t>MBT PTT LHT QUAN GO VAP 2003-1.21304010.0015697_050502190</t>
  </si>
  <si>
    <t>VVT-202007066</t>
  </si>
  <si>
    <t>050707245</t>
  </si>
  <si>
    <t>VVT-0015700</t>
  </si>
  <si>
    <t>MBT 1P 75KVA 8.6-12.7/0.2-0.4KV-Cải tạo và PT l/điện p/phối ĐLGV 2006-1.21304010.0015700_050707245</t>
  </si>
  <si>
    <t>VVT-202007069</t>
  </si>
  <si>
    <t>12 062 613</t>
  </si>
  <si>
    <t>140804106</t>
  </si>
  <si>
    <t>VVT-0015706</t>
  </si>
  <si>
    <t>MBT 3PHA 400KVA SM 140804106 KHU Y TE KY THUAT CAO BTD-1.21304200.0015706_140804106</t>
  </si>
  <si>
    <t>VVT-202007075</t>
  </si>
  <si>
    <t>277 904 244</t>
  </si>
  <si>
    <t>1 587 353</t>
  </si>
  <si>
    <t>14010782</t>
  </si>
  <si>
    <t>VVT-0015712</t>
  </si>
  <si>
    <t>HOAN THIEN &amp; PTLHT QUAN 6(NAM 2006)LLK040728 SM 14010782-1.21304200.0015712_14010782</t>
  </si>
  <si>
    <t>VVT-202007081</t>
  </si>
  <si>
    <t>90943124</t>
  </si>
  <si>
    <t>VVT-0015727</t>
  </si>
  <si>
    <t>MAY BIEN THE TRAM THI TRAN AN LAC B.T.DONG BCTE3-1.21300100.0015727_90943124</t>
  </si>
  <si>
    <t>VVT-202007096</t>
  </si>
  <si>
    <t>0310128T</t>
  </si>
  <si>
    <t>VVT-0015732</t>
  </si>
  <si>
    <t>MAY BIEN THE 1PHA 8.6-12.7/0.2-0.4KV-1.21300100.0015732_0310128T</t>
  </si>
  <si>
    <t>VVT-202007101</t>
  </si>
  <si>
    <t>05070216</t>
  </si>
  <si>
    <t>VVT-0015636</t>
  </si>
  <si>
    <t>MAY BIEN THE 1P 8.6/0.2-0.4KV CT HTPTL,THT P14-P17 QUAN TAN BINH-1.21300110.0015636_05070216</t>
  </si>
  <si>
    <t>VVT-202007005</t>
  </si>
  <si>
    <t>357179</t>
  </si>
  <si>
    <t>VVT-0015638</t>
  </si>
  <si>
    <t>MAY BIEN THE LUOI HA THE TRAM HT TAN BINH-1P -8.6-12.7/2-4 *75 KVA-1.21300110.0015638_357179</t>
  </si>
  <si>
    <t>VVT-202007007</t>
  </si>
  <si>
    <t>060802229</t>
  </si>
  <si>
    <t>VVT-0015645</t>
  </si>
  <si>
    <t>MAY BIEN THE 1P 12,7-8,6/0,2-0,4KV CT HTPTL,THT P15-20 QUAN TAN BINH-1.21300112.0015645_060802229</t>
  </si>
  <si>
    <t>VVT-202007014</t>
  </si>
  <si>
    <t>70143015</t>
  </si>
  <si>
    <t>VVT-0015661</t>
  </si>
  <si>
    <t>MBT 400KVA-1.21300130.0015661_70143015</t>
  </si>
  <si>
    <t>VVT-202007030</t>
  </si>
  <si>
    <t>61223148-2</t>
  </si>
  <si>
    <t>VVT-0015663</t>
  </si>
  <si>
    <t>MBT CT DIEN KHI HOA XA HIEP BINH PHUOC-1.21303226.0015663_61223148-2</t>
  </si>
  <si>
    <t>VVT-202007032</t>
  </si>
  <si>
    <t>358152</t>
  </si>
  <si>
    <t>VVT-0015673</t>
  </si>
  <si>
    <t>MBT LHT-TRAM HT Q.5*3P-15-22/0.4* 400 KVA 358152-1.21300130.0015673_358152</t>
  </si>
  <si>
    <t>VVT-202007042</t>
  </si>
  <si>
    <t>4 444 534</t>
  </si>
  <si>
    <t>140201109</t>
  </si>
  <si>
    <t>VVT-0015674</t>
  </si>
  <si>
    <t>MBT 400KVA 140201109 HTPT LHT_THT P11,13 Q5-1.21300130.0015674_140201109</t>
  </si>
  <si>
    <t>VVT-202007043</t>
  </si>
  <si>
    <t>70331078-22</t>
  </si>
  <si>
    <t>VVT-0015787</t>
  </si>
  <si>
    <t>MBT CT TCCS TU 1P - 3P TAN AN HOI , PVA , TA CU CHI 38KVA SM 70331078-1.21300105.0015787_70331078-22</t>
  </si>
  <si>
    <t>VVT-202007156</t>
  </si>
  <si>
    <t>37.5KVA</t>
  </si>
  <si>
    <t>41 275 000</t>
  </si>
  <si>
    <t xml:space="preserve">8 806 000 </t>
  </si>
  <si>
    <t>061197545</t>
  </si>
  <si>
    <t>VVT-0015847</t>
  </si>
  <si>
    <t>MBT CUA CONG TRINH LUOI HA THE, TRAM HA THE P13 QUAN TAN BINH-1.21300112.0015847_061197545</t>
  </si>
  <si>
    <t>VVT-202007216</t>
  </si>
  <si>
    <t>31051606-22</t>
  </si>
  <si>
    <t>VVT-0015808</t>
  </si>
  <si>
    <t>MBT CT HT VA PT LHT HUYEN CU CHI NAM 2003 50KVA SM 31051606-1.21300108.0015808_31051606-22</t>
  </si>
  <si>
    <t>VVT-202007177</t>
  </si>
  <si>
    <t>04020637</t>
  </si>
  <si>
    <t>VVT-0015813</t>
  </si>
  <si>
    <t>HTPT THT-THT P1-16Q8 SM 04020637-1.21300108.0015813_04020637</t>
  </si>
  <si>
    <t>VVT-202007182</t>
  </si>
  <si>
    <t>357827</t>
  </si>
  <si>
    <t>VVT-0015823</t>
  </si>
  <si>
    <t>MAY BIEN THE LUOI HT-TRAM HT H. CU CHI*3P-15-22/0.4* 250 KVA-1.21300126.0015823_357827</t>
  </si>
  <si>
    <t>VVT-202007192</t>
  </si>
  <si>
    <t>050806121</t>
  </si>
  <si>
    <t>VVT-0015746</t>
  </si>
  <si>
    <t>MBT CHONG QUA TAI TBT KHU VUC ANLAC A TAN TAO A BT(425C017)SM050806121-1.21304200.0015746_050806121</t>
  </si>
  <si>
    <t>VVT-202007115</t>
  </si>
  <si>
    <t>61171263-22</t>
  </si>
  <si>
    <t>VVT-0015759</t>
  </si>
  <si>
    <t>MBT CT HTPT TRAM DIEN AP SO KE HOACH SM 61171263-22-1.21304201.0015759_61171263-22</t>
  </si>
  <si>
    <t>VVT-202007128</t>
  </si>
  <si>
    <t>70321081-22</t>
  </si>
  <si>
    <t>VVT-0015767</t>
  </si>
  <si>
    <t>MBT CUA CONG TRINH DIEN KHI HOA XA AN NHON TAY-1.21300102.0015767_70321081-22</t>
  </si>
  <si>
    <t>VVT-202007136</t>
  </si>
  <si>
    <t>020698190</t>
  </si>
  <si>
    <t>VVT-0015771</t>
  </si>
  <si>
    <t>MAY BIEN THE HT LUOI HT CU CHI-1P -8.6-12.7/2-4 25 KVA-1.21300102.0015771_020698190</t>
  </si>
  <si>
    <t>VVT-202007140</t>
  </si>
  <si>
    <t>70143006</t>
  </si>
  <si>
    <t>VVT-0015866</t>
  </si>
  <si>
    <t>MAY BIEN THE 70143006           400-1.21300130.0015866_70143006</t>
  </si>
  <si>
    <t>VVT-202007235</t>
  </si>
  <si>
    <t>05100733</t>
  </si>
  <si>
    <t>VVT-0015883</t>
  </si>
  <si>
    <t>MBT 1P 75kVA  15(22)/0.4kV NG.S.SACH 87/90 CT HT LĐ P:15 Q:TB-1.21304200.0015883_05100733</t>
  </si>
  <si>
    <t>VVT-202007252</t>
  </si>
  <si>
    <t>06080850</t>
  </si>
  <si>
    <t>VVT-0015885</t>
  </si>
  <si>
    <t>MBT CT HT VA PTT &amp; LHT P:1-10 Q: TAN BINH TRAM VAN SY 307-1.21304200.0015885_06080850</t>
  </si>
  <si>
    <t>VVT-202007254</t>
  </si>
  <si>
    <t>79 795 382</t>
  </si>
  <si>
    <t>130714197</t>
  </si>
  <si>
    <t>VVT-0015905</t>
  </si>
  <si>
    <t>MBT 3P 320kVA 15(22)/0,4kV NCĐA 15  - 22 kv 05 tuyến TT  lê minh xuân-1.21020200.0015905_130714197</t>
  </si>
  <si>
    <t>VVT-202007274</t>
  </si>
  <si>
    <t>174 373 000</t>
  </si>
  <si>
    <t>94 586 930</t>
  </si>
  <si>
    <t>021005291</t>
  </si>
  <si>
    <t>VVT-0015914</t>
  </si>
  <si>
    <t>MBT 25KVA 8,6(12,7)/0,22-0,44KV SM: 021005291 (nhận từ Trường THPT BK)-1.21300101.0015914_021005291</t>
  </si>
  <si>
    <t>VVT-202008002</t>
  </si>
  <si>
    <t>70351319-22</t>
  </si>
  <si>
    <t>VVT-0015915</t>
  </si>
  <si>
    <t>MBT CUA CONG TRINH DIEN KHI HOA XA PHU XUAN SM: 70351319-22-1.21300108.0015915_70351319-22</t>
  </si>
  <si>
    <t>VVT-202008003</t>
  </si>
  <si>
    <t>10451477-22</t>
  </si>
  <si>
    <t>VVT-0015928</t>
  </si>
  <si>
    <t>MBT 1P 50KVA SM: 10451477-22 (KDL Phú Thọ)-1.21300108.0015928_10451477-22</t>
  </si>
  <si>
    <t>VVT-202008016</t>
  </si>
  <si>
    <t>05069834</t>
  </si>
  <si>
    <t>VVT-0015933</t>
  </si>
  <si>
    <t>MBT 1PHA 75 kVA SM: 05069834-1.21300110.0015933_05069834</t>
  </si>
  <si>
    <t>VVT-202008021</t>
  </si>
  <si>
    <t>358051</t>
  </si>
  <si>
    <t>VVT-0016039</t>
  </si>
  <si>
    <t>MBT LHT, THT H.HOC MON*3P-15-22/0.4*400KVA SM 358051-1.21300130.0016039_358051</t>
  </si>
  <si>
    <t>VVT-202008127</t>
  </si>
  <si>
    <t>00911107</t>
  </si>
  <si>
    <t>VVT-0016006</t>
  </si>
  <si>
    <t>HTPT LHT_THT KHU VUC QUAN 9-1.21300112.0016006_00911107</t>
  </si>
  <si>
    <t>VVT-202008094</t>
  </si>
  <si>
    <t>VVT-0016000</t>
  </si>
  <si>
    <t>MBT 400KVA HT &amp; PT LUOI TRAM HA THE Q9( PHUOC LONG 7)-1.21304230.0016000_4041240170186</t>
  </si>
  <si>
    <t>VVT-202008088</t>
  </si>
  <si>
    <t>20 304 999</t>
  </si>
  <si>
    <t>358024</t>
  </si>
  <si>
    <t>VVT-0016029</t>
  </si>
  <si>
    <t>MAY BIEN THE LHT THT Q1*3P-15-22/0.4*400KVA-1.21300111.0016029_358024</t>
  </si>
  <si>
    <t>VVT-202008117</t>
  </si>
  <si>
    <t>70111014-22</t>
  </si>
  <si>
    <t>VVT-0016050</t>
  </si>
  <si>
    <t>MBT CUA CONG TRINH HTHT LE DAI HANH-1.21300110.0016050_70111014-22</t>
  </si>
  <si>
    <t>VVT-202008138</t>
  </si>
  <si>
    <t>VVT-0016067</t>
  </si>
  <si>
    <t>N-MBT NNK050709-So may 412100224569-37013000073-HT&amp;PT MBT KV SON KY-1.21300112.0016067_4122100224569</t>
  </si>
  <si>
    <t>VVT-202008155</t>
  </si>
  <si>
    <t>1 394 581</t>
  </si>
  <si>
    <t>050102118</t>
  </si>
  <si>
    <t>VVT-0016083</t>
  </si>
  <si>
    <t>MAY BIEN THE 8.6-12.7/0.2-0.4KV 1 PHA 75KVA EMIC-1.21300110.0016083_050102118</t>
  </si>
  <si>
    <t>VVT-202008171</t>
  </si>
  <si>
    <t>65 007 381</t>
  </si>
  <si>
    <t>13 047 619</t>
  </si>
  <si>
    <t>051097759</t>
  </si>
  <si>
    <t>VVT-0016084</t>
  </si>
  <si>
    <t>MBT DIEN KHI HOA XA TAN THOI NHI-1.21300110.0016084_051097759</t>
  </si>
  <si>
    <t>VVT-202008172</t>
  </si>
  <si>
    <t>091097647</t>
  </si>
  <si>
    <t>VVT-0016090</t>
  </si>
  <si>
    <t>MBT DIEN KHI HOA XA TAN CHANH HIEP-1.21300118.0016090_091097647</t>
  </si>
  <si>
    <t>VVT-202008178</t>
  </si>
  <si>
    <t>357833</t>
  </si>
  <si>
    <t>VVT-0016105</t>
  </si>
  <si>
    <t>MAY BIEN THE LUOI HA THE TRAM HT GO VAP*3P-15-22/0.4* 250 KVA-1.21300126.0016105_357833</t>
  </si>
  <si>
    <t>VVT-202008193</t>
  </si>
  <si>
    <t>4102175177308</t>
  </si>
  <si>
    <t>VVT-0016109</t>
  </si>
  <si>
    <t>MBT 1P 75KVA (8,66-12,7/0.22-0,44KV) TRAM HT P5,7,10 GV-2005-1.21304010.0016109_4102175177308</t>
  </si>
  <si>
    <t>VVT-202008197</t>
  </si>
  <si>
    <t>70151070</t>
  </si>
  <si>
    <t>VVT-0016146</t>
  </si>
  <si>
    <t>MBT CUA CONG TRINH DIEN KHI HOA XA TAN TUC-1.21300108.0016146_70151070</t>
  </si>
  <si>
    <t>VVT-202008234</t>
  </si>
  <si>
    <t>050394115</t>
  </si>
  <si>
    <t>VVT-0016153</t>
  </si>
  <si>
    <t>MBT 75KVA 8660/220 440V SM 050 394115-1.21300100.0016153_050394115</t>
  </si>
  <si>
    <t>VVT-202008241</t>
  </si>
  <si>
    <t>050798318</t>
  </si>
  <si>
    <t>VVT-0016157</t>
  </si>
  <si>
    <t>MAY BIEN THE HT LUOI HT BINH CHANH-1P -8.6-12.7/2-4 *75 KVA-1.21300100.0016157_050798318</t>
  </si>
  <si>
    <t>VVT-202008245</t>
  </si>
  <si>
    <t>10923322</t>
  </si>
  <si>
    <t>VVT-0016175</t>
  </si>
  <si>
    <t>MAY BIEN THE CT HTPT LHT-THTPDONG HUNG THUAN, TRUNG MY TAY QUAN 12-1.21300126.0016175_10923322</t>
  </si>
  <si>
    <t>VVT-202008263</t>
  </si>
  <si>
    <t>090407114</t>
  </si>
  <si>
    <t>VVT-0016186</t>
  </si>
  <si>
    <t>MBT 160KVA 15/0.4KV PHU KIN L Đ GIAI QUYET NHU CAU MAC ĐK 75 KHU VUC-1.21304218.0016186_090407114</t>
  </si>
  <si>
    <t>VVT-202008274</t>
  </si>
  <si>
    <t>24 363 562</t>
  </si>
  <si>
    <t>06110365</t>
  </si>
  <si>
    <t>VVT-0016110</t>
  </si>
  <si>
    <t>MBT 1P 100KVA - CT HT VA PT LHT P15-17 QGV-1.21304012.0016110_06110365</t>
  </si>
  <si>
    <t>VVT-202008198</t>
  </si>
  <si>
    <t>151205239</t>
  </si>
  <si>
    <t>VVT-0016194</t>
  </si>
  <si>
    <t>MBT 560KVA THANH MY LOI 151205239-1.21304200.0016194_151205239</t>
  </si>
  <si>
    <t>VVT-202009001</t>
  </si>
  <si>
    <t>VVT-0016332</t>
  </si>
  <si>
    <t>MBT3P 250KVA 15-22/0.4KV TCCS&amp; PT T.HT ,LHT CHONG Q.TAI XA: BĐ,XTT,XTS-1.21304226.0016332_4011225044024</t>
  </si>
  <si>
    <t>VVT-202009139</t>
  </si>
  <si>
    <t>VVT-0016207</t>
  </si>
  <si>
    <t>MBT 61116137-2 CONG TRINH DIEN KHI HOA XA THANH LOC-1.21304226.0016207_61116137-2</t>
  </si>
  <si>
    <t>VVT-202009014</t>
  </si>
  <si>
    <t>800828</t>
  </si>
  <si>
    <t>VVT-0016213</t>
  </si>
  <si>
    <t>MAY BIEN THE HT LUOI HT TAN BINH*3P-15-22/0.4* 320 KVA-1.21304226.0016213_800828</t>
  </si>
  <si>
    <t>VVT-202009020</t>
  </si>
  <si>
    <t>VVT-0016214</t>
  </si>
  <si>
    <t>MBT 3P 320KVA 15-22/04 XD HT DIEN CV PHAN MEM QUANG TRUNG GĐ2-1.21304228.0016214_4021232065057</t>
  </si>
  <si>
    <t>VVT-202009021</t>
  </si>
  <si>
    <t>66 470 000</t>
  </si>
  <si>
    <t>19 903 551</t>
  </si>
  <si>
    <t>711000</t>
  </si>
  <si>
    <t>VVT-0016285</t>
  </si>
  <si>
    <t>MBT CUA CONG TRINH LUOI HA THE, TRAM HA THE HUYEN THU DUC-1.21300130.0016285_711000</t>
  </si>
  <si>
    <t>VVT-202009092</t>
  </si>
  <si>
    <t>31123634</t>
  </si>
  <si>
    <t>VVT-0016290</t>
  </si>
  <si>
    <t>MBT 250KVA HT &amp;PT LUOI TRAM HA THE Q9( BINH THAI 1/1)-1.21304226.0016290_31123634</t>
  </si>
  <si>
    <t>VVT-202009097</t>
  </si>
  <si>
    <t>17 135 280</t>
  </si>
  <si>
    <t>70451434</t>
  </si>
  <si>
    <t>VVT-0016304</t>
  </si>
  <si>
    <t>MBT CUA CONG TRINH DIEN KHI HOA XA XUAN THOI SON-1.21300108.0016304_70451434</t>
  </si>
  <si>
    <t>VVT-202009111</t>
  </si>
  <si>
    <t>61216164</t>
  </si>
  <si>
    <t>VVT-0016311</t>
  </si>
  <si>
    <t>MBT CUA CONG TRINH DIEN KHI HOA XA AN PHU DONG-1.21300118.0016311_61216164</t>
  </si>
  <si>
    <t>VVT-202009118</t>
  </si>
  <si>
    <t>VVT-0016322</t>
  </si>
  <si>
    <t>MBT DKH XA HIEP BINH CHANH-1.21304210.0016322_051097124</t>
  </si>
  <si>
    <t>VVT-202009129</t>
  </si>
  <si>
    <t>357212</t>
  </si>
  <si>
    <t>VVT-0016325</t>
  </si>
  <si>
    <t>MBT LUOI HA THE  THT QUAN 8  1P 8.6-12.7/2-4 75KVA-1.21304210.0016325_357212</t>
  </si>
  <si>
    <t>VVT-202009132</t>
  </si>
  <si>
    <t>112750118</t>
  </si>
  <si>
    <t>VVT-0016227</t>
  </si>
  <si>
    <t>MBT 3P 750KVA 112750118 (Chí Thanh 155-1).-1.21304245.0016227_112750118</t>
  </si>
  <si>
    <t>VVT-202009034</t>
  </si>
  <si>
    <t>161 273 660</t>
  </si>
  <si>
    <t>111370120</t>
  </si>
  <si>
    <t>VVT-0016232</t>
  </si>
  <si>
    <t>MBT CTXDMĐDTHT&amp;TBT 3*37.5kVA KHU TAI BTRI SĐ 370 TÂNSƠN QTB 111370120-1.21300105.0016232_111370120</t>
  </si>
  <si>
    <t>VVT-202009039</t>
  </si>
  <si>
    <t>9 654 758</t>
  </si>
  <si>
    <t>4041240170207</t>
  </si>
  <si>
    <t>VVT-0016391</t>
  </si>
  <si>
    <t>MBT400KVA-HT&amp;PTL BINH HUNG HOA TAN TAO BINH TAN-4041240170207-1.21304200.0016391_4041240170207</t>
  </si>
  <si>
    <t>VVT-202009198</t>
  </si>
  <si>
    <t>VVT-0016392</t>
  </si>
  <si>
    <t>HTPT XA BHH - BTD SM 0320221T-1.21304200.0016392_0320221T</t>
  </si>
  <si>
    <t>VVT-202009199</t>
  </si>
  <si>
    <t>4 575 185</t>
  </si>
  <si>
    <t>VVT-0016335</t>
  </si>
  <si>
    <t>MAY BIEN THE CT HT LUOI HT BINH THANH*1P-8.6-12.7/2-4* 75 KVA-1.21304226.0016335_050998216</t>
  </si>
  <si>
    <t>VVT-202009142</t>
  </si>
  <si>
    <t>10623156-2</t>
  </si>
  <si>
    <t>VVT-0016336</t>
  </si>
  <si>
    <t>MAY BIEN THE 10623156-2 CT HTPT LHT THT P.TAN TH HIEP,..... TAN THOI NHAT Q12-1.21304226.0016336_10623156-2</t>
  </si>
  <si>
    <t>VVT-202009143</t>
  </si>
  <si>
    <t>357750</t>
  </si>
  <si>
    <t>VVT-0016341</t>
  </si>
  <si>
    <t>MAY BIEN THE LUOI HT-TRAM HT Q.1*3P-15-22/0.4* 400 KVA-1.21300100.0016341_357750</t>
  </si>
  <si>
    <t>VVT-202009148</t>
  </si>
  <si>
    <t>800843</t>
  </si>
  <si>
    <t>VVT-0016346</t>
  </si>
  <si>
    <t>MAY BIEN THE CT HT LUOI P13-14-Q6*3P-15-22/0.4 *400 KVA-1.21300100.0016346_800843</t>
  </si>
  <si>
    <t>VVT-202009153</t>
  </si>
  <si>
    <t>093100115</t>
  </si>
  <si>
    <t>VVT-0016357</t>
  </si>
  <si>
    <t>MAY BIEN THE 1000KVA SM 093100115 BV BINH DAN 2-1.21304254.0016357_093100115</t>
  </si>
  <si>
    <t>VVT-202009164</t>
  </si>
  <si>
    <t>78 623 200</t>
  </si>
  <si>
    <t>VVT-0016367</t>
  </si>
  <si>
    <t>MBT CT HT VA PTL THT KV TAY H.CC NAM 2005 SM 4122150221427-1.21300108.0016367_4122150221427</t>
  </si>
  <si>
    <t>VVT-202009174</t>
  </si>
  <si>
    <t>5 719 392</t>
  </si>
  <si>
    <t>90653036</t>
  </si>
  <si>
    <t>VVT-0016369</t>
  </si>
  <si>
    <t>MBT 560kVA 15-22/0.4kV 90653036 THT 16 TBA KCN Lê Minh Xuân BC-1.21020100.0016369_90653036</t>
  </si>
  <si>
    <t>VVT-202009176</t>
  </si>
  <si>
    <t>5 429 099</t>
  </si>
  <si>
    <t>VVT-0016372</t>
  </si>
  <si>
    <t>MBT LUOI HT TRAM HT QUAN 6-1.21300100.0016372_061197710</t>
  </si>
  <si>
    <t>VVT-202009179</t>
  </si>
  <si>
    <t>800890</t>
  </si>
  <si>
    <t>VVT-0016394</t>
  </si>
  <si>
    <t>MBT DIEN KHI HOA XA BINH HUNG SM 800890-1.21304200.0016394_800890</t>
  </si>
  <si>
    <t>VVT-202009201</t>
  </si>
  <si>
    <t>0320281T</t>
  </si>
  <si>
    <t>VVT-0016472</t>
  </si>
  <si>
    <t>MBT PTT LHT QUAN GO VAP 2003-1.21304012.0016472_0320281T</t>
  </si>
  <si>
    <t>VVT-202010056</t>
  </si>
  <si>
    <t>0440252T</t>
  </si>
  <si>
    <t>VVT-0016452</t>
  </si>
  <si>
    <t>MBT - PT LHT QUAN BINH THANH NAM 2003-1.21300130.0016452_0440252T</t>
  </si>
  <si>
    <t>VVT-202010036</t>
  </si>
  <si>
    <t>357680</t>
  </si>
  <si>
    <t>VVT-0016460</t>
  </si>
  <si>
    <t>MAY BIEN THE LUOI HA THE TRAM HT GO VAP*1P-8.6-12.7/2-4* 100 KVA-1.21300112.0016460_357680</t>
  </si>
  <si>
    <t>VVT-202010044</t>
  </si>
  <si>
    <t>05090662</t>
  </si>
  <si>
    <t>VVT-0016436</t>
  </si>
  <si>
    <t>MBT CHONG QUA TAI THT KHU VUC PBTD, BTDA,BTDB-BT(525C008) SM05090662-1.21304200.0016436_05090662</t>
  </si>
  <si>
    <t>VVT-202010020</t>
  </si>
  <si>
    <t>7 637 955</t>
  </si>
  <si>
    <t>0320337T</t>
  </si>
  <si>
    <t>VVT-0016468</t>
  </si>
  <si>
    <t>MBT PTT LHT QUAN GO VAP 2003-1.21304012.0016468_0320337T</t>
  </si>
  <si>
    <t>VVT-202010052</t>
  </si>
  <si>
    <t>0320314T</t>
  </si>
  <si>
    <t>VVT-0016471</t>
  </si>
  <si>
    <t>MBT PTT LHT QUAN GO VAP 2003-1.21304012.0016471_0320314T</t>
  </si>
  <si>
    <t>VVT-202010055</t>
  </si>
  <si>
    <t>800854</t>
  </si>
  <si>
    <t>VVT-0016418</t>
  </si>
  <si>
    <t>MBT LUOI HT TRAM HT QUAN 10-1.21300110.0016418_800854</t>
  </si>
  <si>
    <t>VVT-202010002</t>
  </si>
  <si>
    <t>020395105</t>
  </si>
  <si>
    <t>VVT-0016480</t>
  </si>
  <si>
    <t>MBT CT HTHIEN LHT CAN GIO 1P 8.6-12.7/.2-4*25 KVA SM:020395105-1.21300102.0016480_020395105</t>
  </si>
  <si>
    <t>VVT-202010064</t>
  </si>
  <si>
    <t>60551366-22</t>
  </si>
  <si>
    <t>VVT-0016484</t>
  </si>
  <si>
    <t>MBT-TBD-60551366-22-1.21300102.0016484_60551366-22</t>
  </si>
  <si>
    <t>VVT-202010068</t>
  </si>
  <si>
    <t>122250474</t>
  </si>
  <si>
    <t>VVT-0016514</t>
  </si>
  <si>
    <t>MBT 3P 250kva ctr PT lưới trạm hạ thế xã VLA,VLB,Phạm Văn Hai (2011-1.21020100.0016514_122250474</t>
  </si>
  <si>
    <t>VVT-202010098</t>
  </si>
  <si>
    <t>250 kva</t>
  </si>
  <si>
    <t>46 403 372</t>
  </si>
  <si>
    <t>70151084-22</t>
  </si>
  <si>
    <t>VVT-0016490</t>
  </si>
  <si>
    <t>MBT 50KVA - 70151084-22-1.21300108.0016490_70151084-22</t>
  </si>
  <si>
    <t>VVT-202010074</t>
  </si>
  <si>
    <t>051200314</t>
  </si>
  <si>
    <t>VVT-0016498</t>
  </si>
  <si>
    <t>MBT 1PHA75kVASM: 051200314-1.21300110.0016498_051200314</t>
  </si>
  <si>
    <t>VVT-202010082</t>
  </si>
  <si>
    <t>14 188 617</t>
  </si>
  <si>
    <t>S040812301</t>
  </si>
  <si>
    <t>VVT-0016505</t>
  </si>
  <si>
    <t>MBT 50 kVA SM: S040812301-1.21300208.0016505_S040812301</t>
  </si>
  <si>
    <t>VVT-202010089</t>
  </si>
  <si>
    <t>10 875 646</t>
  </si>
  <si>
    <t>152560558</t>
  </si>
  <si>
    <t>VVT-0016512</t>
  </si>
  <si>
    <t>MBT 3P 560KVA SM: 152560558 (trang bị MBT dự phòng sự cố)-1.21304236.0016512_152560558</t>
  </si>
  <si>
    <t>VVT-202010096</t>
  </si>
  <si>
    <t>252 947 746</t>
  </si>
  <si>
    <t>139 686 323</t>
  </si>
  <si>
    <t>11601113</t>
  </si>
  <si>
    <t>VVT-0016541</t>
  </si>
  <si>
    <t>MBT 3P 160KVA  n.cấp lướiTT 15kv - 22kv Rạch Mương,APT,Cần Giuộc-1.21020100.0016541_11601113</t>
  </si>
  <si>
    <t>VVT-202010125</t>
  </si>
  <si>
    <t>103 507 500</t>
  </si>
  <si>
    <t>40 156 543</t>
  </si>
  <si>
    <t>19001215</t>
  </si>
  <si>
    <t>VVT-0016543</t>
  </si>
  <si>
    <t>MBT 3P 400kVA 15-22/0.4kV (HANAKA) -1.21020200.0016543_19001215</t>
  </si>
  <si>
    <t>VVT-202010127</t>
  </si>
  <si>
    <t>92 855 235</t>
  </si>
  <si>
    <t>357998</t>
  </si>
  <si>
    <t>VVT-0016540</t>
  </si>
  <si>
    <t>MBT 400 KVA 357998-1.21300130.0016540_357998</t>
  </si>
  <si>
    <t>VVT-202010124</t>
  </si>
  <si>
    <t>05060207</t>
  </si>
  <si>
    <t>VVT-0016576</t>
  </si>
  <si>
    <t>MAY BIEN THE 1P 12.7-8.6/0.2-0.4KV CT HTPTL,THT QUAN GO VAP NAM 2001-1.21300110.0016576_05060207</t>
  </si>
  <si>
    <t>VVT-202011028</t>
  </si>
  <si>
    <t>050803272</t>
  </si>
  <si>
    <t>VVT-0016580</t>
  </si>
  <si>
    <t>MAY BIEN THE EMC-VIET NAM 1 PHA 8.6-12.7/0.2-0.4KV-1.21300110.0016580_050803272</t>
  </si>
  <si>
    <t>VVT-202011032</t>
  </si>
  <si>
    <t>05061491</t>
  </si>
  <si>
    <t>VVT-0016605</t>
  </si>
  <si>
    <t>MBT 75KVA SCCD 05061491- nâng cấp tuyến dây Bình Thuận22kv -1224C006-1.21300110.0016605_05061491</t>
  </si>
  <si>
    <t>VVT-202011057</t>
  </si>
  <si>
    <t>18 460 281</t>
  </si>
  <si>
    <t>801119</t>
  </si>
  <si>
    <t>VVT-0016609</t>
  </si>
  <si>
    <t>MAY BIEN THE HT LUOI HT NHA BE*3P-15-22/0.4* 250 KVA-1.21300126.0016609_801119</t>
  </si>
  <si>
    <t>VVT-202011061</t>
  </si>
  <si>
    <t>141200615</t>
  </si>
  <si>
    <t>VVT-0016610</t>
  </si>
  <si>
    <t>HTPT LHT_THT QUAN 4-1.21300130.0016610_141200615</t>
  </si>
  <si>
    <t>VVT-202011062</t>
  </si>
  <si>
    <t>041201210</t>
  </si>
  <si>
    <t>VVT-0016616</t>
  </si>
  <si>
    <t>MAY BIEN THE CT HOAN THIEN VA PT LUOI Q7(BO SUNG)-1.21304208.0016616_041201210</t>
  </si>
  <si>
    <t>VVT-202011068</t>
  </si>
  <si>
    <t>60971207-22</t>
  </si>
  <si>
    <t>VVT-0016684</t>
  </si>
  <si>
    <t>MBT 1PHA75kVASM: 60971207-22-1.21300110.0016684_60971207-22</t>
  </si>
  <si>
    <t>VVT-202012060</t>
  </si>
  <si>
    <t>S060998205</t>
  </si>
  <si>
    <t>VVT-0016685</t>
  </si>
  <si>
    <t>MAY BIEN THE HT LUOI HT NHA BE*1P-8.6-12.7/2-4* 100 KVA-S060998205-1.21300112.0016685_S060998205</t>
  </si>
  <si>
    <t>VVT-202012061</t>
  </si>
  <si>
    <t>14070456</t>
  </si>
  <si>
    <t>VVT-0016690</t>
  </si>
  <si>
    <t>MBT 3P 400KVA 15-22/0.4KV SM: 14070456-1.21304230.0016690_14070456</t>
  </si>
  <si>
    <t>VVT-202012066</t>
  </si>
  <si>
    <t>80851680</t>
  </si>
  <si>
    <t>VVT-0016694</t>
  </si>
  <si>
    <t>MAY BIEN THE 1P 12,7-8,6/0,2-0,4KV CT HTPTL,THT P18-20 QUAN TAN BINH-1.21300108.0016694_80851680</t>
  </si>
  <si>
    <t>VVT-202012070</t>
  </si>
  <si>
    <t>70351322-22</t>
  </si>
  <si>
    <t>VVT-0016677</t>
  </si>
  <si>
    <t>MBT CUA CONG TRINH DIEN KHI HOA XA PHU XUAN SM: 70351322-22-1.21300108.0016677_70351322-22</t>
  </si>
  <si>
    <t>VVT-202012053</t>
  </si>
  <si>
    <t>S04031425</t>
  </si>
  <si>
    <t>VVT-0016680</t>
  </si>
  <si>
    <t>MBT 1 pha 50KVA 12,7/0,2-0,4KV SM: S04031425 (Trạm An Hòa 7)-1.21300108.0016680_S04031425</t>
  </si>
  <si>
    <t>VVT-202012056</t>
  </si>
  <si>
    <t>14 052 461</t>
  </si>
  <si>
    <t>020705278</t>
  </si>
  <si>
    <t>VVT-0016666</t>
  </si>
  <si>
    <t>MBT 25KVA 8.6/0.2KV-1.21300102.0016666_020705278</t>
  </si>
  <si>
    <t>VVT-202012042</t>
  </si>
  <si>
    <t>2 747 334</t>
  </si>
  <si>
    <t>70251209</t>
  </si>
  <si>
    <t>VVT-0016639</t>
  </si>
  <si>
    <t>MBT CUA CONG TRINH HTHT XA VINH LOC A(BS)-1.21300108.0016639_70251209</t>
  </si>
  <si>
    <t>VVT-202012015</t>
  </si>
  <si>
    <t>80351140</t>
  </si>
  <si>
    <t>VVT-0016640</t>
  </si>
  <si>
    <t>MAY BIEN THE CT DKH XA QUY DUC BINH CHANH 1P 8.6-12.7/2-4 *50 KVA-1.21300108.0016640_80351140</t>
  </si>
  <si>
    <t>VVT-202012016</t>
  </si>
  <si>
    <t>4032175047935</t>
  </si>
  <si>
    <t>VVT-0016651</t>
  </si>
  <si>
    <t>Máy biến thế Ct HTPT lưới điện xã Vĩnh Lộc A, B 2004-1.21050000.0016651_4032175047935</t>
  </si>
  <si>
    <t>VVT-202012027</t>
  </si>
  <si>
    <t>3 646 910</t>
  </si>
  <si>
    <t>060502452</t>
  </si>
  <si>
    <t>VVT-0016787</t>
  </si>
  <si>
    <t>MAY BIEN THE 1P 12.7-8.6/0.2-0.4KV HTPTL,THT PBINH TRUNG DONG,..CAT LA-1.21300112.0016787_060502452</t>
  </si>
  <si>
    <t>VVT-202012163</t>
  </si>
  <si>
    <t>76 585 238</t>
  </si>
  <si>
    <t xml:space="preserve">15 904 762 </t>
  </si>
  <si>
    <t>130201132</t>
  </si>
  <si>
    <t>VVT-0016788</t>
  </si>
  <si>
    <t>HTPT LHT_THT AN PHU,AN LOI DONG,THAO DIEN,BTRUNG DONG,BTRUNG TAY,THANH-1.21300128.0016788_130201132</t>
  </si>
  <si>
    <t>VVT-202012164</t>
  </si>
  <si>
    <t>31171366</t>
  </si>
  <si>
    <t>VVT-0016709</t>
  </si>
  <si>
    <t>MBT 75KVA CT NGAN NGUA QT TBT CC KV P.19-QTB-NNK030735-1.21300210.0016709_31171366</t>
  </si>
  <si>
    <t>VVT-202012085</t>
  </si>
  <si>
    <t>31071178</t>
  </si>
  <si>
    <t>VVT-0016711</t>
  </si>
  <si>
    <t>MBT 75KVA CT NGAN NGUA QT TBT CC KV P.19-QTB-NNK030735-1.21300210.0016711_31071178</t>
  </si>
  <si>
    <t>VVT-202012087</t>
  </si>
  <si>
    <t>12120695</t>
  </si>
  <si>
    <t>VVT-0016714</t>
  </si>
  <si>
    <t>MBT 3P 250KVA 15-22/0,4KV - 121206-95-1.21304200.0016714_12120695</t>
  </si>
  <si>
    <t>VVT-202012090</t>
  </si>
  <si>
    <t>27 197 262</t>
  </si>
  <si>
    <t>358084</t>
  </si>
  <si>
    <t>VVT-0016720</t>
  </si>
  <si>
    <t>MAY BIEN THE LUOI HA THE TRAM HT GO VAP*3P-15-22/0.4* 250 KVA-1.21300130.0016720_358084</t>
  </si>
  <si>
    <t>VVT-202012096</t>
  </si>
  <si>
    <t>801114</t>
  </si>
  <si>
    <t>VVT-0016726</t>
  </si>
  <si>
    <t>MAY BIEN THE CT DKH XA TRUNG MY TAY Q.12-3P-15-22/0.4*250 KVA-1.21300126.0016726_801114</t>
  </si>
  <si>
    <t>VVT-202012102</t>
  </si>
  <si>
    <t>4032100048320</t>
  </si>
  <si>
    <t>VVT-0016730</t>
  </si>
  <si>
    <t>MBT3P 100KVA 8.6-12.7/0.4KV TCCS&amp; PT T.HT ,LHT CH.Q.TAI XA: BĐ,XTT,XTS-1.21303212.0016730_4032100048320</t>
  </si>
  <si>
    <t>VVT-202012106</t>
  </si>
  <si>
    <t>090914328</t>
  </si>
  <si>
    <t>VVT-0016733</t>
  </si>
  <si>
    <t>MBT 3P 160kVA 15(22)/0,4kV - RRK140901-1.21304218.0016733_090914328</t>
  </si>
  <si>
    <t>VVT-202012109</t>
  </si>
  <si>
    <t>97 309 000</t>
  </si>
  <si>
    <t>45 628 711</t>
  </si>
  <si>
    <t>12081309</t>
  </si>
  <si>
    <t>VVT-0016736</t>
  </si>
  <si>
    <t>MBT 3P 250KVA 15-22/0,44KV SM 12081309 - RRK120701-1.21304226.0016736_12081309</t>
  </si>
  <si>
    <t>VVT-202012112</t>
  </si>
  <si>
    <t>51 780 884</t>
  </si>
  <si>
    <t xml:space="preserve">154 325 280 </t>
  </si>
  <si>
    <t>70343090</t>
  </si>
  <si>
    <t>VVT-0016749</t>
  </si>
  <si>
    <t>MBT CUA CONG TRINH HTHT F4,F11 QUAN TAN BINH-1.21300130.0016749_70343090</t>
  </si>
  <si>
    <t>VVT-202012125</t>
  </si>
  <si>
    <t>80271039-22</t>
  </si>
  <si>
    <t>VVT-0016753</t>
  </si>
  <si>
    <t>MBT CT LTT &amp; TBT CQ ĐD PHIA NAM- CHC- BTTM TRAM CUC H.CHANH 3*75KVA-1.21304200.0016753_80271039-22</t>
  </si>
  <si>
    <t>VVT-202012129</t>
  </si>
  <si>
    <t>14070699</t>
  </si>
  <si>
    <t>VVT-0016759</t>
  </si>
  <si>
    <t>MBT CHONG QUA TAI THT KHU VUC PBTD, BTDA,BTDB-BT(525C008) SM14070699-1.21304200.0016759_14070699</t>
  </si>
  <si>
    <t>VVT-202012135</t>
  </si>
  <si>
    <t>27 960 980</t>
  </si>
  <si>
    <t>140401171</t>
  </si>
  <si>
    <t>VVT-0016811</t>
  </si>
  <si>
    <t>HTPT LHT_THT P4,5,6,7,8,9,10,11,12,15 Q10-1.21300110.0016811_140401171</t>
  </si>
  <si>
    <t>VVT-202012187</t>
  </si>
  <si>
    <t>061101392</t>
  </si>
  <si>
    <t>VVT-0016818</t>
  </si>
  <si>
    <t>MAY BIEN THE 100KVA HTPT LHTTHTP1,2,4,5,6,7,8,9,10,11,12,13,14,15 Q11-1.21300110.0016818_061101392</t>
  </si>
  <si>
    <t>VVT-202012194</t>
  </si>
  <si>
    <t>060502111</t>
  </si>
  <si>
    <t>VVT-0016828</t>
  </si>
  <si>
    <t>MBT 1P 100KVA SM 060502111 CONG TY PHUONG NAM-1.21304200.0016828_060502111</t>
  </si>
  <si>
    <t>VVT-202012204</t>
  </si>
  <si>
    <t>161218K-02</t>
  </si>
  <si>
    <t>VVT-0016832</t>
  </si>
  <si>
    <t>MBT 3P 1000KVA DONG ANH SM 161218K-02 CCK150901-1.21304200.0016832_161218K-02</t>
  </si>
  <si>
    <t>VVT-202012208</t>
  </si>
  <si>
    <t>386 590 909</t>
  </si>
  <si>
    <t>228 173 831</t>
  </si>
  <si>
    <t>161002781</t>
  </si>
  <si>
    <t>VVT-0016851</t>
  </si>
  <si>
    <t>MBT 1P 100KVA SM161002781 CÔNG TRÌNH HÒA HƯNG PTHK1716001-1.21304200.0016851_161002781</t>
  </si>
  <si>
    <t>VVT-202012227</t>
  </si>
  <si>
    <t>161002904</t>
  </si>
  <si>
    <t>VVT-0016855</t>
  </si>
  <si>
    <t>MBT 1P 100KVA SM161002904 CÔNG TRÌNH HÙNG VƯƠNG PTHK1716002-1.21304200.0016855_161002904</t>
  </si>
  <si>
    <t>VVT-202012231</t>
  </si>
  <si>
    <t>03109379</t>
  </si>
  <si>
    <t>VVT-0000072</t>
  </si>
  <si>
    <t>máy biến thế 37.5KVA (KK1/7/2009) tạm tăng-1.21050000.0000072_03109379</t>
  </si>
  <si>
    <t>VVT-8317</t>
  </si>
  <si>
    <t>1 430 002</t>
  </si>
  <si>
    <t>4121225740711</t>
  </si>
  <si>
    <t>VVT-0000037</t>
  </si>
  <si>
    <t>MBT CT HT VA PTL THT KV TAY NAM H.CC NAM 2005 SM 4121225740711-1.21020100.0000037_4121225740711</t>
  </si>
  <si>
    <t>VVT-12327</t>
  </si>
  <si>
    <t>23 255 744</t>
  </si>
  <si>
    <t>47175</t>
  </si>
  <si>
    <t>VVT-0000066</t>
  </si>
  <si>
    <t>máy biến thế 200KVA (KK 1/7/2009) tạm tăng-1.21050000.0000066_47175</t>
  </si>
  <si>
    <t>VVT-8029</t>
  </si>
  <si>
    <t>7 626 678</t>
  </si>
  <si>
    <t>040405309</t>
  </si>
  <si>
    <t>VVT-0000067</t>
  </si>
  <si>
    <t>MBT 3x50kva Ct Cai tao nhanh re Binh Loi 4-10, xa Binh Loi, BC-1.21050000.0000067_040405309</t>
  </si>
  <si>
    <t>VVT-8038</t>
  </si>
  <si>
    <t>4 133 124</t>
  </si>
  <si>
    <t>487694</t>
  </si>
  <si>
    <t>VVT-0000416</t>
  </si>
  <si>
    <t>MBT 8,6/0.22-0,44-1.21300102.0000416_487694</t>
  </si>
  <si>
    <t>VVT-4376</t>
  </si>
  <si>
    <t>487779</t>
  </si>
  <si>
    <t>VVT-0000417</t>
  </si>
  <si>
    <t>MBT 8,6/0.22-0,44-1.21300102.0000417_487779</t>
  </si>
  <si>
    <t>VVT-4377</t>
  </si>
  <si>
    <t>MP13</t>
  </si>
  <si>
    <t>VVT-0000423</t>
  </si>
  <si>
    <t>MBT 8,6/0.22-0,44-1.21300102.0000423_MP13</t>
  </si>
  <si>
    <t>VVT-4383</t>
  </si>
  <si>
    <t>VVT-0000444</t>
  </si>
  <si>
    <t>MBT  25KVA-1.21300102.0000444_MẤT LẮC</t>
  </si>
  <si>
    <t>VVT-4999</t>
  </si>
  <si>
    <t>VVT-0000461</t>
  </si>
  <si>
    <t>T1 8660/240V 25KVA VINAFAC GE SM:487573-1.21300102.0000461_487573</t>
  </si>
  <si>
    <t>VVT-5265</t>
  </si>
  <si>
    <t>74333716</t>
  </si>
  <si>
    <t>VVT-0000465</t>
  </si>
  <si>
    <t>TRANSFO 25KVA Y DUOC DAN TOC WAGNER 74333716 8,6/120 240-1.21300102.0000465_74333716</t>
  </si>
  <si>
    <t>VVT-5269</t>
  </si>
  <si>
    <t>744418</t>
  </si>
  <si>
    <t>VVT-0000489</t>
  </si>
  <si>
    <t>T1 8,6KV/120/208/25KVA TA TUNG 744418 DAI SANH-1.21300102.0000489_744418</t>
  </si>
  <si>
    <t>VVT-5463</t>
  </si>
  <si>
    <t>020196128</t>
  </si>
  <si>
    <t>VVT-0000543</t>
  </si>
  <si>
    <t>MBT CT DKH THAI MY QD 138 HD 462 PCD 122  MSCT 50 (SM: 020196128)-1.21300102.0000543_020196128</t>
  </si>
  <si>
    <t>VVT-6386</t>
  </si>
  <si>
    <t>02039175</t>
  </si>
  <si>
    <t>VVT-0000545</t>
  </si>
  <si>
    <t>MBT HT VA PTL, THT XA PVA  TAH CU CHI SM 02039175-1.21300102.0000545_02039175</t>
  </si>
  <si>
    <t>VVT-6420</t>
  </si>
  <si>
    <t>73261184</t>
  </si>
  <si>
    <t>VVT-0000546</t>
  </si>
  <si>
    <t>MBT DKH XA LONG PHUOC  QD 138 HD 463 PCD 046  MSCT 50 (SM:73261184 )-1.21300102.0000546_73261184</t>
  </si>
  <si>
    <t>VVT-6573</t>
  </si>
  <si>
    <t>487534</t>
  </si>
  <si>
    <t>VVT-0000547</t>
  </si>
  <si>
    <t>MBDTT/BONG SAO 2 GE 25KVA 8660/220 487534-1.21300102.0000547_487534</t>
  </si>
  <si>
    <t>VVT-6624</t>
  </si>
  <si>
    <t>MDN0007</t>
  </si>
  <si>
    <t>VVT-0000559</t>
  </si>
  <si>
    <t>MBT AU CO 1 GE 733625 25KVA 15/02-1.21300102.0000559_MDN0007</t>
  </si>
  <si>
    <t>VVT-7480</t>
  </si>
  <si>
    <t>86790</t>
  </si>
  <si>
    <t>VVT-0000231</t>
  </si>
  <si>
    <t>T1 8,6KV 120/240V 10KVA DINH CHIEU 498 GE  86790-1.21300101.0000231_86790</t>
  </si>
  <si>
    <t>VVT-3638</t>
  </si>
  <si>
    <t>2215015</t>
  </si>
  <si>
    <t>VVT-0000285</t>
  </si>
  <si>
    <t>MBT 10KVA OSAKA 8,6 15KV 120/240V 2A 2215015 DONG DINH HO 01-1.21300101.0000285_2215015</t>
  </si>
  <si>
    <t>VVT-5683</t>
  </si>
  <si>
    <t>737447</t>
  </si>
  <si>
    <t>VVT-0000291</t>
  </si>
  <si>
    <t>MBT GE 10kVA SM: 737447-1.21300101.0000291_737447</t>
  </si>
  <si>
    <t>VVT-7290</t>
  </si>
  <si>
    <t>9012107-2</t>
  </si>
  <si>
    <t>VVT-0000317</t>
  </si>
  <si>
    <t>Máy biến thế 1P 15/0.4 trạm C19GC058N-1.21300101.0000317_9012107-2</t>
  </si>
  <si>
    <t>VVT-12528</t>
  </si>
  <si>
    <t>488704</t>
  </si>
  <si>
    <t>VVT-0000348</t>
  </si>
  <si>
    <t>TI 15KV 120V240 25KVA TRAN CHAU GE K488704 1P-1.21300101.0000348_488704</t>
  </si>
  <si>
    <t>VVT-10320</t>
  </si>
  <si>
    <t>03019158</t>
  </si>
  <si>
    <t>VVT-0000747</t>
  </si>
  <si>
    <t>MBT 37,5KVA SCCD 8660/220-440V SM:03019158-1.21300105.0000747_03019158</t>
  </si>
  <si>
    <t>VVT-6952</t>
  </si>
  <si>
    <t>102009-1</t>
  </si>
  <si>
    <t>VVT-0000752</t>
  </si>
  <si>
    <t>MBT 37,5KVA BA537 TBD SM 10200 9-1 NGA TU ND-1.21300105.0000752_102009-1</t>
  </si>
  <si>
    <t>VVT-7855</t>
  </si>
  <si>
    <t>M218110</t>
  </si>
  <si>
    <t>VVT-0000756</t>
  </si>
  <si>
    <t>MBT 37,5KVA 15KV/220 4 40V KTD HOC MON-1.21300105.0000756_M218110</t>
  </si>
  <si>
    <t>VVT-8732</t>
  </si>
  <si>
    <t>03109377</t>
  </si>
  <si>
    <t>VVT-0000767</t>
  </si>
  <si>
    <t>MBT 37,5KVA 8660/440V CD SM 03 109377-1.21300105.0000767_03109377</t>
  </si>
  <si>
    <t>VVT-10488</t>
  </si>
  <si>
    <t>VVT-0000850</t>
  </si>
  <si>
    <t>MBT 50KVA 8660/220-440V CD SM 04019464-1.21300108.0000850_04019464</t>
  </si>
  <si>
    <t>VVT-3213</t>
  </si>
  <si>
    <t>VVT-0000852</t>
  </si>
  <si>
    <t>MBT 50KVA 8660/220-440V TBD SM 208194-2-1.21300108.0000852_208194-2</t>
  </si>
  <si>
    <t>VVT-3217</t>
  </si>
  <si>
    <t>VVT-0000856</t>
  </si>
  <si>
    <t>MBT 50KVA TBD-1.21300108.0000856_8912033-2</t>
  </si>
  <si>
    <t>VVT-3598</t>
  </si>
  <si>
    <t>103047</t>
  </si>
  <si>
    <t>VVT-0000861</t>
  </si>
  <si>
    <t>MBT 8,6/0,22- 0,44 KV-1.21300108.0000861_103047</t>
  </si>
  <si>
    <t>VVT-3683</t>
  </si>
  <si>
    <t>VVT-0000871</t>
  </si>
  <si>
    <t>MBT TRAM KHU DAN CU  22/97 DINH BO LINH-1.21300108.0000871_60751497-2</t>
  </si>
  <si>
    <t>VVT-3829</t>
  </si>
  <si>
    <t>VVT-0000904</t>
  </si>
  <si>
    <t>MBT 50KVA 8660/220-440V SM 208191-2-1.21300108.0000904_208191-2</t>
  </si>
  <si>
    <t>VVT-4173</t>
  </si>
  <si>
    <t>VVT-0000918</t>
  </si>
  <si>
    <t>MBT 50KVA 1FA  8660 120 240V SM 103017-1-1.21300108.0000918_103017-1</t>
  </si>
  <si>
    <t>VVT-4288</t>
  </si>
  <si>
    <t>73332288</t>
  </si>
  <si>
    <t>VVT-0000569</t>
  </si>
  <si>
    <t>T3 8,6KV 220V 25KVA WAGNER 73332266 HIEP BINH 8-1.21300102.0000569_73332288</t>
  </si>
  <si>
    <t>VVT-8046</t>
  </si>
  <si>
    <t>61121870</t>
  </si>
  <si>
    <t>VVT-0000573</t>
  </si>
  <si>
    <t>MBT CUA CONG TRINH DIEN KHI HOA XA NHUAN DUC-1.21300102.0000573_61121870</t>
  </si>
  <si>
    <t>VVT-9345</t>
  </si>
  <si>
    <t>0413</t>
  </si>
  <si>
    <t>VVT-0000574</t>
  </si>
  <si>
    <t>MBT STANDARD 1 P SDB 0413 25 KVA DOI THI NGHIEM-1.21300102.0000574_0413</t>
  </si>
  <si>
    <t>VVT-9384</t>
  </si>
  <si>
    <t>M203631</t>
  </si>
  <si>
    <t>VVT-0000608</t>
  </si>
  <si>
    <t>MAY BIEN AP OSAKA 25KVA MAT NHAN 15000Y220/440V 2B HUONG VIET 3-1.21300102.0000608_M203631</t>
  </si>
  <si>
    <t>VVT-12151</t>
  </si>
  <si>
    <t>VVT-0000641</t>
  </si>
  <si>
    <t>MBT GE-8,6/0,22-0,44KV-1.21300105.0000641_494839</t>
  </si>
  <si>
    <t>VVT-3854</t>
  </si>
  <si>
    <t>492055</t>
  </si>
  <si>
    <t>VVT-0000648</t>
  </si>
  <si>
    <t>TI 86660/BT 37KVA GE K492055 DAN THONG 3-1.21300105.0000648_492055</t>
  </si>
  <si>
    <t>VVT-3879</t>
  </si>
  <si>
    <t>03099005</t>
  </si>
  <si>
    <t>VVT-0000680</t>
  </si>
  <si>
    <t>MBT 37,5KVA 8660/120 240V SM 0 3099005-1.21300105.0000680_03099005</t>
  </si>
  <si>
    <t>VVT-4829</t>
  </si>
  <si>
    <t>3 611 250</t>
  </si>
  <si>
    <t>481645</t>
  </si>
  <si>
    <t>VVT-0000952</t>
  </si>
  <si>
    <t>MBT GE 50KVA   481645-1.21300108.0000952_481645</t>
  </si>
  <si>
    <t>VVT-4836</t>
  </si>
  <si>
    <t>899 072</t>
  </si>
  <si>
    <t>VVT-0001082</t>
  </si>
  <si>
    <t>MBT 50KVA 8660/220-440V SM 04079148-1.21300108.0001082_04079148</t>
  </si>
  <si>
    <t>VVT-5904</t>
  </si>
  <si>
    <t>VVT-0001087</t>
  </si>
  <si>
    <t>MBT 50KVA 8660/120 240V SM 04099021-1.21300108.0001087_04099021</t>
  </si>
  <si>
    <t>VVT-5909</t>
  </si>
  <si>
    <t>53 806 500</t>
  </si>
  <si>
    <t>5 296 500</t>
  </si>
  <si>
    <t>VVT-0001091</t>
  </si>
  <si>
    <t>MBT T1 8660/15KV BT 50KVA WAGNER 220/440V 73341452 MUOI TINH BINHTRIEU-1.21300108.0001091_73341452</t>
  </si>
  <si>
    <t>VVT-5913</t>
  </si>
  <si>
    <t>VVT-0001096</t>
  </si>
  <si>
    <t>MBT 50KVA 8660/220-440V CD SM 041193106-1.21300108.0001096_041193106</t>
  </si>
  <si>
    <t>VVT-5931</t>
  </si>
  <si>
    <t>VVT-0001097</t>
  </si>
  <si>
    <t>T1 50KVA 15KV/120 240V SM L826 100 YDLA NKQT2-1.21300108.0001097_826100</t>
  </si>
  <si>
    <t>VVT-5932</t>
  </si>
  <si>
    <t>39 939 560</t>
  </si>
  <si>
    <t>VVT-0001140</t>
  </si>
  <si>
    <t>TRANSF/50KV8660/240 VIDEMUNCO SM 73322995 QĐ 8768/QĐ-HCM-KH (11-2006)-1.21300108.0001140_73322995</t>
  </si>
  <si>
    <t>VVT-6089</t>
  </si>
  <si>
    <t>VVT-0001154</t>
  </si>
  <si>
    <t>T1 8660V/15KV/BT 50KVA SPOKANE120/240V N 740232-1.21300108.0001154_740232</t>
  </si>
  <si>
    <t>VVT-6171</t>
  </si>
  <si>
    <t>VVT-0001157</t>
  </si>
  <si>
    <t>MBT 50 KVA 8660/220-440V CD SM 04019478-1.21300108.0001157_04019478</t>
  </si>
  <si>
    <t>VVT-6200</t>
  </si>
  <si>
    <t>SX70-38</t>
  </si>
  <si>
    <t>VVT-0001211</t>
  </si>
  <si>
    <t>MBT CTr HT va PT luoi HT KV ?ụng B?c C? Chi nam 2005, SM SX70-38-1.21300109.0001211_SX70-38</t>
  </si>
  <si>
    <t>VVT-9364</t>
  </si>
  <si>
    <t>3 507 359</t>
  </si>
  <si>
    <t>VVT-0001219</t>
  </si>
  <si>
    <t>MBT 75KVA 8660/220 440V CD SM 05059216-1.21300110.0001219_05059216</t>
  </si>
  <si>
    <t>VVT-3220</t>
  </si>
  <si>
    <t>15 892 774</t>
  </si>
  <si>
    <t>VVT-0001106</t>
  </si>
  <si>
    <t>MBDIEN TR/TRU DOI THI NGHIEM 50KVA WAGNER 73252598 8660/220 440 1P-1.21300108.0001106_73252598</t>
  </si>
  <si>
    <t>VVT-5945</t>
  </si>
  <si>
    <t>VVT-0001111</t>
  </si>
  <si>
    <t>MBT DKH XA HIEP PHUOC QD 138 HD 463 PCD 047  MSCT 50-512697-2-1.21300108.0001111_512697-2</t>
  </si>
  <si>
    <t>VVT-5951</t>
  </si>
  <si>
    <t>VVT-0001117</t>
  </si>
  <si>
    <t>TRANSFOR 50KVA 15/26KV 220/440 WAGNER DAY AN DO 1SM.73203023-1.21300108.0001117_73203023</t>
  </si>
  <si>
    <t>VVT-5958</t>
  </si>
  <si>
    <t>VVT-0001118</t>
  </si>
  <si>
    <t>MBT 50KVA 8660/120-240V SM.9004014-1 THIBIDI-1.21300108.0001118_9004014-1</t>
  </si>
  <si>
    <t>VVT-5959</t>
  </si>
  <si>
    <t>VVT-0000967</t>
  </si>
  <si>
    <t>MBT CT HT NAM KY KN - QD 138 HD 463 PCD 035 MSCT 50-1.21300108.0000967_512692-2</t>
  </si>
  <si>
    <t>VVT-4911</t>
  </si>
  <si>
    <t>VVT-0000970</t>
  </si>
  <si>
    <t>MBT 50KVA 8660/220-440V GE SML842068 THANH DA 19-1.21300108.0000970_842068</t>
  </si>
  <si>
    <t>VVT-4943</t>
  </si>
  <si>
    <t>VVT-0000975</t>
  </si>
  <si>
    <t>MBT CUA CONG TRINH DIEN KHI HOA XA NHI BINH-1.21300108.0000975_61151791-22</t>
  </si>
  <si>
    <t>VVT-4949</t>
  </si>
  <si>
    <t>71360261</t>
  </si>
  <si>
    <t>VVT-0000991</t>
  </si>
  <si>
    <t>8,6KV/120V WAGNER N 71360261 50KVA KHO A2 THU DUC-1.21300108.0000991_71360261</t>
  </si>
  <si>
    <t>VVT-5128</t>
  </si>
  <si>
    <t>VVT-0000995</t>
  </si>
  <si>
    <t>MBT 50KVA 8660/220-440V CD SM 04019428-1.21300108.0000995_04019428</t>
  </si>
  <si>
    <t>VVT-5240</t>
  </si>
  <si>
    <t>9212910</t>
  </si>
  <si>
    <t>VVT-0001001</t>
  </si>
  <si>
    <t>MBT TRAM BINH KHANH 3 SM:9212410 QD 732-14.05.98 BB 72-06.04.97-1.21300108.0001001_9212910</t>
  </si>
  <si>
    <t>VVT-5289</t>
  </si>
  <si>
    <t>VVT-0001046</t>
  </si>
  <si>
    <t>MBA 50KVA 8,660/15KV 220 440H WAGNER 73350230 MBDTT-1.21300108.0001046_73350230</t>
  </si>
  <si>
    <t>VVT-5821</t>
  </si>
  <si>
    <t>VVT-0001050</t>
  </si>
  <si>
    <t>MBT HA THE TINH LO 8 - QD 114 HD 344 PCD 1385 MSCT 50-1.21300108.0001050_04099593</t>
  </si>
  <si>
    <t>VVT-5846</t>
  </si>
  <si>
    <t>VVT-0001054</t>
  </si>
  <si>
    <t>MBT SCCD 04049510 50.0 DIEN TH E 8.6/0.22-0.44KV-1.21300108.0001054_04049510</t>
  </si>
  <si>
    <t>VVT-5853</t>
  </si>
  <si>
    <t>VVT-0001068</t>
  </si>
  <si>
    <t>MBT 50KVA 8660/220-440V CD SM 041192153-1.21300108.0001068_041192153</t>
  </si>
  <si>
    <t>VVT-5881</t>
  </si>
  <si>
    <t>VVT-0001075</t>
  </si>
  <si>
    <t>MBT 50KVA 8660/220-440V HUNYUN G SX 69-316-1.21300108.0001075_69316</t>
  </si>
  <si>
    <t>VVT-5894</t>
  </si>
  <si>
    <t>53 421 411</t>
  </si>
  <si>
    <t>VVT-0000923</t>
  </si>
  <si>
    <t>MBT BA 248 TBD4  8911055  50.0G9AN251N-1.21300108.0000923_8911055</t>
  </si>
  <si>
    <t>VVT-4342</t>
  </si>
  <si>
    <t>VVT-0000926</t>
  </si>
  <si>
    <t>MBT 50KVA SM 9002014-2-1.21300108.0000926_9002014-2</t>
  </si>
  <si>
    <t>VVT-4353</t>
  </si>
  <si>
    <t>54 395 000</t>
  </si>
  <si>
    <t>4 708 000</t>
  </si>
  <si>
    <t>8627399</t>
  </si>
  <si>
    <t>VVT-0000941</t>
  </si>
  <si>
    <t>MAY BIEN DIEN TATUNG 50KVA 6,6/3,3KV 3 PHA 8627399 KPT-1.21300108.0000941_8627399</t>
  </si>
  <si>
    <t>VVT-4522</t>
  </si>
  <si>
    <t>10526216</t>
  </si>
  <si>
    <t>VVT-0001445</t>
  </si>
  <si>
    <t>MBT  MAYZLE  100KVA  10526216-1.21300112.0001445_10526216</t>
  </si>
  <si>
    <t>VVT-4854</t>
  </si>
  <si>
    <t>508 250</t>
  </si>
  <si>
    <t>MP9650</t>
  </si>
  <si>
    <t>VVT-0001449</t>
  </si>
  <si>
    <t>MBT  VN 100KVA MP9650-1.21300112.0001449_MP9650</t>
  </si>
  <si>
    <t>VVT-4859</t>
  </si>
  <si>
    <t>406 600</t>
  </si>
  <si>
    <t>9011070-2</t>
  </si>
  <si>
    <t>VVT-0001453</t>
  </si>
  <si>
    <t>MBT 100KVA 8660/220-440V SM 9011070-2-1.21300112.0001453_9011070-2</t>
  </si>
  <si>
    <t>VVT-4989</t>
  </si>
  <si>
    <t>VVT-0001459</t>
  </si>
  <si>
    <t>MBT SCCD 06049590 100KVA-1.21300112.0001459_06049590</t>
  </si>
  <si>
    <t>VVT-5077</t>
  </si>
  <si>
    <t>79 437 000</t>
  </si>
  <si>
    <t>13 053 000</t>
  </si>
  <si>
    <t>40430059</t>
  </si>
  <si>
    <t>VVT-0001462</t>
  </si>
  <si>
    <t>MAY BIEN AP 100KVA  MITSUBISHI N 40430059 15/220 380 TONG KHO DIEN LUC-1.21300112.0001462_40430059</t>
  </si>
  <si>
    <t>VVT-5119</t>
  </si>
  <si>
    <t>VVT-0001464</t>
  </si>
  <si>
    <t>TI 866/15KV/BT 100KVA WAGNER 120/240V N 71362068 VAN CAN-1.21300112.0001464_71362068</t>
  </si>
  <si>
    <t>VVT-5254</t>
  </si>
  <si>
    <t>93632</t>
  </si>
  <si>
    <t>VVT-0001476</t>
  </si>
  <si>
    <t>MAY BIEN AP CEM 100KVA 1 5000/208V SO 93632 PBD TRUC THANG-1.21300112.0001476_93632</t>
  </si>
  <si>
    <t>VVT-6858</t>
  </si>
  <si>
    <t>060493110</t>
  </si>
  <si>
    <t>VVT-0001482</t>
  </si>
  <si>
    <t>MBT 100KVA 8660/120 240V CD SM 060493110-1.21300112.0001482_060493110</t>
  </si>
  <si>
    <t>VVT-8182</t>
  </si>
  <si>
    <t>407128-2</t>
  </si>
  <si>
    <t>VVT-0001518</t>
  </si>
  <si>
    <t>MAY BIEN THE HT LD KHU DAN CU 27/3-Q.TB-1.21300112.0001518_407128-2</t>
  </si>
  <si>
    <t>VVT-10508</t>
  </si>
  <si>
    <t>509124-2</t>
  </si>
  <si>
    <t>VVT-0001626</t>
  </si>
  <si>
    <t>MBT TBD4         509124-2     100.00-1.21300112.0001626_509124-2</t>
  </si>
  <si>
    <t>VVT-12279</t>
  </si>
  <si>
    <t>75 086 000</t>
  </si>
  <si>
    <t>17 404 000</t>
  </si>
  <si>
    <t>VVT-0001269</t>
  </si>
  <si>
    <t>MBT 75KVA SM 9008025-1 TBD48,6/0,22-0,44KV-1.21300110.0001269_9008025-1</t>
  </si>
  <si>
    <t>VVT-5375</t>
  </si>
  <si>
    <t>70 993 000</t>
  </si>
  <si>
    <t>7 062 000</t>
  </si>
  <si>
    <t>VVT-0001280</t>
  </si>
  <si>
    <t>MBT 75KVA 8660/220-440V SM 0 5069110-1.21300110.0001280_05069110</t>
  </si>
  <si>
    <t>VVT-6094</t>
  </si>
  <si>
    <t>05069235</t>
  </si>
  <si>
    <t>VVT-0001288</t>
  </si>
  <si>
    <t>MBT 75KVA 8660/120-240V CD SM 05069235-1.21300110.0001288_05069235</t>
  </si>
  <si>
    <t>VVT-6514</t>
  </si>
  <si>
    <t>050795105</t>
  </si>
  <si>
    <t>VVT-0001291</t>
  </si>
  <si>
    <t>MBT 75KVA SCCD SM:050795105-1.21300110.0001291_050795105</t>
  </si>
  <si>
    <t>VVT-6717</t>
  </si>
  <si>
    <t>051095184</t>
  </si>
  <si>
    <t>VVT-0001311</t>
  </si>
  <si>
    <t>MBT SCCD         051095184     75.00-1.21300110.0001311_051095184</t>
  </si>
  <si>
    <t>VVT-9613</t>
  </si>
  <si>
    <t>67 227 221</t>
  </si>
  <si>
    <t>9 266 779</t>
  </si>
  <si>
    <t>112037-2</t>
  </si>
  <si>
    <t>VVT-0001874</t>
  </si>
  <si>
    <t>MBT 100KVA 8660/220 440V THIBI DI SM 112037-2-1.21300112.0001874_112037-2</t>
  </si>
  <si>
    <t>VVT-11737</t>
  </si>
  <si>
    <t>43185H13</t>
  </si>
  <si>
    <t>VVT-0001923</t>
  </si>
  <si>
    <t>MAY BIEN AP 160KVA LE TRANSFO 15/02 SO 43185 H13 PBD RACH ONG 5-1.21300118.0001923_43185H13</t>
  </si>
  <si>
    <t>VVT-6756</t>
  </si>
  <si>
    <t>101095126</t>
  </si>
  <si>
    <t>VVT-0001930</t>
  </si>
  <si>
    <t>MBT DKH XA PHUOC LONG   QD 114 HD 344 PCD 1399 MSCT 50-1.21300118.0001930_101095126</t>
  </si>
  <si>
    <t>VVT-9213</t>
  </si>
  <si>
    <t>MP_100_33</t>
  </si>
  <si>
    <t>VVT-0001661</t>
  </si>
  <si>
    <t>MBT 100kVA CTY THANH BINH- TONG CUC CNQP TRAM XNLD CUC HC DA GIAY-1.21300112.0001661_MP_100_33</t>
  </si>
  <si>
    <t>VVT-12734</t>
  </si>
  <si>
    <t>12089439</t>
  </si>
  <si>
    <t>VVT-0002314</t>
  </si>
  <si>
    <t>MBT 250 KVA 15/0,4KV CD SM 120 89439-1.21300126.0002314_12089439</t>
  </si>
  <si>
    <t>VVT-13799</t>
  </si>
  <si>
    <t>198 894 000</t>
  </si>
  <si>
    <t>305070</t>
  </si>
  <si>
    <t>VVT-0002336</t>
  </si>
  <si>
    <t>MBT 300KVA GE-1.21300127.0002336_305070</t>
  </si>
  <si>
    <t>VVT-3611</t>
  </si>
  <si>
    <t>40430199</t>
  </si>
  <si>
    <t>VVT-0002343</t>
  </si>
  <si>
    <t>MBD ĐAI HọC 2 MITSUBISHI-1.21300127.0002343_40430199</t>
  </si>
  <si>
    <t>VVT-4160</t>
  </si>
  <si>
    <t>VVT-0002349</t>
  </si>
  <si>
    <t>T3 15KV/ 120/208/315KVA OPV DEN MG 140503-1.21300127.0002349_140503</t>
  </si>
  <si>
    <t>VVT-4334</t>
  </si>
  <si>
    <t>VVT-0002350</t>
  </si>
  <si>
    <t>MAY BIEN AP 315KVA MG 15/0.2KV N 50228 PHAM NGU LAO-1.21300127.0002350_50228</t>
  </si>
  <si>
    <t>VVT-4335</t>
  </si>
  <si>
    <t>M205471</t>
  </si>
  <si>
    <t>VVT-0002357</t>
  </si>
  <si>
    <t>MBT  GE 300KVA   205471-1.21300127.0002357_M205471</t>
  </si>
  <si>
    <t>VVT-4872</t>
  </si>
  <si>
    <t>4 383 744</t>
  </si>
  <si>
    <t>50241</t>
  </si>
  <si>
    <t>VVT-0002370</t>
  </si>
  <si>
    <t>MBT MUC SUC MG 50241 315KVA 15/0,2-1.21300127.0002370_50241</t>
  </si>
  <si>
    <t>VVT-5496</t>
  </si>
  <si>
    <t>50210</t>
  </si>
  <si>
    <t>VVT-0002380</t>
  </si>
  <si>
    <t>MAY B/D HUONG BINH MG 315KVA 15000/208 50210-1.21300127.0002380_50210</t>
  </si>
  <si>
    <t>VVT-6191</t>
  </si>
  <si>
    <t>302024</t>
  </si>
  <si>
    <t>VVT-0002381</t>
  </si>
  <si>
    <t>MAY BIEN AP 300KVA GE 15KV 120/208 240/ 416V 3P N H302024 P72AA T 78/2-1.21300127.0002381_302024</t>
  </si>
  <si>
    <t>VVT-6602</t>
  </si>
  <si>
    <t>301508</t>
  </si>
  <si>
    <t>VVT-0002382</t>
  </si>
  <si>
    <t>MAY BIEN AP 300KVA GE 15000/120V/208V H301508P72A TRUONG CHINH TRI R-1.21300127.0002382_301508</t>
  </si>
  <si>
    <t>VVT-6604</t>
  </si>
  <si>
    <t>307262-72</t>
  </si>
  <si>
    <t>VVT-0002023</t>
  </si>
  <si>
    <t>TI 220/440V 167KVA GE 8,6KV/220/380VOLT N H 307262 HOA CHAT LINH XUAN-1.21300119.0002023_307262-72</t>
  </si>
  <si>
    <t>VVT-4088</t>
  </si>
  <si>
    <t>169 276 419</t>
  </si>
  <si>
    <t>VVT-0002028</t>
  </si>
  <si>
    <t>T1 220/440V 167KVA VIFOCO GE H308255 8,6/220 440 1P-1.21300119.0002028_307255</t>
  </si>
  <si>
    <t>VVT-5528</t>
  </si>
  <si>
    <t>MPA3</t>
  </si>
  <si>
    <t>VVT-0002035</t>
  </si>
  <si>
    <t>MBT TRAM CHUNG CU 1A 1B NGUYEN DINH CHIEU-1.21300119.0002035_MPA3</t>
  </si>
  <si>
    <t>VVT-5435</t>
  </si>
  <si>
    <t>140428</t>
  </si>
  <si>
    <t>VVT-0002047</t>
  </si>
  <si>
    <t>MAY B/DIEN MG 140428 15000/120 208 200KVA 3P THE VAN 2-1.21300122.0002047_140428</t>
  </si>
  <si>
    <t>VVT-4044</t>
  </si>
  <si>
    <t>140433</t>
  </si>
  <si>
    <t>VVT-0002069</t>
  </si>
  <si>
    <t>MAY BIEN AP 200KVA 15/02 MG SO 140433 PBD PHU LAM ANH-1.21300122.0002069_140433</t>
  </si>
  <si>
    <t>VVT-10132</t>
  </si>
  <si>
    <t>VVT-0002108</t>
  </si>
  <si>
    <t>MBT  15000/380-1.21300123.0002108_304776</t>
  </si>
  <si>
    <t>VVT-4446</t>
  </si>
  <si>
    <t>VVT-0002116</t>
  </si>
  <si>
    <t>T3 155V 416/208V 225KVA VIET HUNG GE H302524-1.21300123.0002116_302524</t>
  </si>
  <si>
    <t>VVT-5508</t>
  </si>
  <si>
    <t>VVT-0002132</t>
  </si>
  <si>
    <t>T3 15KV  416/208V 225KVA  GE H303795 MBDTT QUYET THANG-1.21300123.0002132_303795</t>
  </si>
  <si>
    <t>VVT-4406</t>
  </si>
  <si>
    <t>50196</t>
  </si>
  <si>
    <t>VVT-0002175</t>
  </si>
  <si>
    <t>MAY B/DIEN KHANH HOI 2 MG 15/0,2KV N 50196 250KVA-1.21300126.0002175_50196</t>
  </si>
  <si>
    <t>VVT-6305</t>
  </si>
  <si>
    <t>12049408</t>
  </si>
  <si>
    <t>VVT-0002177</t>
  </si>
  <si>
    <t>MBT 250KVA 15/0,4KV SM 12049408-1.21300126.0002177_12049408</t>
  </si>
  <si>
    <t>VVT-7070</t>
  </si>
  <si>
    <t>300966</t>
  </si>
  <si>
    <t>VVT-0002427</t>
  </si>
  <si>
    <t>T3 15KV 416/208 300KVA CHAU BA TIEU LA GE H300966-1.21300127.0002427_300966</t>
  </si>
  <si>
    <t>VVT-6987</t>
  </si>
  <si>
    <t>304478</t>
  </si>
  <si>
    <t>VVT-0002429</t>
  </si>
  <si>
    <t>MBA 300KVA 15KV/04 HIEU GE H 304478 MBDTT TRAM BOM TAN THOI NHI-1.21300127.0002429_304478</t>
  </si>
  <si>
    <t>VVT-8694</t>
  </si>
  <si>
    <t>357966</t>
  </si>
  <si>
    <t>VVT-0002684</t>
  </si>
  <si>
    <t>MAY BIEN THE LUOI HA THE TRAM HT TAN BINH*3P-15-22/0.4* 400 KVA-1.21300130.0002684_357966</t>
  </si>
  <si>
    <t>VVT-12299</t>
  </si>
  <si>
    <t>182 424 941</t>
  </si>
  <si>
    <t xml:space="preserve">101 793 059 </t>
  </si>
  <si>
    <t>60643108-2</t>
  </si>
  <si>
    <t>VVT-0002583</t>
  </si>
  <si>
    <t>MBT 60643108 TBD4 150/2.04.96 11A-11.06.95-1.21300130.0002583_60643108-2</t>
  </si>
  <si>
    <t>VVT-9698</t>
  </si>
  <si>
    <t>40430076</t>
  </si>
  <si>
    <t>VVT-0002383</t>
  </si>
  <si>
    <t>MAY BIEN AP 300KVA MITSUBISHI 15/0,4KV N 40430076 CARIC XUONG-1.21300127.0002383_40430076</t>
  </si>
  <si>
    <t>VVT-6605</t>
  </si>
  <si>
    <t>302240</t>
  </si>
  <si>
    <t>VVT-0002386</t>
  </si>
  <si>
    <t>MAY B/D THUONG 300KVA 15/0,2KV TAN QUI DONG 2 GE N 302240P72AA-1.21300127.0002386_302240</t>
  </si>
  <si>
    <t>VVT-7576</t>
  </si>
  <si>
    <t>200698</t>
  </si>
  <si>
    <t>VVT-0002387</t>
  </si>
  <si>
    <t>T1 15000/120 100KVA STANDARD 300KVA MAT PLAQUE TAU CUOC-1.21300127.0002387_200698</t>
  </si>
  <si>
    <t>VVT-9214</t>
  </si>
  <si>
    <t>300965</t>
  </si>
  <si>
    <t>VVT-0002388</t>
  </si>
  <si>
    <t>MAY BDTT GE 15/0,2KV H300965P72 AAT 300KVA NONG HAI SAN-1.21300127.0002388_300965</t>
  </si>
  <si>
    <t>VVT-9520</t>
  </si>
  <si>
    <t>VVT-0002788</t>
  </si>
  <si>
    <t>MBT 500KVA MG SM 140453-1.21300134.0002788_140453</t>
  </si>
  <si>
    <t>VVT-4414</t>
  </si>
  <si>
    <t>740322</t>
  </si>
  <si>
    <t>VVT-0002795</t>
  </si>
  <si>
    <t>MBT 500KVA 15/0,4KV SPOKAN 740322-1.21300134.0002795_740322</t>
  </si>
  <si>
    <t>VVT-6192</t>
  </si>
  <si>
    <t>342 247 917</t>
  </si>
  <si>
    <t>80553052</t>
  </si>
  <si>
    <t>VVT-0002802</t>
  </si>
  <si>
    <t>MAY BIEN THE TRAM CHUNG CU LANH BINH THANG-1.21300134.0002802_80553052</t>
  </si>
  <si>
    <t>VVT-12013</t>
  </si>
  <si>
    <t>61040</t>
  </si>
  <si>
    <t>VVT-0002824</t>
  </si>
  <si>
    <t>MAY B/THE 630KVA 15000/BT TSC 61040   VA 208120V NAKYDACO-1.21300140.0002824_61040</t>
  </si>
  <si>
    <t>VVT-4532</t>
  </si>
  <si>
    <t>73 802 240</t>
  </si>
  <si>
    <t>3223-03</t>
  </si>
  <si>
    <t>VVT-0002842</t>
  </si>
  <si>
    <t>T3 015KV 380V 750KVA BV TH/NHAT WESTINGHOUSE SBV 322303 (smtt: 3223-03-1.21300145.0002842_3223-03</t>
  </si>
  <si>
    <t>VVT-6763</t>
  </si>
  <si>
    <t>050592144</t>
  </si>
  <si>
    <t>VVT-0003331</t>
  </si>
  <si>
    <t>MBT 75KVA 8660/120-240V CD SM 050592114-1.21303208.0003331_050592144</t>
  </si>
  <si>
    <t>VVT-12946</t>
  </si>
  <si>
    <t>493103</t>
  </si>
  <si>
    <t>VVT-0003337</t>
  </si>
  <si>
    <t>T1 8660 BT 50KVA XUONG DET 7 GE K493103 1P-1.21303208.0003337_493103</t>
  </si>
  <si>
    <t>VVT-13008</t>
  </si>
  <si>
    <t>VVT-0003392</t>
  </si>
  <si>
    <t>MBT thu?c CTr NC l??i ?i?n trung th? 15kV-22kV tuy?n dõy Ph??c V?nh An-1.21303208.0003392_040912259</t>
  </si>
  <si>
    <t>VVT-13397</t>
  </si>
  <si>
    <t>9 868 661</t>
  </si>
  <si>
    <t>102003-1</t>
  </si>
  <si>
    <t>VVT-0003265</t>
  </si>
  <si>
    <t>MBT 50KVA 8660 120 240V 1FA SM 102003 1 THIBIDI-1.21303208.0003265_102003-1</t>
  </si>
  <si>
    <t>VVT-12426</t>
  </si>
  <si>
    <t>51 666 000</t>
  </si>
  <si>
    <t>4051316290015</t>
  </si>
  <si>
    <t>VVT-0003785</t>
  </si>
  <si>
    <t>MBT 1P 1600KVA 15/0.4KV-1.21304200.0003785_4051316290015</t>
  </si>
  <si>
    <t>VVT-11129</t>
  </si>
  <si>
    <t>151 000 000</t>
  </si>
  <si>
    <t>05060743</t>
  </si>
  <si>
    <t>VVT-0003793</t>
  </si>
  <si>
    <t>MBT 75KVA CT HTT &amp; LHT ĐƯƠNG H.H.THAM TRAM NHAN TRUNG 86-1.21304200.0003793_05060743</t>
  </si>
  <si>
    <t>VVT-11139</t>
  </si>
  <si>
    <t>118681</t>
  </si>
  <si>
    <t>VVT-0003845</t>
  </si>
  <si>
    <t>MBT 1P 75KVA -15/0.4KV NM Z756 T5 BAN GIAO-1.21304200.0003845_118681</t>
  </si>
  <si>
    <t>VVT-12545</t>
  </si>
  <si>
    <t>73263305</t>
  </si>
  <si>
    <t>VVT-0003503</t>
  </si>
  <si>
    <t>T1 8660/15KV BT 50KVA MONG TAI CHE 2 WAGNER 73263305 1P-1.21303208.0003503_73263305</t>
  </si>
  <si>
    <t>VVT-9882</t>
  </si>
  <si>
    <t>9008012-1</t>
  </si>
  <si>
    <t>VVT-0003646</t>
  </si>
  <si>
    <t>MBT 75KVA 8660/120 240V SM 9008012 1 THIBIDI-1.21303210.0003646_9008012-1</t>
  </si>
  <si>
    <t>VVT-11682</t>
  </si>
  <si>
    <t>05099174</t>
  </si>
  <si>
    <t>VVT-0004151</t>
  </si>
  <si>
    <t>MBT 50KVA 8660/220-440V-1.21304208.0004151_05099174</t>
  </si>
  <si>
    <t>VVT-9197</t>
  </si>
  <si>
    <t>00365</t>
  </si>
  <si>
    <t>VVT-0004202</t>
  </si>
  <si>
    <t>MBT 75KVA 8660/220 440V OSAKA  SO MAY CHI HOA GA 42SK000365-1.21304210.0004202_00365</t>
  </si>
  <si>
    <t>VVT-7997</t>
  </si>
  <si>
    <t>73252623</t>
  </si>
  <si>
    <t>VVT-0004076</t>
  </si>
  <si>
    <t>MBT 50KVA WAGNER 8660/220 440 73252623 CO KHI T/DA-1.21304208.0004076_73252623</t>
  </si>
  <si>
    <t>VVT-7004</t>
  </si>
  <si>
    <t>493017</t>
  </si>
  <si>
    <t>VVT-0003930</t>
  </si>
  <si>
    <t>MBT TTTAN MY 5GE 1P 37.5KVA 8.6/04 SO 493017-1.21304205.0003930_493017</t>
  </si>
  <si>
    <t>VVT-7017</t>
  </si>
  <si>
    <t>494859</t>
  </si>
  <si>
    <t>VVT-0003931</t>
  </si>
  <si>
    <t>MBT TI8660/BT 37KVA 5 VINKYCO 1GE K494859-1.21304205.0003931_494859</t>
  </si>
  <si>
    <t>VVT-7018</t>
  </si>
  <si>
    <t>VVT-0004009</t>
  </si>
  <si>
    <t>MBT 50KVA 8660/220-440V CD SM 04019454-1.21304208.0004009_04019454</t>
  </si>
  <si>
    <t>VVT-6101</t>
  </si>
  <si>
    <t>VVT-0004010</t>
  </si>
  <si>
    <t>MBT DKH XA DONG THANH QD 114 HD 344 PCD 1382 MSCT 50-1.21304208.0004010_04099579</t>
  </si>
  <si>
    <t>VVT-6102</t>
  </si>
  <si>
    <t>121291</t>
  </si>
  <si>
    <t>VVT-0003883</t>
  </si>
  <si>
    <t>MBT 1P 75KVA -15/0.4Kv NMZ756 T1 BAN GIAO-1.21304200.0003883_121291</t>
  </si>
  <si>
    <t>VVT-13015</t>
  </si>
  <si>
    <t>8912034B</t>
  </si>
  <si>
    <t>VVT-0004227</t>
  </si>
  <si>
    <t>MBT 75KVA 8660/220-440V SM 8912034B-1.21304210.0004227_8912034B</t>
  </si>
  <si>
    <t>VVT-9557</t>
  </si>
  <si>
    <t>357413</t>
  </si>
  <si>
    <t>VVT-0004933</t>
  </si>
  <si>
    <t>MAY BIEN THE LUOI HA THE TRAM HT TAN BINH-1P -8.6-12.7/2-4 *75 KVA-1.21304210.0004933_357413</t>
  </si>
  <si>
    <t>VVT-13722</t>
  </si>
  <si>
    <t>05100785</t>
  </si>
  <si>
    <t>VVT-0004642</t>
  </si>
  <si>
    <t>MBT 75KVA SM.05100785- HTHIEN &amp; PT LUOI TRAM HT Q7-2007-JJK060702-1.21304210.0004642_05100785</t>
  </si>
  <si>
    <t>VVT-12127</t>
  </si>
  <si>
    <t>150904503</t>
  </si>
  <si>
    <t>VVT-0005340</t>
  </si>
  <si>
    <t>MBT 3P 500KVA 15/0.4KV-1.21304234.0005340_150904503</t>
  </si>
  <si>
    <t>VVT-11484</t>
  </si>
  <si>
    <t>282 503 750</t>
  </si>
  <si>
    <t>62 415 000</t>
  </si>
  <si>
    <t>091104161</t>
  </si>
  <si>
    <t>VVT-0005047</t>
  </si>
  <si>
    <t>MBT 3P 160KVA 15/0.4KV-1.21304218.0005047_091104161</t>
  </si>
  <si>
    <t>VVT-8708</t>
  </si>
  <si>
    <t>81016070-2</t>
  </si>
  <si>
    <t>VVT-0005062</t>
  </si>
  <si>
    <t>mbt 160kva 15-22/0.4kv trung doan 276-su doan phong khong 367-qk7-1.21304218.0005062_81016070-2</t>
  </si>
  <si>
    <t>VVT-11107</t>
  </si>
  <si>
    <t>6 144 000</t>
  </si>
  <si>
    <t>308019-2</t>
  </si>
  <si>
    <t>VVT-0005081</t>
  </si>
  <si>
    <t>MBT TRAM CTD KHU CU XA CANG HANG KHONG-1.21304220.0005081_308019-2</t>
  </si>
  <si>
    <t>VVT-9854</t>
  </si>
  <si>
    <t>182 453 625</t>
  </si>
  <si>
    <t>VVT-0005396</t>
  </si>
  <si>
    <t>TI 3000KVA OSAKA 15KV/6,7KV N 528396 DET PHONG PHU 1-1.21304263.0005396_528396</t>
  </si>
  <si>
    <t>VVT-3821</t>
  </si>
  <si>
    <t>1 185 488 400</t>
  </si>
  <si>
    <t>06089175</t>
  </si>
  <si>
    <t>VVT-0005934</t>
  </si>
  <si>
    <t>MBT 100KVA 8660/220 440V SM 06 089175-1.21300110.0005934_06089175</t>
  </si>
  <si>
    <t>VVT-201612262</t>
  </si>
  <si>
    <t>9008029-1</t>
  </si>
  <si>
    <t>VVT-0005890</t>
  </si>
  <si>
    <t>MBT 75KVA 8660/120 240V SM 9008029 1 THIBIDI-1.21300110.0005890_9008029-1</t>
  </si>
  <si>
    <t>VVT-201612218</t>
  </si>
  <si>
    <t>1292986</t>
  </si>
  <si>
    <t>VVT-0006261</t>
  </si>
  <si>
    <t>MAY BIEN THE        KHU DAN CU VK92-Q10-1.21300126.0006261_1292986</t>
  </si>
  <si>
    <t>VVT-201701100</t>
  </si>
  <si>
    <t>7392-1</t>
  </si>
  <si>
    <t>VVT-0006284</t>
  </si>
  <si>
    <t>TRAM BIEN AP 3*320 KVA - Z755-1.21304228.0006284_7392-1</t>
  </si>
  <si>
    <t>VVT-201701123</t>
  </si>
  <si>
    <t>441 340 000</t>
  </si>
  <si>
    <t>13120579</t>
  </si>
  <si>
    <t>VVT-0006500</t>
  </si>
  <si>
    <t>MBT 3Fa 320KVA SM.13120579- trạm Nhơn Đức - Phước Lộc - Nhà Bè-1.21300128.0006500_13120579</t>
  </si>
  <si>
    <t>VVT-201702103</t>
  </si>
  <si>
    <t>11 342 361</t>
  </si>
  <si>
    <t>495624</t>
  </si>
  <si>
    <t>VVT-0006577</t>
  </si>
  <si>
    <t>C/SUAT 37,5KVA SM K495624K72A D/T 8,6KV/220V TRAM TAN LAP 4 GENERAL EL-1.21300105.0006577_495624</t>
  </si>
  <si>
    <t>VVT-201702180</t>
  </si>
  <si>
    <t>F964107B</t>
  </si>
  <si>
    <t>VVT-0006776</t>
  </si>
  <si>
    <t>MBT NOI DAT 4T SM 964107-1.21320163.0006776_F964107B</t>
  </si>
  <si>
    <t>VVT-201702379</t>
  </si>
  <si>
    <t>Mỹ</t>
  </si>
  <si>
    <t>MP_100_36</t>
  </si>
  <si>
    <t>VVT-0006723</t>
  </si>
  <si>
    <t>MBA NHA MAY A41- CUC KTHUAT-QUÂN CHUNG PK-KQ TRAM A4 III-1.21304200.0006723_MP_100_36</t>
  </si>
  <si>
    <t>VVT-201702326</t>
  </si>
  <si>
    <t>141005339</t>
  </si>
  <si>
    <t>VVT-0007078</t>
  </si>
  <si>
    <t>Máy biến áp công trình trang bị MBT dự phòng để xử lý sự cố-1.21304200.0007078_141005339</t>
  </si>
  <si>
    <t>VVT-201703301</t>
  </si>
  <si>
    <t>13 249 523</t>
  </si>
  <si>
    <t>05019308</t>
  </si>
  <si>
    <t>VVT-0007205</t>
  </si>
  <si>
    <t>MBT 75KVA 8660/220 440V SM 050 19408-1.21300110.0007205_05019308</t>
  </si>
  <si>
    <t>VVT-201703428</t>
  </si>
  <si>
    <t>486126</t>
  </si>
  <si>
    <t>VVT-0007145</t>
  </si>
  <si>
    <t>T1 120/240V 37,5KVA 6 GE K486126 KPT-1.21300105.0007145_486126</t>
  </si>
  <si>
    <t>VVT-201703368</t>
  </si>
  <si>
    <t>357288</t>
  </si>
  <si>
    <t>VVT-0007171</t>
  </si>
  <si>
    <t>MAY BIEN THE LUOI HA THE TRAM HT TAN BINH-1P -8.6-12.7/2-4 *75 KVA-1.21300110.0007171_357288</t>
  </si>
  <si>
    <t>VVT-201703394</t>
  </si>
  <si>
    <t>302804</t>
  </si>
  <si>
    <t>VVT-0007247</t>
  </si>
  <si>
    <t>T3 15KV 416/208V 225KVA HUNG LIEN GE H302804-1.21300123.0007247_302804</t>
  </si>
  <si>
    <t>VVT-201703470</t>
  </si>
  <si>
    <t>051213142</t>
  </si>
  <si>
    <t>VVT-0007405</t>
  </si>
  <si>
    <t>MBT 3P 75KVA NCDA 22KV TUYEN MY TAY, BD, NX, NGA 4 GA - RRK132101-1.21304210.0007405_051213142</t>
  </si>
  <si>
    <t>VVT-201703628</t>
  </si>
  <si>
    <t>26 907 965</t>
  </si>
  <si>
    <t>492215</t>
  </si>
  <si>
    <t>VVT-0007579</t>
  </si>
  <si>
    <t>MBDIEN T/TRU GE K492215 GE THO 2/3 8,6/220 380 1P 50KVA-1.21300108.0007579_492215</t>
  </si>
  <si>
    <t>VVT-201703802</t>
  </si>
  <si>
    <t>71001126-22</t>
  </si>
  <si>
    <t>VVT-0008179</t>
  </si>
  <si>
    <t>MBT 15KVA - Trung đoàn PH87-Bộ Tư lệnh Hóa học-1.21300101.0008179_71001126-22</t>
  </si>
  <si>
    <t>VVT-201704466</t>
  </si>
  <si>
    <t>111015-1</t>
  </si>
  <si>
    <t>VVT-0008164</t>
  </si>
  <si>
    <t>MBT 75KVA 8660/120 240V SM 111015-1-1.21190000.0008164_111015-1</t>
  </si>
  <si>
    <t>VVT-201704451</t>
  </si>
  <si>
    <t>357168</t>
  </si>
  <si>
    <t>VVT-0008225</t>
  </si>
  <si>
    <t>BMT LUOI HT TRAM HT TAN BINH 8,6-12,7/2-4*75KVA-1.21300110.0008225_357168</t>
  </si>
  <si>
    <t>VVT-201704512</t>
  </si>
  <si>
    <t>43185I18</t>
  </si>
  <si>
    <t>VVT-0008239</t>
  </si>
  <si>
    <t>MAY BIEN AP 200KVA 15/0,2KV LE TRANSFORMATEUR N 43185I18 AN NINH-1.21300122.0008239_43185I18</t>
  </si>
  <si>
    <t>VVT-201704526</t>
  </si>
  <si>
    <t>Pháp</t>
  </si>
  <si>
    <t>060808100</t>
  </si>
  <si>
    <t>VVT-0009300</t>
  </si>
  <si>
    <t>HT&amp;PT LTHT KV BTRIDONG B.AN LAC A-BT(2008) LLK070708-825C008-060808100-1.21304201.0009300_060808100</t>
  </si>
  <si>
    <t>VVT-201706663</t>
  </si>
  <si>
    <t>6071240488156</t>
  </si>
  <si>
    <t>VVT-0009410</t>
  </si>
  <si>
    <t>MBT 400KVA SM.6071240488156 - DD&amp;TLLD THT KV cầu Ông Lãnh Q1 (DATP04)-1.21300130.0009410_6071240488156</t>
  </si>
  <si>
    <t>VVT-201706773</t>
  </si>
  <si>
    <t>118 114 067</t>
  </si>
  <si>
    <t>26 516 554</t>
  </si>
  <si>
    <t>42267</t>
  </si>
  <si>
    <t>VVT-0009490</t>
  </si>
  <si>
    <t>MAY BIEN AP 250KVA MG KHO PHU THO 6600/208 42267 6600/208-1.21300126.0009490_42267</t>
  </si>
  <si>
    <t>VVT-201707029</t>
  </si>
  <si>
    <t>4081310364035</t>
  </si>
  <si>
    <t>VVT-0009546</t>
  </si>
  <si>
    <t>MBT 3P 1000KVA 15/0.4KV-1.21304254.0009546_4081310364035</t>
  </si>
  <si>
    <t>VVT-201707085</t>
  </si>
  <si>
    <t>040713286</t>
  </si>
  <si>
    <t>VVT-0009783</t>
  </si>
  <si>
    <t>MBT 1P 50KVA 8,6-12,7/0,2-0,4KV - 040713286-1.21301008.0009783_040713286</t>
  </si>
  <si>
    <t>VVT-201707322</t>
  </si>
  <si>
    <t>050407334</t>
  </si>
  <si>
    <t>VVT-0009803</t>
  </si>
  <si>
    <t>MBT 75kva CT Hoàn thiện PT lưới chống quá tải TTHM và xã Trung Chá-1.21520101.0009803_050407334</t>
  </si>
  <si>
    <t>VVT-201707342</t>
  </si>
  <si>
    <t>8 579 771</t>
  </si>
  <si>
    <t>05121395</t>
  </si>
  <si>
    <t>VVT-0009973</t>
  </si>
  <si>
    <t>MBT 75 kva HTPT lưới, trạm HT 7 xã phía bắc 05121395-1.21020100.0009973_05121395</t>
  </si>
  <si>
    <t>VVT-201707512</t>
  </si>
  <si>
    <t>509547-2</t>
  </si>
  <si>
    <t>VVT-0010041</t>
  </si>
  <si>
    <t>TRAM BIEN THE 25KV CAY TRAM CH O DEM 2-1.21300100.0010041_509547-2</t>
  </si>
  <si>
    <t>VVT-201707580</t>
  </si>
  <si>
    <t>4032100048370</t>
  </si>
  <si>
    <t>VVT-0010085</t>
  </si>
  <si>
    <t>MBT100KVA-HT&amp;PTL BINH HUNG HOA TAN TAO BINH TAN-4032100048370-1.21304200.0010085_4032100048370</t>
  </si>
  <si>
    <t>VVT-201707624</t>
  </si>
  <si>
    <t>0381252T</t>
  </si>
  <si>
    <t>VVT-0009983</t>
  </si>
  <si>
    <t>MBT CT HTPT lưới trạm HT xã APT,TQT, BC, Hưng long-1.21050000.0009983_0381252T</t>
  </si>
  <si>
    <t>VVT-201707522</t>
  </si>
  <si>
    <t>050407199</t>
  </si>
  <si>
    <t>VVT-0009992</t>
  </si>
  <si>
    <t>MBT 75kva 050407199 CT HT&amp;PT LTHT xã B.Hưng, Đ.Phước, P.Phú BC (2006)-1.21050000.0009992_050407199</t>
  </si>
  <si>
    <t>VVT-201707531</t>
  </si>
  <si>
    <t>25 744 000</t>
  </si>
  <si>
    <t>4041240170170</t>
  </si>
  <si>
    <t>VVT-0010013</t>
  </si>
  <si>
    <t>MBT DIEN KHI HOA XA TAN KIEN-1.21300126.0010013_4041240170170</t>
  </si>
  <si>
    <t>VVT-201707552</t>
  </si>
  <si>
    <t>50230</t>
  </si>
  <si>
    <t>VVT-0010335</t>
  </si>
  <si>
    <t>MAY B/DIEN MG 315KVA DAT PHG B/DIEN LONG VIT 2 15000/220 50230-1.21300100.0010335_50230</t>
  </si>
  <si>
    <t>VVT-201708208</t>
  </si>
  <si>
    <t>06069376</t>
  </si>
  <si>
    <t>VVT-0010637</t>
  </si>
  <si>
    <t>MAY BIEN THE 100KVA SM 06069376 CTY XNK THUY SAN-1.21304200.0010637_06069376</t>
  </si>
  <si>
    <t>VVT-201708510</t>
  </si>
  <si>
    <t>5 826 800</t>
  </si>
  <si>
    <t>501006-2</t>
  </si>
  <si>
    <t>VVT-0010645</t>
  </si>
  <si>
    <t>MAY BIEN THE 100KVA SM 501006-2 TRAM K/S NGO LAN PHUONG-1.21304212.0010645_501006-2</t>
  </si>
  <si>
    <t>VVT-201708518</t>
  </si>
  <si>
    <t>050906141</t>
  </si>
  <si>
    <t>VVT-0010823</t>
  </si>
  <si>
    <t>MBT 75KVA HT PTT &amp; LHT CHONG QUA TAI X XUAN THOI SON-1.21300110.0010823_050906141</t>
  </si>
  <si>
    <t>VVT-201710128</t>
  </si>
  <si>
    <t>4 573 151</t>
  </si>
  <si>
    <t>090705238</t>
  </si>
  <si>
    <t>VVT-0010834</t>
  </si>
  <si>
    <t>MBT 3 P 160 KVA 15-22/0.4 KV HT &amp; PT TRAM ,LHT CH.QUA TAI XA XTS-HM-1.21304218.0010834_090705238</t>
  </si>
  <si>
    <t>VVT-201710139</t>
  </si>
  <si>
    <t>161218K-24</t>
  </si>
  <si>
    <t>VVT-0010881</t>
  </si>
  <si>
    <t>MBT 3P 1000kVA 22/(15)/0.4kV (DONG ANH)-SOMAY:161218K-24-KHCB TCTY-1.21304254.0010881_161218K-24</t>
  </si>
  <si>
    <t>VVT-201711021</t>
  </si>
  <si>
    <t>DONG ANH</t>
  </si>
  <si>
    <t>243 792 541</t>
  </si>
  <si>
    <t>05121337</t>
  </si>
  <si>
    <t>VVT-0011009</t>
  </si>
  <si>
    <t>MBT 1P 75KVA - RRK122101 SM 05121337 APD-1.21303010.0011009_05121337</t>
  </si>
  <si>
    <t>VVT-201712007</t>
  </si>
  <si>
    <t>207006-2</t>
  </si>
  <si>
    <t>VVT-0011097</t>
  </si>
  <si>
    <t>MBT 75KVA 8660/220-440V THIBID I SM 207006-1.21300100.0011097_207006-2</t>
  </si>
  <si>
    <t>VVT-201712095</t>
  </si>
  <si>
    <t>4121225732676</t>
  </si>
  <si>
    <t>VVT-0011158</t>
  </si>
  <si>
    <t>MBT CT HT VA PTL THT KV TAY NAM H.CC NAM 2005 SM 4121225732676-1.21304200.0011158_4121225732676</t>
  </si>
  <si>
    <t>VVT-201712156</t>
  </si>
  <si>
    <t>23 873 340</t>
  </si>
  <si>
    <t>4081310364039</t>
  </si>
  <si>
    <t>VVT-0011299</t>
  </si>
  <si>
    <t>MAY BIEN THE 3P 1000KVA 15/0,4 KVA-1.21304200.0011299_4081310364039</t>
  </si>
  <si>
    <t>VVT-201804017</t>
  </si>
  <si>
    <t>162251778</t>
  </si>
  <si>
    <t>VVT-0011335</t>
  </si>
  <si>
    <t>MBT Ctr XDM TBT CD 1x250kVA HKD Nguyễn Thị Phong, SM162251778-1.21300126.0011335_162251778</t>
  </si>
  <si>
    <t>VVT-201804053</t>
  </si>
  <si>
    <t>145 712 000</t>
  </si>
  <si>
    <t>94 517 022</t>
  </si>
  <si>
    <t>05100650</t>
  </si>
  <si>
    <t>VVT-0011337</t>
  </si>
  <si>
    <t>MBT 75KVA HT &amp; PTL, TRAM HT C QUA TAI P TMT-TCH Q.12-1.21300110.0011337_05100650</t>
  </si>
  <si>
    <t>VVT-201804055</t>
  </si>
  <si>
    <t>4 543 990</t>
  </si>
  <si>
    <t>VVT-0011352</t>
  </si>
  <si>
    <t>MBT 1P 50kVA_8,6(12,7)/0,2kV - RRK140901-1.21302010.0011352_041014147</t>
  </si>
  <si>
    <t>VVT-201804070</t>
  </si>
  <si>
    <t>16 706 684</t>
  </si>
  <si>
    <t>S050115131</t>
  </si>
  <si>
    <t>VVT-0011365</t>
  </si>
  <si>
    <t>RRK130703 - MBT 1P 75kVA SM.S050115-131 XDM chống quá tải 5 xã-1.21303010.0011365_S050115131</t>
  </si>
  <si>
    <t>VVT-201804083</t>
  </si>
  <si>
    <t>47 610 000</t>
  </si>
  <si>
    <t>29 932 924</t>
  </si>
  <si>
    <t>051006170</t>
  </si>
  <si>
    <t>VVT-0011416</t>
  </si>
  <si>
    <t>MBT 1P 75KVA 8,6-/0,2-0,4KV (HOAN THIEN LUOI HTHE KHU VUC 3 -Q.TĐ)-1.21300110.0011416_051006170</t>
  </si>
  <si>
    <t>VVT-201805014</t>
  </si>
  <si>
    <t>7 487 589</t>
  </si>
  <si>
    <t>051007179</t>
  </si>
  <si>
    <t>VVT-0011417</t>
  </si>
  <si>
    <t>MBT 1P 75KVA  (HTHIEN LUOI HTHE KVUC P.BTHO,TRTHO,HBCHANH,HBPHUOC TD-1.21300110.0011417_051007179</t>
  </si>
  <si>
    <t>VVT-201805015</t>
  </si>
  <si>
    <t>12 182 127</t>
  </si>
  <si>
    <t>161218K-19</t>
  </si>
  <si>
    <t>VVT-0011441</t>
  </si>
  <si>
    <t>MBT  1000kVA 22(15)/0,4_NCDA 2017 (1)-1.21310154.0011441_161218K-19</t>
  </si>
  <si>
    <t>VVT-201805039</t>
  </si>
  <si>
    <t>506 188 029</t>
  </si>
  <si>
    <t>333 513 121</t>
  </si>
  <si>
    <t>150602175</t>
  </si>
  <si>
    <t>VVT-0011520</t>
  </si>
  <si>
    <t>MBT TRAM KDC TAN MY 1 P.TAN PHU Q7-1.21304201.0011520_150602175</t>
  </si>
  <si>
    <t>VVT-201807013</t>
  </si>
  <si>
    <t>132100318</t>
  </si>
  <si>
    <t>VVT-0011567</t>
  </si>
  <si>
    <t>MBT 3P 100KVAN.cấp lươí TT 15-22 kv Ông Gốc Bờ Huệ BC 2013-1.21020100.0011567_132100318</t>
  </si>
  <si>
    <t>VVT-201807060</t>
  </si>
  <si>
    <t>32 171 031</t>
  </si>
  <si>
    <t>VVT-0011612</t>
  </si>
  <si>
    <t>MBT 50KVA 22/0,4KV SM: 040911312 (CT nâng cấp tuyến HL-HV)-1.21300108.0011612_04091312</t>
  </si>
  <si>
    <t>VVT-201808015</t>
  </si>
  <si>
    <t>14 527 012</t>
  </si>
  <si>
    <t>051213130</t>
  </si>
  <si>
    <t>VVT-0011630</t>
  </si>
  <si>
    <t>Mbt 1p 75kva HTPT lưới, trạm HT 7 xã phía bắc-1.21020100.0011630_051213130</t>
  </si>
  <si>
    <t>VVT-201808033</t>
  </si>
  <si>
    <t>19 007 977</t>
  </si>
  <si>
    <t>4121225732642</t>
  </si>
  <si>
    <t>VVT-0011672</t>
  </si>
  <si>
    <t>MBT 3PHA 250kVA (CT:HTPT QD, APT, HL2005, SM 4121225732642-1.21304201.0011672_4121225732642</t>
  </si>
  <si>
    <t>VVT-201808075</t>
  </si>
  <si>
    <t>20551737-22</t>
  </si>
  <si>
    <t>VVT-0011621</t>
  </si>
  <si>
    <t>MAY BIEN THE TRAM HIEP PHUOC 20 H.NHA BE-20551737-22-1.21304208.0011621_20551737-22</t>
  </si>
  <si>
    <t>VVT-201808024</t>
  </si>
  <si>
    <t>040307231</t>
  </si>
  <si>
    <t>VVT-0011718</t>
  </si>
  <si>
    <t>MBT 50KVA SM 040307231 CT  HT va PTL THT KV TPT,TTT,TTD-1.21300108.0011718_040307231</t>
  </si>
  <si>
    <t>VVT-201808121</t>
  </si>
  <si>
    <t>6 637 215</t>
  </si>
  <si>
    <t>4032150038489</t>
  </si>
  <si>
    <t>VVT-0011720</t>
  </si>
  <si>
    <t>MBT HT VA PTL THT  XA P.HIEP,P,THANH,TAN T. TAY 4032150038489-1.21300108.0011720_4032150038489</t>
  </si>
  <si>
    <t>VVT-201808123</t>
  </si>
  <si>
    <t>051097200</t>
  </si>
  <si>
    <t>VVT-0011727</t>
  </si>
  <si>
    <t>MBT DIEN KHI HOA XA PHAM VAN HAI-1.21300112.0011727_051097200</t>
  </si>
  <si>
    <t>VVT-201808130</t>
  </si>
  <si>
    <t>041201213</t>
  </si>
  <si>
    <t>VVT-0011735</t>
  </si>
  <si>
    <t>MAY BIEN THE CT HOAN THIEN VA PT LUOI Q7 (BO SUNG) - SM 041201213-1.21304208.0011735_041201213</t>
  </si>
  <si>
    <t>VVT-201808138</t>
  </si>
  <si>
    <t>090706112</t>
  </si>
  <si>
    <t>VVT-0011739</t>
  </si>
  <si>
    <t>MBT CC dien choCTY CP THANH TAN TIEN SM 090706112-1.21304218.0011739_090706112</t>
  </si>
  <si>
    <t>VVT-201808142</t>
  </si>
  <si>
    <t>16 356 982</t>
  </si>
  <si>
    <t>VVT-0011855</t>
  </si>
  <si>
    <t>MBT 1P 50kVA 8.66-12.7/0.23-0.44kV (EMC)  NCĐA 2016 mua sắm mới -1.21020100.0011855_040915206</t>
  </si>
  <si>
    <t>VVT-201809066</t>
  </si>
  <si>
    <t>17 979 709</t>
  </si>
  <si>
    <t>70951912</t>
  </si>
  <si>
    <t>VVT-0011860</t>
  </si>
  <si>
    <t>MBT DIEN KHI HOA XA LE MINH XUAN-1.21300108.0011860_70951912</t>
  </si>
  <si>
    <t>VVT-201809071</t>
  </si>
  <si>
    <t>090505652</t>
  </si>
  <si>
    <t>VVT-0011873</t>
  </si>
  <si>
    <t>MBT 3P 160KVA 15-22/0.4KV HT&amp; PT THT,LHT CHONG QUA TAI XA BA ĐIEM-1.21304218.0011873_090505652</t>
  </si>
  <si>
    <t>VVT-201809084</t>
  </si>
  <si>
    <t>10523074-2</t>
  </si>
  <si>
    <t>VVT-0011908</t>
  </si>
  <si>
    <t>MAY BIEN THE CT XUAN THOI SON...TAN XUAN HM 3 PHA 15-22/0.4KV-1.21304226.0011908_10523074-2</t>
  </si>
  <si>
    <t>VVT-201811010</t>
  </si>
  <si>
    <t>70851789-22</t>
  </si>
  <si>
    <t>VVT-0012007</t>
  </si>
  <si>
    <t>MBT 50KVA - 70851789-22-1.21300108.0012007_70851789-22</t>
  </si>
  <si>
    <t>VVT-201811109</t>
  </si>
  <si>
    <t>11 126 300</t>
  </si>
  <si>
    <t>VVT-0012009</t>
  </si>
  <si>
    <t>MBT 50KVA 12,7(8,66)/0,23-0,46 SM: S04091310 (CT nâng cấp tuyến HL-HV)-1.21300108.0012009_S04091310</t>
  </si>
  <si>
    <t>VVT-201811111</t>
  </si>
  <si>
    <t>14 557 664</t>
  </si>
  <si>
    <t>70951968-22</t>
  </si>
  <si>
    <t>VVT-0011991</t>
  </si>
  <si>
    <t>MBT DIEN KHI HOA XA TAN QUI TAY SM: 70951968-22-1.21300108.0011991_70951968-22</t>
  </si>
  <si>
    <t>VVT-201811093</t>
  </si>
  <si>
    <t>090205230</t>
  </si>
  <si>
    <t>VVT-0012098</t>
  </si>
  <si>
    <t>MBT 3P  160KVA 15-22/0.2-0.4KV HT &amp; PT TRAM ,LHT CH.Q.TAI XA Đ.THANH-1.21304218.0012098_090205230</t>
  </si>
  <si>
    <t>VVT-201812076</t>
  </si>
  <si>
    <t>141104579</t>
  </si>
  <si>
    <t>VVT-0012104</t>
  </si>
  <si>
    <t>MBT 3P 400KVA 15/0,4KV SM 141104579-1.21304200.0012104_141104579</t>
  </si>
  <si>
    <t>VVT-201812082</t>
  </si>
  <si>
    <t>050907295</t>
  </si>
  <si>
    <t>VVT-0012205</t>
  </si>
  <si>
    <t>HT&amp;PT LTHT KHU VUC TAN TAO-Q B TAN-LLK040725(625C008)SM 050907295-1.21304201.0012205_050907295</t>
  </si>
  <si>
    <t>VVT-201812183</t>
  </si>
  <si>
    <t>26 999 617</t>
  </si>
  <si>
    <t>050598131</t>
  </si>
  <si>
    <t>VVT-0012300</t>
  </si>
  <si>
    <t>MAY BIEN THE HT LUOI HT THU DUC-1P -8.6-12.7/2-4 *75 KVA-1.21300110.0012300_050598131</t>
  </si>
  <si>
    <t>VVT-201812278</t>
  </si>
  <si>
    <t>121095154</t>
  </si>
  <si>
    <t>VVT-0012387</t>
  </si>
  <si>
    <t>MBT CT LUOI DIEN P16,17,18 TBINH        QD 114 HD 344 PCD 1440 MSCT 50-1.21304226.0012387_121095154</t>
  </si>
  <si>
    <t>VVT-201812365</t>
  </si>
  <si>
    <t>VVT-0012365</t>
  </si>
  <si>
    <t>MBT 50KVA HT &amp; PT LDIEN  DLTTHIEM 2012 SM: 041012376-1.21304208.0012365_041012376</t>
  </si>
  <si>
    <t>VVT-201812343</t>
  </si>
  <si>
    <t>9 871 796</t>
  </si>
  <si>
    <t>6071240488196</t>
  </si>
  <si>
    <t>VVT-0012423</t>
  </si>
  <si>
    <t>MBT 3P 400 kva 15-22/0.4 kv 6071240488196-1.21020200.0012423_6071240488196</t>
  </si>
  <si>
    <t>VVT-201901024</t>
  </si>
  <si>
    <t>114 840 000</t>
  </si>
  <si>
    <t>63 532 164</t>
  </si>
  <si>
    <t>73350311</t>
  </si>
  <si>
    <t>VVT-0012406</t>
  </si>
  <si>
    <t>MBA 50KVA 8,660/15KV 220 440 WAGNER SO 73350311 MBDTT PHAN RAC DAN MAC-1.21304226.0012406_73350311</t>
  </si>
  <si>
    <t>VVT-201901007</t>
  </si>
  <si>
    <t>4032175031535</t>
  </si>
  <si>
    <t>VVT-0012438</t>
  </si>
  <si>
    <t>MBT 75KVA SM 4032175031535 HT&amp;PTLD T KIENG QUI T PHONG KHCB-1.21304202.0012438_4032175031535</t>
  </si>
  <si>
    <t>VVT-201901039</t>
  </si>
  <si>
    <t>060304161</t>
  </si>
  <si>
    <t>VVT-0012442</t>
  </si>
  <si>
    <t>Máy biến thế CT HTPT lưới HT xã Vĩnh Lộc A, B 2003-1.21050000.0012442_060304161</t>
  </si>
  <si>
    <t>VVT-201901043</t>
  </si>
  <si>
    <t>4 724 108</t>
  </si>
  <si>
    <t>050707246</t>
  </si>
  <si>
    <t>VVT-0012630</t>
  </si>
  <si>
    <t>MBT CT HTT &amp; LHT ĐƯƠNG P.V.HAI TRAM PHAM VAN HAI 99-1.21304200.0012630_050707246</t>
  </si>
  <si>
    <t>VVT-201903017</t>
  </si>
  <si>
    <t>10 432 032</t>
  </si>
  <si>
    <t>171500109</t>
  </si>
  <si>
    <t>VVT-0012653</t>
  </si>
  <si>
    <t>TRANG BI MBT PHUC VU NANG CAP DIEN AP LEN 22KV-50KVA-LLK171501-171500109-1.21304208.0012653_171500109</t>
  </si>
  <si>
    <t>VVT-201903040</t>
  </si>
  <si>
    <t>25 539 891</t>
  </si>
  <si>
    <t>4031225168233</t>
  </si>
  <si>
    <t>VVT-0012672</t>
  </si>
  <si>
    <t>MBT 250KVA HT&amp;PT LUOI TRAM HA THE Q9(XOM MOI 8)-1.21304226.0012672_4031225168233</t>
  </si>
  <si>
    <t>VVT-201903059</t>
  </si>
  <si>
    <t>17 574 997</t>
  </si>
  <si>
    <t>14040585</t>
  </si>
  <si>
    <t>VVT-0012846</t>
  </si>
  <si>
    <t>MBT CT HTPTLD P:15 Q:TB (2005) TRAM TAP DOAN 8,9,10 P15-1.21304230.0012846_14040585</t>
  </si>
  <si>
    <t>VVT-201904113</t>
  </si>
  <si>
    <t>4101240599456</t>
  </si>
  <si>
    <t>VVT-0012892</t>
  </si>
  <si>
    <t>MBT 400kva SM 4101240599456 Trung Sơn 4.7ha Bình Hưng BC-1.21050000.0012892_4101240599456</t>
  </si>
  <si>
    <t>VVT-201904159</t>
  </si>
  <si>
    <t>12011458</t>
  </si>
  <si>
    <t>VVT-0012921</t>
  </si>
  <si>
    <t>MBT 250KVA  SCCD 12011458-Ngam hoa LD d.Khanh Hoi-1324C006-Tan Vinh 1-1.21304226.0012921_12011458</t>
  </si>
  <si>
    <t>VVT-201905027</t>
  </si>
  <si>
    <t>72 093 618</t>
  </si>
  <si>
    <t>VVT-0012970</t>
  </si>
  <si>
    <t>MBT 1 pha Ctr nang cấp từ 15kV-&gt; 22kV tuyến an hạ năm 2013-1.21304208.0012970_S040912113</t>
  </si>
  <si>
    <t>VVT-201905076</t>
  </si>
  <si>
    <t>VVT-0012972</t>
  </si>
  <si>
    <t>MBT thuộc CTr NC lưới điện trung thế 15kV-22kV tuyến dây Phước V-1.21304208.0012972_S040912272</t>
  </si>
  <si>
    <t>VVT-201905078</t>
  </si>
  <si>
    <t>9 767 752</t>
  </si>
  <si>
    <t>VVT-0012977</t>
  </si>
  <si>
    <t>MBT công trình NC từ 15kV-&gt; 22kV tuyến dây Trung An-1.21304208.0012977_S040912255</t>
  </si>
  <si>
    <t>VVT-201905083</t>
  </si>
  <si>
    <t>05121315</t>
  </si>
  <si>
    <t>VVT-0013042</t>
  </si>
  <si>
    <t>MBT 1P 75KVA NCDA TUYEN GO LAO, AP DON, TAM THON 1, 2 T.HIEP-RRK122102-1.21303010.0013042_05121315</t>
  </si>
  <si>
    <t>VVT-201905148</t>
  </si>
  <si>
    <t>28 086 703</t>
  </si>
  <si>
    <t>70251235</t>
  </si>
  <si>
    <t>VVT-0013052</t>
  </si>
  <si>
    <t>MBT CUA CONG TRINH DIEN KHI HOA XA AN PHU DONG-1.21304226.0013052_70251235</t>
  </si>
  <si>
    <t>VVT-201905158</t>
  </si>
  <si>
    <t>4121225732665</t>
  </si>
  <si>
    <t>VVT-0013070</t>
  </si>
  <si>
    <t>MBT 3 pha 250KVA (CT: HTPT Thị Trấn Tân Túc)-1.21050000.0013070_4121225732665</t>
  </si>
  <si>
    <t>VVT-201905176</t>
  </si>
  <si>
    <t>VVT-0013118</t>
  </si>
  <si>
    <t>MBT 1P 50kVA 8,66-12,7/0,23-0,44kV Phuc hoi 22kV Vinh Thanh-Thuan Hoa-1.21510108.0013118_151504127</t>
  </si>
  <si>
    <t>VVT-201906012</t>
  </si>
  <si>
    <t>20 616 519</t>
  </si>
  <si>
    <t>4071263362081</t>
  </si>
  <si>
    <t>VVT-0013195</t>
  </si>
  <si>
    <t>MBT 3P 630KVA 15/0.4KV SM:4071263362081.-1.21304240.0013195_4071263362081</t>
  </si>
  <si>
    <t>VVT-201906089</t>
  </si>
  <si>
    <t>358072</t>
  </si>
  <si>
    <t>VVT-0013241</t>
  </si>
  <si>
    <t>MAY BIEN THE LUOI HA THE TRAM HT TAN BINH*3P-15-22/0.4* 400 KVA-1.21300100.0013241_358072</t>
  </si>
  <si>
    <t>VVT-201907045</t>
  </si>
  <si>
    <t>161502656</t>
  </si>
  <si>
    <t>VVT-0013292</t>
  </si>
  <si>
    <t>MBT 1P 50KVA SM161502656 CCK150902-1.21304201.0013292_161502656</t>
  </si>
  <si>
    <t>VVT-201907096</t>
  </si>
  <si>
    <t>4121225740763</t>
  </si>
  <si>
    <t>VVT-0013394</t>
  </si>
  <si>
    <t>MBA 250KVA HT PTL TRAM HT XA BA DIEM, TAN XUAN, XUAN T ĐONG-1.21020200.0013394_4121225740763</t>
  </si>
  <si>
    <t>VVT-201907198</t>
  </si>
  <si>
    <t>13 918 350</t>
  </si>
  <si>
    <t>040898298</t>
  </si>
  <si>
    <t>VVT-0013450</t>
  </si>
  <si>
    <t>Máy biến thế 50KVA ( KK 1/7/2009) tạm tăng-1.21050000.0013450_040898298</t>
  </si>
  <si>
    <t>VVT-201908024</t>
  </si>
  <si>
    <t>1 906 670</t>
  </si>
  <si>
    <t>4071256361201</t>
  </si>
  <si>
    <t>VVT-0013500</t>
  </si>
  <si>
    <t>MAY BIEN THE 3P 560KVA 15/0,4 KV SM 4071256361201-1.21304201.0013500_4071256361201</t>
  </si>
  <si>
    <t>VVT-201908074</t>
  </si>
  <si>
    <t>141200605</t>
  </si>
  <si>
    <t>VVT-0013505</t>
  </si>
  <si>
    <t>HTPT LHT_THT CAU ONG LANH,COGIANG,PNGULAO,CAUKHO Q1-1.21300100.0013505_141200605</t>
  </si>
  <si>
    <t>VVT-201908079</t>
  </si>
  <si>
    <t>4081275363063</t>
  </si>
  <si>
    <t>VVT-0013461</t>
  </si>
  <si>
    <t>MAY BIEN THE 3P 750kVA 15/0,4KV SM 4081275363063-1.21304245.0013461_4081275363063</t>
  </si>
  <si>
    <t>VVT-201908035</t>
  </si>
  <si>
    <t>050407164</t>
  </si>
  <si>
    <t>VVT-0013466</t>
  </si>
  <si>
    <t>MBT CHONG QUA TAI TBT KHU VUC BHH,BHHA,BHHB-QBT LLK040745 050407164-1.21304200.0013466_050407164</t>
  </si>
  <si>
    <t>VVT-201908040</t>
  </si>
  <si>
    <t>050906143</t>
  </si>
  <si>
    <t>VVT-0013472</t>
  </si>
  <si>
    <t>MBT 75KVA HT &amp; PTL, TRAM HT C QUA TAI P TMT-TCH Q.12-1.21304210.0013472_050906143</t>
  </si>
  <si>
    <t>VVT-201908046</t>
  </si>
  <si>
    <t>4 577 132</t>
  </si>
  <si>
    <t>357744</t>
  </si>
  <si>
    <t>VVT-0013594</t>
  </si>
  <si>
    <t>MAY BIEN THE LUOI HT-TRAM HT Q. 4*3P-15-22/0.4* 400 KVA-1.21300130.0013594_357744</t>
  </si>
  <si>
    <t>VVT-201909079</t>
  </si>
  <si>
    <t>S040317135</t>
  </si>
  <si>
    <t>VVT-0013521</t>
  </si>
  <si>
    <t>MBT 50 KVA No S040317135  PT tram luoi trung ht P.Thoi An-1.21520108.0013521_S040317135</t>
  </si>
  <si>
    <t>VVT-201909006</t>
  </si>
  <si>
    <t>30 010 796</t>
  </si>
  <si>
    <t>4041240170174</t>
  </si>
  <si>
    <t>VVT-0013545</t>
  </si>
  <si>
    <t>MBT 3P 400 KVA 4041240170174 HT &amp; PTL THT QUAN 8 NAM 2004.-1.21300130.0013545_4041240170174</t>
  </si>
  <si>
    <t>VVT-201909030</t>
  </si>
  <si>
    <t>179 941</t>
  </si>
  <si>
    <t>4041225213273</t>
  </si>
  <si>
    <t>VVT-0013583</t>
  </si>
  <si>
    <t>MBT 3P 250KVA CT TBA 160KVA 15(22)/0,4KV CTY THAI SON-1.21304218.0013583_4041225213273</t>
  </si>
  <si>
    <t>VVT-201909068</t>
  </si>
  <si>
    <t>114 949 603</t>
  </si>
  <si>
    <t>06111529</t>
  </si>
  <si>
    <t>VVT-0013688</t>
  </si>
  <si>
    <t>MBT 1P 100kVA 8.66-12.7/0.23-0.44kV (EMC)  NCĐA 2016 mua sắm mới -1.21020100.0013688_06111529</t>
  </si>
  <si>
    <t>VVT-201909173</t>
  </si>
  <si>
    <t>28 337 297</t>
  </si>
  <si>
    <t>18991215</t>
  </si>
  <si>
    <t>VVT-0013614</t>
  </si>
  <si>
    <t>MBT 1P 400KVA 15/0.2-0,4KV HANAKA 18991215- 1424C008-1.21304230.0013614_18991215</t>
  </si>
  <si>
    <t>VVT-201909099</t>
  </si>
  <si>
    <t>96 087 405</t>
  </si>
  <si>
    <t>1F3980514</t>
  </si>
  <si>
    <t>VVT-0013647</t>
  </si>
  <si>
    <t>MBT 1P 50KVA NANG CAP ĐA TUYEN DAY TRONG TAN -TAN BINH 1- NNK140901-1.21300108.0013647_1F3980514</t>
  </si>
  <si>
    <t>VVT-201909132</t>
  </si>
  <si>
    <t>131501271</t>
  </si>
  <si>
    <t>VVT-0013809</t>
  </si>
  <si>
    <t>MBT 50KVA ( Nâng cấp điện lên 22 kv tuyến Năm lý) SM:131501271-1.21304208.0013809_131501271</t>
  </si>
  <si>
    <t>VVT-201910072</t>
  </si>
  <si>
    <t>132250191</t>
  </si>
  <si>
    <t>VVT-0013816</t>
  </si>
  <si>
    <t>PHAT TRIEN LUOI THT &amp; TBT QUAN GO VAP 2012-MBT 250KVA-SM132250191-1.21190000.0013816_132250191</t>
  </si>
  <si>
    <t>VVT-201910079</t>
  </si>
  <si>
    <t>154 511 300</t>
  </si>
  <si>
    <t>45 343 894</t>
  </si>
  <si>
    <t xml:space="preserve">154 511 300 </t>
  </si>
  <si>
    <t>VVT-0014268</t>
  </si>
  <si>
    <t>MBT 1P 50kVA tam da 5/3 (HT &amp; PT ÔNG NHIÊU CTY DLTTH 20014)-1.21304208.0014268_161501543</t>
  </si>
  <si>
    <t>VVT-201910531</t>
  </si>
  <si>
    <t>23 227 597</t>
  </si>
  <si>
    <t>150705211</t>
  </si>
  <si>
    <t>VVT-0014270</t>
  </si>
  <si>
    <t>MBT 560kva SM 150705211 KDC Conic 13B Phong Phú BC-1.21050000.0014270_150705211</t>
  </si>
  <si>
    <t>VVT-201910533</t>
  </si>
  <si>
    <t>14 218 023</t>
  </si>
  <si>
    <t>VVT-0014192</t>
  </si>
  <si>
    <t>MAY BIEN THE TRAM KHU NHA O XNLH TRUC VOT CUU HO-1.21300102.0014192_MP</t>
  </si>
  <si>
    <t>VVT-201910455</t>
  </si>
  <si>
    <t>04260714</t>
  </si>
  <si>
    <t>VVT-0014438</t>
  </si>
  <si>
    <t>MBT 160 kva Kinh T12/4 HTPT Hưng Long, APT,TQT BC 2013-1.21020100.0014438_04260714</t>
  </si>
  <si>
    <t>VVT-201911158</t>
  </si>
  <si>
    <t>36 566 490</t>
  </si>
  <si>
    <t>VVT-0014484</t>
  </si>
  <si>
    <t>MBT thuộc CTr NC lưới điện trung thế 15kV-22kV tuyến dây Phước V-1.21304208.0014484_S041012277</t>
  </si>
  <si>
    <t>VVT-201912041</t>
  </si>
  <si>
    <t>VVT-0014487</t>
  </si>
  <si>
    <t>MBT thuộc CTr NC lưới điện trung thế 15kV-22kV tuyến dây Phước V-1.21304208.0014487_S041012287</t>
  </si>
  <si>
    <t>VVT-201912044</t>
  </si>
  <si>
    <t>VVT-0014498</t>
  </si>
  <si>
    <t>MBT công trình NC từ 15kV-&gt; 22kV tuyến dây Trung An-1.21304208.0014498_S040912206</t>
  </si>
  <si>
    <t>VVT-201912055</t>
  </si>
  <si>
    <t>VVT-0014502</t>
  </si>
  <si>
    <t>MBT công trình nâng cấp 15kV-&gt;22kV tuyến An Nhơn Tây-1.21304208.0014502_S04021410</t>
  </si>
  <si>
    <t>VVT-201912059</t>
  </si>
  <si>
    <t>15 362 554</t>
  </si>
  <si>
    <t>141500076</t>
  </si>
  <si>
    <t>VVT-0014503</t>
  </si>
  <si>
    <t>MBT CT NC LĐ TT từ 15kV-22kV tuyến Củ Chi năm 2012-1.21304208.0014503_141500076</t>
  </si>
  <si>
    <t>VVT-201912060</t>
  </si>
  <si>
    <t>15 377 570</t>
  </si>
  <si>
    <t>20050442</t>
  </si>
  <si>
    <t>VVT-0014507</t>
  </si>
  <si>
    <t>MBT 1000KVA 3FA SM.20050442-1.21300154.0014507_20050442</t>
  </si>
  <si>
    <t>VVT-201912064</t>
  </si>
  <si>
    <t>150906103</t>
  </si>
  <si>
    <t>VVT-0014599</t>
  </si>
  <si>
    <t>MBT 560KVA CT XDM LUOI TRAM T30 SM 150906103-1.21300134.0014599_150906103</t>
  </si>
  <si>
    <t>VVT-201912156</t>
  </si>
  <si>
    <t>55 660 382</t>
  </si>
  <si>
    <t>040317276</t>
  </si>
  <si>
    <t>VVT-0014693</t>
  </si>
  <si>
    <t>MBT 1P 50kVA 12.7(8.66)/0.23-0.46kV (EMC)- SO MAY:S040317-276-KHCB TCTY-1.21303208.0014693_040317276</t>
  </si>
  <si>
    <t>VVT-201912250</t>
  </si>
  <si>
    <t>70143003</t>
  </si>
  <si>
    <t>VVT-0014976</t>
  </si>
  <si>
    <t>MAY BIEN THE 70143003           400-1.21300130.0014976_70143003</t>
  </si>
  <si>
    <t>VVT-202001236</t>
  </si>
  <si>
    <t>60543081</t>
  </si>
  <si>
    <t>VVT-0014990</t>
  </si>
  <si>
    <t>MBT 60543081    TBD4         96/2.04.96        11B-11.06.96-1.21300130.0014990_60543081</t>
  </si>
  <si>
    <t>VVT-202001250</t>
  </si>
  <si>
    <t>051197561</t>
  </si>
  <si>
    <t>VVT-0015007</t>
  </si>
  <si>
    <t>MBT DIEN KHI HOA XA PHONG PHU-1.21300110.0015007_051197561</t>
  </si>
  <si>
    <t>VVT-202001267</t>
  </si>
  <si>
    <t>358190</t>
  </si>
  <si>
    <t>VVT-0014972</t>
  </si>
  <si>
    <t>MBT LHT-TRAM HT Q.5*3P-15-22/0.4* 400 KVA 358190-1.21300130.0014972_358190</t>
  </si>
  <si>
    <t>VVT-202001232</t>
  </si>
  <si>
    <t>357935</t>
  </si>
  <si>
    <t>VVT-0015021</t>
  </si>
  <si>
    <t>MAY BIEN THE LUOI HT-TRAM HT Q.TH_DUC*3P-15-22/0.4* 250 KVA-1.21300126.0015021_357935</t>
  </si>
  <si>
    <t>VVT-202002013</t>
  </si>
  <si>
    <t>61151779</t>
  </si>
  <si>
    <t>VVT-0015095</t>
  </si>
  <si>
    <t>MBT CUA CONG TRINH DIEN KHI HOA XA NHI BINH-1.21300108.0015095_61151779</t>
  </si>
  <si>
    <t>VVT-202002087</t>
  </si>
  <si>
    <t>61151800</t>
  </si>
  <si>
    <t>VVT-0015096</t>
  </si>
  <si>
    <t>MBT CUA CONG TRINH DIEN KHI HOA XA NHI BINH-1.21300108.0015096_61151800</t>
  </si>
  <si>
    <t>VVT-202002088</t>
  </si>
  <si>
    <t>050203180</t>
  </si>
  <si>
    <t>VVT-0015082</t>
  </si>
  <si>
    <t>MBT HTPT AN LạC BTD BTÂN 2004-1.21020100.0015082_050203180</t>
  </si>
  <si>
    <t>VVT-202002074</t>
  </si>
  <si>
    <t>12 500 000</t>
  </si>
  <si>
    <t>VVT-0015085</t>
  </si>
  <si>
    <t>MBT 1pha 50kVA NC điện áp Tân Túc 15-22 kva 04081430-1.21020100.0015085_04081430</t>
  </si>
  <si>
    <t>VVT-202002077</t>
  </si>
  <si>
    <t>18 041 763</t>
  </si>
  <si>
    <t>61171279</t>
  </si>
  <si>
    <t>VVT-0015090</t>
  </si>
  <si>
    <t>MBT CủA CT DKH XA TAN TAO SM:61171279 DO CTY ĐL BìNH PHú Đ/ĐộNG-1.21050000.0015090_61171279</t>
  </si>
  <si>
    <t>VVT-202002082</t>
  </si>
  <si>
    <t>01143221-2</t>
  </si>
  <si>
    <t>VVT-0015044</t>
  </si>
  <si>
    <t>MAY BIEN THE TRAM PHU BINH 1/1 CT DIEN LAC LONG QUAN Q11-1.21300111.0015044_01143221-2</t>
  </si>
  <si>
    <t>VVT-202002036</t>
  </si>
  <si>
    <t>050600211</t>
  </si>
  <si>
    <t>VVT-0015054</t>
  </si>
  <si>
    <t>MAY BIEN THE TRAM CX LANH BINH THANG LO B D.SO 1-1.21300110.0015054_050600211</t>
  </si>
  <si>
    <t>VVT-202002046</t>
  </si>
  <si>
    <t>060501122</t>
  </si>
  <si>
    <t>VVT-0015060</t>
  </si>
  <si>
    <t>MBT 100KVA HTPT LHTTHTP1,2,4,5,6,7,8,9,10,11,12,13,14,15 Q11(BThới 33)-1.21300110.0015060_060501122</t>
  </si>
  <si>
    <t>VVT-202002052</t>
  </si>
  <si>
    <t>161502403</t>
  </si>
  <si>
    <t>VVT-0015078</t>
  </si>
  <si>
    <t>MBT 1P 50KVA 12.7/0.23 -0.44 KV THIBIDI SM 161502403 PTHK1716001-1.21310108.0015078_161502403</t>
  </si>
  <si>
    <t>VVT-202002070</t>
  </si>
  <si>
    <t>23 345 127</t>
  </si>
  <si>
    <t>05090605</t>
  </si>
  <si>
    <t>VVT-0015229</t>
  </si>
  <si>
    <t>MBT CHONG QUA TAI THT KHU VUC PBTD, BTDA,BTDB-BT(525C008) SM05090605-1.21304200.0015229_05090605</t>
  </si>
  <si>
    <t>VVT-202003118</t>
  </si>
  <si>
    <t>121104433</t>
  </si>
  <si>
    <t>VVT-0015284</t>
  </si>
  <si>
    <t>MBT 3P 250KVA 15/0.4KV-1.21304226.0015284_121104433</t>
  </si>
  <si>
    <t>VVT-202003173</t>
  </si>
  <si>
    <t>S04031711</t>
  </si>
  <si>
    <t>VVT-0015348</t>
  </si>
  <si>
    <t>MBT  50kVA 12,7(8,66)/0,44_NCDA 2017 (60)-1.21310108.0015348_S04031711</t>
  </si>
  <si>
    <t>VVT-202003237</t>
  </si>
  <si>
    <t>S04031774</t>
  </si>
  <si>
    <t>VVT-0015349</t>
  </si>
  <si>
    <t>MBT  50kVA 12,7(8,66)/0,44_NCDA 2017 (62)-1.21310108.0015349_S04031774</t>
  </si>
  <si>
    <t>VVT-202003238</t>
  </si>
  <si>
    <t>00100262</t>
  </si>
  <si>
    <t>VVT-0015387</t>
  </si>
  <si>
    <t>MBT TRAM TBT CHIEU SANG DOCTINH LO 25/1Q2 CTY TNXP SM:00100262-1.21304001.0015387_00100262</t>
  </si>
  <si>
    <t>VVT-202005003</t>
  </si>
  <si>
    <t>001097635</t>
  </si>
  <si>
    <t>VVT-0015389</t>
  </si>
  <si>
    <t>MBT ĐEN ĐUONG 9 CTY CSCC Q2, Q9 SM:001097635-1.21304201.0015389_001097635</t>
  </si>
  <si>
    <t>VVT-202005005</t>
  </si>
  <si>
    <t>020103192</t>
  </si>
  <si>
    <t>VVT-0015390</t>
  </si>
  <si>
    <t>MBT25KVA LU DOAN 77 PHAO PHONG KHONG QK7 SM:020103192-1.21304202.0015390_020103192</t>
  </si>
  <si>
    <t>VVT-202005006</t>
  </si>
  <si>
    <t>8 237 867</t>
  </si>
  <si>
    <t>S020317216</t>
  </si>
  <si>
    <t>VVT-0015393</t>
  </si>
  <si>
    <t>X-TBA-MY THANH 1/2( XDM cấp điện Ông Lâm Văn Hiệp )-1.21300101.0015393_S020317216</t>
  </si>
  <si>
    <t>VVT-202005009</t>
  </si>
  <si>
    <t>m</t>
  </si>
  <si>
    <t>102,00</t>
  </si>
  <si>
    <t>22 600 242</t>
  </si>
  <si>
    <t>14 229 912</t>
  </si>
  <si>
    <t>60643107</t>
  </si>
  <si>
    <t>VVT-0015442</t>
  </si>
  <si>
    <t>MBT 60643107 TBD4 150/2.04.96 11A -11.06.96-1.21300130.0015442_60643107</t>
  </si>
  <si>
    <t>VVT-202005058</t>
  </si>
  <si>
    <t>151211K-176</t>
  </si>
  <si>
    <t>VVT-0015400</t>
  </si>
  <si>
    <t>TRANG BI MBT NANG CAP DIEN AP NAM 2016-LLK161501-SM151211K-176-1.21304202.0015400_151211K-176</t>
  </si>
  <si>
    <t>VVT-202005016</t>
  </si>
  <si>
    <t>140 785 454</t>
  </si>
  <si>
    <t>76 882 857</t>
  </si>
  <si>
    <t>050602264</t>
  </si>
  <si>
    <t>VVT-0015404</t>
  </si>
  <si>
    <t>MAY BIEN THE 1P 12.7-8.6/0.2-0.4KV CT HTPTL,THT QUAN BINH THANH NAM 20-1.21300110.0015404_050602264</t>
  </si>
  <si>
    <t>VVT-202005020</t>
  </si>
  <si>
    <t>357877</t>
  </si>
  <si>
    <t>VVT-0015406</t>
  </si>
  <si>
    <t>MAY BIEN THE LUOI HT-TRAM HT Q. BINH THANH*3P-15-22/0.4* 250 KVA-1.21300126.0015406_357877</t>
  </si>
  <si>
    <t>VVT-202005022</t>
  </si>
  <si>
    <t>60471063-22</t>
  </si>
  <si>
    <t>VVT-0015410</t>
  </si>
  <si>
    <t>MAY BIEN THE 75KVA -06471063-22-1.21300111.0015410_60471063-22</t>
  </si>
  <si>
    <t>VVT-202005026</t>
  </si>
  <si>
    <t>4 411 800</t>
  </si>
  <si>
    <t>70371061-22</t>
  </si>
  <si>
    <t>VVT-0015468</t>
  </si>
  <si>
    <t>MBT CUA CONG TRINH HTHT QUAN BINH THANH-1.21300110.0015468_70371061-22</t>
  </si>
  <si>
    <t>VVT-202006009</t>
  </si>
  <si>
    <t>357260</t>
  </si>
  <si>
    <t>VVT-0015470</t>
  </si>
  <si>
    <t>MAY BIEN THE LUOI HT-TRAM HT Q. BINH THANH-1P -8.6-12.7/2-4 *75 KVA-1.21300110.0015470_357260</t>
  </si>
  <si>
    <t>VVT-202006011</t>
  </si>
  <si>
    <t>050698322</t>
  </si>
  <si>
    <t>VVT-0015475</t>
  </si>
  <si>
    <t>MAY BIEN THE CT HT LUOI HT BINH THANH*1P-8.6-12.7/2-4* 75 KVA-1.21300110.0015475_050698322</t>
  </si>
  <si>
    <t>VVT-202006016</t>
  </si>
  <si>
    <t>2SK0002071</t>
  </si>
  <si>
    <t>VVT-0015486</t>
  </si>
  <si>
    <t>MBT OSAKA 100KVA 15KV/220-440V - ĐL TAN PHU BAN GIAO-1.21300112.0015486_2SK0002071</t>
  </si>
  <si>
    <t>VVT-202006027</t>
  </si>
  <si>
    <t>80643063-2</t>
  </si>
  <si>
    <t>VVT-0015489</t>
  </si>
  <si>
    <t>MAY BIEN THE 3 PHA 400KVA TRAM CHUNG CU NGO TAT TO P19 QUAN BINH THANH-1.21300130.0015489_80643063-2</t>
  </si>
  <si>
    <t>VVT-202006030</t>
  </si>
  <si>
    <t>357766</t>
  </si>
  <si>
    <t>VVT-0015495</t>
  </si>
  <si>
    <t>TRAM BIEN THE LUOI HT-TRAMHT Q.13P15-22/0,4 630KVA-1.21304240.0015495_357766</t>
  </si>
  <si>
    <t>VVT-202006036</t>
  </si>
  <si>
    <t>217 215 132</t>
  </si>
  <si>
    <t xml:space="preserve">172 091 868 </t>
  </si>
  <si>
    <t>10643227</t>
  </si>
  <si>
    <t>VVT-0015561</t>
  </si>
  <si>
    <t>MAY BIEN THE CT HTPT LHT THT P.TAN TH HIEP,..... TAN THOI NHAT Q12-1.21300130.0015561_10643227</t>
  </si>
  <si>
    <t>VVT-202006102</t>
  </si>
  <si>
    <t>10623158-2</t>
  </si>
  <si>
    <t>VVT-0015528</t>
  </si>
  <si>
    <t>MAY BIEN THE 10623158-2 CT HTPT LHT THT P.TAN TH HIEP,..... TAN THOI NHAT Q12-1.21304226.0015528_10623158-2</t>
  </si>
  <si>
    <t>VVT-202006069</t>
  </si>
  <si>
    <t>357415</t>
  </si>
  <si>
    <t>VVT-0015599</t>
  </si>
  <si>
    <t>MAY BIEN THE LUOI HA THE TRAM HT GO VAP*1P-8.6-12.7/2-4* 100 KVA-1.21300112.0015599_357415</t>
  </si>
  <si>
    <t>VVT-202006140</t>
  </si>
  <si>
    <t>140204135</t>
  </si>
  <si>
    <t>VVT-0015604</t>
  </si>
  <si>
    <t>MBT PTT LHT QUAN GO VAP 2003-1.21300130.0015604_140204135</t>
  </si>
  <si>
    <t>VVT-202006145</t>
  </si>
  <si>
    <t>121106161</t>
  </si>
  <si>
    <t>VVT-0015606</t>
  </si>
  <si>
    <t>MBT 3P 250KVA 15-22/0.4KV-1.21304226.0015606_121106161</t>
  </si>
  <si>
    <t>VVT-202006147</t>
  </si>
  <si>
    <t>357530</t>
  </si>
  <si>
    <t>VVT-0015612</t>
  </si>
  <si>
    <t>MAY BIEN THE LUOI HT-TRAM HT Q.1*1P-8.6-12.7/2-4* 100 KVA-1.21300100.0015612_357530</t>
  </si>
  <si>
    <t>VVT-202006153</t>
  </si>
  <si>
    <t>061101500</t>
  </si>
  <si>
    <t>VVT-0015619</t>
  </si>
  <si>
    <t>MAY BIEN THE 100KVA 8.6-12.7/0.2-0.4KV-1.21300100.0015619_061101500</t>
  </si>
  <si>
    <t>VVT-202006160</t>
  </si>
  <si>
    <t>4032100048317</t>
  </si>
  <si>
    <t>VVT-0015626</t>
  </si>
  <si>
    <t>MBT CT HTPT LHT Q1 2004-1.21304200.0015626_4032100048317</t>
  </si>
  <si>
    <t>VVT-202006167</t>
  </si>
  <si>
    <t>5052175075038</t>
  </si>
  <si>
    <t>VVT-0015689</t>
  </si>
  <si>
    <t>MBT 1P 75KVA (8,66-12,7/0,22-0,44KV) - TRAM HT P12,13 NAM 2005-1.21304010.0015689_5052175075038</t>
  </si>
  <si>
    <t>VVT-202007058</t>
  </si>
  <si>
    <t>5052175075070</t>
  </si>
  <si>
    <t>VVT-0015692</t>
  </si>
  <si>
    <t>MBT 1P 75KVA (8,66-12,7/0.22-0,44KV) TRAM HT P5,7,10 GV-2005-1.21304010.0015692_5052175075070</t>
  </si>
  <si>
    <t>VVT-202007061</t>
  </si>
  <si>
    <t>5052175075074</t>
  </si>
  <si>
    <t>VVT-0015693</t>
  </si>
  <si>
    <t>MBT 1P 75KVA (8,66-12,7/0.22-0,44KV) TRAM HT P5,7,10 GV-2005-1.21304010.0015693_5052175075074</t>
  </si>
  <si>
    <t>VVT-202007062</t>
  </si>
  <si>
    <t>4102175177312</t>
  </si>
  <si>
    <t>VVT-0015695</t>
  </si>
  <si>
    <t>MBT 1P 75KVA (8,66-12,7/0.22-0,44KV) TRAM HT P5,7,10 GV-2005(DU PHONG)-1.21304010.0015695_4102175177312</t>
  </si>
  <si>
    <t>VVT-202007064</t>
  </si>
  <si>
    <t>050707251</t>
  </si>
  <si>
    <t>VVT-0015698</t>
  </si>
  <si>
    <t>MBT 1P 75KVA 8.6-12.7/0.2-0.4KV-Cải tạo và PT l/điện p/phối ĐLGV 2006-1.21304010.0015698_050707251</t>
  </si>
  <si>
    <t>VVT-202007067</t>
  </si>
  <si>
    <t>050707233</t>
  </si>
  <si>
    <t>VVT-0015699</t>
  </si>
  <si>
    <t>MBT 1P 75KVA 8.6-12.7/0.2-0.4KV-Cải tạo và PT l/điện p/phối ĐLGV 2006-1.21304010.0015699_050707233</t>
  </si>
  <si>
    <t>VVT-202007068</t>
  </si>
  <si>
    <t>358044</t>
  </si>
  <si>
    <t>VVT-0015704</t>
  </si>
  <si>
    <t>MAY BIEN THE LUOI HT-TRAM HT Q.6*3P-15-22/0.4* 400 KVA-1.21300100.0015704_358044</t>
  </si>
  <si>
    <t>VVT-202007073</t>
  </si>
  <si>
    <t>14050114</t>
  </si>
  <si>
    <t>VVT-0015705</t>
  </si>
  <si>
    <t>MAY BIEN THE 400 KVA 15-22/0.4KV-1.21300100.0015705_14050114</t>
  </si>
  <si>
    <t>VVT-202007074</t>
  </si>
  <si>
    <t>0330467T</t>
  </si>
  <si>
    <t>VVT-0015707</t>
  </si>
  <si>
    <t>MBT HT PTL HT QUAN 6 VA THI TRAN AN LAC SM 0330467T-1.21304200.0015707_0330467T</t>
  </si>
  <si>
    <t>VVT-202007076</t>
  </si>
  <si>
    <t>00911116</t>
  </si>
  <si>
    <t>VVT-0015733</t>
  </si>
  <si>
    <t>HTPT LHT THT P BEN NGHE, CO GIANG Q1-1.21304200.0015733_00911116</t>
  </si>
  <si>
    <t>VVT-202007102</t>
  </si>
  <si>
    <t>31071318</t>
  </si>
  <si>
    <t>VVT-0015738</t>
  </si>
  <si>
    <t>MBT 75KVA-HT&amp; PTL TRAM HA THE XA BHH SM 31071318-1.21304200.0015738_31071318</t>
  </si>
  <si>
    <t>VVT-202007107</t>
  </si>
  <si>
    <t>050307204</t>
  </si>
  <si>
    <t>VVT-0015639</t>
  </si>
  <si>
    <t>MBT HT PT TBT P.PThạnh,P.T.Hòa,T.Thành-NNK050708-1.21300110.0015639_050307204</t>
  </si>
  <si>
    <t>VVT-202007008</t>
  </si>
  <si>
    <t>9 041 141</t>
  </si>
  <si>
    <t>0330412T</t>
  </si>
  <si>
    <t>VVT-0015662</t>
  </si>
  <si>
    <t>MBT - PT LHT QUAN BINH THANH NAM 2003-1.21300130.0015662_0330412T</t>
  </si>
  <si>
    <t>VVT-202007031</t>
  </si>
  <si>
    <t>357849</t>
  </si>
  <si>
    <t>VVT-0015664</t>
  </si>
  <si>
    <t>MAY BIEN THE LUOI HT-TRAM HT Q. 4*3P-15-22/0.4* 250 KVA-1.21304226.0015664_357849</t>
  </si>
  <si>
    <t>VVT-202007033</t>
  </si>
  <si>
    <t>10543133</t>
  </si>
  <si>
    <t>VVT-0015675</t>
  </si>
  <si>
    <t>MBT 400KVA 10543133 CT HTPT LHT-THT Q8 15-22/-0.4KV-1.21300130.0015675_10543133</t>
  </si>
  <si>
    <t>VVT-202007044</t>
  </si>
  <si>
    <t>5052175075079</t>
  </si>
  <si>
    <t>VVT-0015686</t>
  </si>
  <si>
    <t>MBT 1P 75KVA 8,6-12.7KV/0,2-0,4KV - TRAM HT P11,16 - NAM 2005-1.21304010.0015686_5052175075079</t>
  </si>
  <si>
    <t>VVT-202007055</t>
  </si>
  <si>
    <t>60551412-22</t>
  </si>
  <si>
    <t>VVT-0015793</t>
  </si>
  <si>
    <t>MBT 60551412    TBD4         150/2.04.96       11A-11.06.96-1.21300108.0015793_60551412-22</t>
  </si>
  <si>
    <t>VVT-202007162</t>
  </si>
  <si>
    <t>70251218-22</t>
  </si>
  <si>
    <t>VVT-0015799</t>
  </si>
  <si>
    <t>MBT CUA CONG TRINH DIEN KHI HOA XA TAN THANH DONG-1.21300108.0015799_70251218-22</t>
  </si>
  <si>
    <t>VVT-202007168</t>
  </si>
  <si>
    <t>31051677-22</t>
  </si>
  <si>
    <t>VVT-0015807</t>
  </si>
  <si>
    <t>MBT CT TCCS Từ 1 P - 3P 21 KHU VUC HUYEN CU CHI SM 31051678-1.21300108.0015807_31051677-22</t>
  </si>
  <si>
    <t>VVT-202007176</t>
  </si>
  <si>
    <t>051197647</t>
  </si>
  <si>
    <t>VVT-0015817</t>
  </si>
  <si>
    <t>MBT CUA CONG TRINH LUOI HA THE, TRAM HA THE HUYEN HOC MON-1.21300110.0015817_051197647</t>
  </si>
  <si>
    <t>VVT-202007186</t>
  </si>
  <si>
    <t>61011259-22</t>
  </si>
  <si>
    <t>VVT-0015819</t>
  </si>
  <si>
    <t>MBT CUA CONG TRINH DIEN KHI HOA XA HIEP BINH PHUOC-1.21300112.0015819_61011259-22</t>
  </si>
  <si>
    <t>VVT-202007188</t>
  </si>
  <si>
    <t>70316020-2</t>
  </si>
  <si>
    <t>VVT-0015821</t>
  </si>
  <si>
    <t>MBT CUA CONG TRINH DIEN KHI HOA XA TAN THANH DONG-1.21300118.0015821_70316020-2</t>
  </si>
  <si>
    <t>VVT-202007190</t>
  </si>
  <si>
    <t>S041012152</t>
  </si>
  <si>
    <t>VVT-0015830</t>
  </si>
  <si>
    <t>MBT NC LDTT TU 15KV LEN 22KV 02 TUYEN BEN THAN, SAMYANG H.CUCHI 2012-1.21304208.0015830_S041012152</t>
  </si>
  <si>
    <t>VVT-202007199</t>
  </si>
  <si>
    <t>S041012130</t>
  </si>
  <si>
    <t>VVT-0015831</t>
  </si>
  <si>
    <t>MBT NC LDTT TU 15KV LEN 22KV 02 TUYEN BEN THAN, SAMYANG H.CUCHI 2012-1.21304208.0015831_S041012130</t>
  </si>
  <si>
    <t>VVT-202007200</t>
  </si>
  <si>
    <t>70321088-22</t>
  </si>
  <si>
    <t>VVT-0015763</t>
  </si>
  <si>
    <t>MBT CUA CONG TRINH DIEN KHI HOA XA AN NHON TAY-1.21300102.0015763_70321088-22</t>
  </si>
  <si>
    <t>VVT-202007132</t>
  </si>
  <si>
    <t>020698126</t>
  </si>
  <si>
    <t>VVT-0015769</t>
  </si>
  <si>
    <t>MAY BIEN THE HT LUOI HT CU CHI-1P -8.6-12.7/2-4 25 KVA-1.21300102.0015769_020698126</t>
  </si>
  <si>
    <t>VVT-202007138</t>
  </si>
  <si>
    <t>020698116</t>
  </si>
  <si>
    <t>VVT-0015773</t>
  </si>
  <si>
    <t>MAY BIEN THE HT LUOI HT CU CHI-1P -8.6-12.7/2-4 25 KVA-1.21300102.0015773_020698116</t>
  </si>
  <si>
    <t>VVT-202007142</t>
  </si>
  <si>
    <t>70321114-22</t>
  </si>
  <si>
    <t>VVT-0015776</t>
  </si>
  <si>
    <t>MBT DIEN KHI HOA XA PHUOC THANH-1.21300102.0015776_70321114-22</t>
  </si>
  <si>
    <t>VVT-202007145</t>
  </si>
  <si>
    <t>70321113-22</t>
  </si>
  <si>
    <t>VVT-0015778</t>
  </si>
  <si>
    <t>MBT DIEN KHI HOA XA PHUOC THANH-1.21300102.0015778_70321113-22</t>
  </si>
  <si>
    <t>VVT-202007147</t>
  </si>
  <si>
    <t>61231415-22</t>
  </si>
  <si>
    <t>VVT-0015785</t>
  </si>
  <si>
    <t>MBT CUA CONG TRINH DIEN KHI HOA XA NHUAN DUC-1.21300105.0015785_61231415-22</t>
  </si>
  <si>
    <t>VVT-202007154</t>
  </si>
  <si>
    <t>60643099</t>
  </si>
  <si>
    <t>VVT-0015863</t>
  </si>
  <si>
    <t>MBT 60643099    TBD4         150/2.04.96       11A-11.06.96-1.21300130.0015863_60643099</t>
  </si>
  <si>
    <t>VVT-202007232</t>
  </si>
  <si>
    <t>60343020</t>
  </si>
  <si>
    <t>VVT-0015865</t>
  </si>
  <si>
    <t>MBT 60343020    SCCD         96/2.04.96        11B-11.06.96-1.21300130.0015865_60343020</t>
  </si>
  <si>
    <t>VVT-202007234</t>
  </si>
  <si>
    <t>60643124</t>
  </si>
  <si>
    <t>VVT-0015870</t>
  </si>
  <si>
    <t>MBT 60643124    TBD4         150/2.04.96       11A-11.06.96-1.21300130.0015870_60643124</t>
  </si>
  <si>
    <t>VVT-202007239</t>
  </si>
  <si>
    <t>14070101</t>
  </si>
  <si>
    <t>VVT-0015871</t>
  </si>
  <si>
    <t>HTPT LHT_THT NGO HEM P1-P15 QTAN BINH-1.21300130.0015871_14070101</t>
  </si>
  <si>
    <t>VVT-202007240</t>
  </si>
  <si>
    <t>710996</t>
  </si>
  <si>
    <t>VVT-0015875</t>
  </si>
  <si>
    <t>MBT CUA CONG TRINH LUOI HA THE, TRAM HA THE P13 QUAN TAN BINH-1.21300130.0015875_710996</t>
  </si>
  <si>
    <t>VVT-202007244</t>
  </si>
  <si>
    <t>80743103</t>
  </si>
  <si>
    <t>VVT-0015892</t>
  </si>
  <si>
    <t>MBT- SĐ370- QCKQ-1.21304230.0015892_80743103</t>
  </si>
  <si>
    <t>VVT-202007261</t>
  </si>
  <si>
    <t>132100319</t>
  </si>
  <si>
    <t>VVT-0015901</t>
  </si>
  <si>
    <t>MBT 1P 100KVAN.cấp lươí TT 15-22 kv Ông Gốc Bờ Huệ BC 2013-1.21020100.0015901_132100319</t>
  </si>
  <si>
    <t>VVT-202007270</t>
  </si>
  <si>
    <t>21 819 795</t>
  </si>
  <si>
    <t>15120692</t>
  </si>
  <si>
    <t>VVT-0015951</t>
  </si>
  <si>
    <t>MBT CT NGAN NGUA QUA TAI TBT KV. Q1-1.21304201.0015951_15120692</t>
  </si>
  <si>
    <t>VVT-202008039</t>
  </si>
  <si>
    <t>43 981 892</t>
  </si>
  <si>
    <t>70951970-22</t>
  </si>
  <si>
    <t>VVT-0015917</t>
  </si>
  <si>
    <t>MBT DIEN KHI HOA XA TAN QUI TAY-70951970-22-1.21300108.0015917_70951970-22</t>
  </si>
  <si>
    <t>VVT-202008005</t>
  </si>
  <si>
    <t>041200675</t>
  </si>
  <si>
    <t>VVT-0015920</t>
  </si>
  <si>
    <t>HTPT LHT_THT HUYEN NHA BE-041200675-1.21300108.0015920_041200675</t>
  </si>
  <si>
    <t>VVT-202008008</t>
  </si>
  <si>
    <t>S041012220</t>
  </si>
  <si>
    <t>VVT-0015923</t>
  </si>
  <si>
    <t>MBT 50KVA 12,7/0,22-0,44 SM: S041012220 (CT nâng cấp tuyến XD)-1.21300108.0015923_S041012220</t>
  </si>
  <si>
    <t>VVT-202008011</t>
  </si>
  <si>
    <t>12 179 813</t>
  </si>
  <si>
    <t>S05081479</t>
  </si>
  <si>
    <t>VVT-0015931</t>
  </si>
  <si>
    <t>MBT 75KVA 8-60/220-440HM NM SM: S05081479-1.21300110.0015931_S05081479</t>
  </si>
  <si>
    <t>VVT-202008019</t>
  </si>
  <si>
    <t>63 348 000</t>
  </si>
  <si>
    <t>14 707 000</t>
  </si>
  <si>
    <t>060708148</t>
  </si>
  <si>
    <t>VVT-0015937</t>
  </si>
  <si>
    <t>MBT 100KVA 15(22)/0,4KV SM: 060708148 (TCCS 12 trạm)-1.21300112.0015937_060708148</t>
  </si>
  <si>
    <t>VVT-202008025</t>
  </si>
  <si>
    <t>55 970 200</t>
  </si>
  <si>
    <t>22 002 517</t>
  </si>
  <si>
    <t>12051770</t>
  </si>
  <si>
    <t>VVT-0015945</t>
  </si>
  <si>
    <t>MBT 3P 250KVA 22/0,4KV SM: 12051770 (NC 2017 KV.CAN GIO)-1.21304226.0015945_12051770</t>
  </si>
  <si>
    <t>VVT-202008033</t>
  </si>
  <si>
    <t>98 373 543</t>
  </si>
  <si>
    <t>358325</t>
  </si>
  <si>
    <t>VVT-0016035</t>
  </si>
  <si>
    <t>MAY BIEN THE LUOI HA THE TRAM HT TAN BINH*3P-15-22/0.4* 400 KVA-1.21300130.0016035_358325</t>
  </si>
  <si>
    <t>VVT-202008123</t>
  </si>
  <si>
    <t>800879</t>
  </si>
  <si>
    <t>VVT-0016036</t>
  </si>
  <si>
    <t>MBT HOAN THIEN LUOI HT TAN BINH-1.21300130.0016036_800879</t>
  </si>
  <si>
    <t>VVT-202008124</t>
  </si>
  <si>
    <t>140301121</t>
  </si>
  <si>
    <t>VVT-0016037</t>
  </si>
  <si>
    <t>HTPT LHT_THT NGO HEM P10-16 QTBINH-1.21300130.0016037_140301121</t>
  </si>
  <si>
    <t>VVT-202008125</t>
  </si>
  <si>
    <t>050602105</t>
  </si>
  <si>
    <t>VVT-0016004</t>
  </si>
  <si>
    <t>MAY BIEN THE 1P 12.7-8.6/0.2-0.4KV HTPTL,THT P.AN KHANH,...THAO DIEN Q-1.21300110.0016004_050602105</t>
  </si>
  <si>
    <t>VVT-202008092</t>
  </si>
  <si>
    <t>00911104</t>
  </si>
  <si>
    <t>VVT-0016005</t>
  </si>
  <si>
    <t>HTPT LHT_THT KHU VUC QUAN 9-1.21300112.0016005_00911104</t>
  </si>
  <si>
    <t>VVT-202008093</t>
  </si>
  <si>
    <t>13120031</t>
  </si>
  <si>
    <t>VVT-0016008</t>
  </si>
  <si>
    <t>HTPT LHT KHU VUC 1 Q2-1.21300128.0016008_13120031</t>
  </si>
  <si>
    <t>VVT-202008096</t>
  </si>
  <si>
    <t>040106104</t>
  </si>
  <si>
    <t>VVT-0015986</t>
  </si>
  <si>
    <t>MBT DẦU 50KVA  SCCD 040106104 124 ĐƯỜNG 17 P.TÂN KIỂNG Q7-1.21304208.0015986_040106104</t>
  </si>
  <si>
    <t>VVT-202008074</t>
  </si>
  <si>
    <t>31071174</t>
  </si>
  <si>
    <t>VVT-0016012</t>
  </si>
  <si>
    <t>MBT 75KVA KHU VUC DAN CU KP6 PLINH TRUNG THU DUC SM:31071174-1.21304210.0016012_31071174</t>
  </si>
  <si>
    <t>VVT-202008100</t>
  </si>
  <si>
    <t>151001784</t>
  </si>
  <si>
    <t>VVT-0016014</t>
  </si>
  <si>
    <t>MBT 100KVA SM:151001784-1.21304212.0016014_151001784</t>
  </si>
  <si>
    <t>VVT-202008102</t>
  </si>
  <si>
    <t>58 268 000</t>
  </si>
  <si>
    <t>30 368 840</t>
  </si>
  <si>
    <t>131500643</t>
  </si>
  <si>
    <t>VVT-0016024</t>
  </si>
  <si>
    <t>MBT 50KVA Xóm Mới 1/1 (HT &amp; PTL  DLTTH 2013) SM: 131500643-1.21304208.0016024_131500643</t>
  </si>
  <si>
    <t>VVT-202008112</t>
  </si>
  <si>
    <t>8906022</t>
  </si>
  <si>
    <t>VVT-0016049</t>
  </si>
  <si>
    <t>MBT  BA010 TBD4        8906022       400.0B9HG047D (Kho Điện Lực)-1.21300110.0016049_8906022</t>
  </si>
  <si>
    <t>VVT-202008137</t>
  </si>
  <si>
    <t>70111016-22</t>
  </si>
  <si>
    <t>VVT-0016052</t>
  </si>
  <si>
    <t>MBT CUA CONG TRINH HTHT LE DAI HANH-1.21300110.0016052_70111016-22</t>
  </si>
  <si>
    <t>VVT-202008140</t>
  </si>
  <si>
    <t>060301205</t>
  </si>
  <si>
    <t>VVT-0016055</t>
  </si>
  <si>
    <t>HTPT LHT_THT P2,3,13,14 QUAN 10-1.21300110.0016055_060301205</t>
  </si>
  <si>
    <t>VVT-202008143</t>
  </si>
  <si>
    <t>140903217</t>
  </si>
  <si>
    <t>VVT-0016060</t>
  </si>
  <si>
    <t>MBT 3P 400KVA SM 140903217 NHA THI DAU LANH BINH THANG-1.21304200.0016060_140903217</t>
  </si>
  <si>
    <t>VVT-202008148</t>
  </si>
  <si>
    <t>20 422 281</t>
  </si>
  <si>
    <t>060698329</t>
  </si>
  <si>
    <t>VVT-0016062</t>
  </si>
  <si>
    <t>Máy biến thế CT HT Lưới hạ thế P5..P11 Q10 12.7-8.6/2-4KV-100KV-1.21304212.0016062_060698329</t>
  </si>
  <si>
    <t>VVT-202008150</t>
  </si>
  <si>
    <t>VVT-0016073</t>
  </si>
  <si>
    <t>MBT 100kVA CT HTT &amp; LHT ĐG ÂU CƠ TRAM ÂU CƠ 754-1.21304200.0016073_4122100224757</t>
  </si>
  <si>
    <t>VVT-202008161</t>
  </si>
  <si>
    <t>VVT-0016075</t>
  </si>
  <si>
    <t>MBT 3P 400KVA 15/0.4 KV-1.21304230.0016075_14090429</t>
  </si>
  <si>
    <t>VVT-202008163</t>
  </si>
  <si>
    <t>041200377</t>
  </si>
  <si>
    <t>VVT-0016078</t>
  </si>
  <si>
    <t>HTPT LHT_THT QUAN 12-1.21300108.0016078_041200377</t>
  </si>
  <si>
    <t>VVT-202008166</t>
  </si>
  <si>
    <t>04111336</t>
  </si>
  <si>
    <t>VVT-0016094</t>
  </si>
  <si>
    <t>MBT 1P 50KVA NCDA TUYEN GO LAO, AP DON, TAM THON 1, 2 T.HIEP-RRK122102-1.21303008.0016094_04111336</t>
  </si>
  <si>
    <t>VVT-202008182</t>
  </si>
  <si>
    <t>21 164 676</t>
  </si>
  <si>
    <t>710906</t>
  </si>
  <si>
    <t>VVT-0016099</t>
  </si>
  <si>
    <t>MBT DIEN KHI HOA XA TAN QUI TAY-1.21304228.0016099_710906</t>
  </si>
  <si>
    <t>VVT-202008187</t>
  </si>
  <si>
    <t>10623151-2</t>
  </si>
  <si>
    <t>VVT-0016108</t>
  </si>
  <si>
    <t>MBT CT HTPT LHT THT P.TAN TH HIEP,....TAN SON NHAT-1.21300126.0016108_10623151-2</t>
  </si>
  <si>
    <t>VVT-202008196</t>
  </si>
  <si>
    <t>051200216</t>
  </si>
  <si>
    <t>VVT-0016158</t>
  </si>
  <si>
    <t>HTPT LHT_THT XA BINH HUNG HOA BC-1.21300100.0016158_051200216</t>
  </si>
  <si>
    <t>VVT-202008246</t>
  </si>
  <si>
    <t>31071281</t>
  </si>
  <si>
    <t>VVT-0016160</t>
  </si>
  <si>
    <t>MBT75KVA-HT&amp;PTL BINH HUNG HOA TAN TAO BINH TAN-31071281-1.21304200.0016160_31071281</t>
  </si>
  <si>
    <t>VVT-202008248</t>
  </si>
  <si>
    <t>VVT-0016165</t>
  </si>
  <si>
    <t>HT&amp;PT LT HA THE K VUC AN LAC-BTAN NAM 2008-LLK070707(825C007)14010795-1.21304201.0016165_14010795</t>
  </si>
  <si>
    <t>VVT-202008253</t>
  </si>
  <si>
    <t>4121232741430</t>
  </si>
  <si>
    <t>VVT-0016189</t>
  </si>
  <si>
    <t>MBT 320kva CT Hoàn thiện PT lưới chống quá tải TTHM và xã Trung Ch-1.21304228.0016189_4121232741430</t>
  </si>
  <si>
    <t>VVT-202008277</t>
  </si>
  <si>
    <t>32 972 189</t>
  </si>
  <si>
    <t>225 246 000</t>
  </si>
  <si>
    <t xml:space="preserve">56 000 000 </t>
  </si>
  <si>
    <t>040405333</t>
  </si>
  <si>
    <t>VVT-0016125</t>
  </si>
  <si>
    <t>MBT 3x50kva Ct cải tạo nhánh rẽ Bình Lợi, xã Bình Lợi, BC-1.21050000.0016125_040405333</t>
  </si>
  <si>
    <t>VVT-202008213</t>
  </si>
  <si>
    <t>3 786 141</t>
  </si>
  <si>
    <t>70951924-22</t>
  </si>
  <si>
    <t>VVT-0016130</t>
  </si>
  <si>
    <t>MBT DIEN KHI HOA XA LE MINH XUAN-1.21020100.0016130_70951924-22</t>
  </si>
  <si>
    <t>VVT-202008218</t>
  </si>
  <si>
    <t>357869</t>
  </si>
  <si>
    <t>VVT-0016112</t>
  </si>
  <si>
    <t>MBT LUOI HT-TRAM HT Q.BINH THANH*3P-15-22/0.4*250KVA-1.21500101.0016112_357869</t>
  </si>
  <si>
    <t>VVT-202008200</t>
  </si>
  <si>
    <t>146 292 089</t>
  </si>
  <si>
    <t>06080815</t>
  </si>
  <si>
    <t>VVT-0016113</t>
  </si>
  <si>
    <t>MBT CT HT VA PTT &amp; LHT P:1-10 Q: TAN BINH TRAM PHU TRUNG III-6-1.21304200.0016113_06080815</t>
  </si>
  <si>
    <t>VVT-202008201</t>
  </si>
  <si>
    <t>800844</t>
  </si>
  <si>
    <t>VVT-0016114</t>
  </si>
  <si>
    <t>MBT LUOI HT TRAM HT QUAN 10-1.21300110.0016114_800844</t>
  </si>
  <si>
    <t>VVT-202008202</t>
  </si>
  <si>
    <t>10623159</t>
  </si>
  <si>
    <t>VVT-0016115</t>
  </si>
  <si>
    <t>Máy biến thế 250KVA-1.21050000.0016115_10623159</t>
  </si>
  <si>
    <t>VVT-202008203</t>
  </si>
  <si>
    <t>801094</t>
  </si>
  <si>
    <t>VVT-0016200</t>
  </si>
  <si>
    <t>MAY BIEN THE CT XUAN THOI SON...TAN XUAN HM 3 PHA 15-22/0.4KV-1.21304218.0016200_801094</t>
  </si>
  <si>
    <t>VVT-202009007</t>
  </si>
  <si>
    <t>VVT-0016203</t>
  </si>
  <si>
    <t>MBT3P 160KVA 15-22/0.4KV TCCS&amp; PT T.HT ,LHT CHONG Q.TAI XA: BĐ,XTT,XTS-1.21304218.0016203_31016313-2</t>
  </si>
  <si>
    <t>VVT-202009010</t>
  </si>
  <si>
    <t>132 181 000</t>
  </si>
  <si>
    <t xml:space="preserve">30 000 000 </t>
  </si>
  <si>
    <t>VVT-0016243</t>
  </si>
  <si>
    <t>TBT 3*75KVA 15-22/0.4KV CT NG NG QUA TAI CAC TBT C CONG P:11,12,13 TB-1.21304210.0016243_05020320</t>
  </si>
  <si>
    <t>VVT-202009050</t>
  </si>
  <si>
    <t>VVT-0016329</t>
  </si>
  <si>
    <t>MBT 1 PHA 8.6-12.7/0.2-0.4KV-1.21304210.0016329_051100145</t>
  </si>
  <si>
    <t>VVT-202009136</t>
  </si>
  <si>
    <t>150111130</t>
  </si>
  <si>
    <t>VVT-0016245</t>
  </si>
  <si>
    <t>MBT 560KVA 150111130 (KDC Ba Tơ 3) 3443 P.T.Hiển P7Q8.-1.21301236.0016245_150111130</t>
  </si>
  <si>
    <t>VVT-202009052</t>
  </si>
  <si>
    <t>318 540 000</t>
  </si>
  <si>
    <t>24 650 627</t>
  </si>
  <si>
    <t>VVT-0016255</t>
  </si>
  <si>
    <t>MAY BIEN THE CT HOAN THIEN VA PT LUOI Q7(BO SUNG) -50 Kva-1.21304208.0016255_MẤT LẮC</t>
  </si>
  <si>
    <t>VVT-202009062</t>
  </si>
  <si>
    <t>50 Kva</t>
  </si>
  <si>
    <t>S061015339</t>
  </si>
  <si>
    <t>VVT-0016257</t>
  </si>
  <si>
    <t>MBT 1P 100KVA EMC S061015339-Trang bi MBT JJK151501-1.21304212.0016257_S061015339</t>
  </si>
  <si>
    <t>VVT-202009064</t>
  </si>
  <si>
    <t>26 035 353</t>
  </si>
  <si>
    <t>151001715</t>
  </si>
  <si>
    <t>VVT-0016260</t>
  </si>
  <si>
    <t>MBT 1P 100KVA 12.7-0,44KV THIBIDI 151001715-TRANG BI TSCD JJK151501-1.21304212.0016260_151001715</t>
  </si>
  <si>
    <t>VVT-202009067</t>
  </si>
  <si>
    <t>151001574</t>
  </si>
  <si>
    <t>VVT-0016263</t>
  </si>
  <si>
    <t>MBT 1P 100KVA 12.7-0,44KV THIBIDI 151001574-TRANG BI TSCD JJK151501-1.21304212.0016263_151001574</t>
  </si>
  <si>
    <t>VVT-202009070</t>
  </si>
  <si>
    <t>VVT-0016210</t>
  </si>
  <si>
    <t>MBT HTPT LHT_THT HUYEN HOC MON-1.21304226.0016210_09010125</t>
  </si>
  <si>
    <t>VVT-202009017</t>
  </si>
  <si>
    <t>801118</t>
  </si>
  <si>
    <t>VVT-0016211</t>
  </si>
  <si>
    <t>MAY BIEN THE DKH TAN THOI HIEP*3P-15-22/0.4* 250 KVA-1.21304226.0016211_801118</t>
  </si>
  <si>
    <t>VVT-202009018</t>
  </si>
  <si>
    <t>131200652</t>
  </si>
  <si>
    <t>VVT-0016212</t>
  </si>
  <si>
    <t>MAY BIEN THE 3 PHA 15-22/0.4KV-1.21304226.0016212_131200652</t>
  </si>
  <si>
    <t>VVT-202009019</t>
  </si>
  <si>
    <t>228 865 048</t>
  </si>
  <si>
    <t>52 380 952</t>
  </si>
  <si>
    <t>140315126</t>
  </si>
  <si>
    <t>VVT-0016215</t>
  </si>
  <si>
    <t>MBT 3P 400KVA (15-22/0,4KV) NC tuyen TT An Phu Dong-1.21501229.0016215_140315126</t>
  </si>
  <si>
    <t>VVT-202009022</t>
  </si>
  <si>
    <t>196 110 000</t>
  </si>
  <si>
    <t>97 517 959</t>
  </si>
  <si>
    <t>801225</t>
  </si>
  <si>
    <t>VVT-0016275</t>
  </si>
  <si>
    <t>HTPT LHT_THT KHU VUC QUAN 9-1.21300126.0016275_801225</t>
  </si>
  <si>
    <t>VVT-202009082</t>
  </si>
  <si>
    <t>710998</t>
  </si>
  <si>
    <t>VVT-0016284</t>
  </si>
  <si>
    <t>MBT CUA CONG TRINH LUOI HA THE, TRAM HA THE HUYEN THU DUC-1.21300130.0016284_710998</t>
  </si>
  <si>
    <t>VVT-202009091</t>
  </si>
  <si>
    <t>VVT-0016289</t>
  </si>
  <si>
    <t>MBT 160KVA CT CAI TAO &amp; PT LUOI Q9(TAM DA 4/2)-1.21304218.0016289_5091216619313</t>
  </si>
  <si>
    <t>VVT-202009096</t>
  </si>
  <si>
    <t>12 164 919</t>
  </si>
  <si>
    <t>800920</t>
  </si>
  <si>
    <t>VVT-0016296</t>
  </si>
  <si>
    <t>MBT LUOI HT TRAM HT CUM A CHO LON-1.21304230.0016296_800920</t>
  </si>
  <si>
    <t>VVT-202009103</t>
  </si>
  <si>
    <t>14010606</t>
  </si>
  <si>
    <t>VVT-0016297</t>
  </si>
  <si>
    <t>MBT 400KVA HIEP PHU 7 SM14010606-1.21304230.0016297_14010606</t>
  </si>
  <si>
    <t>VVT-202009104</t>
  </si>
  <si>
    <t>39 281 171</t>
  </si>
  <si>
    <t>70851792</t>
  </si>
  <si>
    <t>VVT-0016301</t>
  </si>
  <si>
    <t>MBT DIEN KHI HOA TAN THUAN TAY-1.21300108.0016301_70851792</t>
  </si>
  <si>
    <t>VVT-202009108</t>
  </si>
  <si>
    <t>10623172</t>
  </si>
  <si>
    <t>VVT-0016312</t>
  </si>
  <si>
    <t>MAY BIEN THE CT HTPT LHT-THTPDONG HUNG THUAN, TRUNG MY TAY QUAN 12-1.21300126.0016312_10623172</t>
  </si>
  <si>
    <t>VVT-202009119</t>
  </si>
  <si>
    <t>357178</t>
  </si>
  <si>
    <t>VVT-0016323</t>
  </si>
  <si>
    <t>MBT LUOI HA THE  THT QUAN 8 1P 8.6-12.7/2-4 75KVA-1.21304210.0016323_357178</t>
  </si>
  <si>
    <t>VVT-202009130</t>
  </si>
  <si>
    <t>111370123</t>
  </si>
  <si>
    <t>VVT-0016231</t>
  </si>
  <si>
    <t>MBT CTXDMĐDTHT&amp;TBT 3*37.5kVA KHU TAI BTRI SĐ 370 TÂNSƠN QTB 111370123-1.21300105.0016231_111370123</t>
  </si>
  <si>
    <t>VVT-202009038</t>
  </si>
  <si>
    <t>VVT-0016235</t>
  </si>
  <si>
    <t>HTPT XA BHH- BTĐ-1.21300112.0016235_0320162T</t>
  </si>
  <si>
    <t>VVT-202009042</t>
  </si>
  <si>
    <t>4 510 616</t>
  </si>
  <si>
    <t>800856</t>
  </si>
  <si>
    <t>VVT-0016381</t>
  </si>
  <si>
    <t>MAY BIEN THE HT LUOI HT BINH CHANH*3P-15-22/0.4* 400 KVA-1.21300100.0016381_800856</t>
  </si>
  <si>
    <t>VVT-202009188</t>
  </si>
  <si>
    <t>VVT-0016383</t>
  </si>
  <si>
    <t>MAY BIEN THE TRAM THI TRAN AN LAC B.T.DONG BCTD1-1.21300100.0016383_00143010</t>
  </si>
  <si>
    <t>VVT-202009190</t>
  </si>
  <si>
    <t>14040162</t>
  </si>
  <si>
    <t>VVT-0016358</t>
  </si>
  <si>
    <t>MAY BIEN THE 400KVA SM 14040162 TAI MUI HONG-1.21304230.0016358_14040162</t>
  </si>
  <si>
    <t>VVT-202009165</t>
  </si>
  <si>
    <t>40 714 200</t>
  </si>
  <si>
    <t>358118</t>
  </si>
  <si>
    <t>VVT-0016377</t>
  </si>
  <si>
    <t>MAY BIEN THE LUOI HT-TRAM HT Q.6*3P-15-22/0.4* 400 KVA-1.21300100.0016377_358118</t>
  </si>
  <si>
    <t>VVT-202009184</t>
  </si>
  <si>
    <t>VVT-0016393</t>
  </si>
  <si>
    <t>MBT CHONG QUA TAI KHU VUC BTD,BHH LL030702 SM 0381276T-1.21304200.0016393_0381276T</t>
  </si>
  <si>
    <t>VVT-202009200</t>
  </si>
  <si>
    <t>14010796</t>
  </si>
  <si>
    <t>VVT-0016397</t>
  </si>
  <si>
    <t>HT&amp;PT LT HA THE K VUC AN LAC-BTAN NAM 2008-LLK070707(825C007)14010796-1.21304201.0016397_14010796</t>
  </si>
  <si>
    <t>VVT-202009204</t>
  </si>
  <si>
    <t>162251274</t>
  </si>
  <si>
    <t>VVT-0016409</t>
  </si>
  <si>
    <t>TRANG BI MBT NANG CAP DIEN AP NAM 2016-LLK161501-SM162251274-1.21304202.0016409_162251274</t>
  </si>
  <si>
    <t>VVT-202009216</t>
  </si>
  <si>
    <t>154 865 970</t>
  </si>
  <si>
    <t>89 538 170</t>
  </si>
  <si>
    <t>163100171</t>
  </si>
  <si>
    <t>VVT-0016413</t>
  </si>
  <si>
    <t>XDM TBA 1*1000KVA CAP DIEN HO KINH DOANH DAI CHAN PHAT-SM 163100171-1.21304254.0016413_163100171</t>
  </si>
  <si>
    <t>VVT-202009220</t>
  </si>
  <si>
    <t>1000KVA</t>
  </si>
  <si>
    <t>388 361 000</t>
  </si>
  <si>
    <t>249 834 642</t>
  </si>
  <si>
    <t>12061760</t>
  </si>
  <si>
    <t>VVT-0016414</t>
  </si>
  <si>
    <t>XDM 1x250Kva 15-22/0,4 KV CAP DIEN CTY TNHH TM DV HOANG DAT-SM 12061760-1.21304226.0016414_12061760</t>
  </si>
  <si>
    <t>VVT-202009221</t>
  </si>
  <si>
    <t>102 020 454</t>
  </si>
  <si>
    <t>0320257T</t>
  </si>
  <si>
    <t>VVT-0016474</t>
  </si>
  <si>
    <t>MBT PTT LHT QUAN GO VAP 2003-1.21304012.0016474_0320257T</t>
  </si>
  <si>
    <t>VVT-202010058</t>
  </si>
  <si>
    <t>0320175T</t>
  </si>
  <si>
    <t>VVT-0016477</t>
  </si>
  <si>
    <t>MBT PTT LHT QUAN GO VAP 2003-1.21304012.0016477_0320175T</t>
  </si>
  <si>
    <t>VVT-202010061</t>
  </si>
  <si>
    <t>050203115</t>
  </si>
  <si>
    <t>VVT-0016433</t>
  </si>
  <si>
    <t>MBT-HT VA PTL AN LAC BINH TRI DONG BINH TAN-2004 050203115-1.21304200.0016433_050203115</t>
  </si>
  <si>
    <t>VVT-202010017</t>
  </si>
  <si>
    <t>60523068</t>
  </si>
  <si>
    <t>VVT-0016434</t>
  </si>
  <si>
    <t>MBT 60523068 TBD4 150/2.04.96 11A-11.06.96-1.21304200.0016434_60523068</t>
  </si>
  <si>
    <t>VVT-202010018</t>
  </si>
  <si>
    <t>800896</t>
  </si>
  <si>
    <t>VVT-0016419</t>
  </si>
  <si>
    <t>MBT DIEN KHI HOA XA BINH HUNG (Kho điện lực)-1.21300110.0016419_800896</t>
  </si>
  <si>
    <t>VVT-202010003</t>
  </si>
  <si>
    <t>70243077-2</t>
  </si>
  <si>
    <t>VVT-0016449</t>
  </si>
  <si>
    <t>MAY BIEN THE  70243077           400-1.21300130.0016449_70243077-2</t>
  </si>
  <si>
    <t>VVT-202010033</t>
  </si>
  <si>
    <t>S040513153</t>
  </si>
  <si>
    <t>VVT-0016495</t>
  </si>
  <si>
    <t>MBT 50KVA 15(22)/0,4KV SM: S040513153 (TCCS 12 trạm)-1.21300108.0016495_S040513153</t>
  </si>
  <si>
    <t>VVT-202010079</t>
  </si>
  <si>
    <t>20551720-22</t>
  </si>
  <si>
    <t>VVT-0016507</t>
  </si>
  <si>
    <t>MAY BIEN THE TRAM HIEP PHUOC 16  H.NHA BE-20551720-22-1.21304208.0016507_20551720-22</t>
  </si>
  <si>
    <t>VVT-202010091</t>
  </si>
  <si>
    <t>140205311</t>
  </si>
  <si>
    <t>VVT-0016513</t>
  </si>
  <si>
    <t>MBT 3P 400KVA 15/0.4KV(HOAN THIE LHT QUAN THU DUC NAM 2005)-1.21304230.0016513_140205311</t>
  </si>
  <si>
    <t>VVT-202010097</t>
  </si>
  <si>
    <t>358321</t>
  </si>
  <si>
    <t>VVT-0016528</t>
  </si>
  <si>
    <t>MBT LHT-TRAM HT Q.5*3P-15-22/0.4* 400 KVA 358321-1.21300130.0016528_358321</t>
  </si>
  <si>
    <t>VVT-202010112</t>
  </si>
  <si>
    <t>800847</t>
  </si>
  <si>
    <t>VVT-0016530</t>
  </si>
  <si>
    <t>MBT LUOI HT TRAM HT CUM B CHO LON 800847-1.21300130.0016530_800847</t>
  </si>
  <si>
    <t>VVT-202010114</t>
  </si>
  <si>
    <t>70311056</t>
  </si>
  <si>
    <t>VVT-0016582</t>
  </si>
  <si>
    <t>MBT LUOI HT TRAM HT BINH PHU-1.21300112.0016582_70311056</t>
  </si>
  <si>
    <t>VVT-202011034</t>
  </si>
  <si>
    <t>051097137</t>
  </si>
  <si>
    <t>VVT-0016592</t>
  </si>
  <si>
    <t>MBT DIEN KHI HOA XA THANH MY LOI-1.21304010.0016592_051097137</t>
  </si>
  <si>
    <t>VVT-202011044</t>
  </si>
  <si>
    <t>70851826</t>
  </si>
  <si>
    <t>VVT-0016597</t>
  </si>
  <si>
    <t>MBT DIEN KHI HOA XA TAN THUAN TAY-1.21300108.0016597_70851826</t>
  </si>
  <si>
    <t>VVT-202011049</t>
  </si>
  <si>
    <t>70851825</t>
  </si>
  <si>
    <t>VVT-0016600</t>
  </si>
  <si>
    <t>MBT DIEN KHI HOA XA TAN THUAN TAY-1.21300108.0016600_70851825</t>
  </si>
  <si>
    <t>VVT-202011052</t>
  </si>
  <si>
    <t>140401302</t>
  </si>
  <si>
    <t>VVT-0016613</t>
  </si>
  <si>
    <t>MAY BIEN THE 400 KVA 15-22/0.4KV SCCD 140401302-1.21300130.0016613_140401302</t>
  </si>
  <si>
    <t>VVT-202011065</t>
  </si>
  <si>
    <t>08060615</t>
  </si>
  <si>
    <t>VVT-0016686</t>
  </si>
  <si>
    <t>MBT 3P 250KVA 15-22/0,2-0,4KV SM: 08060615 (Trạm Cầu Bà Sáu)-1.21300126.0016686_08060615</t>
  </si>
  <si>
    <t>VVT-202012062</t>
  </si>
  <si>
    <t>118 891 080</t>
  </si>
  <si>
    <t>61 936 751</t>
  </si>
  <si>
    <t>14020479</t>
  </si>
  <si>
    <t>VVT-0016689</t>
  </si>
  <si>
    <t>MBT 400KVA TCCS &amp; PT TRAM HT LHT chống QT Xã APD,TX,TL,HT,TTH Q.12-1.21304230.0016689_14020479</t>
  </si>
  <si>
    <t>VVT-202012065</t>
  </si>
  <si>
    <t>13 780 698</t>
  </si>
  <si>
    <t>S04081333</t>
  </si>
  <si>
    <t>VVT-0016678</t>
  </si>
  <si>
    <t>MBT 50KVA 12,7/0,23-0,46 số máy S04081333-1.21300108.0016678_S04081333</t>
  </si>
  <si>
    <t>VVT-202012054</t>
  </si>
  <si>
    <t>14 624 210</t>
  </si>
  <si>
    <t>11071277</t>
  </si>
  <si>
    <t>VVT-0016663</t>
  </si>
  <si>
    <t>MAY BIEN THE CT HTPT LHT-THT 5 XA DOC QUOC LO 1A HUYEN BINH CHANH-1.21300110.0016663_11071277</t>
  </si>
  <si>
    <t>VVT-202012039</t>
  </si>
  <si>
    <t>357322</t>
  </si>
  <si>
    <t>VVT-0016637</t>
  </si>
  <si>
    <t>MAY BIEN THE LUOI HT,THT QUAN 8-1P -8.6-12.7/2-4 *75 KVA-1.21020100.0016637_357322</t>
  </si>
  <si>
    <t>VVT-202012013</t>
  </si>
  <si>
    <t>60671114</t>
  </si>
  <si>
    <t>VVT-0016638</t>
  </si>
  <si>
    <t>MBT TBD 4 150/02.04.96 SM:60671114 DO CTY ĐL BìNH PHú Đ/ĐộNG-1.21050000.0016638_60671114</t>
  </si>
  <si>
    <t>VVT-202012014</t>
  </si>
  <si>
    <t>61223160</t>
  </si>
  <si>
    <t>VVT-0016771</t>
  </si>
  <si>
    <t>MBT CUA CONG TRINH DIEN KHI HOA XA HIEP BINH PHUOC-1.21300126.0016771_61223160</t>
  </si>
  <si>
    <t>VVT-202012147</t>
  </si>
  <si>
    <t>710900</t>
  </si>
  <si>
    <t>VVT-0016774</t>
  </si>
  <si>
    <t>MBT DIEN KHI HOA XA TAM PHU-1.21300128.0016774_710900</t>
  </si>
  <si>
    <t>VVT-202012150</t>
  </si>
  <si>
    <t>80351233-22</t>
  </si>
  <si>
    <t>VVT-0016695</t>
  </si>
  <si>
    <t>MBT HT LUOI HT BINH CHANH 1P-8.6-12.7/2-4*50KV-1.21300108.0016695_80351233-22</t>
  </si>
  <si>
    <t>VVT-202012071</t>
  </si>
  <si>
    <t>050702112</t>
  </si>
  <si>
    <t>VVT-0016696</t>
  </si>
  <si>
    <t>MAY BIEN THE 1P 8.6/0.2-0.4KV CT HTPTL,THT P14-P17 QUAN TAN BINH-1.21300110.0016696_050702112</t>
  </si>
  <si>
    <t>VVT-202012072</t>
  </si>
  <si>
    <t>357351</t>
  </si>
  <si>
    <t>VVT-0016697</t>
  </si>
  <si>
    <t>MAY BIEN THE LUOI HA THE TRAM HT TAN BINH-1P -8.6-12.7/2-4 *75 KVA-1.21300110.0016697_357351</t>
  </si>
  <si>
    <t>VVT-202012073</t>
  </si>
  <si>
    <t>357921</t>
  </si>
  <si>
    <t>VVT-0016702</t>
  </si>
  <si>
    <t>MAY BIEN THE LUOI HA THE TRAM HT TAN BINH*3P-15-22/0.4* 250 KVA-1.21300126.0016702_357921</t>
  </si>
  <si>
    <t>VVT-202012078</t>
  </si>
  <si>
    <t>70943143</t>
  </si>
  <si>
    <t>VVT-0016705</t>
  </si>
  <si>
    <t>MAY BIEN THE TRAM CHUNG CU NHIEU LOC C-1.21300130.0016705_70943143</t>
  </si>
  <si>
    <t>VVT-202012081</t>
  </si>
  <si>
    <t>31071204</t>
  </si>
  <si>
    <t>VVT-0016707</t>
  </si>
  <si>
    <t>MBT 75KVA CT NGAN NGUA QT TBT CC KV P.17-QTB-NNK030733-1.21300210.0016707_31071204</t>
  </si>
  <si>
    <t>VVT-202012083</t>
  </si>
  <si>
    <t>092250015</t>
  </si>
  <si>
    <t>VVT-0016735</t>
  </si>
  <si>
    <t>MBT 250KVA HT &amp; PT TRAM LHT XUAN THOI THUONG, H.HM - RRD040730-1.21304226.0016735_092250015</t>
  </si>
  <si>
    <t>VVT-202012111</t>
  </si>
  <si>
    <t>153 705 227</t>
  </si>
  <si>
    <t>14030416</t>
  </si>
  <si>
    <t>VVT-0016740</t>
  </si>
  <si>
    <t>MBT3P 400KVA 15-22/0.4KV TCCS&amp; PT T.HT ,LHT CHONG Q.TAI XA: BĐ,XTT,XTS-1.21304230.0016740_14030416</t>
  </si>
  <si>
    <t>VVT-202012116</t>
  </si>
  <si>
    <t>61023118-2</t>
  </si>
  <si>
    <t>VVT-0016746</t>
  </si>
  <si>
    <t>MBT CUA CONG TRINH DIEN KHI HOA XA TAM BINH-1.21300123.0016746_61023118-2</t>
  </si>
  <si>
    <t>VVT-202012122</t>
  </si>
  <si>
    <t>170307143</t>
  </si>
  <si>
    <t>VVT-0016757</t>
  </si>
  <si>
    <t>MBT 3P 15-22/0.4KV 750KVA SCCD -170307143-1.21304234.0016757_170307143</t>
  </si>
  <si>
    <t>VVT-202012133</t>
  </si>
  <si>
    <t>166 033 000</t>
  </si>
  <si>
    <t>1 522 105</t>
  </si>
  <si>
    <t>70851844-22</t>
  </si>
  <si>
    <t>VVT-0016761</t>
  </si>
  <si>
    <t>MAY BIEN THE 50kVA SM: 70851844-22-1.21300100.0016761_70851844-22</t>
  </si>
  <si>
    <t>VVT-202012137</t>
  </si>
  <si>
    <t>21201649 -22</t>
  </si>
  <si>
    <t>VVT-0016767</t>
  </si>
  <si>
    <t>MAY BIEN THE 1PHA 15KVA SM 21201649 -22-1.21300101.0016767_21201649 -22</t>
  </si>
  <si>
    <t>VVT-202012143</t>
  </si>
  <si>
    <t>060401107</t>
  </si>
  <si>
    <t>VVT-0016815</t>
  </si>
  <si>
    <t>MAY BIEN THE 100KVA HTPT LHTTHTP1,2,4,5,6,7,8,9,10,11,12,13,14,15 Q11-1.21300110.0016815_060401107</t>
  </si>
  <si>
    <t>VVT-202012191</t>
  </si>
  <si>
    <t>70143017-2</t>
  </si>
  <si>
    <t>VVT-0016825</t>
  </si>
  <si>
    <t>MBT 70143017 400 KVA-1.21304200.0016825_70143017-2</t>
  </si>
  <si>
    <t>VVT-202012201</t>
  </si>
  <si>
    <t>060301229</t>
  </si>
  <si>
    <t>VVT-0016831</t>
  </si>
  <si>
    <t>HTPT SM 060301229 LHT_THT P1-16 Q8-1.21304200.0016831_060301229</t>
  </si>
  <si>
    <t>VVT-202012207</t>
  </si>
  <si>
    <t>161000737</t>
  </si>
  <si>
    <t>VVT-0016837</t>
  </si>
  <si>
    <t>MBT 1P 100KVA SM 161000737 CCK150902-1.21304200.0016837_161000737</t>
  </si>
  <si>
    <t>VVT-202012213</t>
  </si>
  <si>
    <t>56 754 954</t>
  </si>
  <si>
    <t>161002278</t>
  </si>
  <si>
    <t>VVT-0016845</t>
  </si>
  <si>
    <t>MBT 1P 100KVA 8.66-12.7/0.23-0.44KV THIBIDI  PTHK1716001 SM161002278-1.21310112.0016845_161002278</t>
  </si>
  <si>
    <t>VVT-202012221</t>
  </si>
  <si>
    <t>152400662</t>
  </si>
  <si>
    <t>VVT-0016856</t>
  </si>
  <si>
    <t>MBT 400KVA SM152400662 TRẠM 119 BA THÁNG HAI CCK130412-1.21304201.0016856_152400662</t>
  </si>
  <si>
    <t>VVT-202012232</t>
  </si>
  <si>
    <t>189 897 889</t>
  </si>
  <si>
    <t>118 802 760</t>
  </si>
  <si>
    <t xml:space="preserve">189 897 889 </t>
  </si>
  <si>
    <t>60411082-22</t>
  </si>
  <si>
    <t>VVT-0016857</t>
  </si>
  <si>
    <t>MBT 60411082    TBD4         150/2.04.96       11A-11.06.96-1.21300110.0016857_60411082-22</t>
  </si>
  <si>
    <t>VVT-202012233</t>
  </si>
  <si>
    <t>140401309</t>
  </si>
  <si>
    <t>VVT-0016858</t>
  </si>
  <si>
    <t>MAY BIEN THE 400 KVA 15-22/0.4KV (Kho điện lực)-1.21300110.0016858_140401309</t>
  </si>
  <si>
    <t>VVT-202012234</t>
  </si>
  <si>
    <t>060401124</t>
  </si>
  <si>
    <t>VVT-0016863</t>
  </si>
  <si>
    <t>MAY BIEN THE 100KVA HTPT LHTTHTP1,2,4,5,6,7,8,9,10,11,12,13,14,15 Q11-1.21300110.0016863_060401124</t>
  </si>
  <si>
    <t>VVT-202012239</t>
  </si>
  <si>
    <t>060401186</t>
  </si>
  <si>
    <t>VVT-0016865</t>
  </si>
  <si>
    <t>MAY BIEN THE 100KVA HTPT LHTTHTP1,2,4,5,6,7,8,9,10,11,12,13,14,15 Q11-1.21300110.0016865_060401186</t>
  </si>
  <si>
    <t>VVT-202012241</t>
  </si>
  <si>
    <t>06040144</t>
  </si>
  <si>
    <t>VVT-0016871</t>
  </si>
  <si>
    <t>HTPT LHT_THT P1-16 Q8-1.21304212.0016871_06040144</t>
  </si>
  <si>
    <t>VVT-202012247</t>
  </si>
  <si>
    <t>141203190</t>
  </si>
  <si>
    <t>VVT-0016874</t>
  </si>
  <si>
    <t>Máy biến thế 3P 400KVA 15-22/0.4KVA-1.21304230.0016874_141203190</t>
  </si>
  <si>
    <t>VVT-202012250</t>
  </si>
  <si>
    <t>140405264</t>
  </si>
  <si>
    <t>VVT-0016878</t>
  </si>
  <si>
    <t>MBT 3pha 400KVA (CT: HTPT BH,PP,ĐP 2005)-1.21050000.0016878_140405264</t>
  </si>
  <si>
    <t>VVT-202012254</t>
  </si>
  <si>
    <t>05040793</t>
  </si>
  <si>
    <t>VVT-0000032</t>
  </si>
  <si>
    <t>MBT HT PT TBT P.PThạnh,P.T.Hòa,T.Thành-NNK050708-1.21020100.0000032_05040793</t>
  </si>
  <si>
    <t>VVT-11792</t>
  </si>
  <si>
    <t>7 122 188</t>
  </si>
  <si>
    <t>M213834</t>
  </si>
  <si>
    <t>VVT-0000422</t>
  </si>
  <si>
    <t>MBT 8,6/0.22-0,44-1.21300102.0000422_M213834</t>
  </si>
  <si>
    <t>VVT-4382</t>
  </si>
  <si>
    <t>VVT-0000426</t>
  </si>
  <si>
    <t>TRANSF/25KVA 2BUSHING 15/0,4 STANDARD 1P SDA419 MBDTT HIEP THANH-1.21300102.0000426_0419</t>
  </si>
  <si>
    <t>VVT-4460</t>
  </si>
  <si>
    <t>0195</t>
  </si>
  <si>
    <t>VVT-0000428</t>
  </si>
  <si>
    <t>TRANSFORMER 1P 25KVA 15/0,2 STANDARD SDA 0195MBDTT CAO THANH DANH-1.21300102.0000428_0195</t>
  </si>
  <si>
    <t>VVT-4777</t>
  </si>
  <si>
    <t>020895178</t>
  </si>
  <si>
    <t>VVT-0000511</t>
  </si>
  <si>
    <t>MBT DKH XA AN PHU,2AP PHIEP-PLOI QD 114 HD 344 PCD 1238 MSCT 50-1.21300102.0000511_020895178</t>
  </si>
  <si>
    <t>VVT-5714</t>
  </si>
  <si>
    <t>487583</t>
  </si>
  <si>
    <t>VVT-0000514</t>
  </si>
  <si>
    <t>T1 8660/15KV GE K487583 25KVA KHO PHU THO SM 487583-1.21300102.0000514_487583</t>
  </si>
  <si>
    <t>VVT-5717</t>
  </si>
  <si>
    <t>486893</t>
  </si>
  <si>
    <t>VVT-0000548</t>
  </si>
  <si>
    <t>MBDIEN TR/TRU TAN KHU HAU LAN 1 GE 25KVA 8,6/04 SO 486893-1.21300102.0000548_486893</t>
  </si>
  <si>
    <t>VVT-6626</t>
  </si>
  <si>
    <t>VVT-0000209</t>
  </si>
  <si>
    <t>Máy phát điện 20KW-1.21100100.0000209</t>
  </si>
  <si>
    <t>VVT-3974</t>
  </si>
  <si>
    <t>Trung Quốc</t>
  </si>
  <si>
    <t>Tổmáy</t>
  </si>
  <si>
    <t>247 142 857</t>
  </si>
  <si>
    <t>2215076</t>
  </si>
  <si>
    <t>VVT-0000225</t>
  </si>
  <si>
    <t>MBT 10KVA OSAKA-1.21300101.0000225_2215076</t>
  </si>
  <si>
    <t>VVT-3584</t>
  </si>
  <si>
    <t>VVT-0000254</t>
  </si>
  <si>
    <t>MBT 10KVA SM 80500068-22 TBD-1.21300101.0000254_80500068-22</t>
  </si>
  <si>
    <t>VVT-4783</t>
  </si>
  <si>
    <t>VVT-0000259</t>
  </si>
  <si>
    <t>MAY BIEN THE 1PHA 15KVA SM 21201652-22-1.21300101.0000259_21201669-22</t>
  </si>
  <si>
    <t>VVT-4790</t>
  </si>
  <si>
    <t>17 315 000</t>
  </si>
  <si>
    <t>MDN0003</t>
  </si>
  <si>
    <t>VVT-0000292</t>
  </si>
  <si>
    <t>T1 10KVA 15KV 220-440V SM L841 636 YELA KHO PHU THO-1.21300101.0000292_MDN0003</t>
  </si>
  <si>
    <t>VVT-7473</t>
  </si>
  <si>
    <t>020192103</t>
  </si>
  <si>
    <t>VVT-0000340</t>
  </si>
  <si>
    <t>MAY BIEN THE TRAMKDC T3 XTHOITHUONG DCONGKHI HM-1.21300101.0000340_020192103</t>
  </si>
  <si>
    <t>VVT-7453</t>
  </si>
  <si>
    <t>840054</t>
  </si>
  <si>
    <t>VVT-0000342</t>
  </si>
  <si>
    <t>T1 10KVA 15KV 220-440V SM L840 054 YELA TD4 TRUNG MY TAY-1.21300101.0000342_840054</t>
  </si>
  <si>
    <t>VVT-8769</t>
  </si>
  <si>
    <t>02029409</t>
  </si>
  <si>
    <t>VVT-0000361</t>
  </si>
  <si>
    <t>MBT 8,6/0,12-0,24KV-1.21300102.0000361_02029409</t>
  </si>
  <si>
    <t>VVT-3130</t>
  </si>
  <si>
    <t>5 718 452</t>
  </si>
  <si>
    <t>820734</t>
  </si>
  <si>
    <t>VVT-0000741</t>
  </si>
  <si>
    <t>MBT 37,5KVA 8660/120 240V GE S M 820734 TRUNG TAM DIEU DO C N NAM-1.21300105.0000741_820734</t>
  </si>
  <si>
    <t>VVT-6818</t>
  </si>
  <si>
    <t>9009043-2</t>
  </si>
  <si>
    <t>VVT-0000745</t>
  </si>
  <si>
    <t>MBT HT VA PTL, THT  20 KHU VUC H CU CHI 9009043-2-1.21300105.0000745_9009043-2</t>
  </si>
  <si>
    <t>VVT-6836</t>
  </si>
  <si>
    <t>494875</t>
  </si>
  <si>
    <t>VVT-0000749</t>
  </si>
  <si>
    <t>C/SUAT 37,5KVA SM K494875K72A D/T 8,6KV/220V TRAM GENERAL ELECTRIC NHA-1.21300105.0000749_494875</t>
  </si>
  <si>
    <t>VVT-7629</t>
  </si>
  <si>
    <t>VVT-0000755</t>
  </si>
  <si>
    <t>MBT 37,5KVA 8,6/0,2 0,4KV SM 9 004006 2 THIBIDI-1.21300105.0000755_9004006-2</t>
  </si>
  <si>
    <t>VVT-8418</t>
  </si>
  <si>
    <t>46 469 750</t>
  </si>
  <si>
    <t>03089276</t>
  </si>
  <si>
    <t>VVT-0000757</t>
  </si>
  <si>
    <t>MAY BIEN THE TRAM KHU GD A,C,D SU DOAN 370 KQ-1.21300105.0000757_03089276</t>
  </si>
  <si>
    <t>VVT-9509</t>
  </si>
  <si>
    <t>VVT-0000820</t>
  </si>
  <si>
    <t>MBT 37,5KVA TBD BA 177 SM 8909006 T6 NBINH-1.21300105.0000820_8909006</t>
  </si>
  <si>
    <t>VVT-5190</t>
  </si>
  <si>
    <t>03109145</t>
  </si>
  <si>
    <t>VVT-0000841</t>
  </si>
  <si>
    <t>MBT 37,5KVA 8660/120-240V CD S M 03109145-1.21300105.0000841_03109145</t>
  </si>
  <si>
    <t>VVT-11877</t>
  </si>
  <si>
    <t>VVT-0000857</t>
  </si>
  <si>
    <t>MBT 50KVA WAGNER-1.21300108.0000857_73202984</t>
  </si>
  <si>
    <t>VVT-3599</t>
  </si>
  <si>
    <t>1158215</t>
  </si>
  <si>
    <t>VVT-0000860</t>
  </si>
  <si>
    <t>MBT hiệu CEM 50KVA-1.21300108.0000860_1158215</t>
  </si>
  <si>
    <t>VVT-3664</t>
  </si>
  <si>
    <t>VVT-0000876</t>
  </si>
  <si>
    <t>MBT 50KVA 8660/120-240V CD SM 04059241-1.21300108.0000876_04059241</t>
  </si>
  <si>
    <t>VVT-3834</t>
  </si>
  <si>
    <t>VVT-0000902</t>
  </si>
  <si>
    <t>MBT TBD4 508382-2  50.0 DIEN THE 8.6/0.22-0.44KV-1.21300108.0000902_508382-2</t>
  </si>
  <si>
    <t>VVT-4076</t>
  </si>
  <si>
    <t>MPN12</t>
  </si>
  <si>
    <t>VVT-0000560</t>
  </si>
  <si>
    <t>MAY BIEN THE KHU CU XA HO VAN HUE PN-1.21300102.0000560_MPN12</t>
  </si>
  <si>
    <t>VVT-7481</t>
  </si>
  <si>
    <t>66M8557</t>
  </si>
  <si>
    <t>VVT-0000563</t>
  </si>
  <si>
    <t>MBT TRAM T4 THUAN KIEU P TAN THOI NHAT-1.21300102.0000563_66M8557</t>
  </si>
  <si>
    <t>VVT-7525</t>
  </si>
  <si>
    <t>0196</t>
  </si>
  <si>
    <t>VVT-0000564</t>
  </si>
  <si>
    <t>TI 15KV 120V240 25KVA THANH VAN STANDARD SDA 0196-1.21300102.0000564_0196</t>
  </si>
  <si>
    <t>VVT-7600</t>
  </si>
  <si>
    <t>493949</t>
  </si>
  <si>
    <t>VVT-0000652</t>
  </si>
  <si>
    <t>MBT GE 1PHA 25KVA VA MAT NHAN VINH LOC3-1.21300105.0000652_493949</t>
  </si>
  <si>
    <t>VVT-3978</t>
  </si>
  <si>
    <t>841240</t>
  </si>
  <si>
    <t>VVT-0000673</t>
  </si>
  <si>
    <t>MBT 37,5KVA 15KV/220440V SM L841240  YELA  UB  XA AN NHON TAY-1.21300105.0000673_841240</t>
  </si>
  <si>
    <t>VVT-4507</t>
  </si>
  <si>
    <t>494867</t>
  </si>
  <si>
    <t>VVT-0000715</t>
  </si>
  <si>
    <t>TI 120/240V 37.5KVA AU CO 231 GE K494867 1P-1.21300105.0000715_494867</t>
  </si>
  <si>
    <t>VVT-5727</t>
  </si>
  <si>
    <t>760681</t>
  </si>
  <si>
    <t>VVT-0000720</t>
  </si>
  <si>
    <t>T1 8660/15KV/BT 37KVA5 PHAM HONG THAI 1 GE K489736 1P-1.21300105.0000720_760681</t>
  </si>
  <si>
    <t>VVT-6044</t>
  </si>
  <si>
    <t>771057</t>
  </si>
  <si>
    <t>VVT-0000725</t>
  </si>
  <si>
    <t>MBDIEN T 37,5KVA 1P GE XAY DUNG 1 771057 8660/120 240-1.21300105.0000725_771057</t>
  </si>
  <si>
    <t>VVT-6035</t>
  </si>
  <si>
    <t>74422554</t>
  </si>
  <si>
    <t>VVT-0000730</t>
  </si>
  <si>
    <t>MAY B/THE 37,5KVA 8660/220V WAGNETHAI BINH H/SAN 74422554-1.21300105.0000730_74422554</t>
  </si>
  <si>
    <t>VVT-6069</t>
  </si>
  <si>
    <t>VVT-0000948</t>
  </si>
  <si>
    <t>MAY B/THE 50KVA 1P 120/204V GE 8660V N 753417Y72AA  NHA BE 134-1.21300108.0000948_753417</t>
  </si>
  <si>
    <t>VVT-4693</t>
  </si>
  <si>
    <t>M291652</t>
  </si>
  <si>
    <t>VVT-0000953</t>
  </si>
  <si>
    <t>MAY BIEN THE 50KVA SM291652 TRAM CU XA TRUONG TDTT TW2-1.21300108.0000953_M291652</t>
  </si>
  <si>
    <t>VVT-4837</t>
  </si>
  <si>
    <t>17 896 000</t>
  </si>
  <si>
    <t>VVT-0001129</t>
  </si>
  <si>
    <t>BT 50KVA STANDARD KHO PHU THO 15000/120 SDB 0554-0554-1.21300108.0001129_0554</t>
  </si>
  <si>
    <t>VVT-6012</t>
  </si>
  <si>
    <t>VVT-0001153</t>
  </si>
  <si>
    <t>TI 8660V/15KV/BT 50KVA WAGNER 73341475 P/TRUNG 2/20 1P SM 73350308-1.21300108.0001153_73350308</t>
  </si>
  <si>
    <t>VVT-6160</t>
  </si>
  <si>
    <t>VVT-0001218</t>
  </si>
  <si>
    <t>MBT8,6/0,22-0,44KV-1.21300110.0001218_05129060</t>
  </si>
  <si>
    <t>VVT-3178</t>
  </si>
  <si>
    <t>VVT-0001227</t>
  </si>
  <si>
    <t>MBT TRAM CU XA DUONG SAT KHU VUC 3-1.21300110.0001227_9009031-2</t>
  </si>
  <si>
    <t>VVT-3842</t>
  </si>
  <si>
    <t>VVT-0001170</t>
  </si>
  <si>
    <t>MBT  50KVA  TBD4  SM:8910016-1-1.21300108.0001170_8910016</t>
  </si>
  <si>
    <t>VVT-6323</t>
  </si>
  <si>
    <t>9011155-2</t>
  </si>
  <si>
    <t>VVT-0001173</t>
  </si>
  <si>
    <t>MBT 50KVA BA543 CD SM 9011155- 2 AP THAP TM-1.21300108.0001173_9011155-2</t>
  </si>
  <si>
    <t>VVT-6448</t>
  </si>
  <si>
    <t>VVT-0001103</t>
  </si>
  <si>
    <t>MBT DKH XA HIEP PHUOC QD 138 HD 463 PCD 047  MSCT 50-512698-2-1.21300108.0001103_512698-2</t>
  </si>
  <si>
    <t>VVT-5942</t>
  </si>
  <si>
    <t>VVT-0001105</t>
  </si>
  <si>
    <t>T50K 8660/15000 220/440V WAGNER 1P SO 73350229 MBDTT KIM HUNG-1.21300108.0001105_73350229</t>
  </si>
  <si>
    <t>VVT-5944</t>
  </si>
  <si>
    <t>VVT-0001119</t>
  </si>
  <si>
    <t>MBT 50KVA 8660/120 240V SCCD SM:04079284-1.21300108.0001119_04079284</t>
  </si>
  <si>
    <t>VVT-5960</t>
  </si>
  <si>
    <t>VVT-0001121</t>
  </si>
  <si>
    <t>MBT 50KVA 8660/120 240V SM 9006023 THIBIDI-1.21300108.0001121_9006023-1</t>
  </si>
  <si>
    <t>VVT-6004</t>
  </si>
  <si>
    <t>VVT-0000971</t>
  </si>
  <si>
    <t>MBT SCCD 50KVA   04099008-1.21300108.0000971_04099008</t>
  </si>
  <si>
    <t>VVT-4944</t>
  </si>
  <si>
    <t>345 824</t>
  </si>
  <si>
    <t>8911047</t>
  </si>
  <si>
    <t>VVT-0000984</t>
  </si>
  <si>
    <t>MBT 50KVA BA 254 SM 8911047 MAI XUAN TBD-1.21300108.0000984_8911047</t>
  </si>
  <si>
    <t>VVT-4984</t>
  </si>
  <si>
    <t>VVT-0000994</t>
  </si>
  <si>
    <t>MBT 50KVA 8660/220-440V CD SM04019422-1.21300108.0000994_04019422</t>
  </si>
  <si>
    <t>VVT-5239</t>
  </si>
  <si>
    <t>202027-2</t>
  </si>
  <si>
    <t>VVT-0001013</t>
  </si>
  <si>
    <t>MAY BIEN THE MUA CUA SECO QD 09 - SM.202027-2-1.21300108.0001013_202027-2</t>
  </si>
  <si>
    <t>VVT-5374</t>
  </si>
  <si>
    <t>52 442 828</t>
  </si>
  <si>
    <t>6 660 172</t>
  </si>
  <si>
    <t>VVT-0001038</t>
  </si>
  <si>
    <t>T1 8660V/15KV/BT 50KVA GE THAP  MUOI 64 8660/120 734944 LO GACH 19/5-1.21300108.0001038_734944</t>
  </si>
  <si>
    <t>VVT-5698</t>
  </si>
  <si>
    <t>VVT-0001052</t>
  </si>
  <si>
    <t>TBT CAY TRAM NGA TU TRUNG LAP HA-1.21300108.0001052_509526-2</t>
  </si>
  <si>
    <t>VVT-5848</t>
  </si>
  <si>
    <t>VVT-0001063</t>
  </si>
  <si>
    <t>MBT 50 KVA 8660/220-440V CD SM 04019477-1.21300108.0001063_04019477</t>
  </si>
  <si>
    <t>VVT-5873</t>
  </si>
  <si>
    <t>VVT-0000925</t>
  </si>
  <si>
    <t>MBT 50KVA SM 0419358 GO MAY-1.21300108.0000925_0419358</t>
  </si>
  <si>
    <t>VVT-4350</t>
  </si>
  <si>
    <t>740244</t>
  </si>
  <si>
    <t>VVT-0000936</t>
  </si>
  <si>
    <t>T1 8660V/15KV/BT50KVA SPOKANE 120/240V NS740244N  HUAN LUYEN VIEN THO-1.21300108.0000936_740244</t>
  </si>
  <si>
    <t>VVT-4501</t>
  </si>
  <si>
    <t>VVT-0001443</t>
  </si>
  <si>
    <t>MBT 1P 100KVA THO HOA-1.21300112.0001443_0002049</t>
  </si>
  <si>
    <t>VVT-4428</t>
  </si>
  <si>
    <t>841443</t>
  </si>
  <si>
    <t>VVT-0001478</t>
  </si>
  <si>
    <t>T1 100KVA 15KV/220 440V SM L84 1443 YELA THI TRAN CU CHI 1-1.21300112.0001478_841443</t>
  </si>
  <si>
    <t>VVT-7109</t>
  </si>
  <si>
    <t>9008040-2</t>
  </si>
  <si>
    <t>VVT-0001491</t>
  </si>
  <si>
    <t>MBT 100KVA 8660/220-440V SM 90 08040-2-1.21300112.0001491_9008040-2</t>
  </si>
  <si>
    <t>VVT-9506</t>
  </si>
  <si>
    <t>0002059</t>
  </si>
  <si>
    <t>VVT-0001500</t>
  </si>
  <si>
    <t>MBT 100KVA 8660/120-440V OSAKA- HUYNH DUC 2-1.21300112.0001500_0002059</t>
  </si>
  <si>
    <t>VVT-9871</t>
  </si>
  <si>
    <t>357438</t>
  </si>
  <si>
    <t>VVT-0001503</t>
  </si>
  <si>
    <t>MAY BIEN THE LUOI HA THE TRAM HT TAN BINH*1P-8.6-12.7/2-4* 100 KVA-1.21300112.0001503_357438</t>
  </si>
  <si>
    <t>VVT-10056</t>
  </si>
  <si>
    <t>357560</t>
  </si>
  <si>
    <t>VVT-0001609</t>
  </si>
  <si>
    <t>MAY BIEN THE LUOI HT-TRAM HT Q.6*1P-8.6-12.7/2-4* 100 KVA-1.21300112.0001609_357560</t>
  </si>
  <si>
    <t>VVT-12063</t>
  </si>
  <si>
    <t>VVT-0001257</t>
  </si>
  <si>
    <t>T1  75KVA 15KV/120 240V-1.21300110.0001257_000102</t>
  </si>
  <si>
    <t>VVT-4716</t>
  </si>
  <si>
    <t>VVT-0001271</t>
  </si>
  <si>
    <t>MBT TRAM RAU QUA 43 HO VAN HUE P9,Q.PN-1.21300110.0001271_1292-907</t>
  </si>
  <si>
    <t>VVT-5396</t>
  </si>
  <si>
    <t>24 331 333</t>
  </si>
  <si>
    <t>9009085-2</t>
  </si>
  <si>
    <t>VVT-0001293</t>
  </si>
  <si>
    <t>MBT 75KVA 8660/220-440V SM 9 009085-1.21300110.0001293_9009085-2</t>
  </si>
  <si>
    <t>VVT-6860</t>
  </si>
  <si>
    <t>05019488</t>
  </si>
  <si>
    <t>VVT-0001305</t>
  </si>
  <si>
    <t>MBT 75KVA 8660/220 440V SM 050 19488-1.21300110.0001305_05019488</t>
  </si>
  <si>
    <t>VVT-8824</t>
  </si>
  <si>
    <t>05129410</t>
  </si>
  <si>
    <t>VVT-0001313</t>
  </si>
  <si>
    <t>MBT 75KVA 8-60/220-440HM NM SC CD SM05129410-1.21300110.0001313_05129410</t>
  </si>
  <si>
    <t>VVT-9781</t>
  </si>
  <si>
    <t>495023</t>
  </si>
  <si>
    <t>VVT-0001439</t>
  </si>
  <si>
    <t>MBA 100KVA GE K495023K 72AA THONG NHAT 5-1.21300112.0001439_495023</t>
  </si>
  <si>
    <t>VVT-4136</t>
  </si>
  <si>
    <t>617525</t>
  </si>
  <si>
    <t>VVT-0001824</t>
  </si>
  <si>
    <t>T3 15/0,4 100KVA OSAKA N 617525-1.21300112.0001824_617525</t>
  </si>
  <si>
    <t>VVT-6287</t>
  </si>
  <si>
    <t>71340081</t>
  </si>
  <si>
    <t>VVT-0001875</t>
  </si>
  <si>
    <t>MAY BD WAGNER 8660/120 100KVA 71340081 CUU LONG A-1.21300112.0001875_71340081</t>
  </si>
  <si>
    <t>VVT-11738</t>
  </si>
  <si>
    <t>207019-2</t>
  </si>
  <si>
    <t>VVT-0001880</t>
  </si>
  <si>
    <t>MBT 100KVA 8660/220-440V THIBI DI SM 207019-1.21300112.0001880_207019-2</t>
  </si>
  <si>
    <t>VVT-11748</t>
  </si>
  <si>
    <t>816273</t>
  </si>
  <si>
    <t>VVT-0001912</t>
  </si>
  <si>
    <t>MBT 25KVA THUA TRONG KIEM KE 01.07.2009-1.21300118.0001912_816273</t>
  </si>
  <si>
    <t>VVT-5205</t>
  </si>
  <si>
    <t>60896</t>
  </si>
  <si>
    <t>VVT-0001913</t>
  </si>
  <si>
    <t>MAY BDTT LINH KIEN DTU15000/22 380VTSC 160KVA N 60896-1.21300118.0001913_60896</t>
  </si>
  <si>
    <t>VVT-5255</t>
  </si>
  <si>
    <t>VVT-0001917</t>
  </si>
  <si>
    <t>MBT DKH XA PHUOC LONG QD 114 HD 344 PCD 1399 MSCT 50-101095156-1.21300118.0001917_101095156</t>
  </si>
  <si>
    <t>VVT-5962</t>
  </si>
  <si>
    <t>42444L15</t>
  </si>
  <si>
    <t>VVT-0001925</t>
  </si>
  <si>
    <t>MAY BDTT CHA CA 2 LE TRANSFO 160KVA 15/02 SO 42444L10 DOI THI NGHIEM-1.21300118.0001925_42444L15</t>
  </si>
  <si>
    <t>VVT-7533</t>
  </si>
  <si>
    <t>090504198</t>
  </si>
  <si>
    <t>VVT-0001958</t>
  </si>
  <si>
    <t>MBT thuộc ct HT &amp; PT trạm LHT chống quá tải  P HThành, TTH-1.21300118.0001958_090504198</t>
  </si>
  <si>
    <t>VVT-11099</t>
  </si>
  <si>
    <t>839069</t>
  </si>
  <si>
    <t>VVT-0001763</t>
  </si>
  <si>
    <t>T1 100KVA 15KV/120 240V SML839 069 YELA THANH DA 9-1.21300112.0001763_839069</t>
  </si>
  <si>
    <t>VVT-13335</t>
  </si>
  <si>
    <t>71340037</t>
  </si>
  <si>
    <t>VVT-0001812</t>
  </si>
  <si>
    <t>MAY BIEN AP 100KVA WAGNER 8660/120 71340037 DUY NGHE 2-1.21300112.0001812_71340037</t>
  </si>
  <si>
    <t>VVT-5423</t>
  </si>
  <si>
    <t>121200328</t>
  </si>
  <si>
    <t>VVT-0002296</t>
  </si>
  <si>
    <t>MBT 3 pha 250KVA_15(22)/0,4KV SM: 121200328 (nhận từ Tổng Đội 1-TNXP)-1.21300126.0002296_121200328</t>
  </si>
  <si>
    <t>VVT-13062</t>
  </si>
  <si>
    <t>6 000 000</t>
  </si>
  <si>
    <t>2 267 558</t>
  </si>
  <si>
    <t>112036-22</t>
  </si>
  <si>
    <t>VVT-0002320</t>
  </si>
  <si>
    <t>MBT 250KVA 15/0,2KV THIBIDI SM 112036-22-1.21300126.0002320_112036-22</t>
  </si>
  <si>
    <t>VVT-9540</t>
  </si>
  <si>
    <t>43185H6</t>
  </si>
  <si>
    <t>VVT-0002342</t>
  </si>
  <si>
    <t>TRG HSQ GV-1.21300127.0002342_43185H6</t>
  </si>
  <si>
    <t>VVT-4094</t>
  </si>
  <si>
    <t>12 009 375</t>
  </si>
  <si>
    <t>VVT-0002360</t>
  </si>
  <si>
    <t>MBT CEM 300KV 6600/120X208SM 87047 SUACHUA CO DIEN-1.21300127.0002360_87047</t>
  </si>
  <si>
    <t>VVT-5037</t>
  </si>
  <si>
    <t>302019</t>
  </si>
  <si>
    <t>VVT-0002361</t>
  </si>
  <si>
    <t>MBT LUU PHONG GE 300KVA 15000/208 SM 302019-1.21300127.0002361_302019</t>
  </si>
  <si>
    <t>VVT-5061</t>
  </si>
  <si>
    <t>M201206</t>
  </si>
  <si>
    <t>VVT-0002364</t>
  </si>
  <si>
    <t>MBT 300KVA GE SM M201206-1.21300127.0002364_M201206</t>
  </si>
  <si>
    <t>VVT-5378</t>
  </si>
  <si>
    <t>300949</t>
  </si>
  <si>
    <t>VVT-0002368</t>
  </si>
  <si>
    <t>T3 15KV 416/208V 300KVA TICO1 H300949 GE-1.21300127.0002368_300949</t>
  </si>
  <si>
    <t>VVT-5494</t>
  </si>
  <si>
    <t>97801C1</t>
  </si>
  <si>
    <t>VVT-0002378</t>
  </si>
  <si>
    <t>MAY BIEN AP 315KVA CEM 6600/208 L97801C1 SCCD-1.21300127.0002378_97801C1</t>
  </si>
  <si>
    <t>VVT-6152</t>
  </si>
  <si>
    <t>306607</t>
  </si>
  <si>
    <t>VVT-0002025</t>
  </si>
  <si>
    <t>T1 220/440V 167KVA THIEN PHUOC THANH GE H306607 8,6/220 440 1P-1.21300119.0002025_306607</t>
  </si>
  <si>
    <t>VVT-5491</t>
  </si>
  <si>
    <t>307932</t>
  </si>
  <si>
    <t>VVT-0002026</t>
  </si>
  <si>
    <t>T1 220/440V 167KVA THIEN PHUOC THANH GE H307932 8,6/220 440 1P-1.21300119.0002026_307932</t>
  </si>
  <si>
    <t>VVT-5492</t>
  </si>
  <si>
    <t>VVT-0002027</t>
  </si>
  <si>
    <t>T1 220/440V 167KVA VIFOCO GE H308527 8,6/220 440 1P-1.21300119.0002027_308527</t>
  </si>
  <si>
    <t>VVT-5507</t>
  </si>
  <si>
    <t>307257</t>
  </si>
  <si>
    <t>VVT-0002029</t>
  </si>
  <si>
    <t>T1 220/440V 167KVA MY CHAU 2 GE 4307257 8,6/0,22 1P-1.21300119.0002029_307257</t>
  </si>
  <si>
    <t>VVT-6613</t>
  </si>
  <si>
    <t>VVT-0002037</t>
  </si>
  <si>
    <t>MBT TRAM KHU BAU CAT P12 QTB-1.21300120.0002037_100696139</t>
  </si>
  <si>
    <t>VVT-4131</t>
  </si>
  <si>
    <t>VVT-0002053</t>
  </si>
  <si>
    <t>MBT 15/0,4-1.21300122.0002053_47067</t>
  </si>
  <si>
    <t>VVT-4394</t>
  </si>
  <si>
    <t>VVT-0002057</t>
  </si>
  <si>
    <t>MAY BIEN AP 200KVA 15/0,2KV MG  N 140115 LIANDRAT-1.21300122.0002057_140115</t>
  </si>
  <si>
    <t>VVT-4757</t>
  </si>
  <si>
    <t>TP653</t>
  </si>
  <si>
    <t>VVT-0002114</t>
  </si>
  <si>
    <t>MBT   SAVOI  230KVA  TP653-1.21300123.0002114_TP653</t>
  </si>
  <si>
    <t>VVT-4866</t>
  </si>
  <si>
    <t>1 492 950</t>
  </si>
  <si>
    <t>302803</t>
  </si>
  <si>
    <t>VVT-0002120</t>
  </si>
  <si>
    <t>MBD TOKYO PLASTIC 225KVA GE 15000/380 302803-1.21300123.0002120_302803</t>
  </si>
  <si>
    <t>VVT-7407</t>
  </si>
  <si>
    <t>305080</t>
  </si>
  <si>
    <t>VVT-0002134</t>
  </si>
  <si>
    <t>T3 15KV 416V 208V 225KVA GE SO 305080 MBDTT DE NHAT CONG NGHIEP-1.21300123.0002134_305080</t>
  </si>
  <si>
    <t>VVT-9941</t>
  </si>
  <si>
    <t>47075</t>
  </si>
  <si>
    <t>VVT-0002142</t>
  </si>
  <si>
    <t>MBA 250KVA GIếNG NƯớC CÔNG CộNGmG 47075  66/120-1.21300126.0002142_47075</t>
  </si>
  <si>
    <t>VVT-3629</t>
  </si>
  <si>
    <t>VVT-0002148</t>
  </si>
  <si>
    <t>MBA MG 250KVA TUNG CHAY-1.21300126.0002148_42373</t>
  </si>
  <si>
    <t>VVT-4164</t>
  </si>
  <si>
    <t>43185J21</t>
  </si>
  <si>
    <t>VVT-0002170</t>
  </si>
  <si>
    <t>MAY BIEN AP 250KVA 15/02 LETRANSFO/PBD HANG DONG HO 43185-J 21-1.21300126.0002170_43185J21</t>
  </si>
  <si>
    <t>VVT-5924</t>
  </si>
  <si>
    <t>VVT-0002426</t>
  </si>
  <si>
    <t>MAY BIEN AP 315KVA BA TONG MG 50232 3P 15/120 208-1.21300127.0002426_50232</t>
  </si>
  <si>
    <t>VVT-5998</t>
  </si>
  <si>
    <t>13100204</t>
  </si>
  <si>
    <t>VVT-0002560</t>
  </si>
  <si>
    <t>MAY BIEN THE  3P 22-15/0.4KV HT PTL,THT TCCS CHONG QUA TAI KV H.HMON-1.21300128.0002560_13100204</t>
  </si>
  <si>
    <t>VVT-11467</t>
  </si>
  <si>
    <t>801138</t>
  </si>
  <si>
    <t>VVT-0002452</t>
  </si>
  <si>
    <t>MAY BIEN THE CT HT LUOI HT BINH THANH*1P-15-22/0.4* 320 KVA-1.21300128.0002452_801138</t>
  </si>
  <si>
    <t>VVT-10228</t>
  </si>
  <si>
    <t>13129013</t>
  </si>
  <si>
    <t>VVT-0002498</t>
  </si>
  <si>
    <t>MBT 320 KVA 15/0,4KV SM 131290 13-1.21300128.0002498_13129013</t>
  </si>
  <si>
    <t>VVT-12205</t>
  </si>
  <si>
    <t>301502</t>
  </si>
  <si>
    <t>VVT-0002384</t>
  </si>
  <si>
    <t>T3 15KV 416/208V 300KVA BACH KIM GE 301502-1.21300127.0002384_301502</t>
  </si>
  <si>
    <t>VVT-6883</t>
  </si>
  <si>
    <t>BA055</t>
  </si>
  <si>
    <t>VVT-0002392</t>
  </si>
  <si>
    <t>MBT 300KVA BA055 (?ụng H?i NN).-1.21300127.0002392_BA055</t>
  </si>
  <si>
    <t>VVT-10553</t>
  </si>
  <si>
    <t>2 524 800</t>
  </si>
  <si>
    <t>040504142</t>
  </si>
  <si>
    <t>VVT-0003058</t>
  </si>
  <si>
    <t>MBT-XDM TBT DE CHIA TACH LHT Q B TAN HBCHANH SM 040504142-1.21303208.0003058_040504142</t>
  </si>
  <si>
    <t>VVT-10088</t>
  </si>
  <si>
    <t>VVT-0003059</t>
  </si>
  <si>
    <t>MBT 50KVA SCCD SM 04059301-1.21303208.0003059_04059301</t>
  </si>
  <si>
    <t>VVT-10110</t>
  </si>
  <si>
    <t>04040087</t>
  </si>
  <si>
    <t>VVT-0003097</t>
  </si>
  <si>
    <t>MBT 3P-15/0.4KV -50KVA TRAM THU NGHIEM OTO BACH KHOA-1.21303208.0003097_04040087</t>
  </si>
  <si>
    <t>VVT-10575</t>
  </si>
  <si>
    <t>8 599 500</t>
  </si>
  <si>
    <t>VVT-0002821</t>
  </si>
  <si>
    <t>MBT T3 630 KVA 15/0,4KV SM 16089019-1.21300140.0002821_16089019</t>
  </si>
  <si>
    <t>VVT-4132</t>
  </si>
  <si>
    <t>352 927 000</t>
  </si>
  <si>
    <t>36 380 000</t>
  </si>
  <si>
    <t>8902006</t>
  </si>
  <si>
    <t>VVT-0002832</t>
  </si>
  <si>
    <t>MBT 630KVA TBD4 - 8902006-1.21300140.0002832_8902006</t>
  </si>
  <si>
    <t>VVT-12908</t>
  </si>
  <si>
    <t>20 657 787</t>
  </si>
  <si>
    <t>VVT-0002837</t>
  </si>
  <si>
    <t>MAY BIEN AP 750KVA WESTINGHOUSE 15/220/380V NSBV322304 VIET THANG V-1.21300145.0002837_3223-04</t>
  </si>
  <si>
    <t>VVT-3900</t>
  </si>
  <si>
    <t>VVT-0002858</t>
  </si>
  <si>
    <t>MAY BIEN THE 3P 1250KVA 15-22/0.4KV THIBIDI-VN-1.21300159.0002858_4031312134007</t>
  </si>
  <si>
    <t>VVT-4040</t>
  </si>
  <si>
    <t>180727</t>
  </si>
  <si>
    <t>VVT-0002865</t>
  </si>
  <si>
    <t>MBD SAKYBOMI STANDARD 200KVA 15000/380V - 180727-1.21300163.0002865_180727</t>
  </si>
  <si>
    <t>VVT-4884</t>
  </si>
  <si>
    <t>175 429 120</t>
  </si>
  <si>
    <t>3132-07</t>
  </si>
  <si>
    <t>VVT-0002866</t>
  </si>
  <si>
    <t>MBT DONAFITEX WES SAV 313207 2000KVA 15/0,4-1.21300163.0002866_3132-07</t>
  </si>
  <si>
    <t>VVT-5034</t>
  </si>
  <si>
    <t>21283</t>
  </si>
  <si>
    <t>VVT-0002871</t>
  </si>
  <si>
    <t>MBT 12000KVA CEM 21283 3T CHO QUAN-1.21300172.0002871_21283</t>
  </si>
  <si>
    <t>VVT-3824</t>
  </si>
  <si>
    <t>4 741 953 600</t>
  </si>
  <si>
    <t>VVT-0003394</t>
  </si>
  <si>
    <t>MBT 1 pha Ctr nang c?p t? 15kV-&gt; 22kV tuy?n an h? n?m 2013-1.21303208.0003394_04091295</t>
  </si>
  <si>
    <t>VVT-13399</t>
  </si>
  <si>
    <t>VVT-0003410</t>
  </si>
  <si>
    <t>MBT 1P 50 kva 15-22/0,4KV S041012338 Tan Nhut Tan Kien Bl,LMX (2011)-1.21303208.0003410_041012338</t>
  </si>
  <si>
    <t>VVT-13423</t>
  </si>
  <si>
    <t>12 211 021</t>
  </si>
  <si>
    <t>73341501</t>
  </si>
  <si>
    <t>VVT-0003429</t>
  </si>
  <si>
    <t>T1 8660/BT 50KVA PHE BINH WAGNER 73341501-1.21303208.0003429_73341501</t>
  </si>
  <si>
    <t>VVT-13503</t>
  </si>
  <si>
    <t>VVT-0003472</t>
  </si>
  <si>
    <t>MBT  50KVA 8660/220 440V CD SM 04019471-1.21303208.0003472_04019471</t>
  </si>
  <si>
    <t>VVT-4104</t>
  </si>
  <si>
    <t>VVT-0003476</t>
  </si>
  <si>
    <t>MBT DKH XA DONG THANH QD 114 HD 344 PCD 1380 MSCT50-1.21303208.0003476_04099574</t>
  </si>
  <si>
    <t>VVT-4109</t>
  </si>
  <si>
    <t>VVT-0003479</t>
  </si>
  <si>
    <t>MBT DKH XA DONG THANH QD 114 HD 344 PCD 1380 MSCT50-1.21303208.0003479_040995236</t>
  </si>
  <si>
    <t>VVT-4112</t>
  </si>
  <si>
    <t>VVT-0003486</t>
  </si>
  <si>
    <t>MBT 50KVA BA117 SM 8910012-1 T HIEN HO DUONG 2 TBD-1.21303208.0003486_8910012</t>
  </si>
  <si>
    <t>VVT-5139</t>
  </si>
  <si>
    <t>VVT-0003491</t>
  </si>
  <si>
    <t>TRANSFO 50KVA 15/0,2 OSAKA 2214089 MBD TT VN GAS-1.21303208.0003491_2214089</t>
  </si>
  <si>
    <t>VVT-5198</t>
  </si>
  <si>
    <t>810581</t>
  </si>
  <si>
    <t>VVT-0003247</t>
  </si>
  <si>
    <t>MBT 50 KVA 8660/120 240V GE SM 810581 XUONG DET 9-1.21303208.0003247_810581</t>
  </si>
  <si>
    <t>VVT-12234</t>
  </si>
  <si>
    <t>8909209</t>
  </si>
  <si>
    <t>VVT-0003804</t>
  </si>
  <si>
    <t>MBT 1P 160KVA SM 8909209 KHO LANH THUY SAN-1.21304200.0003804_8909209</t>
  </si>
  <si>
    <t>VVT-11723</t>
  </si>
  <si>
    <t>14 102 700</t>
  </si>
  <si>
    <t>S740224N</t>
  </si>
  <si>
    <t>VVT-0003500</t>
  </si>
  <si>
    <t>TRANSFO 50 KVA 8660040A 1P SPOKANE SO 740224 KPT-1.21303208.0003500_S740224N</t>
  </si>
  <si>
    <t>VVT-8300</t>
  </si>
  <si>
    <t>05079217</t>
  </si>
  <si>
    <t>VVT-0003607</t>
  </si>
  <si>
    <t>MBT 75KVA 8660/220 440V CD SM 05079217-1.21303210.0003607_05079217</t>
  </si>
  <si>
    <t>VVT-9486</t>
  </si>
  <si>
    <t>9008009-1</t>
  </si>
  <si>
    <t>VVT-0003608</t>
  </si>
  <si>
    <t>MBT  BA492 TBD4        9008009-1      75.0CEBA018D (Môi trường đthị 2)-1.21303210.0003608_9008009-1</t>
  </si>
  <si>
    <t>VVT-9488</t>
  </si>
  <si>
    <t>05109024</t>
  </si>
  <si>
    <t>VVT-0003650</t>
  </si>
  <si>
    <t>MBT 75KVA 8660 120 240V SM 051 09024-1.21303210.0003650_05109024</t>
  </si>
  <si>
    <t>VVT-11686</t>
  </si>
  <si>
    <t>05019406</t>
  </si>
  <si>
    <t>VVT-0003666</t>
  </si>
  <si>
    <t>MBT 75KVA 8660/220 440V SM 050 19406-1.21303210.0003666_05019406</t>
  </si>
  <si>
    <t>VVT-12494</t>
  </si>
  <si>
    <t>70351274</t>
  </si>
  <si>
    <t>VVT-0004183</t>
  </si>
  <si>
    <t>MBT CUA CONG TRINH DIEN KHI HOA XA AN NHON TAY-1.21304208.0004183_70351274</t>
  </si>
  <si>
    <t>VVT-9356</t>
  </si>
  <si>
    <t>486155</t>
  </si>
  <si>
    <t>VVT-0004185</t>
  </si>
  <si>
    <t>T1 8660/15000BT 50KVA GE 220/440V N K486155K72AA TRAI GA TAM BINH 2-1.21304208.0004185_486155</t>
  </si>
  <si>
    <t>VVT-9379</t>
  </si>
  <si>
    <t>102005-1</t>
  </si>
  <si>
    <t>VVT-0003934</t>
  </si>
  <si>
    <t>MBT 37,5KVA 1FA 8660 120 240V SM 102005 1-1.21304205.0003934_102005-1</t>
  </si>
  <si>
    <t>VVT-10781</t>
  </si>
  <si>
    <t>44 196 000</t>
  </si>
  <si>
    <t>5 885 000</t>
  </si>
  <si>
    <t>VVT-0003955</t>
  </si>
  <si>
    <t>MBT 50KVA BA 341 PHU THUAN SM 9004080-2-1.21304208.0003955_9004080-2</t>
  </si>
  <si>
    <t>VVT-5096</t>
  </si>
  <si>
    <t>VVT-0003964</t>
  </si>
  <si>
    <t>MAY BIEN THE CT HOAN THIEN VA PT LUOI Q7(BO SUNG)-1.21304208.0003964_041101201</t>
  </si>
  <si>
    <t>VVT-5392</t>
  </si>
  <si>
    <t>MP_50_6</t>
  </si>
  <si>
    <t>VVT-0003891</t>
  </si>
  <si>
    <t>MBA NHA MAY A41- CUC KTHUAT-QUÂN CHUNG PK-KQ TRAM A4 IV-1.21304200.0003891_MP_50_6</t>
  </si>
  <si>
    <t>VVT-13123</t>
  </si>
  <si>
    <t>050307198</t>
  </si>
  <si>
    <t>VVT-0004491</t>
  </si>
  <si>
    <t>MBT CHONG QUA TAI TBT KHU VUC BHH,BHHA,BHHB-QBT LLK040745 050307198-1.21304210.0004491_050307198</t>
  </si>
  <si>
    <t>VVT-11449</t>
  </si>
  <si>
    <t>12 447 545</t>
  </si>
  <si>
    <t>050203572</t>
  </si>
  <si>
    <t>VVT-0004349</t>
  </si>
  <si>
    <t>MBT 75KVA 1FA 8.6-12.7/0.2-0.4KV TBD4 SM.050203572-1.21304210.0004349_050203572</t>
  </si>
  <si>
    <t>VVT-11004</t>
  </si>
  <si>
    <t>192 382</t>
  </si>
  <si>
    <t>050105201</t>
  </si>
  <si>
    <t>VVT-0004713</t>
  </si>
  <si>
    <t>MBT 1P- Hoàn thiện PTLĐ P.Sơn Kỳ , Tân Quý - NNK040710-1.21304210.0004713_050105201</t>
  </si>
  <si>
    <t>VVT-12590</t>
  </si>
  <si>
    <t>0436</t>
  </si>
  <si>
    <t>VVT-0004771</t>
  </si>
  <si>
    <t>TRANSFO 75KVA 15/02 STANDARD SDA MBD TT HOC VIEN 4-1.21304210.0004771_0436</t>
  </si>
  <si>
    <t>VVT-12808</t>
  </si>
  <si>
    <t>4091232559265</t>
  </si>
  <si>
    <t>VVT-0005223</t>
  </si>
  <si>
    <t>MBT 3P 320KVA 15/0.4KV-1.21304228.0005223_4091232559265</t>
  </si>
  <si>
    <t>VVT-13821</t>
  </si>
  <si>
    <t>0391310T</t>
  </si>
  <si>
    <t>VVT-0005240</t>
  </si>
  <si>
    <t>MBT CHONG QUA TAI KV BTD, BHH  0391310T-1.21304230.0005240_0391310T</t>
  </si>
  <si>
    <t>VVT-10057</t>
  </si>
  <si>
    <t>12030508</t>
  </si>
  <si>
    <t>VVT-0005097</t>
  </si>
  <si>
    <t>MBT 3 P 250KVA HT &amp; PT TRAM ,LHT CHONG QUA TAI XA NHI BINH , HM-1.21304226.0005097_12030508</t>
  </si>
  <si>
    <t>VVT-11025</t>
  </si>
  <si>
    <t>07460615</t>
  </si>
  <si>
    <t>VVT-0005149</t>
  </si>
  <si>
    <t>TRANG BI MBT PHUC V? CHUYEN DOI DIEN AP 15kV-22kV-LLK151501-07460615-1.21304226.0005149_07460615</t>
  </si>
  <si>
    <t>VVT-13442</t>
  </si>
  <si>
    <t>130 751 880</t>
  </si>
  <si>
    <t>63 361 745</t>
  </si>
  <si>
    <t>120804367</t>
  </si>
  <si>
    <t>VVT-0005153</t>
  </si>
  <si>
    <t>MBT 3P 250KVA 15/0.4KV-1.21304226.0005153_120804367</t>
  </si>
  <si>
    <t>VVT-13692</t>
  </si>
  <si>
    <t>VVT-0005404</t>
  </si>
  <si>
    <t>MBT TU DUNG-1.21320110.0005404_108033-2</t>
  </si>
  <si>
    <t>VVT-5835</t>
  </si>
  <si>
    <t>303780</t>
  </si>
  <si>
    <t>VVT-0005408</t>
  </si>
  <si>
    <t>MBT TUDUNG 3T-1.21320127.0005408_303780</t>
  </si>
  <si>
    <t>VVT-5837</t>
  </si>
  <si>
    <t>00871159-22</t>
  </si>
  <si>
    <t>VVT-0005602</t>
  </si>
  <si>
    <t>HTPT LHT-THT CAC HTX NONG NGHIEP Q8 00871159-22-1.21304201.0005602_00871159-22</t>
  </si>
  <si>
    <t>000115</t>
  </si>
  <si>
    <t>VVT-0005885</t>
  </si>
  <si>
    <t>MBT 75 KVA 8660/120 240V OSAKA SM 2SK000115 CAU TRE-1.21300110.0005885_000115</t>
  </si>
  <si>
    <t>VVT-201612213</t>
  </si>
  <si>
    <t>05019485</t>
  </si>
  <si>
    <t>VVT-0006159</t>
  </si>
  <si>
    <t>MBT 75KVA 8660/220 440V SM 050 19485-1.21300110.0006159_05019485</t>
  </si>
  <si>
    <t>VVT-201612487</t>
  </si>
  <si>
    <t>489735</t>
  </si>
  <si>
    <t>VVT-0006162</t>
  </si>
  <si>
    <t>MBDTT DONG HUNG TAN 1GE 37,5KV A 1P 8,6/04 SO 489735-1.21300105.0006162_489735</t>
  </si>
  <si>
    <t>VVT-201701001</t>
  </si>
  <si>
    <t>73272512</t>
  </si>
  <si>
    <t>VVT-0006358</t>
  </si>
  <si>
    <t>T1 8660V/15KV/BT 50KVA WAGNER 220/440V N K73272512 VINADA-1.21300110.0006358_73272512</t>
  </si>
  <si>
    <t>VVT-201701197</t>
  </si>
  <si>
    <t>9007013</t>
  </si>
  <si>
    <t>VVT-0006248</t>
  </si>
  <si>
    <t>MBT 75 KVA - MA SO TRAM B11GH065D - XOM CHAY 1/1-1.21300110.0006248_9007013</t>
  </si>
  <si>
    <t>VVT-201701087</t>
  </si>
  <si>
    <t>040407303</t>
  </si>
  <si>
    <t>VVT-0006497</t>
  </si>
  <si>
    <t>MBT 50KVA SM.040407303- HOAN THIEN &amp; P.TRIEN LDIEN H.NHA BE-JJK060703-1.21300108.0006497_040407303</t>
  </si>
  <si>
    <t>VVT-201702100</t>
  </si>
  <si>
    <t>050394103</t>
  </si>
  <si>
    <t>VVT-0006611</t>
  </si>
  <si>
    <t>MBT 75KVA 8660/220 440V SM 050 394103-1.21300110.0006611_050394103</t>
  </si>
  <si>
    <t>VVT-201702214</t>
  </si>
  <si>
    <t>VVT-0006781</t>
  </si>
  <si>
    <t>MBT 50KVA 12,7(8,66)/0,23 SM: S04101234 (CT nâng cấp tuyến HL-HV)-1.21300108.0006781_04101234</t>
  </si>
  <si>
    <t>VVT-201703004</t>
  </si>
  <si>
    <t>15 068 207</t>
  </si>
  <si>
    <t>357850</t>
  </si>
  <si>
    <t>VVT-0006865</t>
  </si>
  <si>
    <t>MAY BIEN THE LUOI HT-TRAM HT Q.6*3P-15-22/0.4* 250 KVA-1.21300100.0006865_357850</t>
  </si>
  <si>
    <t>VVT-201703088</t>
  </si>
  <si>
    <t>160 387 629</t>
  </si>
  <si>
    <t xml:space="preserve">72 661 371 </t>
  </si>
  <si>
    <t>509544-2</t>
  </si>
  <si>
    <t>VVT-0007060</t>
  </si>
  <si>
    <t>Trạm biến thế Cây Trâm, Cây Tung N3-1.21300111.0007060_509544-2</t>
  </si>
  <si>
    <t>VVT-201703283</t>
  </si>
  <si>
    <t>05019421</t>
  </si>
  <si>
    <t>VVT-0007203</t>
  </si>
  <si>
    <t>MBT 75KVA 8660/220 440V SM 050 19421-1.21300110.0007203_05019421</t>
  </si>
  <si>
    <t>VVT-201703426</t>
  </si>
  <si>
    <t>357301</t>
  </si>
  <si>
    <t>VVT-0007169</t>
  </si>
  <si>
    <t>MAY BIEN THE LUOI HA THE TRAM HT TAN BINH-1P -8.6-12.7/2-4 *75 KVA-1.21300110.0007169_357301</t>
  </si>
  <si>
    <t>VVT-201703392</t>
  </si>
  <si>
    <t>484680</t>
  </si>
  <si>
    <t>VVT-0007218</t>
  </si>
  <si>
    <t>MBDTT/TK BINH HUNG 100KVA GE 8660/220 484680-1.21300112.0007218_484680</t>
  </si>
  <si>
    <t>VVT-201703441</t>
  </si>
  <si>
    <t>05089225</t>
  </si>
  <si>
    <t>VVT-0007374</t>
  </si>
  <si>
    <t>MBT 75KVA 8660/220-440V SM 0 5089225-1.21304210.0007374_05089225</t>
  </si>
  <si>
    <t>VVT-201703597</t>
  </si>
  <si>
    <t>TN9190144</t>
  </si>
  <si>
    <t>VVT-0007564</t>
  </si>
  <si>
    <t>MBT 75kVA CT TBT VN CO KHI N/HANG- TN9190144-1.21304210.0007564_TN9190144</t>
  </si>
  <si>
    <t>VVT-201703787</t>
  </si>
  <si>
    <t>050607114</t>
  </si>
  <si>
    <t>VVT-0008069</t>
  </si>
  <si>
    <t>MBT 75KVA 15-22/0.4KV HT&amp;PT LTHT CAC P.THOIAN, TTHIEP, HTHANH, Q12-1.21304010.0008069_050607114</t>
  </si>
  <si>
    <t>VVT-201704356</t>
  </si>
  <si>
    <t>127 440 000</t>
  </si>
  <si>
    <t xml:space="preserve">127 440 000 </t>
  </si>
  <si>
    <t>31071202</t>
  </si>
  <si>
    <t>VVT-0008397</t>
  </si>
  <si>
    <t>MBT CHONG QUA TAI KHU VUC BTD,BHH LL030702 SM 31071202-1.21304200.0008397_31071202</t>
  </si>
  <si>
    <t>VVT-201705080</t>
  </si>
  <si>
    <t>70421120</t>
  </si>
  <si>
    <t>VVT-0008544</t>
  </si>
  <si>
    <t>MAY BIEN AP TRAM PHU HOA DONG 70421120 25KVA-1.21300102.0008544_70421120</t>
  </si>
  <si>
    <t>VVT-201705227</t>
  </si>
  <si>
    <t>041012201</t>
  </si>
  <si>
    <t>VVT-0008658</t>
  </si>
  <si>
    <t>MBT 1P 50kva ctr PT lưới trạm hạ thế xã VLA,VLB,Phạm Văn Hai (2011)-1.21020100.0008658_041012201</t>
  </si>
  <si>
    <t>VVT-201706021</t>
  </si>
  <si>
    <t>040405313</t>
  </si>
  <si>
    <t>VVT-0008703</t>
  </si>
  <si>
    <t>MBT 3x50kva Ct cải tạo nhánh rẽ Bình Lợi 4-10, xã Bình Lợi, BC-1.21050000.0008703_040405313</t>
  </si>
  <si>
    <t>VVT-201706066</t>
  </si>
  <si>
    <t>3 874 908</t>
  </si>
  <si>
    <t>050405827</t>
  </si>
  <si>
    <t>VVT-0008719</t>
  </si>
  <si>
    <t>MBT 1pha 75KVA (CT:HTPT xã Vĩnh Lộc A, B 2005)-1.21050000.0008719_050405827</t>
  </si>
  <si>
    <t>VVT-201706082</t>
  </si>
  <si>
    <t>051006282</t>
  </si>
  <si>
    <t>VVT-0008737</t>
  </si>
  <si>
    <t>MBT 75kva 051006282 CT HT &amp; PT lưới trạm HT xã V.Lộc A-B BC (2006)-1.21050000.0008737_051006282</t>
  </si>
  <si>
    <t>VVT-201706100</t>
  </si>
  <si>
    <t>140404324</t>
  </si>
  <si>
    <t>VVT-0008829</t>
  </si>
  <si>
    <t>MBT 3P 400KVA 15/0,4KV 140404324-1.21304230.0008829_140404324</t>
  </si>
  <si>
    <t>VVT-201706192</t>
  </si>
  <si>
    <t>14231714/2</t>
  </si>
  <si>
    <t>VVT-0008840</t>
  </si>
  <si>
    <t>MBT 3P 1600KVA 14231714/2 (KHBG)-1.21304260.0008840_14231714/2</t>
  </si>
  <si>
    <t>VVT-201706203</t>
  </si>
  <si>
    <t>84 263 049</t>
  </si>
  <si>
    <t>141004116</t>
  </si>
  <si>
    <t>VVT-0009238</t>
  </si>
  <si>
    <t>MBT 3P 400KVA 15/0.4KV-1.21304200.0009238_141004116</t>
  </si>
  <si>
    <t>VVT-201706601</t>
  </si>
  <si>
    <t>4032100036210</t>
  </si>
  <si>
    <t>VVT-0009438</t>
  </si>
  <si>
    <t>MBT100KVA SM4032100036210-HT&amp;PTLD TTTAY TPHU BTHUAN  KHCB2004JJK030705-1.21304212.0009438_4032100036210</t>
  </si>
  <si>
    <t>VVT-201706801</t>
  </si>
  <si>
    <t>130502227</t>
  </si>
  <si>
    <t>VVT-0009400</t>
  </si>
  <si>
    <t>MAY BIEN THE 3P 22-15/0.4KV CT HTPTL,THT KHU VUC Q4, Q7, HUYEN NHA BE-1.21300128.0009400_130502227</t>
  </si>
  <si>
    <t>VVT-201706763</t>
  </si>
  <si>
    <t>VVT-0009780</t>
  </si>
  <si>
    <t>MBT 1P 50KVA 8,6-12,7/0,2-,04KV - 040713282-1.21301008.0009780_040713282</t>
  </si>
  <si>
    <t>VVT-201707319</t>
  </si>
  <si>
    <t>VVT-0009978</t>
  </si>
  <si>
    <t>MBT 3P 50kVA 15(22)/0,4kV NCĐA 15  - 22 kv 05 tuyến TT  lê minh xuân-1.21020200.0009978_04081418</t>
  </si>
  <si>
    <t>VVT-201707517</t>
  </si>
  <si>
    <t>19 848 815</t>
  </si>
  <si>
    <t>041012199</t>
  </si>
  <si>
    <t>VVT-0009963</t>
  </si>
  <si>
    <t>MBT 1P 50kva ctr PT lưới trạm hạ thế xã VLA,VLB,Phạm Văn Hai (2011)-1.21020100.0009963_041012199</t>
  </si>
  <si>
    <t>VVT-201707502</t>
  </si>
  <si>
    <t>10 985 330</t>
  </si>
  <si>
    <t>041012353</t>
  </si>
  <si>
    <t>VVT-0009965</t>
  </si>
  <si>
    <t>MBT 1P 50 kva 15-22/0,4KV S041012353 Tan Nhut Tan Kien Bl,LMX (2011)-1.21020100.0009965_041012353</t>
  </si>
  <si>
    <t>VVT-201707504</t>
  </si>
  <si>
    <t>05050727</t>
  </si>
  <si>
    <t>VVT-0009993</t>
  </si>
  <si>
    <t>MBT 75kva 05050727 CT HT&amp;PT LTHT xã B.Hưng, Đ.Phước, P.Phú BC (2006)-1.21050000.0009993_05050727</t>
  </si>
  <si>
    <t>VVT-201707532</t>
  </si>
  <si>
    <t>0381253T</t>
  </si>
  <si>
    <t>VVT-0010260</t>
  </si>
  <si>
    <t>MBT 100KVA SM.0381253T- HTLHT-THT Quận 7- KHCB2003- JK30714-1.21304212.0010260_0381253T</t>
  </si>
  <si>
    <t>VVT-201708133</t>
  </si>
  <si>
    <t>7072150136482</t>
  </si>
  <si>
    <t>VVT-0010310</t>
  </si>
  <si>
    <t>MBT 3x50kva sm 7072150136482 CT Cải tạo n.rẽ T.Nhựt 2, Bà Tỵ, kênh C-1.21300100.0010310_7072150136482</t>
  </si>
  <si>
    <t>VVT-201708183</t>
  </si>
  <si>
    <t>041012305</t>
  </si>
  <si>
    <t>VVT-0010301</t>
  </si>
  <si>
    <t>MBT 1P 50kva ctr PT lưới trạm hạ thế xã VLA,VLB,Phạm Văn Hai (2011)-1.21020100.0010301_041012305</t>
  </si>
  <si>
    <t>VVT-201708174</t>
  </si>
  <si>
    <t>10 985 329</t>
  </si>
  <si>
    <t>040307232</t>
  </si>
  <si>
    <t>VVT-0010454</t>
  </si>
  <si>
    <t>HT&amp;PT LHT  AN LAC Q BINH TAN(NAM 2006) LLK040726 SM 040307232-1.21304200.0010454_040307232</t>
  </si>
  <si>
    <t>VVT-201708327</t>
  </si>
  <si>
    <t>120904473</t>
  </si>
  <si>
    <t>VVT-0010841</t>
  </si>
  <si>
    <t>MBT 250KVA thừa trong kiểm kê 01.07.09 SM.120904473-1.21304226.0010841_120904473</t>
  </si>
  <si>
    <t>VVT-201710146</t>
  </si>
  <si>
    <t>110030-1</t>
  </si>
  <si>
    <t>VVT-0010845</t>
  </si>
  <si>
    <t>MBT 50KVA 8660/120 240V THIBID I SM 110030-1-1.21300100.0010845_110030-1</t>
  </si>
  <si>
    <t>VVT-201710150</t>
  </si>
  <si>
    <t>091007164</t>
  </si>
  <si>
    <t>VVT-0010874</t>
  </si>
  <si>
    <t>MBT 3P 15-22/0.4KV 160KVA SCCD SM 091007164-1.21304201.0010874_091007164</t>
  </si>
  <si>
    <t>VVT-201711014</t>
  </si>
  <si>
    <t>34 214</t>
  </si>
  <si>
    <t>161220K-09</t>
  </si>
  <si>
    <t>VVT-0010882</t>
  </si>
  <si>
    <t>MBT 3P 1600kVA 22/(15)/0.4kV (DONG ANH)-SOMAY:161220K-09-KHCB TCTY-1.21304260.0010882_161220K-09</t>
  </si>
  <si>
    <t>VVT-201711022</t>
  </si>
  <si>
    <t>491 000 000</t>
  </si>
  <si>
    <t>309 694 763</t>
  </si>
  <si>
    <t>161502447</t>
  </si>
  <si>
    <t>VVT-0011037</t>
  </si>
  <si>
    <t>MBT 1P 50KVA SM161502447 CÔNG TRÌNH HÙNG VƯƠNG PTHK1716002-1.21304201.0011037_161502447</t>
  </si>
  <si>
    <t>VVT-201712035</t>
  </si>
  <si>
    <t>161502436</t>
  </si>
  <si>
    <t>VVT-0011038</t>
  </si>
  <si>
    <t>MBT 1P 50KVA SM151502436 CÔNG TRÌNH HÙNG VƯƠNG PTHK1716002-1.21304201.0011038_161502436</t>
  </si>
  <si>
    <t>VVT-201712036</t>
  </si>
  <si>
    <t>358296</t>
  </si>
  <si>
    <t>VVT-0011241</t>
  </si>
  <si>
    <t>MAY BIEN THE LUOI HT-TRAM HT Q.5*3P-15-22/0.4* 400 KVA-1.21300130.0011241_358296</t>
  </si>
  <si>
    <t>VVT-201802002</t>
  </si>
  <si>
    <t>VVT-0011330</t>
  </si>
  <si>
    <t>MBT CT NC điện áp TT từ 15kV-22kV tuyến Thạnh Đông (trãm Tân Hiệ-1.21304208.0011330_S04061435</t>
  </si>
  <si>
    <t>VVT-201804048</t>
  </si>
  <si>
    <t>13 655 618</t>
  </si>
  <si>
    <t>151211K-205</t>
  </si>
  <si>
    <t>VVT-0011399</t>
  </si>
  <si>
    <t>MBT 250KVA SM 151211K-205 CT NANG CAP DIEN AP AAK161505-1.21304226.0011399_151211K-205</t>
  </si>
  <si>
    <t>VVT-201804117</t>
  </si>
  <si>
    <t>84 239 874</t>
  </si>
  <si>
    <t>10616147</t>
  </si>
  <si>
    <t>VVT-0011429</t>
  </si>
  <si>
    <t>MAY BIEN THE CT HTPT LHT-THTPDONG HUNG THUAN, TRUNG MY TAY QUAN 12-1.21300118.0011429_10616147</t>
  </si>
  <si>
    <t>VVT-201805027</t>
  </si>
  <si>
    <t>161218K-14</t>
  </si>
  <si>
    <t>VVT-0011440</t>
  </si>
  <si>
    <t>MBT 3P 1000KVA 15-22/0,4KV _ NCDA 2016 (5)-1.21310112.0011440_161218K-14</t>
  </si>
  <si>
    <t>VVT-201805038</t>
  </si>
  <si>
    <t>233 976 906</t>
  </si>
  <si>
    <t>70251144</t>
  </si>
  <si>
    <t>VVT-0011442</t>
  </si>
  <si>
    <t>MBT CUA CONG TRINH DIEN KHI HOA XA PHU MY-1.21300100.0011442_70251144</t>
  </si>
  <si>
    <t>VVT-201805040</t>
  </si>
  <si>
    <t>130204193</t>
  </si>
  <si>
    <t>VVT-0011553</t>
  </si>
  <si>
    <t>MBT3P 320KVA 15-22/0.4KV TCCS&amp; PT T.HT ,LHT CH.Q.TAI XA: TX,ĐT,NB,TH,T-1.21304228.0011553_130204193</t>
  </si>
  <si>
    <t>VVT-201807046</t>
  </si>
  <si>
    <t>161501726</t>
  </si>
  <si>
    <t>VVT-0011525</t>
  </si>
  <si>
    <t>MBT 50KVA SM 161501726 CT NANG CAP DIEN AP AAK161505-1.21304208.0011525_161501726</t>
  </si>
  <si>
    <t>VVT-201807018</t>
  </si>
  <si>
    <t>04050742</t>
  </si>
  <si>
    <t>VVT-0011590</t>
  </si>
  <si>
    <t>MBT 50KVA SM:04050742 C/tạo $ P/triển LHT P/vụ gắn Đ/kế K/vực H.BCh-1.21050000.0011590_04050742</t>
  </si>
  <si>
    <t>VVT-201807083</t>
  </si>
  <si>
    <t>VVT-0011613</t>
  </si>
  <si>
    <t>MBT 1 pha 50KVA 12,7/0,22KV SM: S04051496 (AN,AL-ATĐ,TTH năm 2012)-1.21300108.0011613_S04051496</t>
  </si>
  <si>
    <t>VVT-201808016</t>
  </si>
  <si>
    <t>14 088 531</t>
  </si>
  <si>
    <t>358221</t>
  </si>
  <si>
    <t>VVT-0011765</t>
  </si>
  <si>
    <t>MAY BIEN THE LUOI HA THE TRAM HT TAN BINH*3P-15-22/0.4* 400 KVA-1.21300130.0011765_358221</t>
  </si>
  <si>
    <t>VVT-201808168</t>
  </si>
  <si>
    <t>050707227</t>
  </si>
  <si>
    <t>VVT-0011791</t>
  </si>
  <si>
    <t>MBT CT HTT&amp;LHT TRSƠN, PĐ GIOT,TLONG,HGIANG TRAM PHÔ QUANG 49A-1.21304200.0011791_050707227</t>
  </si>
  <si>
    <t>VVT-201809002</t>
  </si>
  <si>
    <t>8 394 371</t>
  </si>
  <si>
    <t>7081232949204</t>
  </si>
  <si>
    <t>VVT-0011830</t>
  </si>
  <si>
    <t>MBT 3PHA 320KVA 15-22/0.4KV CUNG CAP ĐIEN CHO CO SO MAY TIEN ĐAT-1.21304228.0011830_7081232949204</t>
  </si>
  <si>
    <t>VVT-201809041</t>
  </si>
  <si>
    <t>136 606 312</t>
  </si>
  <si>
    <t>090407142</t>
  </si>
  <si>
    <t>VVT-0011851</t>
  </si>
  <si>
    <t>MBT 3P 15-22/0.4KV 160KVA SCCD SM 090407142-1.21304201.0011851_090407142</t>
  </si>
  <si>
    <t>VVT-201809062</t>
  </si>
  <si>
    <t>301 016</t>
  </si>
  <si>
    <t>358233</t>
  </si>
  <si>
    <t>VVT-0011894</t>
  </si>
  <si>
    <t>MAY BIEN THE LUOI HT-TRAM HT Q. 3*3P-15-22/0.4* 400 KVA-1.21300100.0011894_358233</t>
  </si>
  <si>
    <t>VVT-201810014</t>
  </si>
  <si>
    <t>12110645</t>
  </si>
  <si>
    <t>VVT-0011941</t>
  </si>
  <si>
    <t>XDM TBT 1x250KVA 15-22/0,4KV DNTN PHUOC VINH QUY SM 12110645-1.21304200.0011941_12110645</t>
  </si>
  <si>
    <t>VVT-201811043</t>
  </si>
  <si>
    <t>33 159 992</t>
  </si>
  <si>
    <t>141205300</t>
  </si>
  <si>
    <t>VVT-0011952</t>
  </si>
  <si>
    <t>MBT 400KVA PHUOC THIEN 7 SM:141205300-1.21304230.0011952_141205300</t>
  </si>
  <si>
    <t>VVT-201811054</t>
  </si>
  <si>
    <t>19 164 764</t>
  </si>
  <si>
    <t>05049360</t>
  </si>
  <si>
    <t>VVT-0011921</t>
  </si>
  <si>
    <t>MBT 75KVA   05049360-1.21300110.0011921_05049360</t>
  </si>
  <si>
    <t>VVT-201811023</t>
  </si>
  <si>
    <t>0903-078</t>
  </si>
  <si>
    <t>VVT-0011928</t>
  </si>
  <si>
    <t>MBT 400KVA 0903-078-1.21300130.0011928_0903-078</t>
  </si>
  <si>
    <t>VVT-201811030</t>
  </si>
  <si>
    <t>4032100035155</t>
  </si>
  <si>
    <t>VVT-0012176</t>
  </si>
  <si>
    <t>MBT 1P 100KVA - CT HT VA PT LHT P15-17 QGV-1.21304012.0012176_4032100035155</t>
  </si>
  <si>
    <t>VVT-201812154</t>
  </si>
  <si>
    <t>481649</t>
  </si>
  <si>
    <t>VVT-0012184</t>
  </si>
  <si>
    <t>MBT T1 8660V/15KV/BT 50KVA GE 220/440V N K 481649 TRAI RAU DONG TIEN-1.21304226.0012184_481649</t>
  </si>
  <si>
    <t>VVT-201812162</t>
  </si>
  <si>
    <t>031201163</t>
  </si>
  <si>
    <t>VVT-0012190</t>
  </si>
  <si>
    <t>MAY BIEN THE TRAM KHU KINH DUONG VUONG AN LAC BC-1.21300100.0012190_031201163</t>
  </si>
  <si>
    <t>VVT-201812168</t>
  </si>
  <si>
    <t>041012192</t>
  </si>
  <si>
    <t>VVT-0012168</t>
  </si>
  <si>
    <t>MBT CT NC LĐ TT từ 15kV-22kV tuyến Củ Chi năm 2012-1.21304208.0012168_041012192</t>
  </si>
  <si>
    <t>VVT-201812146</t>
  </si>
  <si>
    <t>15 380 938</t>
  </si>
  <si>
    <t>12090645</t>
  </si>
  <si>
    <t>VVT-0012169</t>
  </si>
  <si>
    <t>MBT CC dien cho truong CN Ky Thuat SM 12090645-1.21304218.0012169_12090645</t>
  </si>
  <si>
    <t>VVT-201812147</t>
  </si>
  <si>
    <t>26 198 083</t>
  </si>
  <si>
    <t>VVT-0012241</t>
  </si>
  <si>
    <t>MBT 1P 50kva n.cấp lưới tt 15kv lên 22kv T.L G.Hòa Long Vĩnh 041012211-1.21020100.0012241_041012211</t>
  </si>
  <si>
    <t>VVT-201812219</t>
  </si>
  <si>
    <t>13 775 850</t>
  </si>
  <si>
    <t>051007254</t>
  </si>
  <si>
    <t>VVT-0012215</t>
  </si>
  <si>
    <t>MBT 75KVA SM.051007254- HTHIEN &amp; PT LUOI TRAM HT Q7-2007-JJK060702-1.21304210.0012215_051007254</t>
  </si>
  <si>
    <t>VVT-201812193</t>
  </si>
  <si>
    <t>050407179</t>
  </si>
  <si>
    <t>VVT-0012227</t>
  </si>
  <si>
    <t>MBT 75kva SM.050407179 CN Cty TNHH DV Thiên Hải -6 Nguyễn Thị Thập Q.7-1.21300110.0012227_050407179</t>
  </si>
  <si>
    <t>VVT-201812205</t>
  </si>
  <si>
    <t>840058</t>
  </si>
  <si>
    <t>VVT-0012263</t>
  </si>
  <si>
    <t>TD BAU SIM 1 10 KVA GE 840058 8,6/220-1.21300101.0012263_840058</t>
  </si>
  <si>
    <t>VVT-201812241</t>
  </si>
  <si>
    <t>9001006</t>
  </si>
  <si>
    <t>VVT-0012388</t>
  </si>
  <si>
    <t>MBT 250KVA 15/0,4KV THIBIDI SM 9001006-1.21304226.0012388_9001006</t>
  </si>
  <si>
    <t>VVT-201812366</t>
  </si>
  <si>
    <t>VVT-0012367</t>
  </si>
  <si>
    <t>MBT 50KV HT &amp;PTL DIEN LUC THU THIEM SM:041012377( Tang phu 3)-1.21304208.0012367_041012377</t>
  </si>
  <si>
    <t>VVT-201812345</t>
  </si>
  <si>
    <t>09030503</t>
  </si>
  <si>
    <t>VVT-0012381</t>
  </si>
  <si>
    <t>MBT 160KVA 3P HT &amp; PT TLHT CHONG QUA TAI XA BA DIEM SM:09030503-1.21304218.0012381_09030503</t>
  </si>
  <si>
    <t>VVT-201812359</t>
  </si>
  <si>
    <t>11111101-22</t>
  </si>
  <si>
    <t>VVT-0012409</t>
  </si>
  <si>
    <t>MAY BIEN THE CT HTPT LHT-THT PLTRUNG,LTAY,LCHIEU,LDONG, LXUAN ,BTHO QT-1.21020100.0012409_11111101-22</t>
  </si>
  <si>
    <t>VVT-201901010</t>
  </si>
  <si>
    <t>15 904 762</t>
  </si>
  <si>
    <t>150704246</t>
  </si>
  <si>
    <t>VVT-0012548</t>
  </si>
  <si>
    <t>Máy biến thế 3P 560KVA 15/0.4 KV SCCD-1.21304200.0012548_150704246</t>
  </si>
  <si>
    <t>VVT-201901149</t>
  </si>
  <si>
    <t>321 941 000</t>
  </si>
  <si>
    <t>64 368 000</t>
  </si>
  <si>
    <t>131212451</t>
  </si>
  <si>
    <t>VVT-0012510</t>
  </si>
  <si>
    <t>MAY BIEN THE 320kVA EMC - KHU TAI DINH CU LINH XUAN-1.21304228.0012510_131212451</t>
  </si>
  <si>
    <t>VVT-201901111</t>
  </si>
  <si>
    <t>196 872 200</t>
  </si>
  <si>
    <t>53 188 923</t>
  </si>
  <si>
    <t>12051773</t>
  </si>
  <si>
    <t>VVT-0012486</t>
  </si>
  <si>
    <t>MBT 3P 250KVA 22/0,4KV SM: 12051773 (CD NHUAN TIEN)-1.21304226.0012486_12051773</t>
  </si>
  <si>
    <t>VVT-201901087</t>
  </si>
  <si>
    <t>99 590 294</t>
  </si>
  <si>
    <t>4031232132113</t>
  </si>
  <si>
    <t>VVT-0012623</t>
  </si>
  <si>
    <t>MBT 3P 320KVA 15-22/0.4KV THIBIDI VN-1.21304228.0012623_4031232132113</t>
  </si>
  <si>
    <t>VVT-201903010</t>
  </si>
  <si>
    <t>73252573</t>
  </si>
  <si>
    <t>VVT-0012893</t>
  </si>
  <si>
    <t>Máy biến thế MBDTT Đông Thạnh-1.21050000.0012893_73252573</t>
  </si>
  <si>
    <t>VVT-201904160</t>
  </si>
  <si>
    <t>040317110</t>
  </si>
  <si>
    <t>VVT-0013016</t>
  </si>
  <si>
    <t>MBT 50KVA SM 040317110 (AAK1716003)-1.21304208.0013016_040317110</t>
  </si>
  <si>
    <t>VVT-201905122</t>
  </si>
  <si>
    <t>9009038-2</t>
  </si>
  <si>
    <t>VVT-0012923</t>
  </si>
  <si>
    <t>MBA 37,5kVA -TĂNG TS MBT KHÔNG RÕ NGUỒN GỐC TRONG KHO DỰ PHÒNG PCTT-1.21190000.0012923_9009038-2</t>
  </si>
  <si>
    <t>VVT-201905029</t>
  </si>
  <si>
    <t>4032100048301</t>
  </si>
  <si>
    <t>VVT-0013006</t>
  </si>
  <si>
    <t>MBT CT HTPT LHT Q1 2004-1.21304200.0013006_4032100048301</t>
  </si>
  <si>
    <t>VVT-201905112</t>
  </si>
  <si>
    <t>S041012369</t>
  </si>
  <si>
    <t>VVT-0013091</t>
  </si>
  <si>
    <t>MBT 3P 50 kva HT &amp; PT Hthe Phong Phu,Da PHuoc, Qui Duc BC-1.21020100.0013091_S041012369</t>
  </si>
  <si>
    <t>VVT-201905197</t>
  </si>
  <si>
    <t>10 305 799</t>
  </si>
  <si>
    <t>090205164</t>
  </si>
  <si>
    <t>VVT-0013113</t>
  </si>
  <si>
    <t>MBT 3P  160KVA 15-22/0.2-0.4KV HT &amp; PT TRAM ,LHT CH.Q.TAI XA Đ.THANH-1.21304218.0013113_090205164</t>
  </si>
  <si>
    <t>VVT-201906007</t>
  </si>
  <si>
    <t>163150085</t>
  </si>
  <si>
    <t>VVT-0013219</t>
  </si>
  <si>
    <t>MBT 3P 1500KVA 15-22/0,4KV_ NCDA 2016 (1)-1.21310112.0013219_163150085</t>
  </si>
  <si>
    <t>VVT-201907023</t>
  </si>
  <si>
    <t>595 311 000</t>
  </si>
  <si>
    <t>380 442 109</t>
  </si>
  <si>
    <t>VVT-0013223</t>
  </si>
  <si>
    <t>MBT 50KVA 12,7/0,23-0,46 SM: S041012194 (CT nâng cấp tuyến HL-HV)-1.21300108.0013223_S041012194</t>
  </si>
  <si>
    <t>VVT-201907027</t>
  </si>
  <si>
    <t>14 938 457</t>
  </si>
  <si>
    <t>051007204</t>
  </si>
  <si>
    <t>VVT-0013225</t>
  </si>
  <si>
    <t>MBT 75KVA SM.051007204- HOAN THIEN &amp; P.TRIEN LDIEN H.NHA BE-JJK060703-1.21300110.0013225_051007204</t>
  </si>
  <si>
    <t>VVT-201907029</t>
  </si>
  <si>
    <t>4032100048369</t>
  </si>
  <si>
    <t>VVT-0013245</t>
  </si>
  <si>
    <t>MBT100KVA-HT&amp;PTL BINH HUNG HOA TAN TAO BINH TAN-4032100048369-1.21304200.0013245_4032100048369</t>
  </si>
  <si>
    <t>VVT-201907049</t>
  </si>
  <si>
    <t>4122100224737</t>
  </si>
  <si>
    <t>VVT-0013272</t>
  </si>
  <si>
    <t>MBTCHONG QUA TAI TRAM BIEN THE, LHT QUAN BTAN LLK060708 4122100224737-1.21304200.0013272_4122100224737</t>
  </si>
  <si>
    <t>VVT-201907076</t>
  </si>
  <si>
    <t>M</t>
  </si>
  <si>
    <t>4121256735408</t>
  </si>
  <si>
    <t>VVT-0013229</t>
  </si>
  <si>
    <t>XDM TBT 560KVA chuyên dùng cho trường Lê Quý đôn-1.21304201.0013229_4121256735408</t>
  </si>
  <si>
    <t>VVT-201907033</t>
  </si>
  <si>
    <t>20 062 071</t>
  </si>
  <si>
    <t>161502110</t>
  </si>
  <si>
    <t>VVT-0013395</t>
  </si>
  <si>
    <t>MBT 1P 50kVA 12,7/0,23-0,44kV (THIBIDI) '161502110 -1.21020200.0013395_161502110</t>
  </si>
  <si>
    <t>VVT-201907199</t>
  </si>
  <si>
    <t>22 915 919</t>
  </si>
  <si>
    <t>12090660</t>
  </si>
  <si>
    <t>VVT-0013492</t>
  </si>
  <si>
    <t>MBT 250KVA HT PTT&amp;LHT CHONG QUA TAI X XUAN THOI SON-1.21304200.0013492_12090660</t>
  </si>
  <si>
    <t>VVT-201908066</t>
  </si>
  <si>
    <t>13 909 282</t>
  </si>
  <si>
    <t>4081275363064</t>
  </si>
  <si>
    <t>VVT-0013459</t>
  </si>
  <si>
    <t>MAY BIEN THE 3P 750KVA 15/0.4KV TB?-1.21304200.0013459_4081275363064</t>
  </si>
  <si>
    <t>VVT-201908033</t>
  </si>
  <si>
    <t>S04111367</t>
  </si>
  <si>
    <t>VVT-0013516</t>
  </si>
  <si>
    <t>MBT 1P 50KVA - RRK122101 SM 04111367 APD-1.21303008.0013516_S04111367</t>
  </si>
  <si>
    <t>VVT-201909001</t>
  </si>
  <si>
    <t>302797</t>
  </si>
  <si>
    <t>VVT-0013546</t>
  </si>
  <si>
    <t>MAY BIEN AP G E 300KVA 1 15000/120 208/240 416V VI HUONG TO 302797-1.21300127.0013546_302797</t>
  </si>
  <si>
    <t>VVT-201909031</t>
  </si>
  <si>
    <t>70411066-22</t>
  </si>
  <si>
    <t>VVT-0013565</t>
  </si>
  <si>
    <t>MBT DIEN KHI HOA XA TAM PHU-1.21300112.0013565_70411066-22</t>
  </si>
  <si>
    <t>VVT-201909050</t>
  </si>
  <si>
    <t>7082225965372</t>
  </si>
  <si>
    <t>VVT-0013690</t>
  </si>
  <si>
    <t>MBT 250k 7082225965372 HT&amp;PT LTHT xã BC,T.Túc, QĐ,HL,APT,TQT BC (2006)-1.21050000.0013690_7082225965372</t>
  </si>
  <si>
    <t>VVT-201909175</t>
  </si>
  <si>
    <t>6092216773156</t>
  </si>
  <si>
    <t>VVT-0013627</t>
  </si>
  <si>
    <t>MBT 160kVA TBD 15-22/0.4KV-1.21300118.0013627_6092216773156</t>
  </si>
  <si>
    <t>VVT-201909112</t>
  </si>
  <si>
    <t>090407224</t>
  </si>
  <si>
    <t>VVT-0013607</t>
  </si>
  <si>
    <t>MBT 160KVA -SM.090407224-Trường tiểu học Phường 9-Q.4 - JJK081502-1.21304218.0013607_090407224</t>
  </si>
  <si>
    <t>VVT-201909092</t>
  </si>
  <si>
    <t>25 644 598</t>
  </si>
  <si>
    <t>161502794</t>
  </si>
  <si>
    <t>VVT-0013665</t>
  </si>
  <si>
    <t>MBT 1P 50kVA SM:161502794 - NANG CAP Đ/A 2016 - NNK160901-1.21300108.0013665_161502794</t>
  </si>
  <si>
    <t>VVT-201909150</t>
  </si>
  <si>
    <t>22 556 536</t>
  </si>
  <si>
    <t>05090695</t>
  </si>
  <si>
    <t>VVT-0013725</t>
  </si>
  <si>
    <t>MBT CHONG QUA TAI THT KHU VUC PBTD, BTDA,BTDB-BT(525C008) SM05090695-1.21304200.0013725_05090695</t>
  </si>
  <si>
    <t>VVT-201909210</t>
  </si>
  <si>
    <t>30823447</t>
  </si>
  <si>
    <t>VVT-0013777</t>
  </si>
  <si>
    <t>MAY BIEN THE TBD4 VIET NAM 3 PHA 15-22/0.4KV-1.21300126.0013777_30823447</t>
  </si>
  <si>
    <t>VVT-201910040</t>
  </si>
  <si>
    <t>772067</t>
  </si>
  <si>
    <t>VVT-0013759</t>
  </si>
  <si>
    <t>TRANSFO GE 25KVA GIA PHU 97 8660/120 772067-1.21300100.0013759_772067</t>
  </si>
  <si>
    <t>VVT-201910022</t>
  </si>
  <si>
    <t>112160133</t>
  </si>
  <si>
    <t>VVT-0013775</t>
  </si>
  <si>
    <t>MBT 160KVA - XDM LTHT KHU LIEN HOP TDTT &amp; DC TAN THANG-1.21300118.0013775_112160133</t>
  </si>
  <si>
    <t>VVT-201910038</t>
  </si>
  <si>
    <t>141005371</t>
  </si>
  <si>
    <t>VVT-0014258</t>
  </si>
  <si>
    <t>MBT 400KVA SM: 141005371-1.21304230.0014258_141005371</t>
  </si>
  <si>
    <t>VVT-201910521</t>
  </si>
  <si>
    <t>16 717 066</t>
  </si>
  <si>
    <t>051007226</t>
  </si>
  <si>
    <t>VVT-0014334</t>
  </si>
  <si>
    <t>MBT 1P 75kVA CT HTT&amp;LHT  ĐƯƠNG CMT8 TRAM CACH MANG 768-1.21304200.0014334_051007226</t>
  </si>
  <si>
    <t>VVT-201911054</t>
  </si>
  <si>
    <t>VVT-0014481</t>
  </si>
  <si>
    <t>MBT NC LDTT TU 15KV LEN 22KV 02 TUYEN BEN THAN, SAMYANG H.CUCHI 2012-1.21304208.0014481_S041012181</t>
  </si>
  <si>
    <t>VVT-201912038</t>
  </si>
  <si>
    <t>VVT-0014488</t>
  </si>
  <si>
    <t>MBT thuộc CTr NC lưới điện trung thế 15kV-22kV tuyến dây Phước V-1.21304208.0014488_S041012288</t>
  </si>
  <si>
    <t>VVT-201912045</t>
  </si>
  <si>
    <t>VVT-0014490</t>
  </si>
  <si>
    <t>MBT công trình NC từ 15kV-&gt; 22kV tuyến dây Trung An-1.21304208.0014490_S041012113</t>
  </si>
  <si>
    <t>VVT-201912047</t>
  </si>
  <si>
    <t>E142287</t>
  </si>
  <si>
    <t>VVT-0014651</t>
  </si>
  <si>
    <t>MBT 75KVA nâng cấp điện áp 22kv Lâm viên SM:E142287-1.21304210.0014651_E142287</t>
  </si>
  <si>
    <t>VVT-201912208</t>
  </si>
  <si>
    <t>45 810 000</t>
  </si>
  <si>
    <t>21 627 264</t>
  </si>
  <si>
    <t>041001116</t>
  </si>
  <si>
    <t>VVT-0014735</t>
  </si>
  <si>
    <t>HTPT LHT_THT XA BHUNG,PPHU,DA PHUOC,QUYDUC,HLONG,TQTAY,APTAY,TTUC BC-1.21300108.0014735_041001116</t>
  </si>
  <si>
    <t>VVT-201912292</t>
  </si>
  <si>
    <t>05020129</t>
  </si>
  <si>
    <t>VVT-0014736</t>
  </si>
  <si>
    <t>HTPT LHT_THT XA BHUNG,PPHU,DA PHUOC,QUYDUC,HLONG,TQTAY,APTAY,TTUC BC-1.21300110.0014736_05020129</t>
  </si>
  <si>
    <t>VVT-201912293</t>
  </si>
  <si>
    <t>151504054</t>
  </si>
  <si>
    <t>VVT-0014705</t>
  </si>
  <si>
    <t>MBT 1P 50KVA THIBIDI 151504054 -Trang bi MBT JJK151501-1.21304208.0014705_151504054</t>
  </si>
  <si>
    <t>VVT-201912262</t>
  </si>
  <si>
    <t>18581215</t>
  </si>
  <si>
    <t>VVT-0014708</t>
  </si>
  <si>
    <t>MBT 1P 400KVA 15/0.2-0,4KV HANAKA 18581215- 1424C008-1.21304230.0014708_18581215</t>
  </si>
  <si>
    <t>VVT-201912265</t>
  </si>
  <si>
    <t>96 414 097</t>
  </si>
  <si>
    <t>041012308</t>
  </si>
  <si>
    <t>VVT-0014729</t>
  </si>
  <si>
    <t>MBT 1P 50kva ctr PT lưới trạm hạ thế xã VLA,VLB,Phạm Văn Hai (2011)-1.21020100.0014729_041012308</t>
  </si>
  <si>
    <t>VVT-201912286</t>
  </si>
  <si>
    <t>11 027 433</t>
  </si>
  <si>
    <t>051006249</t>
  </si>
  <si>
    <t>VVT-0014731</t>
  </si>
  <si>
    <t>MBT 75kva 051006249 CT HT &amp; PT lưới trạm HT xã V.Lộc A-B BC (2006)-1.21050000.0014731_051006249</t>
  </si>
  <si>
    <t>VVT-201912288</t>
  </si>
  <si>
    <t>0381223T</t>
  </si>
  <si>
    <t>VVT-0015010</t>
  </si>
  <si>
    <t>MBT HT&amp;PT LUOI TRAM HT XA BTD LP30711 SM 0381223T-1.21304200.0015010_0381223T</t>
  </si>
  <si>
    <t>VVT-202002002</t>
  </si>
  <si>
    <t>358234</t>
  </si>
  <si>
    <t>VVT-0015028</t>
  </si>
  <si>
    <t>MBT 400KVA 15-22/0.4KV SM358234-1.21300130.0015028_358234</t>
  </si>
  <si>
    <t>VVT-202002020</t>
  </si>
  <si>
    <t>358219</t>
  </si>
  <si>
    <t>VVT-0015031</t>
  </si>
  <si>
    <t>MBT 400KVA 15-22/0.4KV SM 358219-1.21300130.0015031_358219</t>
  </si>
  <si>
    <t>VVT-202002023</t>
  </si>
  <si>
    <t>61151790</t>
  </si>
  <si>
    <t>VVT-0015094</t>
  </si>
  <si>
    <t>MBT CUA CONG TRINH DIEN KHI HOA XA NHI BINH-1.21300108.0015094_61151790</t>
  </si>
  <si>
    <t>VVT-202002086</t>
  </si>
  <si>
    <t>131002403</t>
  </si>
  <si>
    <t>VVT-0015102</t>
  </si>
  <si>
    <t>MAY BIEN THE  3P 22-15/0.4KV HT PTL,THT CHONG QUA TAI PTAN THOI HIEP..-1.21300128.0015102_131002403</t>
  </si>
  <si>
    <t>VVT-202002094</t>
  </si>
  <si>
    <t>040417345</t>
  </si>
  <si>
    <t>VVT-0015087</t>
  </si>
  <si>
    <t>MBT 1P 50kVA 040417345 dự phòng XLSC 2019 GĐ 4 - 5 máy-1.21020100.0015087_040417345</t>
  </si>
  <si>
    <t>VVT-202002079</t>
  </si>
  <si>
    <t>35 302 406</t>
  </si>
  <si>
    <t>800973</t>
  </si>
  <si>
    <t>VVT-0015041</t>
  </si>
  <si>
    <t>MBT LUOI HT TRAM HT QUAN 10-1.21300110.0015041_800973</t>
  </si>
  <si>
    <t>VVT-202002033</t>
  </si>
  <si>
    <t>800851</t>
  </si>
  <si>
    <t>VVT-0015043</t>
  </si>
  <si>
    <t>MBT LUOI HT TRAM HT QUAN 11-1.21300110.0015043_800851</t>
  </si>
  <si>
    <t>VVT-202002035</t>
  </si>
  <si>
    <t>161502450</t>
  </si>
  <si>
    <t>VVT-0015079</t>
  </si>
  <si>
    <t>MBT 1P 50KVA SM161502450 CÔNG TRÌNH HÙNG VƯƠNG PTHK1716002-1.21304201.0015079_161502450</t>
  </si>
  <si>
    <t>VVT-202002071</t>
  </si>
  <si>
    <t>Viêt Nam</t>
  </si>
  <si>
    <t>S040814146</t>
  </si>
  <si>
    <t>VVT-0015131</t>
  </si>
  <si>
    <t>MBT 50KVA 15(22)/0,4KV SM: S040814146 (TCCS 12 trạm)-1.21300108.0015131_S040814146</t>
  </si>
  <si>
    <t>VVT-202003020</t>
  </si>
  <si>
    <t>14 065 717</t>
  </si>
  <si>
    <t>M202884</t>
  </si>
  <si>
    <t>VVT-0015201</t>
  </si>
  <si>
    <t>TI 8660/155V/BT 25KVA CHO GE 1P MAT BANG SO KPT-1.21300100.0015201_M202884</t>
  </si>
  <si>
    <t>VVT-202003090</t>
  </si>
  <si>
    <t>744342</t>
  </si>
  <si>
    <t>VVT-0015204</t>
  </si>
  <si>
    <t>T1 8660/220 25KVA TATUNG DUONG PHUONG 744342-1.21300100.0015204_744342</t>
  </si>
  <si>
    <t>VVT-202003093</t>
  </si>
  <si>
    <t>Đài Loan</t>
  </si>
  <si>
    <t>05090698</t>
  </si>
  <si>
    <t>VVT-0015227</t>
  </si>
  <si>
    <t>MBT CHONG QUA TAI TBT KHU VUC ANLAC A TAN TAO A BT(425C017)SM05090698-1.21304200.0015227_05090698</t>
  </si>
  <si>
    <t>VVT-202003116</t>
  </si>
  <si>
    <t>8 594 060</t>
  </si>
  <si>
    <t>050906129</t>
  </si>
  <si>
    <t>VVT-0015230</t>
  </si>
  <si>
    <t>MBT CHONG QUA TAI THT KHU VUC PBTD, BTDA,BTDB-BT(525C008) SM050906129-1.21304200.0015230_050906129</t>
  </si>
  <si>
    <t>VVT-202003119</t>
  </si>
  <si>
    <t>090914327</t>
  </si>
  <si>
    <t>VVT-0015257</t>
  </si>
  <si>
    <t>MBT 3P 160kVA 15(22)/0,4kV - RRK140901-1.21304218.0015257_090914327</t>
  </si>
  <si>
    <t>VVT-202003146</t>
  </si>
  <si>
    <t>45 715 284</t>
  </si>
  <si>
    <t>050806120</t>
  </si>
  <si>
    <t>VVT-0015276</t>
  </si>
  <si>
    <t>MBT 75KVA HT &amp; PTL, TRAM HT X TÂN THOI NHI HOC MON-1.21300110.0015276_050806120</t>
  </si>
  <si>
    <t>VVT-202003165</t>
  </si>
  <si>
    <t>357908</t>
  </si>
  <si>
    <t>VVT-0015325</t>
  </si>
  <si>
    <t>MAY BIEN THE LUOI HA THE TRAM HT GO VAP*3P-15-22/0.4* 250 KVA-1.21300126.0015325_357908</t>
  </si>
  <si>
    <t>VVT-202003214</t>
  </si>
  <si>
    <t>14020475</t>
  </si>
  <si>
    <t>VVT-0015306</t>
  </si>
  <si>
    <t>MBT 400KVA TCCS &amp; PT TRAM HT LHT chống QT Xã APD,TX,TL,HT,TTH Q.12-1.21304230.0015306_14020475</t>
  </si>
  <si>
    <t>VVT-202003195</t>
  </si>
  <si>
    <t>14 326 284</t>
  </si>
  <si>
    <t>161502478</t>
  </si>
  <si>
    <t>VVT-0015381</t>
  </si>
  <si>
    <t>MBT  50kVA 12,7/0,44_NCDA 2017 (10)-1.21310108.0015381_161502478</t>
  </si>
  <si>
    <t>VVT-202004022</t>
  </si>
  <si>
    <t>S040317144</t>
  </si>
  <si>
    <t>VVT-0015383</t>
  </si>
  <si>
    <t>MBT  50kVA 12,7(8,66)/0,44_NCDA 2017 (61)-1.21310108.0015383_S040317144</t>
  </si>
  <si>
    <t>VVT-202004024</t>
  </si>
  <si>
    <t>25 865 794</t>
  </si>
  <si>
    <t>S040417350</t>
  </si>
  <si>
    <t>VVT-0015384</t>
  </si>
  <si>
    <t>MBT  50kVA 12,7(8,66)/0,44_NCDA 2017 (72)-1.21310108.0015384_S040417350</t>
  </si>
  <si>
    <t>VVT-202004025</t>
  </si>
  <si>
    <t>26 015 772</t>
  </si>
  <si>
    <t>710889</t>
  </si>
  <si>
    <t>VVT-0015416</t>
  </si>
  <si>
    <t>MBT CUA CONG TRINH LUOI HA THE, TRAM HA THE P15 VA P17 QUAN GO VAP-1.21300126.0015416_710889</t>
  </si>
  <si>
    <t>VVT-202005032</t>
  </si>
  <si>
    <t>00943158</t>
  </si>
  <si>
    <t>VVT-0015425</t>
  </si>
  <si>
    <t>HTPT LHT_THT P17,18 QTAN BINH-1.21300130.0015425_00943158</t>
  </si>
  <si>
    <t>VVT-202005041</t>
  </si>
  <si>
    <t>81111113-22</t>
  </si>
  <si>
    <t>VVT-0015430</t>
  </si>
  <si>
    <t>MBT 1P 100KVA -15/0.4KV NM Z756 T6 BAN GIAO-1.21304200.0015430_81111113-22</t>
  </si>
  <si>
    <t>VVT-202005046</t>
  </si>
  <si>
    <t>61211294</t>
  </si>
  <si>
    <t>VVT-0015433</t>
  </si>
  <si>
    <t>MBT CUA CONG TRINH HTHT LE DAI HANH-1.21304200.0015433_61211294</t>
  </si>
  <si>
    <t>VVT-202005049</t>
  </si>
  <si>
    <t>31143531-2</t>
  </si>
  <si>
    <t>VVT-0015435</t>
  </si>
  <si>
    <t>MBT TRAM62/6 KHU C DEN KHU H TRINH DINH TRONG Q TAN PHU-1.21304230.0015435_31143531-2</t>
  </si>
  <si>
    <t>VVT-202005051</t>
  </si>
  <si>
    <t>358171</t>
  </si>
  <si>
    <t>VVT-0015441</t>
  </si>
  <si>
    <t>MAY BIEN THE LUOI HA THE TRAM HT TAN BINH*3P-15-22/0.4* 400 KVA-1.21300130.0015441_358171</t>
  </si>
  <si>
    <t>VVT-202005057</t>
  </si>
  <si>
    <t>801132</t>
  </si>
  <si>
    <t>VVT-0015418</t>
  </si>
  <si>
    <t>MAY BIEN THE LRA KCN CAT LAI*3P-15-22/0.4* 320 KVA-1.21300128.0015418_801132</t>
  </si>
  <si>
    <t>VVT-202005034</t>
  </si>
  <si>
    <t>10543102-2</t>
  </si>
  <si>
    <t>VVT-0015420</t>
  </si>
  <si>
    <t>MAY BIEN THE TRAM TAN LAP SON +AO SEN 2-1.21300130.0015420_10543102-2</t>
  </si>
  <si>
    <t>VVT-202005036</t>
  </si>
  <si>
    <t>4041240170200</t>
  </si>
  <si>
    <t>VVT-0015396</t>
  </si>
  <si>
    <t>MBT400KVA-HT&amp;PTL BINH HUNG HOA TAN TAO BINH TAN-4041240170200-1.21304200.0015396_4041240170200</t>
  </si>
  <si>
    <t>VVT-202005012</t>
  </si>
  <si>
    <t>050203120</t>
  </si>
  <si>
    <t>VVT-0015450</t>
  </si>
  <si>
    <t>MBT-HT VA PTL AN LAC BINH TRI DONG BINH TAN-2004 050203120-1.21304200.0015450_050203120</t>
  </si>
  <si>
    <t>VVT-202005066</t>
  </si>
  <si>
    <t>4032150038435</t>
  </si>
  <si>
    <t>VVT-0015462</t>
  </si>
  <si>
    <t>MBT THIBIDI 1P 8.6-12.7/0.2-0.4KV- CT HTPT LUOI DIEN Q.BT NAM 2004-1.21300108.0015462_4032150038435</t>
  </si>
  <si>
    <t>VVT-202006003</t>
  </si>
  <si>
    <t>357349</t>
  </si>
  <si>
    <t>VVT-0015473</t>
  </si>
  <si>
    <t>MAY BIEN THE LUOI HT-TRAM HT Q. BINH THANH-1P -8.6-12.7/2-4 *75 KVA-1.21300110.0015473_357349</t>
  </si>
  <si>
    <t>VVT-202006014</t>
  </si>
  <si>
    <t>050502253</t>
  </si>
  <si>
    <t>VVT-0015480</t>
  </si>
  <si>
    <t>MAY BIEN THE 1P 12.7-8.6/0.2-0.4KV CT HTPTL,THT QUAN BINH THANH NAM 20-1.21300110.0015480_050502253</t>
  </si>
  <si>
    <t>VVT-202006021</t>
  </si>
  <si>
    <t>050898291</t>
  </si>
  <si>
    <t>VVT-0015484</t>
  </si>
  <si>
    <t>MBT HT LUOI HT PHU NHUAN-1P - 8.6-12.7/2-4* 75KVA-1.21300110.0015484_050898291</t>
  </si>
  <si>
    <t>VVT-202006025</t>
  </si>
  <si>
    <t>151203535</t>
  </si>
  <si>
    <t>VVT-0015494</t>
  </si>
  <si>
    <t>MBT SCCD 560KVA 15-22/0,4KV - HT PT LUOI HT Q.PN (NV PHU THU 2008)-1.21304236.0015494_151203535</t>
  </si>
  <si>
    <t>VVT-202006035</t>
  </si>
  <si>
    <t>560 KVA</t>
  </si>
  <si>
    <t>177 891 781</t>
  </si>
  <si>
    <t>61011261</t>
  </si>
  <si>
    <t>VVT-0015498</t>
  </si>
  <si>
    <t>MBT CUA CONG TRINH DIEN KHI HOA XA BINH TRUNG-1.21300112.0015498_61011261</t>
  </si>
  <si>
    <t>VVT-202006039</t>
  </si>
  <si>
    <t>4032100048342</t>
  </si>
  <si>
    <t>VVT-0015505</t>
  </si>
  <si>
    <t>MBT 100KVA HT &amp; PT LUOI TRAM HA THE Q9 (TRUONG LUU 2)-1.21304212.0015505_4032100048342</t>
  </si>
  <si>
    <t>VVT-202006046</t>
  </si>
  <si>
    <t>5 846 542</t>
  </si>
  <si>
    <t>15080483</t>
  </si>
  <si>
    <t>VVT-0015557</t>
  </si>
  <si>
    <t>MBT 3P 560KVA 15/0.4KV-1.21304236.0015557_15080483</t>
  </si>
  <si>
    <t>VVT-202006098</t>
  </si>
  <si>
    <t>14020485</t>
  </si>
  <si>
    <t>VVT-0015559</t>
  </si>
  <si>
    <t>MBT 400KVA TCCS &amp; PT TRAM LHT CHONG QUA TAI P. DHT,TMT,TCH,TTN Q.12-1.21304230.0015559_14020485</t>
  </si>
  <si>
    <t>VVT-202006100</t>
  </si>
  <si>
    <t>141002135</t>
  </si>
  <si>
    <t>VVT-0015550</t>
  </si>
  <si>
    <t>MAY BIEN THE 3P 22-15KV/0.4KV HTPTL,THT P.TR THO,...LINH DONG QTHU DUC-1.21300130.0015550_141002135</t>
  </si>
  <si>
    <t>VVT-202006091</t>
  </si>
  <si>
    <t>357149</t>
  </si>
  <si>
    <t>VVT-0015520</t>
  </si>
  <si>
    <t>MBT 357149 MY TAY 75KVA 1P 8,6/04 WAGNER 73211827 BO TUC 4/75-1.21304226.0015520_357149</t>
  </si>
  <si>
    <t>VVT-202006061</t>
  </si>
  <si>
    <t>10616129-2</t>
  </si>
  <si>
    <t>VVT-0015526</t>
  </si>
  <si>
    <t>MBT 10616129-2 CT HTPT LHT-THTPDONG HUNG THUAN, TRUNG MY TAY QUAN 12-1.21304226.0015526_10616129-2</t>
  </si>
  <si>
    <t>VVT-202006067</t>
  </si>
  <si>
    <t>357948</t>
  </si>
  <si>
    <t>VVT-0015586</t>
  </si>
  <si>
    <t>MAY BIEN THE LUOI HT-TRAM HT Q.1*3P-15-22/0.4* 400 KVA-1.21304200.0015586_357948</t>
  </si>
  <si>
    <t>VVT-202006127</t>
  </si>
  <si>
    <t>4032100034053</t>
  </si>
  <si>
    <t>VVT-0015608</t>
  </si>
  <si>
    <t>Máy biến thế 1P 100KVA 8.6-12.7/0.2-0.4KV Thibidi-VN-1.21302212.0015608_4032100034053</t>
  </si>
  <si>
    <t>VVT-202006149</t>
  </si>
  <si>
    <t>358303</t>
  </si>
  <si>
    <t>VVT-0015622</t>
  </si>
  <si>
    <t>MAY BIEN THE LUOI HT-TRAM HT Q.1*3P-15-22/0.4* 400 KVA-1.21300100.0015622_358303</t>
  </si>
  <si>
    <t>VVT-202006163</t>
  </si>
  <si>
    <t>14120636</t>
  </si>
  <si>
    <t>VVT-0015717</t>
  </si>
  <si>
    <t>MBT HT&amp;PT LTHT P BHH A-Q B TAN 2008LLK070711HAI CHUA 3-14120636-1.21304201.0015717_14120636</t>
  </si>
  <si>
    <t>VVT-202007086</t>
  </si>
  <si>
    <t>139 539 300</t>
  </si>
  <si>
    <t>4 724 746</t>
  </si>
  <si>
    <t xml:space="preserve">139 539 300 </t>
  </si>
  <si>
    <t>060698204</t>
  </si>
  <si>
    <t>VVT-0015724</t>
  </si>
  <si>
    <t>MAY BIEN THE HT LUOI HT BINH CHANH*1P-8.6-12.7/2-4* 100 KVA-1.21300100.0015724_060698204</t>
  </si>
  <si>
    <t>VVT-202007093</t>
  </si>
  <si>
    <t>14090041</t>
  </si>
  <si>
    <t>VVT-0015725</t>
  </si>
  <si>
    <t>MAY BIEN THE KDCB AP 4TAN TAO BC TRAM D6-1.21300100.0015725_14090041</t>
  </si>
  <si>
    <t>VVT-202007094</t>
  </si>
  <si>
    <t>00143008</t>
  </si>
  <si>
    <t>VVT-0015726</t>
  </si>
  <si>
    <t>MAY BIEN THE TRAM THI TRAN AN LAC B.T.DONG BCTE1-1.21300100.0015726_00143008</t>
  </si>
  <si>
    <t>VVT-202007095</t>
  </si>
  <si>
    <t>4031240142150</t>
  </si>
  <si>
    <t>VVT-0015741</t>
  </si>
  <si>
    <t>MBT 3PHA 400KVA 4031240142150 KHU PHO CHO CAY DA SA P BTD BT-1.21304200.0015741_4031240142150</t>
  </si>
  <si>
    <t>VVT-202007110</t>
  </si>
  <si>
    <t>5 241 883</t>
  </si>
  <si>
    <t>357259</t>
  </si>
  <si>
    <t>VVT-0015635</t>
  </si>
  <si>
    <t>MAY BIEN THE LUOI HA THE TRAM HT TAN BINH-1P -8.6-12.7/2-4 *75 KVA-1.21300110.0015635_357259</t>
  </si>
  <si>
    <t>VVT-202007004</t>
  </si>
  <si>
    <t>050698167</t>
  </si>
  <si>
    <t>VVT-0015640</t>
  </si>
  <si>
    <t>MAY BIEN THE HT LUOI HT PHU NHUAN-1P -8.6-12.7/2-4 *75 KVA-1.21300110.0015640_050698167</t>
  </si>
  <si>
    <t>VVT-202007009</t>
  </si>
  <si>
    <t>06010119</t>
  </si>
  <si>
    <t>VVT-0015643</t>
  </si>
  <si>
    <t>HTPT LHT_THT NGO HEM P17,18 QTBINH-1.21300112.0015643_06010119</t>
  </si>
  <si>
    <t>VVT-202007012</t>
  </si>
  <si>
    <t>060802251</t>
  </si>
  <si>
    <t>VVT-0015644</t>
  </si>
  <si>
    <t>MAY BIEN THE 1P 12,7-8,6/0,2-0,4KV CT HTPTL,THT P15-20 QUAN TAN BINH-1.21300112.0015644_060802251</t>
  </si>
  <si>
    <t>VVT-202007013</t>
  </si>
  <si>
    <t>060209171</t>
  </si>
  <si>
    <t>VVT-0015647</t>
  </si>
  <si>
    <t>MBT 1P 100KVA 8,66-12,7/0,22-0,44KV-1.21300112.0015647_060209171</t>
  </si>
  <si>
    <t>VVT-202007016</t>
  </si>
  <si>
    <t>358092</t>
  </si>
  <si>
    <t>VVT-0015652</t>
  </si>
  <si>
    <t>MAY BIEN THE LUOI HA THE TRAM HT TAN BINH*3P-15-22/0.4* 400 KVA-1.21300130.0015652_358092</t>
  </si>
  <si>
    <t>VVT-202007021</t>
  </si>
  <si>
    <t>14060276</t>
  </si>
  <si>
    <t>VVT-0015653</t>
  </si>
  <si>
    <t>MAY BIEN THE 3P 22-15/0.4KV CT HTPTL,THT P18-20 QUAN TAN BINH-1.21300130.0015653_14060276</t>
  </si>
  <si>
    <t>VVT-202007022</t>
  </si>
  <si>
    <t>80351306-22</t>
  </si>
  <si>
    <t>VVT-0015791</t>
  </si>
  <si>
    <t>MAY BIEN THE DKH XA PHUOC HIEP C.CHI-1P -8.6-12.7/2-4 *50 KVA-1.21300108.0015791_80351306-22</t>
  </si>
  <si>
    <t>VVT-202007160</t>
  </si>
  <si>
    <t>80351188-22</t>
  </si>
  <si>
    <t>VVT-0015796</t>
  </si>
  <si>
    <t>MAY BIEN THE DKH XA BINH MY C.CHI-1P -8.6-12.7/2-4 *50 KVA-1.21300108.0015796_80351188-22</t>
  </si>
  <si>
    <t>VVT-202007165</t>
  </si>
  <si>
    <t>70851684-22</t>
  </si>
  <si>
    <t>VVT-0015800</t>
  </si>
  <si>
    <t>MBT DIEN KHI HOA XA TAN THONG HOI-1.21300108.0015800_70851684-22</t>
  </si>
  <si>
    <t>VVT-202007169</t>
  </si>
  <si>
    <t>800834</t>
  </si>
  <si>
    <t>VVT-0015859</t>
  </si>
  <si>
    <t>MAY BIEN THE HT LUOI HT TAN BINH*3P-15-22/0.4* 320 KVA-1.21300128.0015859_800834</t>
  </si>
  <si>
    <t>VVT-202007228</t>
  </si>
  <si>
    <t>01051328-22</t>
  </si>
  <si>
    <t>VVT-0015814</t>
  </si>
  <si>
    <t>HTPT LHT_THT P17,19,12,13,14 QBT SM 01051328-1.21300108.0015814_01051328-22</t>
  </si>
  <si>
    <t>VVT-202007183</t>
  </si>
  <si>
    <t>S040912200</t>
  </si>
  <si>
    <t>VVT-0015834</t>
  </si>
  <si>
    <t>MBT thuộc CTr NC lưới điện trung thế 15kV-22kV tuyến dây Phước V-1.21304208.0015834_S040912200</t>
  </si>
  <si>
    <t>VVT-202007203</t>
  </si>
  <si>
    <t>S04101295</t>
  </si>
  <si>
    <t>VVT-0015837</t>
  </si>
  <si>
    <t>MBT công trình NC từ 15kV-&gt; 22kV tuyến dây Trung An-1.21304208.0015837_S04101295</t>
  </si>
  <si>
    <t>VVT-202007206</t>
  </si>
  <si>
    <t>11 901 597</t>
  </si>
  <si>
    <t>050798317</t>
  </si>
  <si>
    <t>VVT-0015838</t>
  </si>
  <si>
    <t>MBT HTL HT BINH CHANH SM: 050798317-1.21304210.0015838_050798317</t>
  </si>
  <si>
    <t>VVT-202007207</t>
  </si>
  <si>
    <t>02100051</t>
  </si>
  <si>
    <t>VVT-0015779</t>
  </si>
  <si>
    <t>HTPT LHT_THT 20 KHU VUC HUYEN CU CHI-1.21300102.0015779_02100051</t>
  </si>
  <si>
    <t>VVT-202007148</t>
  </si>
  <si>
    <t>05060742</t>
  </si>
  <si>
    <t>VVT-0015877</t>
  </si>
  <si>
    <t>MBT 3*75 KVA TRAM THƯƠNG KIÊT 464 CT HT &amp;  LHT ĐG LY T. KIÊT 2006-1.21304200.0015877_05060742</t>
  </si>
  <si>
    <t>VVT-202007246</t>
  </si>
  <si>
    <t>7 881 323</t>
  </si>
  <si>
    <t>050407127</t>
  </si>
  <si>
    <t>VVT-0015878</t>
  </si>
  <si>
    <t>XD TBA  3*75 KVA 15(22)/0.4kV- CAO OC VP TRAN T. QUYÊT TRAM TR.TR.Q.-1.21304200.0015878_050407127</t>
  </si>
  <si>
    <t>VVT-202007247</t>
  </si>
  <si>
    <t>8 580 633</t>
  </si>
  <si>
    <t>050907257</t>
  </si>
  <si>
    <t>VVT-0015881</t>
  </si>
  <si>
    <t>MBT 1P 75kVA  15(22)/0.4kV NG.S.SACH 87/90 CT HT LĐ P:15 Q:TB-1.21304200.0015881_050907257</t>
  </si>
  <si>
    <t>VVT-202007250</t>
  </si>
  <si>
    <t>05100719</t>
  </si>
  <si>
    <t>VVT-0015882</t>
  </si>
  <si>
    <t>MBT 1P 75kVA  15(22)/0.4kV NG.S.SACH 87/90 CT HT LĐ P:15 Q:TB-1.21304200.0015882_05100719</t>
  </si>
  <si>
    <t>VVT-202007251</t>
  </si>
  <si>
    <t>051002353</t>
  </si>
  <si>
    <t>VVT-0015889</t>
  </si>
  <si>
    <t>TBT 3*75KVA 15-22/0.4KV CT NG NG QUA TAI CAC TBT C CONG P:11,12,13 TB-1.21304210.0015889_051002353</t>
  </si>
  <si>
    <t>VVT-202007258</t>
  </si>
  <si>
    <t>30223058</t>
  </si>
  <si>
    <t>VVT-0015902</t>
  </si>
  <si>
    <t>máy biến thế Ct HTPT lưới THT xã tân Tạo, Tân Kiên-1.21050000.0015902_30223058</t>
  </si>
  <si>
    <t>VVT-202007271</t>
  </si>
  <si>
    <t>11 727 883</t>
  </si>
  <si>
    <t>357845</t>
  </si>
  <si>
    <t>VVT-0015908</t>
  </si>
  <si>
    <t>MBT 250KVA SM 357845-1.21050000.0015908_357845</t>
  </si>
  <si>
    <t>VVT-202007277</t>
  </si>
  <si>
    <t>250 KVA</t>
  </si>
  <si>
    <t>0330547T</t>
  </si>
  <si>
    <t>VVT-0015911</t>
  </si>
  <si>
    <t>Máy biến thế Ct HTPT lưới THT 6 xã Nam Bình Chánh-1.21050000.0015911_0330547T</t>
  </si>
  <si>
    <t>VVT-202007280</t>
  </si>
  <si>
    <t>14 295 577</t>
  </si>
  <si>
    <t>041200368</t>
  </si>
  <si>
    <t>VVT-0015921</t>
  </si>
  <si>
    <t>MBT HTPT LHT XA BLOI LE MINH XUAN VINH LOC 50KVA SM: 041200368-1.21300108.0015921_041200368</t>
  </si>
  <si>
    <t>VVT-202008009</t>
  </si>
  <si>
    <t>S040814142</t>
  </si>
  <si>
    <t>VVT-0015927</t>
  </si>
  <si>
    <t>MBT 1 pha 50KVA 12,7/0,22-0,4KV SM: S040814142 (XDM trạm CTy Long Hòa)-1.21300108.0015927_S040814142</t>
  </si>
  <si>
    <t>VVT-202008015</t>
  </si>
  <si>
    <t>13 468 433</t>
  </si>
  <si>
    <t>4032175047910</t>
  </si>
  <si>
    <t>VVT-0015934</t>
  </si>
  <si>
    <t>MBT 1PHA75kVASM: 4032175047910-1.21300110.0015934_4032175047910</t>
  </si>
  <si>
    <t>VVT-202008022</t>
  </si>
  <si>
    <t>358089</t>
  </si>
  <si>
    <t>VVT-0016040</t>
  </si>
  <si>
    <t>MBT LHT-THT P6*3P- 15-22/0.4*400KVA SM 358089-1.21300130.0016040_358089</t>
  </si>
  <si>
    <t>VVT-202008128</t>
  </si>
  <si>
    <t>041000297</t>
  </si>
  <si>
    <t>VVT-0015952</t>
  </si>
  <si>
    <t>HTPT LHT_THT QUAN 7-1.21300108.0015952_041000297</t>
  </si>
  <si>
    <t>VVT-202008040</t>
  </si>
  <si>
    <t>358272</t>
  </si>
  <si>
    <t>VVT-0016043</t>
  </si>
  <si>
    <t>MBT 400 KVA-1.21304200.0016043_358272</t>
  </si>
  <si>
    <t>VVT-202008131</t>
  </si>
  <si>
    <t>05110052</t>
  </si>
  <si>
    <t>VVT-0016002</t>
  </si>
  <si>
    <t>HTPT LHT-THT PBINH,PLONGA,PLONGB,LONG TRUONG,TRTHANH,PHU HUU Q9-1.21300110.0016002_05110052</t>
  </si>
  <si>
    <t>VVT-202008090</t>
  </si>
  <si>
    <t>061200568</t>
  </si>
  <si>
    <t>VVT-0015958</t>
  </si>
  <si>
    <t>HTPT LHT_THT QUAN 4-1.21300112.0015958_061200568</t>
  </si>
  <si>
    <t>VVT-202008046</t>
  </si>
  <si>
    <t>358271</t>
  </si>
  <si>
    <t>VVT-0015966</t>
  </si>
  <si>
    <t>MAY BIEN THE LUOI HT-TRAM HT Q.3*3P-15-22/0.4* 400KVA-1.21300130.0015966_358271</t>
  </si>
  <si>
    <t>VVT-202008054</t>
  </si>
  <si>
    <t>7091240084418</t>
  </si>
  <si>
    <t>VVT-0015967</t>
  </si>
  <si>
    <t>MBT 400KVA SM.7091240084418 - XDM LUOI HT &amp; 6TBT KDC PHUOC KIEN GD1-1.21300130.0015967_7091240084418</t>
  </si>
  <si>
    <t>VVT-202008055</t>
  </si>
  <si>
    <t>040106190</t>
  </si>
  <si>
    <t>VVT-0015985</t>
  </si>
  <si>
    <t>MBT DẦU 50KVA SCCD 040106190 124 ĐƯỜNG 17 P.TÂN KIỂNG Q7-1.21304208.0015985_040106190</t>
  </si>
  <si>
    <t>VVT-202008073</t>
  </si>
  <si>
    <t>80351118</t>
  </si>
  <si>
    <t>VVT-0015989</t>
  </si>
  <si>
    <t>MAY BIEN THE HT LUOI HT Q.2-1P -8.6-12.7/2-4 *50 KVA-1.21300108.0015989_80351118</t>
  </si>
  <si>
    <t>VVT-202008077</t>
  </si>
  <si>
    <t>01051313</t>
  </si>
  <si>
    <t>VVT-0015990</t>
  </si>
  <si>
    <t>HTPT LHT-THT PLTHANH MY,TRTHANH,TNHON PHUA,TNHON PHUB,LBINH,TPHU Q9-1.21300108.0015990_01051313</t>
  </si>
  <si>
    <t>VVT-202008078</t>
  </si>
  <si>
    <t>80851699</t>
  </si>
  <si>
    <t>VVT-0015992</t>
  </si>
  <si>
    <t>MAY BIEN THE HT LUOI HT Q.2-1P -8.6-12.7/2-4 *50 KVA-1.21300108.0015992_80851699</t>
  </si>
  <si>
    <t>VVT-202008080</t>
  </si>
  <si>
    <t>152750091</t>
  </si>
  <si>
    <t>VVT-0016030</t>
  </si>
  <si>
    <t>MBT 750 KVA - 15-22/0.4kV-1.21300111.0016030_152750091</t>
  </si>
  <si>
    <t>VVT-202008118</t>
  </si>
  <si>
    <t>307 748 000</t>
  </si>
  <si>
    <t>149 754 620</t>
  </si>
  <si>
    <t>70143002</t>
  </si>
  <si>
    <t>VVT-0016047</t>
  </si>
  <si>
    <t>TRAM BIEN THE CAY TRAM TRIEU D A 3 CS 100KV-1.21300110.0016047_70143002</t>
  </si>
  <si>
    <t>VVT-202008135</t>
  </si>
  <si>
    <t>70243084-2</t>
  </si>
  <si>
    <t>VVT-0016048</t>
  </si>
  <si>
    <t>TRAM BIEN THE CAY TRAM TIEU LA 3 CS 75KV-1.21300110.0016048_70243084-2</t>
  </si>
  <si>
    <t>VVT-202008136</t>
  </si>
  <si>
    <t>711001</t>
  </si>
  <si>
    <t>VVT-0016053</t>
  </si>
  <si>
    <t>MBT LUOI HT TRAM HT QUAN 6 (Kho điện lực)-1.21300110.0016053_711001</t>
  </si>
  <si>
    <t>VVT-202008141</t>
  </si>
  <si>
    <t>800860</t>
  </si>
  <si>
    <t>VVT-0016063</t>
  </si>
  <si>
    <t>MBT LUOI HT TRAM HT QUAN 11-1.21304230.0016063_800860</t>
  </si>
  <si>
    <t>VVT-202008151</t>
  </si>
  <si>
    <t>70251129</t>
  </si>
  <si>
    <t>VVT-0016080</t>
  </si>
  <si>
    <t>MBT CUA CONG TRINH DIEN KHI HOA XA XUAN THOI SON-1.21300108.0016080_70251129</t>
  </si>
  <si>
    <t>VVT-202008168</t>
  </si>
  <si>
    <t>800888</t>
  </si>
  <si>
    <t>VVT-0016101</t>
  </si>
  <si>
    <t>MBT CAY TRAM VA TCCS 1 PHAN GO VAP-1.21300130.0016101_800888</t>
  </si>
  <si>
    <t>VVT-202008189</t>
  </si>
  <si>
    <t>041201158</t>
  </si>
  <si>
    <t>VVT-0016150</t>
  </si>
  <si>
    <t>MAY BIEN THE CT HTPT LHT-THT 5 XA NAM HUYEN BINH CHANH-1.21300108.0016150_041201158</t>
  </si>
  <si>
    <t>VVT-202008238</t>
  </si>
  <si>
    <t>05090696</t>
  </si>
  <si>
    <t>VVT-0016163</t>
  </si>
  <si>
    <t>MBT CHONG QUA TAI TBT KHU VUC ANLAC A TAN TAO A BT(425C017)SM05090696-1.21304200.0016163_05090696</t>
  </si>
  <si>
    <t>VVT-202008251</t>
  </si>
  <si>
    <t>051006127</t>
  </si>
  <si>
    <t>VVT-0016131</t>
  </si>
  <si>
    <t>MBT 75kva 051006127 CT HT &amp; PT lưới trạm HT xã V.Lộc A-B BC (2006)-1.21020100.0016131_051006127</t>
  </si>
  <si>
    <t>VVT-202008219</t>
  </si>
  <si>
    <t>61116135</t>
  </si>
  <si>
    <t>VVT-0016116</t>
  </si>
  <si>
    <t>MBT CUA CONG TRINH DIEN KHI HOA XA TAN TUC-1.21300118.0016116_61116135</t>
  </si>
  <si>
    <t>VVT-202008204</t>
  </si>
  <si>
    <t>61223146</t>
  </si>
  <si>
    <t>VVT-0016118</t>
  </si>
  <si>
    <t>MBT CủA CÔNG TRìNH HTHT QUAN BINH-1.21300126.0016118_61223146</t>
  </si>
  <si>
    <t>VVT-202008206</t>
  </si>
  <si>
    <t>S041012352</t>
  </si>
  <si>
    <t>VVT-0016119</t>
  </si>
  <si>
    <t>MBT 1P 50 kva 15-22/0,4KV S041012352 Tan Nhut Tan Kien Bl,LMX (2011)-1.21020100.0016119_S041012352</t>
  </si>
  <si>
    <t>VVT-202008207</t>
  </si>
  <si>
    <t>357274</t>
  </si>
  <si>
    <t>VVT-0016143</t>
  </si>
  <si>
    <t>MBT LHT TRAM HT TAN BINH SM:357274 DO CTY ĐL BìNH PHú Đ/ĐộNG-1.21050000.0016143_357274</t>
  </si>
  <si>
    <t>VVT-202008231</t>
  </si>
  <si>
    <t>801091</t>
  </si>
  <si>
    <t>VVT-0016206</t>
  </si>
  <si>
    <t>MAY BIEN THE DKH XA TAN THOI I- Q.12*3P-15-22/0.4* 160 KVA-1.21304226.0016206_801091</t>
  </si>
  <si>
    <t>VVT-202009013</t>
  </si>
  <si>
    <t>14020707</t>
  </si>
  <si>
    <t>VVT-0016195</t>
  </si>
  <si>
    <t>HT&amp;PT LHT AN LAC Q BINH TAN(NAM 2006)LLK040726 SM 14020707-1.21304201.0016195_14020707</t>
  </si>
  <si>
    <t>VVT-202009002</t>
  </si>
  <si>
    <t>157 306</t>
  </si>
  <si>
    <t>10523132</t>
  </si>
  <si>
    <t>VVT-0016196</t>
  </si>
  <si>
    <t>MBT CT HTPT LHT THT XA BA DIEM,.... XUAN THOI THUONG-1.21300126.0016196_10523132</t>
  </si>
  <si>
    <t>VVT-202009003</t>
  </si>
  <si>
    <t>140405270</t>
  </si>
  <si>
    <t>VVT-0016198</t>
  </si>
  <si>
    <t>MBT 3P 400KVA(CT:HTTP QD APT, HL 2005)-1.21302229.0016198_140405270</t>
  </si>
  <si>
    <t>VVT-202009005</t>
  </si>
  <si>
    <t>VVT-0016236</t>
  </si>
  <si>
    <t>HTPT XA BHH- BTĐ-1.21300112.0016236_0320157T</t>
  </si>
  <si>
    <t>VVT-202009043</t>
  </si>
  <si>
    <t>VVT-0016238</t>
  </si>
  <si>
    <t>MAY BIEN THE HT LUOI HT BINH CHANH*1P-8.6-12.7/2-4* 100 KVA-1.21300112.0016238_060998215</t>
  </si>
  <si>
    <t>VVT-202009045</t>
  </si>
  <si>
    <t>357135</t>
  </si>
  <si>
    <t>VVT-0016246</t>
  </si>
  <si>
    <t>MAY BIEN THE LUOI HT-TRAM HT Q. 3-1P -8.6-12.7/2-4 *75 KVA-1.21300110.0016246_357135</t>
  </si>
  <si>
    <t>VVT-202009053</t>
  </si>
  <si>
    <t>1,47</t>
  </si>
  <si>
    <t>060214234</t>
  </si>
  <si>
    <t>VVT-0016247</t>
  </si>
  <si>
    <t>MBT 100KVA SCCD 060214234- nâng cấp tuyến dây Bình Thuận22kv -1224C006-1.21300112.0016247_060214234</t>
  </si>
  <si>
    <t>VVT-202009054</t>
  </si>
  <si>
    <t>14041591</t>
  </si>
  <si>
    <t>VVT-0016216</t>
  </si>
  <si>
    <t>MBT 3P 400kVA 15-22/0,4KV NC 22 KV Tuyen day TT  Nga Tu Ga-1.21501230.0016216_14041591</t>
  </si>
  <si>
    <t>VVT-202009023</t>
  </si>
  <si>
    <t>202 328 016</t>
  </si>
  <si>
    <t>100 969 904</t>
  </si>
  <si>
    <t>800819</t>
  </si>
  <si>
    <t>VVT-0016270</t>
  </si>
  <si>
    <t>MAY BIEN THE CT DKH PHUONG HIEP PHU Q.9 *3P-15-22/0.4 *250KVA-1.21300126.0016270_800819</t>
  </si>
  <si>
    <t>VVT-202009077</t>
  </si>
  <si>
    <t>14040143</t>
  </si>
  <si>
    <t>VVT-0016286</t>
  </si>
  <si>
    <t>MAY BIEN THE TRAMKDC NAM LONGTRAM3PPHUOCLONGBQ9-1.21300130.0016286_14040143</t>
  </si>
  <si>
    <t>VVT-202009093</t>
  </si>
  <si>
    <t>VVT-0016287</t>
  </si>
  <si>
    <t>Trạm Biến áp giảm áp TRAM TAMCU AN LOI DONG 1 TRAN NAO Q2-1.21304030.0016287_31143539-2</t>
  </si>
  <si>
    <t>VVT-202009094</t>
  </si>
  <si>
    <t>400 kVA</t>
  </si>
  <si>
    <t>6103232783182</t>
  </si>
  <si>
    <t>VVT-0016293</t>
  </si>
  <si>
    <t>MBT 320KVA-1.21304228.0016293_6103232783182</t>
  </si>
  <si>
    <t>VVT-202009100</t>
  </si>
  <si>
    <t>25 273 901</t>
  </si>
  <si>
    <t>357408</t>
  </si>
  <si>
    <t>VVT-0016320</t>
  </si>
  <si>
    <t>MAY BIEN THE LUOI HT TRAM HT  Q5 1P 8.6-12.7/0.2-0.4 75KVA-1.21303210.0016320_357408</t>
  </si>
  <si>
    <t>VVT-202009127</t>
  </si>
  <si>
    <t>151504022</t>
  </si>
  <si>
    <t>VVT-0016217</t>
  </si>
  <si>
    <t>MBT 1P 50KVA 151504022-1.21300108.0016217_151504022</t>
  </si>
  <si>
    <t>VVT-202009024</t>
  </si>
  <si>
    <t>10543104</t>
  </si>
  <si>
    <t>VVT-0016224</t>
  </si>
  <si>
    <t>MBT 400KVA 10543104 CT HTPT LHT-THT Q5 15-22/-0.4KV-1.21300130.0016224_10543104</t>
  </si>
  <si>
    <t>VVT-202009031</t>
  </si>
  <si>
    <t>111370456</t>
  </si>
  <si>
    <t>VVT-0016230</t>
  </si>
  <si>
    <t>MBT CTXDMĐDTHT&amp;TBT 3*37.5kVA KHU TAI BTRI SĐ 370 TÂNSƠN QTB 111370456-1.21300105.0016230_111370456</t>
  </si>
  <si>
    <t>VVT-202009037</t>
  </si>
  <si>
    <t>VVT-0016334</t>
  </si>
  <si>
    <t>MBT CUA CONG TRINH LUOI HA THE, TRAM HA THE HUYEN HOC MON-1.21304226.0016334_051197642</t>
  </si>
  <si>
    <t>VVT-202009141</t>
  </si>
  <si>
    <t>70243073</t>
  </si>
  <si>
    <t>VVT-0016345</t>
  </si>
  <si>
    <t>MAY BIEN THE  70243073           400-1.21300100.0016345_70243073</t>
  </si>
  <si>
    <t>VVT-202009152</t>
  </si>
  <si>
    <t>15051440</t>
  </si>
  <si>
    <t>VVT-0016348</t>
  </si>
  <si>
    <t>MBT 560KVA 15051440 NGAM HOA LD THT NGUYEN DU (TDT-CMT8) AAK112320-1.21304201.0016348_15051440</t>
  </si>
  <si>
    <t>VVT-202009155</t>
  </si>
  <si>
    <t>251 101 000</t>
  </si>
  <si>
    <t>121 493 262</t>
  </si>
  <si>
    <t xml:space="preserve">251 101 000 </t>
  </si>
  <si>
    <t>800945</t>
  </si>
  <si>
    <t>VVT-0016375</t>
  </si>
  <si>
    <t>MAY BIEN THE CT HT LUOI HT BINH THANH*1P-15-22/0.4* 250 KVA-1.21300100.0016375_800945</t>
  </si>
  <si>
    <t>VVT-202009182</t>
  </si>
  <si>
    <t>151211K-202</t>
  </si>
  <si>
    <t>VVT-0016410</t>
  </si>
  <si>
    <t>TRANG BI MBT NANG CAP DIEN AP NAM 2016-LLK161501-SM151211K-202-1.21304202.0016410_151211K-202</t>
  </si>
  <si>
    <t>VVT-202009217</t>
  </si>
  <si>
    <t>140 785 456</t>
  </si>
  <si>
    <t>77 617 229</t>
  </si>
  <si>
    <t>0320262T</t>
  </si>
  <si>
    <t>VVT-0016473</t>
  </si>
  <si>
    <t>MBT PTT LHT QUAN GO VAP 2003-1.21304012.0016473_0320262T</t>
  </si>
  <si>
    <t>VVT-202010057</t>
  </si>
  <si>
    <t>61253077-2</t>
  </si>
  <si>
    <t>VVT-0016425</t>
  </si>
  <si>
    <t>MBT 3P-15/0.4kV- 560 kVA_Tram He thong dien_Bach Khoa-1.21300111.0016425_61253077-2</t>
  </si>
  <si>
    <t>VVT-202010009</t>
  </si>
  <si>
    <t>560Kv</t>
  </si>
  <si>
    <t>0320213T</t>
  </si>
  <si>
    <t>VVT-0016476</t>
  </si>
  <si>
    <t>MBT PTT LHT QUAN GO VAP 2003-1.21304012.0016476_0320213T</t>
  </si>
  <si>
    <t>VVT-202010060</t>
  </si>
  <si>
    <t>70171005</t>
  </si>
  <si>
    <t>VVT-0016429</t>
  </si>
  <si>
    <t>MBT CUA CONG TRINH DIEN KHI HOA XA BINH TRI DONG-1.21300100.0016429_70171005</t>
  </si>
  <si>
    <t>VVT-202010013</t>
  </si>
  <si>
    <t>70171014</t>
  </si>
  <si>
    <t>VVT-0016430</t>
  </si>
  <si>
    <t>MBT CUA CONG TRINH DIEN KHI HOA XA BINH TRI DONG-1.21300100.0016430_70171014</t>
  </si>
  <si>
    <t>VVT-202010014</t>
  </si>
  <si>
    <t>12120650</t>
  </si>
  <si>
    <t>VVT-0016453</t>
  </si>
  <si>
    <t>MBT3P 250KVA 15-22/0.2-0.4KV-1.21304226.0016453_12120650</t>
  </si>
  <si>
    <t>VVT-202010037</t>
  </si>
  <si>
    <t>6091240746434</t>
  </si>
  <si>
    <t>VVT-0016455</t>
  </si>
  <si>
    <t>MBT TBD 400KVA CT TAI BO TRI LUOI DIEN THT NG VAN TROI - NKKN-1.21304230.0016455_6091240746434</t>
  </si>
  <si>
    <t>VVT-202010039</t>
  </si>
  <si>
    <t>29 032 230</t>
  </si>
  <si>
    <t>171 641 763</t>
  </si>
  <si>
    <t xml:space="preserve">112 576 237 </t>
  </si>
  <si>
    <t>0381273T</t>
  </si>
  <si>
    <t>VVT-0016463</t>
  </si>
  <si>
    <t>MBT PTT LHT QUAN GO VAP 2003-1.21304012.0016463_0381273T</t>
  </si>
  <si>
    <t>VVT-202010047</t>
  </si>
  <si>
    <t>0381249T</t>
  </si>
  <si>
    <t>VVT-0016464</t>
  </si>
  <si>
    <t>MBT PTT LHT QUAN GO VAP 2003-1.21304012.0016464_0381249T</t>
  </si>
  <si>
    <t>VVT-202010048</t>
  </si>
  <si>
    <t>0320372T</t>
  </si>
  <si>
    <t>VVT-0016465</t>
  </si>
  <si>
    <t>MBT PTT LHT QUAN GO VAP 2003-1.21304012.0016465_0320372T</t>
  </si>
  <si>
    <t>VVT-202010049</t>
  </si>
  <si>
    <t>30823452-2</t>
  </si>
  <si>
    <t>VVT-0016424</t>
  </si>
  <si>
    <t>MAY BIEN THE TBD4 VIET NAM 3 PHA 15-22/0.4KV-1.21300111.0016424_30823452-2</t>
  </si>
  <si>
    <t>VVT-202010008</t>
  </si>
  <si>
    <t>4032175030194</t>
  </si>
  <si>
    <t>VVT-0016442</t>
  </si>
  <si>
    <t>MBT 1PHA 75KVA 8,6-12,7/0,2KV TBD SM 403217503194-1.21304202.0016442_4032175030194</t>
  </si>
  <si>
    <t>VVT-202010026</t>
  </si>
  <si>
    <t>06120090</t>
  </si>
  <si>
    <t>VVT-0016445</t>
  </si>
  <si>
    <t>MAY BIEN THE 1 PHA 8.6-12.7/0.2-0.4KV-1.21300112.0016445_06120090</t>
  </si>
  <si>
    <t>VVT-202010029</t>
  </si>
  <si>
    <t>15040920</t>
  </si>
  <si>
    <t>VVT-0016517</t>
  </si>
  <si>
    <t>MBT 560kVA 15-22/0.4kV 15040920 THT 16 TBA KCN Lê Minh Xuân BC-1.21020100.0016517_15040920</t>
  </si>
  <si>
    <t>VVT-202010101</t>
  </si>
  <si>
    <t>6 503 194</t>
  </si>
  <si>
    <t>4122150222549</t>
  </si>
  <si>
    <t>VVT-0016497</t>
  </si>
  <si>
    <t>MBT CT HT va PTL THT KV Dong bac CC nam 2005 SM 4122150222549-1.21300108.0016497_4122150222549</t>
  </si>
  <si>
    <t>VVT-202010081</t>
  </si>
  <si>
    <t>5 534 246</t>
  </si>
  <si>
    <t>S060713112</t>
  </si>
  <si>
    <t>VVT-0016503</t>
  </si>
  <si>
    <t>MBT 100KVA Bình Thạnh 2 SM: S060713112 (nâng cấp tuyến BK)-1.21300112.0016503_S060713112</t>
  </si>
  <si>
    <t>VVT-202010087</t>
  </si>
  <si>
    <t>29 871 593</t>
  </si>
  <si>
    <t>9 780 862</t>
  </si>
  <si>
    <t>050203530</t>
  </si>
  <si>
    <t>VVT-0016510</t>
  </si>
  <si>
    <t>MBT.75 KVA SM.050203530- Cung cấp điện huyện Nhà Bè-KHCB2003-JK30715-1.21304210.0016510_050203530</t>
  </si>
  <si>
    <t>VVT-202010094</t>
  </si>
  <si>
    <t>357915</t>
  </si>
  <si>
    <t>VVT-0016519</t>
  </si>
  <si>
    <t>MAY BIEN THE LUOI HA THE TRAM HT GO VAP*3P-15-22/0.4* 400 KVA-1.21300126.0016519_357915</t>
  </si>
  <si>
    <t>VVT-202010103</t>
  </si>
  <si>
    <t>131 255 942</t>
  </si>
  <si>
    <t>060998237</t>
  </si>
  <si>
    <t>VVT-0016583</t>
  </si>
  <si>
    <t>MAY BIEN THE CT HT LUOI HT BINH THANH*1P-8.6-12.7/2-4* 100 KVA-1.21300112.0016583_060998237</t>
  </si>
  <si>
    <t>VVT-202011035</t>
  </si>
  <si>
    <t>13010107</t>
  </si>
  <si>
    <t>VVT-0016587</t>
  </si>
  <si>
    <t>HTPT LHT_THT P11,12,13,15,16 GO VAP-1.21300128.0016587_13010107</t>
  </si>
  <si>
    <t>VVT-202011039</t>
  </si>
  <si>
    <t>5052175075029</t>
  </si>
  <si>
    <t>VVT-0016590</t>
  </si>
  <si>
    <t>MBT 1P 75KVA (8,66-12,7/0,22-0,44KV) - TRAM HT P12,13 NAM 2005-1.21304010.0016590_5052175075029</t>
  </si>
  <si>
    <t>VVT-202011042</t>
  </si>
  <si>
    <t>24 968</t>
  </si>
  <si>
    <t>05069832</t>
  </si>
  <si>
    <t>VVT-0016594</t>
  </si>
  <si>
    <t>MAY BIEN THE HT LUOI HT BINH CHANH-1P -8.6-12.7/2-4 *75 KVA-1.21304210.0016594_05069832</t>
  </si>
  <si>
    <t>VVT-202011046</t>
  </si>
  <si>
    <t>041000306</t>
  </si>
  <si>
    <t>VVT-0016601</t>
  </si>
  <si>
    <t>HTPT LHT_THT QUAN 7-1.21300108.0016601_041000306</t>
  </si>
  <si>
    <t>VVT-202011053</t>
  </si>
  <si>
    <t>041000305</t>
  </si>
  <si>
    <t>VVT-0016602</t>
  </si>
  <si>
    <t>HTPT LHT_THT QUAN 7-1.21300108.0016602_041000305</t>
  </si>
  <si>
    <t>VVT-202011054</t>
  </si>
  <si>
    <t>70271045-22</t>
  </si>
  <si>
    <t>VVT-0016683</t>
  </si>
  <si>
    <t>MBT 75KVA SM: 70271045-22-1.21300110.0016683_70271045-22</t>
  </si>
  <si>
    <t>VVT-202012059</t>
  </si>
  <si>
    <t>041200682</t>
  </si>
  <si>
    <t>VVT-0016671</t>
  </si>
  <si>
    <t>HTPT LHT_THT HUYEN NHA BE-041200682-1.21300108.0016671_041200682</t>
  </si>
  <si>
    <t>VVT-202012047</t>
  </si>
  <si>
    <t>70351283</t>
  </si>
  <si>
    <t>VVT-0016643</t>
  </si>
  <si>
    <t>MBT CUA CONG TRINH DIEN KHI HOA XA TAN QUY TAY-1.21300108.0016643_70351283</t>
  </si>
  <si>
    <t>VVT-202012019</t>
  </si>
  <si>
    <t>70351282</t>
  </si>
  <si>
    <t>VVT-0016644</t>
  </si>
  <si>
    <t>MBT CUA CONG TRINH DIEN KHI HOA XA TAN QUY TAY-1.21300108.0016644_70351282</t>
  </si>
  <si>
    <t>VVT-202012020</t>
  </si>
  <si>
    <t>80451336</t>
  </si>
  <si>
    <t>VVT-0016646</t>
  </si>
  <si>
    <t>MAY BIEN THE DKHOA XA BINH CHANH-1P -8.6-12.7/2-4 *50 KVA-1.21300108.0016646_80451336</t>
  </si>
  <si>
    <t>VVT-202012022</t>
  </si>
  <si>
    <t>61251885</t>
  </si>
  <si>
    <t>VVT-0016649</t>
  </si>
  <si>
    <t>MBT CủA CÔNG TRìNH ĐIệN KHí HOá Xã HIệP BìNH PHƯớC-1.21300108.0016649_61251885</t>
  </si>
  <si>
    <t>VVT-202012025</t>
  </si>
  <si>
    <t>051097104</t>
  </si>
  <si>
    <t>VVT-0016652</t>
  </si>
  <si>
    <t>Máy BT 75KVA (dự phòng từ ĐL Thủ Đức)-1.21050000.0016652_051097104</t>
  </si>
  <si>
    <t>VVT-202012028</t>
  </si>
  <si>
    <t>481801</t>
  </si>
  <si>
    <t>VVT-0016653</t>
  </si>
  <si>
    <t>MAY BIEN AP GE 10KVA 866 0/15000Y 220/440V K 481801 1PHA-1.21300101.0016653_481801</t>
  </si>
  <si>
    <t>VVT-202012029</t>
  </si>
  <si>
    <t>70351281</t>
  </si>
  <si>
    <t>VVT-0016660</t>
  </si>
  <si>
    <t>MBT CUA CONG TRINH DIEN KHI HOA XA TAN QUY TAY-1.21300108.0016660_70351281</t>
  </si>
  <si>
    <t>VVT-202012036</t>
  </si>
  <si>
    <t>131101507</t>
  </si>
  <si>
    <t>VVT-0016773</t>
  </si>
  <si>
    <t>MAY BIEN THE CT HTPT LHT-THT PLTRUNG,LTAY,LCHIEU,LDONG,LXUAN,BTHO QTDU-1.21300128.0016773_131101507</t>
  </si>
  <si>
    <t>VVT-202012149</t>
  </si>
  <si>
    <t>141001263</t>
  </si>
  <si>
    <t>VVT-0016789</t>
  </si>
  <si>
    <t>MAY BIEN THE TRAM KDC SONG GIONG AN PHU QUAN2-1.21300130.0016789_141001263</t>
  </si>
  <si>
    <t>VVT-202012165</t>
  </si>
  <si>
    <t>801050</t>
  </si>
  <si>
    <t>VVT-0016704</t>
  </si>
  <si>
    <t>MBT LO RA KHU CONG NGHIEP P15 VA PHUONG 16 QUAN TAN BINH-1.21300130.0016704_801050</t>
  </si>
  <si>
    <t>VVT-202012080</t>
  </si>
  <si>
    <t>358061</t>
  </si>
  <si>
    <t>VVT-0016706</t>
  </si>
  <si>
    <t>MAY BIEN THE LUOI HT-TRAM HT Q.1*3P-15-22/0.4*400KVA-1.21300130.0016706_358061</t>
  </si>
  <si>
    <t>VVT-202012082</t>
  </si>
  <si>
    <t>114 050 683</t>
  </si>
  <si>
    <t>800995</t>
  </si>
  <si>
    <t>VVT-0016724</t>
  </si>
  <si>
    <t>MAY BIEN THE DKH TAN THOI HIEP*3P-15-22/0.4* 160 KVA-1.21300118.0016724_800995</t>
  </si>
  <si>
    <t>VVT-202012100</t>
  </si>
  <si>
    <t>4032175047903</t>
  </si>
  <si>
    <t>VVT-0016732</t>
  </si>
  <si>
    <t>MBT 75KVA HT&amp;PTL XA BHH TAN TAO BT-1.21304210.0016732_4032175047903</t>
  </si>
  <si>
    <t>VVT-202012108</t>
  </si>
  <si>
    <t>61116125</t>
  </si>
  <si>
    <t>VVT-0016745</t>
  </si>
  <si>
    <t>MBT CUA CONG TRINH DIEN KHI HOA XA TAM BINH-1.21300118.0016745_61116125</t>
  </si>
  <si>
    <t>VVT-202012121</t>
  </si>
  <si>
    <t>80271037-22</t>
  </si>
  <si>
    <t>VVT-0016754</t>
  </si>
  <si>
    <t>MBT CT LTT &amp; TBT CQ ĐD PHIA NAM- CHC- BTTM TRAM CUC H.CHANH 3*75KVA-1.21304200.0016754_80271037-22</t>
  </si>
  <si>
    <t>VVT-202012130</t>
  </si>
  <si>
    <t>70851667-22</t>
  </si>
  <si>
    <t>VVT-0016760</t>
  </si>
  <si>
    <t>MAY BIEN THE 50kVA SM: 70851667-22-1.21300100.0016760_70851667-22</t>
  </si>
  <si>
    <t>VVT-202012136</t>
  </si>
  <si>
    <t>80351194-22</t>
  </si>
  <si>
    <t>VVT-0016762</t>
  </si>
  <si>
    <t>MAY BIEN THE 50kVA SM: 80351194-22-1.21300100.0016762_80351194-22</t>
  </si>
  <si>
    <t>VVT-202012138</t>
  </si>
  <si>
    <t>70851713-22</t>
  </si>
  <si>
    <t>VVT-0016764</t>
  </si>
  <si>
    <t>MAY BIEN THE TBD 50kVA SM: 70851713-22-1.21300100.0016764_70851713-22</t>
  </si>
  <si>
    <t>VVT-202012140</t>
  </si>
  <si>
    <t>800897</t>
  </si>
  <si>
    <t>VVT-0016807</t>
  </si>
  <si>
    <t>MBT LUOI DIEN NHA KHACH QUOC TE-1.21300110.0016807_800897</t>
  </si>
  <si>
    <t>VVT-202012183</t>
  </si>
  <si>
    <t>06070188</t>
  </si>
  <si>
    <t>VVT-0016812</t>
  </si>
  <si>
    <t>MAY BIEN THE 100KVA HTPT LHTTHTP1,2,4,5,6,7,8,9,10,11,12,13,14,15 Q11-1.21300110.0016812_06070188</t>
  </si>
  <si>
    <t>VVT-202012188</t>
  </si>
  <si>
    <t>5011275054002</t>
  </si>
  <si>
    <t>VVT-0016824</t>
  </si>
  <si>
    <t>MBT 3 pha 630KVA SM 5011275054002, cc NH TMCP á châu-1.21304001.0016824_5011275054002</t>
  </si>
  <si>
    <t>VVT-202012200</t>
  </si>
  <si>
    <t>181 478 962</t>
  </si>
  <si>
    <t>3 653 762</t>
  </si>
  <si>
    <t>06050296</t>
  </si>
  <si>
    <t>VVT-0016826</t>
  </si>
  <si>
    <t>MBT 1P 100KVA SM 06050296 CONG TY PHUONG NAM-1.21304200.0016826_06050296</t>
  </si>
  <si>
    <t>VVT-202012202</t>
  </si>
  <si>
    <t>161002281</t>
  </si>
  <si>
    <t>VVT-0016844</t>
  </si>
  <si>
    <t>MBT 1P 100KVA 8.66-12.7/0.23-0.44KV THIBIDI  PTHK1716001 SM161002281-1.21310112.0016844_161002281</t>
  </si>
  <si>
    <t>VVT-202012220</t>
  </si>
  <si>
    <t>14070698</t>
  </si>
  <si>
    <t>VVT-0016877</t>
  </si>
  <si>
    <t>MBT CHONG QUA TAI THT KHU VUC PBTD, BTDA,BTDB-BT(525C008) SM14070698-1.21304230.0016877_14070698</t>
  </si>
  <si>
    <t>VVT-202012253</t>
  </si>
  <si>
    <t>28 294 589</t>
  </si>
  <si>
    <t>041104588</t>
  </si>
  <si>
    <t>VVT-0000021</t>
  </si>
  <si>
    <t>MBT 1P 50kva 8.6/0.2-0.4kv SM 041104588-1.21020100.0000021_041104588</t>
  </si>
  <si>
    <t>VVT-9231</t>
  </si>
  <si>
    <t>9 866 000</t>
  </si>
  <si>
    <t>080105215</t>
  </si>
  <si>
    <t>VVT-0000023</t>
  </si>
  <si>
    <t>MBT 3P 15/0,4 KV 100 KVA SCCD SM 080105215-1.21020100.0000023_080105215</t>
  </si>
  <si>
    <t>VVT-9234</t>
  </si>
  <si>
    <t>33 317 000</t>
  </si>
  <si>
    <t>274 015</t>
  </si>
  <si>
    <t>091104138</t>
  </si>
  <si>
    <t>VVT-0000103</t>
  </si>
  <si>
    <t>MBT 3P 160KVA 15/0,4KV SM 091104138-1.21050000.0000103_091104138</t>
  </si>
  <si>
    <t>VVT-11809</t>
  </si>
  <si>
    <t>040405325</t>
  </si>
  <si>
    <t>VVT-0000111</t>
  </si>
  <si>
    <t>MBT 3x50kva Ct cải tạo nhánh rẽ Bình Lợi 4-10, xã Bình Lợi, BC-1.21050000.0000111_040405325</t>
  </si>
  <si>
    <t>VVT-12334</t>
  </si>
  <si>
    <t>3 858 518</t>
  </si>
  <si>
    <t>VVT-0000061</t>
  </si>
  <si>
    <t>MAY BIEN THE 3 PHA 250KVA (DU PHONG)-1.21050000.0000061_50195</t>
  </si>
  <si>
    <t>VVT-5709</t>
  </si>
  <si>
    <t>21 323 243</t>
  </si>
  <si>
    <t>0351</t>
  </si>
  <si>
    <t>VVT-0000401</t>
  </si>
  <si>
    <t>TRANSF/15000/22 OV 25KVA 1P STANDARD SO SDA0351 MBDTT TRAN THI NAM-1.21300102.0000401_0351</t>
  </si>
  <si>
    <t>VVT-3975</t>
  </si>
  <si>
    <t>482990</t>
  </si>
  <si>
    <t>VVT-0000411</t>
  </si>
  <si>
    <t>MBD TT GE 25KVA-1.21300102.0000411_482990</t>
  </si>
  <si>
    <t>VVT-4214</t>
  </si>
  <si>
    <t>831256</t>
  </si>
  <si>
    <t>VVT-0000420</t>
  </si>
  <si>
    <t>MBT 8,6/0.22-0,44-1.21300102.0000420_831256</t>
  </si>
  <si>
    <t>VVT-4380</t>
  </si>
  <si>
    <t>VVT-0000469</t>
  </si>
  <si>
    <t>TRANSF/25KV8660/240V202122 DUY DUONG 2 GE 750960-1.21300102.0000469_750960</t>
  </si>
  <si>
    <t>VVT-5273</t>
  </si>
  <si>
    <t>840385</t>
  </si>
  <si>
    <t>VVT-0000482</t>
  </si>
  <si>
    <t>T1 25KVA 15KV/220-440V SM L840 385 YELA XUAN THOI SON TD 6-1.21300102.0000482_840385</t>
  </si>
  <si>
    <t>VVT-5455</t>
  </si>
  <si>
    <t>744258</t>
  </si>
  <si>
    <t>VVT-0000487</t>
  </si>
  <si>
    <t>T1 8,6KV/120/208/25KVA HAI TA TUNG 744258 DAI SANH-1.21300102.0000487_744258</t>
  </si>
  <si>
    <t>VVT-5461</t>
  </si>
  <si>
    <t>487754</t>
  </si>
  <si>
    <t>VVT-0000553</t>
  </si>
  <si>
    <t>MAY BIEN AP 25KVA GE 8,6 15KV 220/440V 2B N K487754K72A LONG BINH 2-1.21300102.0000553_487754</t>
  </si>
  <si>
    <t>VVT-6902</t>
  </si>
  <si>
    <t>87031</t>
  </si>
  <si>
    <t>VVT-0000230</t>
  </si>
  <si>
    <t>CHIEU 498 WAGNER 10KVA 87031 1P DINH CHIEU-1.21300101.0000230_87031</t>
  </si>
  <si>
    <t>VVT-3637</t>
  </si>
  <si>
    <t>VVT-0000258</t>
  </si>
  <si>
    <t>MAY BIEN THE 1PHA  15KVA SM 21201652-22-1.21300101.0000258_21201671-22</t>
  </si>
  <si>
    <t>VVT-4789</t>
  </si>
  <si>
    <t>MDN0004</t>
  </si>
  <si>
    <t>VVT-0000293</t>
  </si>
  <si>
    <t>MBT 10KVA GE - MÂT PLAC-1.21300101.0000293_MDN0004</t>
  </si>
  <si>
    <t>VVT-7474</t>
  </si>
  <si>
    <t>481847</t>
  </si>
  <si>
    <t>VVT-0000295</t>
  </si>
  <si>
    <t>MBT QUAN BAO GE 10KVA N481847 8,6/0,4-1.21300101.0000295_481847</t>
  </si>
  <si>
    <t>VVT-7506</t>
  </si>
  <si>
    <t>VVT-0000328</t>
  </si>
  <si>
    <t>MBT 8,6-12,7/0,22- 0,44 KV-1.21300101.0000328_021097226</t>
  </si>
  <si>
    <t>VVT-3676</t>
  </si>
  <si>
    <t>7 029 500</t>
  </si>
  <si>
    <t>109046-2</t>
  </si>
  <si>
    <t>VVT-0000333</t>
  </si>
  <si>
    <t>MBT TRAM KHU GIAN DAN NHI XUAN NHI TAN 2 HM-1.21300101.0000333_109046-2</t>
  </si>
  <si>
    <t>VVT-5202</t>
  </si>
  <si>
    <t>825230</t>
  </si>
  <si>
    <t>VVT-0000746</t>
  </si>
  <si>
    <t>MBT 37,5KVA 8660/120 240V GE S M 825230 NHA BE 218-1.21300105.0000746_825230</t>
  </si>
  <si>
    <t>VVT-6951</t>
  </si>
  <si>
    <t>VVT-0000870</t>
  </si>
  <si>
    <t>MBT50KVA 8660/220-440V SCCD SM 04019462-1.21300108.0000870_04019462</t>
  </si>
  <si>
    <t>VVT-3828</t>
  </si>
  <si>
    <t>485254</t>
  </si>
  <si>
    <t>VVT-0000567</t>
  </si>
  <si>
    <t>T1 8660/15KV/BT 25KVA GE 220/440V N 485254K72A NHA BE 130-1.21300102.0000567_485254</t>
  </si>
  <si>
    <t>VVT-7683</t>
  </si>
  <si>
    <t>ML21</t>
  </si>
  <si>
    <t>VVT-0000636</t>
  </si>
  <si>
    <t>MBT hiệu GE 37.5KVA-1.21300105.0000636_ML21</t>
  </si>
  <si>
    <t>VVT-3660</t>
  </si>
  <si>
    <t>VVT-0000646</t>
  </si>
  <si>
    <t>T1 8660/BT 37KVA5 THIEN LOC GE K488799-1.21300105.0000646_488799</t>
  </si>
  <si>
    <t>VVT-3877</t>
  </si>
  <si>
    <t>492099</t>
  </si>
  <si>
    <t>VVT-0000649</t>
  </si>
  <si>
    <t>TI 8,6/15KV 240V 37,5KVA THANH BINH-1.21300105.0000649_492099</t>
  </si>
  <si>
    <t>VVT-3880</t>
  </si>
  <si>
    <t>VVT-0000695</t>
  </si>
  <si>
    <t>MBT 37,5 KVA K72AD/T 8,6 KV/220V TRAM TAM CHAU 2 GENERAL E SM:495647-1.21300105.0000695_495647</t>
  </si>
  <si>
    <t>VVT-5298</t>
  </si>
  <si>
    <t>50 748 747</t>
  </si>
  <si>
    <t>03079249</t>
  </si>
  <si>
    <t>VVT-0000729</t>
  </si>
  <si>
    <t>MBT 8.6/0.22-0.44KV 37.5KVA SM 03079249-1.21300105.0000729_03079249</t>
  </si>
  <si>
    <t>VVT-6039</t>
  </si>
  <si>
    <t>204068-2</t>
  </si>
  <si>
    <t>VVT-0000949</t>
  </si>
  <si>
    <t>MBT 50KVA 8660/220-440V SM 204068-2-1.21300108.0000949_204068-2</t>
  </si>
  <si>
    <t>VVT-4776</t>
  </si>
  <si>
    <t>VVT-0000957</t>
  </si>
  <si>
    <t>MBT TBD 50KVA   70251138-1.21300108.0000957_70251138</t>
  </si>
  <si>
    <t>VVT-4844</t>
  </si>
  <si>
    <t>521 900</t>
  </si>
  <si>
    <t>VVT-0001089</t>
  </si>
  <si>
    <t>MBT SCCD 040395156 50.0 DIEN T HE 8.6/0.22-0.44KV-1.21300108.0001089_040395156</t>
  </si>
  <si>
    <t>VVT-5911</t>
  </si>
  <si>
    <t>VVT-0001093</t>
  </si>
  <si>
    <t>MBA 50KVA 8.6/0.22-0.44 KV WAGNER 73350224 XM HA TIEN 4/3 (DU PHONG)-1.21300108.0001093_73350224</t>
  </si>
  <si>
    <t>VVT-5915</t>
  </si>
  <si>
    <t>VVT-0001124</t>
  </si>
  <si>
    <t>MBT DKH XA HIEP PHUOC QD 138 HD 463 PCD 047  MSCT 50-512710-2-1.21300108.0001124_512710-2</t>
  </si>
  <si>
    <t>VVT-6007</t>
  </si>
  <si>
    <t>VVT-0001161</t>
  </si>
  <si>
    <t>MBT 1PHA 50KVA 8660/220-440V CD SM 04059207-1.21300108.0001161_04059207</t>
  </si>
  <si>
    <t>VVT-6206</t>
  </si>
  <si>
    <t>VVT-0001215</t>
  </si>
  <si>
    <t>MAY BIEN THE 946017-05-1.21300110.0001215_N946017-05</t>
  </si>
  <si>
    <t>VVT-4141</t>
  </si>
  <si>
    <t>VVT-0001248</t>
  </si>
  <si>
    <t>MBT 8,6-/0.22-0,44-1.21300110.0001248_MP</t>
  </si>
  <si>
    <t>VVT-4392</t>
  </si>
  <si>
    <t>465 510</t>
  </si>
  <si>
    <t>2214011</t>
  </si>
  <si>
    <t>VVT-0001109</t>
  </si>
  <si>
    <t>MAY BDTT LO HEO 5 OSAKA 2A 2214011 8660/120 240 50KVA 1P-2214011-1.21300108.0001109_2214011</t>
  </si>
  <si>
    <t>VVT-5948</t>
  </si>
  <si>
    <t>VVT-0001116</t>
  </si>
  <si>
    <t>MBT 50KVA 8660/120-240V SM.04119007-1.21300108.0001116_04119007</t>
  </si>
  <si>
    <t>VVT-5957</t>
  </si>
  <si>
    <t>VVT-0000981</t>
  </si>
  <si>
    <t>T1 8660/15000BT 50KVA WAGNER 73272495-1.21300108.0000981_73272495</t>
  </si>
  <si>
    <t>VVT-4981</t>
  </si>
  <si>
    <t>VVT-0000989</t>
  </si>
  <si>
    <t>MBT 50KVA BA345 TBD SM 9004067 PHU HOA 3-1.21300108.0000989_9004067-2</t>
  </si>
  <si>
    <t>VVT-5029</t>
  </si>
  <si>
    <t>740270</t>
  </si>
  <si>
    <t>VVT-0000990</t>
  </si>
  <si>
    <t>MBT SPOKANE 50KVA S740270-1.21300108.0000990_740270</t>
  </si>
  <si>
    <t>VVT-5115</t>
  </si>
  <si>
    <t>VVT-0001023</t>
  </si>
  <si>
    <t>TRAM BIEN AP 3*50KVA-KHO X35 - BO THAM MUA QK7-1.21300108.0001023_503159-2</t>
  </si>
  <si>
    <t>VVT-5501</t>
  </si>
  <si>
    <t>VVT-0001025</t>
  </si>
  <si>
    <t>TI  1P 15KV 120V240 25KVA-1.21300108.0001025_841224</t>
  </si>
  <si>
    <t>VVT-5505</t>
  </si>
  <si>
    <t>VVT-0001026</t>
  </si>
  <si>
    <t>T1 8660/15000BT 50KVA GE 220/440V N K493090K72AA TRAI GA TAM BINH 3-1.21300108.0001026_493090</t>
  </si>
  <si>
    <t>VVT-5506</t>
  </si>
  <si>
    <t>VVT-0001041</t>
  </si>
  <si>
    <t>HTPT LHT_THT XA BLOI,PVANHAI,LMINHXUAN,VINH LOC A,B BC-1.21300108.0001041_041200362</t>
  </si>
  <si>
    <t>VVT-5702</t>
  </si>
  <si>
    <t>111032-1</t>
  </si>
  <si>
    <t>VVT-0001049</t>
  </si>
  <si>
    <t>MBT 50KVA 8660/120 240V THIBID I SM 111032-1-1.21300108.0001049_111032-1</t>
  </si>
  <si>
    <t>VVT-5839</t>
  </si>
  <si>
    <t>VVT-0001051</t>
  </si>
  <si>
    <t>MBT DKH XA AN PHU ,2AP PHIEP-PLOI  QD 114 HD 345 PCD 1239 MSCT 50-1.21300108.0001051_509486-2</t>
  </si>
  <si>
    <t>VVT-5847</t>
  </si>
  <si>
    <t>VVT-0001059</t>
  </si>
  <si>
    <t>MBT 50KVA 8660/220-440V CD SM 04119380-1.21300108.0001059_04119380</t>
  </si>
  <si>
    <t>VVT-5869</t>
  </si>
  <si>
    <t>VVT-0001065</t>
  </si>
  <si>
    <t>MBT HA THE TINH LO 8 - QD 114 HD 345 PCD 1387 MSCT 50-1.21300108.0001065_509477-2</t>
  </si>
  <si>
    <t>VVT-5877</t>
  </si>
  <si>
    <t>71340076</t>
  </si>
  <si>
    <t>VVT-0001458</t>
  </si>
  <si>
    <t>T1 8660/0,220 100KVA 71340076 1 P PHU TRUNG SM 71340076-1.21300112.0001458_71340076</t>
  </si>
  <si>
    <t>VVT-5075</t>
  </si>
  <si>
    <t>110006-2</t>
  </si>
  <si>
    <t>VVT-0001627</t>
  </si>
  <si>
    <t>MBT  BA664 TBD4        110006-2      100.0G9BN033D-1.21300112.0001627_110006-2</t>
  </si>
  <si>
    <t>VVT-12283</t>
  </si>
  <si>
    <t>05039123</t>
  </si>
  <si>
    <t>VVT-0001286</t>
  </si>
  <si>
    <t>MBT 75KVA 8660/220-440V SM 0 5039123-1.21300110.0001286_05039123</t>
  </si>
  <si>
    <t>VVT-6508</t>
  </si>
  <si>
    <t>05059544</t>
  </si>
  <si>
    <t>VVT-0001287</t>
  </si>
  <si>
    <t>MBT T175KVA 8,66/0,22-0,44KV S M 05059544-1.21300110.0001287_05059544</t>
  </si>
  <si>
    <t>VVT-6511</t>
  </si>
  <si>
    <t>9009080-2</t>
  </si>
  <si>
    <t>VVT-0001300</t>
  </si>
  <si>
    <t>MBT 75 KVA BA 490 SM 9009080-2 PHAM TUAN 3 TBD-1.21300110.0001300_9009080-2</t>
  </si>
  <si>
    <t>VVT-8377</t>
  </si>
  <si>
    <t>061292108</t>
  </si>
  <si>
    <t>VVT-0001830</t>
  </si>
  <si>
    <t>MBT 100KVA 8660/220-440V CD SM 061292108-1.21300112.0001830_061292108</t>
  </si>
  <si>
    <t>VVT-9880</t>
  </si>
  <si>
    <t>71340018</t>
  </si>
  <si>
    <t>VVT-0001846</t>
  </si>
  <si>
    <t>TI 8660V/15KV/BT 100KVA QTOAN 3 WAGNER 120/240 N 71340018-1.21300112.0001846_71340018</t>
  </si>
  <si>
    <t>VVT-10596</t>
  </si>
  <si>
    <t>06039108</t>
  </si>
  <si>
    <t>VVT-0001872</t>
  </si>
  <si>
    <t>MBT 100KVA BA454 SM 06039108 L O SIEU 45 CD-1.21300112.0001872_06039108</t>
  </si>
  <si>
    <t>VVT-11735</t>
  </si>
  <si>
    <t>207014-2</t>
  </si>
  <si>
    <t>VVT-0001881</t>
  </si>
  <si>
    <t>MBT 100KVA 8660/220 440V TBD S M 207014-2-1.21300112.0001881_207014-2</t>
  </si>
  <si>
    <t>VVT-11749</t>
  </si>
  <si>
    <t>10251103-22</t>
  </si>
  <si>
    <t>VVT-0001902</t>
  </si>
  <si>
    <t>MBT 150KVA (3*50) CLB HAI QUAN - L? QUAN DOI BAN GIAO-1.21300116.0001902_10251103-22</t>
  </si>
  <si>
    <t>VVT-10121</t>
  </si>
  <si>
    <t>5 760 000</t>
  </si>
  <si>
    <t>VVT-0001911</t>
  </si>
  <si>
    <t>MAY BIEN AP 160KVA MG 15/0.2KV N 140116 KHO 3-1.21300118.0001911_140116</t>
  </si>
  <si>
    <t>VVT-5146</t>
  </si>
  <si>
    <t>09090423</t>
  </si>
  <si>
    <t>VVT-0001922</t>
  </si>
  <si>
    <t>MBT 160KVA SM 09090423 - SCCD-1.21300118.0001922_09090423</t>
  </si>
  <si>
    <t>VVT-6744</t>
  </si>
  <si>
    <t>4 574 157</t>
  </si>
  <si>
    <t>140487</t>
  </si>
  <si>
    <t>VVT-0001934</t>
  </si>
  <si>
    <t>MAY BIEN AP 160KVA MG 15000V/120/208V N 140487 CTXLDD TRAM 2 2-1.21300118.0001934_140487</t>
  </si>
  <si>
    <t>VVT-9610</t>
  </si>
  <si>
    <t>09060433</t>
  </si>
  <si>
    <t>VVT-0001954</t>
  </si>
  <si>
    <t>MBT thuộc công trình Ht &amp;PT trạm LHT chống quá tải cho P.TCH-TMT-1.21300118.0001954_09060433</t>
  </si>
  <si>
    <t>VVT-11095</t>
  </si>
  <si>
    <t>06019587</t>
  </si>
  <si>
    <t>VVT-0001631</t>
  </si>
  <si>
    <t>MBT 100KVA A8660/220-440 HM NM SCCD SM 06019587-1.21300112.0001631_06019587</t>
  </si>
  <si>
    <t>VVT-12287</t>
  </si>
  <si>
    <t>0002091</t>
  </si>
  <si>
    <t>VVT-0001764</t>
  </si>
  <si>
    <t>MBT 100KVA 8660/220 440V OSAKA SM 2SK0002091 HUYNH DUC 2/2-1.21300112.0001764_0002091</t>
  </si>
  <si>
    <t>VVT-13336</t>
  </si>
  <si>
    <t>357619</t>
  </si>
  <si>
    <t>VVT-0001777</t>
  </si>
  <si>
    <t>MAY BIEN THE LUOI HT,THT F1.2.3.5 Q.I*1P-8.6-12.7/2-4* 100 KVA-1.21300112.0001777_357619</t>
  </si>
  <si>
    <t>VVT-13614</t>
  </si>
  <si>
    <t>140105</t>
  </si>
  <si>
    <t>VVT-0002298</t>
  </si>
  <si>
    <t>MBT 315KVA TAOTAC MG 140175   15/120  208-1.21300126.0002298_140105</t>
  </si>
  <si>
    <t>VVT-13065</t>
  </si>
  <si>
    <t>VVT-0002352</t>
  </si>
  <si>
    <t>MAY BIEN DIEN VINH THANH  MG  6,6/0,2KV N 42272  315KVA-1.21300127.0002352_42272</t>
  </si>
  <si>
    <t>VVT-4359</t>
  </si>
  <si>
    <t>302241</t>
  </si>
  <si>
    <t>VVT-0002369</t>
  </si>
  <si>
    <t>T3 15KV 416/208V 300KVA CUXACO GE H302241 3P-1.21300127.0002369_302241</t>
  </si>
  <si>
    <t>VVT-5495</t>
  </si>
  <si>
    <t>VVT-0002038</t>
  </si>
  <si>
    <t>MBT 180KVA 15/0,4KV  THIBIDI SM 9008013-2-1.21300120.0002038_9008013-2</t>
  </si>
  <si>
    <t>VVT-4457</t>
  </si>
  <si>
    <t>97803C1</t>
  </si>
  <si>
    <t>VVT-0002042</t>
  </si>
  <si>
    <t>MAY BIEN AP 200KVA 6,6/0,2KV CEM N 97803 BOC-1.21300122.0002042_97803C1</t>
  </si>
  <si>
    <t>VVT-U 238</t>
  </si>
  <si>
    <t>VVT-0002044</t>
  </si>
  <si>
    <t>MBT 200KVA CEM-1.21300122.0002044_L92797C5</t>
  </si>
  <si>
    <t>VVT-3605</t>
  </si>
  <si>
    <t>VVT-0002046</t>
  </si>
  <si>
    <t>MAY BIEN AP 200KVA LETRANS 15/02 SO MAY 43185L16-1.21300122.0002046_43185L16</t>
  </si>
  <si>
    <t>VVT-3938</t>
  </si>
  <si>
    <t>47 810 560</t>
  </si>
  <si>
    <t>VVT-0002048</t>
  </si>
  <si>
    <t>MAY BIEN DIEN TREN TRU MG 200KVA15000/208 50120-1.21300122.0002048_50120</t>
  </si>
  <si>
    <t>VVT-4045</t>
  </si>
  <si>
    <t>VVT-0002051</t>
  </si>
  <si>
    <t>MBD TSC 200KVA-1.21300122.0002051_60925</t>
  </si>
  <si>
    <t>VVT-4163</t>
  </si>
  <si>
    <t>VVT-0002052</t>
  </si>
  <si>
    <t>MBA 200KVA LUBICO-1.21300122.0002052_47009</t>
  </si>
  <si>
    <t>VVT-4357</t>
  </si>
  <si>
    <t>VVT-0002059</t>
  </si>
  <si>
    <t>MAY BIEN AP 200KVA TSC 15KV/120/208V N 60942 TRUONG VN KY NGHE-1.21300122.0002059_60942</t>
  </si>
  <si>
    <t>VVT-4760</t>
  </si>
  <si>
    <t>304145</t>
  </si>
  <si>
    <t>VVT-0002107</t>
  </si>
  <si>
    <t>T3 15KV 120/208V 225KVA N H304145P72AA DOI TN BINH LOI 1-1.21300123.0002107_304145</t>
  </si>
  <si>
    <t>VVT-4048</t>
  </si>
  <si>
    <t>305388</t>
  </si>
  <si>
    <t>VVT-0002121</t>
  </si>
  <si>
    <t>MAY BDTT 2/2 GE 305388 15/0,22 0,380 225KVA 3P VIDECO-1.21300123.0002121_305388</t>
  </si>
  <si>
    <t>VVT-8189</t>
  </si>
  <si>
    <t>M004</t>
  </si>
  <si>
    <t>VVT-0002140</t>
  </si>
  <si>
    <t>MBT 250KVA TSC-1.21300126.0002140_M004</t>
  </si>
  <si>
    <t>VVT-3608</t>
  </si>
  <si>
    <t>46 141 440</t>
  </si>
  <si>
    <t>VVT-0002146</t>
  </si>
  <si>
    <t>MAY B/THE 250KVA 15000/208 380V VAN DUYET 2 UNELEC N 346699-1.21300126.0002146_346699</t>
  </si>
  <si>
    <t>VVT-4049</t>
  </si>
  <si>
    <t>346727</t>
  </si>
  <si>
    <t>VVT-0002150</t>
  </si>
  <si>
    <t>MBT BDTT HOANG QUAN QUAN 1-1.21300126.0002150_346727</t>
  </si>
  <si>
    <t>VVT-4209</t>
  </si>
  <si>
    <t>47373</t>
  </si>
  <si>
    <t>VVT-0002158</t>
  </si>
  <si>
    <t>MBA 250KVA MG MC 1 6600/120 SM 47373-1.21300126.0002158_47373</t>
  </si>
  <si>
    <t>VVT-5058</t>
  </si>
  <si>
    <t>VVT-0002162</t>
  </si>
  <si>
    <t>MAY B/THE 250KVA 6600 QUY CAP LE TRANSFO 41142 C4 CONG CONG LE TRANSFO-1.21300126.0002162_41142C4</t>
  </si>
  <si>
    <t>VVT-5120</t>
  </si>
  <si>
    <t>8812060</t>
  </si>
  <si>
    <t>VVT-0002178</t>
  </si>
  <si>
    <t>MBT 250KVA BA 018 SM 8812060 V AN LANG 5 TBD-1.21300126.0002178_8812060</t>
  </si>
  <si>
    <t>VVT-7275</t>
  </si>
  <si>
    <t>140895186</t>
  </si>
  <si>
    <t>VVT-0002661</t>
  </si>
  <si>
    <t>MBT SCCD         140895186    400.00-1.21300130.0002661_140895186</t>
  </si>
  <si>
    <t>VVT-11855</t>
  </si>
  <si>
    <t>235 718 000</t>
  </si>
  <si>
    <t>48 500 000</t>
  </si>
  <si>
    <t>8912092</t>
  </si>
  <si>
    <t>VVT-0002577</t>
  </si>
  <si>
    <t>MBT 400KVA 15/0,4KV THIBIDI SM 8912092-1.21300130.0002577_8912092</t>
  </si>
  <si>
    <t>VVT-9186</t>
  </si>
  <si>
    <t>259 608 000</t>
  </si>
  <si>
    <t>24 610 000</t>
  </si>
  <si>
    <t>141002193</t>
  </si>
  <si>
    <t>VVT-0002587</t>
  </si>
  <si>
    <t>MAY BIEN THE 3P 22-15KV/0.4KV HTPTL,THT P.TR THO,...LINH DONG QTHU DUC-1.21300130.0002587_141002193</t>
  </si>
  <si>
    <t>VVT-10058</t>
  </si>
  <si>
    <t>30233031</t>
  </si>
  <si>
    <t>VVT-0002506</t>
  </si>
  <si>
    <t>MAY BIEN THE 3 PHA 320KVA 15-22/0.4KV-1.21300128.0002506_30233031</t>
  </si>
  <si>
    <t>VVT-12366</t>
  </si>
  <si>
    <t>233 246 000</t>
  </si>
  <si>
    <t>48 000 000</t>
  </si>
  <si>
    <t>VVT-0002942</t>
  </si>
  <si>
    <t>MBT 1P 50kVA 8,6-12,7/0,2-0,4kV - 040713281-1.21301008.0002942_040713281</t>
  </si>
  <si>
    <t>VVT-11613</t>
  </si>
  <si>
    <t>12 817 427</t>
  </si>
  <si>
    <t>VVT-0002786</t>
  </si>
  <si>
    <t>MBD ĐộI THí NGHIệM SPOKANE-1.21300134.0002786_720153</t>
  </si>
  <si>
    <t>VVT-4218</t>
  </si>
  <si>
    <t>VVT-0002789</t>
  </si>
  <si>
    <t>MAY B/D OSAKA 500KVA 15KV SO 2A 2219002 15000/220 380V 211 DAT PBD E11-1.21300134.0002789_2219002</t>
  </si>
  <si>
    <t>VVT-4468</t>
  </si>
  <si>
    <t>VVT-0002827</t>
  </si>
  <si>
    <t>MAY BIEN THE TRAM KCD BINH TRUNG PB.TRUNG DONGQ2-1.21300140.0002827_91263043-2</t>
  </si>
  <si>
    <t>VVT-5412</t>
  </si>
  <si>
    <t>VVT-0002836</t>
  </si>
  <si>
    <t>MBT 3P 750KVA 15/0,4KV-1.21300145.0002836_4081275363047</t>
  </si>
  <si>
    <t>VVT-3284</t>
  </si>
  <si>
    <t>3468</t>
  </si>
  <si>
    <t>VVT-0002855</t>
  </si>
  <si>
    <t>T3 D15KV/380V 1000KVA TAN A DAY DIEN STANDARD 24146-1.21300154.0002855_3468</t>
  </si>
  <si>
    <t>VVT-11335</t>
  </si>
  <si>
    <t>VVT-0003344</t>
  </si>
  <si>
    <t>MBT 50KVA 8,6(12,7)/0,22-0,44 SM: S04101215 (CT nâng cấp tuyến XD)-1.21303208.0003344_04101215</t>
  </si>
  <si>
    <t>VVT-13058</t>
  </si>
  <si>
    <t>12 411 757</t>
  </si>
  <si>
    <t>731008</t>
  </si>
  <si>
    <t>VVT-0003362</t>
  </si>
  <si>
    <t>MBD SPOKANE 8660/120 50KVA S731008N-1.21303208.0003362_731008</t>
  </si>
  <si>
    <t>VVT-13124</t>
  </si>
  <si>
    <t>73322977</t>
  </si>
  <si>
    <t>VVT-0003378</t>
  </si>
  <si>
    <t>T50KVA 8,66 15KV 240 WAGNER SO 73322977 MBDTT XA LO DEN DUONG 2-1.21303208.0003378_73322977</t>
  </si>
  <si>
    <t>VVT-13345</t>
  </si>
  <si>
    <t>73312619</t>
  </si>
  <si>
    <t>VVT-0003456</t>
  </si>
  <si>
    <t>MAY BIEN AP 50KVA 8660/15000 220/440V 2B LO DA 7 WAGNER 73312619 1P-1.21303208.0003456_73312619</t>
  </si>
  <si>
    <t>VVT-13715</t>
  </si>
  <si>
    <t>VVT-0003482</t>
  </si>
  <si>
    <t>MBT DKH XA DONG THANH QD 114 HD 344 PCD 1380 MSCT50-1.21303208.0003482_040995247</t>
  </si>
  <si>
    <t>VVT-4115</t>
  </si>
  <si>
    <t>73341483</t>
  </si>
  <si>
    <t>VVT-0003158</t>
  </si>
  <si>
    <t>NBT WAGNER N73341483 50KVA KPT-1.21303208.0003158_73341483</t>
  </si>
  <si>
    <t>VVT-11636</t>
  </si>
  <si>
    <t>041193108</t>
  </si>
  <si>
    <t>VVT-0003216</t>
  </si>
  <si>
    <t>MBT 50 KVA 8660/220-440V CD SM 041193108-1.21303208.0003216_041193108</t>
  </si>
  <si>
    <t>VVT-12036</t>
  </si>
  <si>
    <t>050607192</t>
  </si>
  <si>
    <t>VVT-0003792</t>
  </si>
  <si>
    <t>MBT 75KVA CT HTT &amp; LHT ĐƯƠNG H.H.THAM TRAM NHAN TRUNG 86-1.21304200.0003792_050607192</t>
  </si>
  <si>
    <t>VVT-11138</t>
  </si>
  <si>
    <t>MPC15</t>
  </si>
  <si>
    <t>VVT-0003496</t>
  </si>
  <si>
    <t>MAY BIEN THE TRAM C/CU LE HONG PHONG Q.10-1.21303208.0003496_MPC15</t>
  </si>
  <si>
    <t>VVT-5665</t>
  </si>
  <si>
    <t>734940</t>
  </si>
  <si>
    <t>VVT-0003498</t>
  </si>
  <si>
    <t>MAY B/D GE 50KVA 8660/120V K734940 1P TAN HUNG7-1.21303208.0003498_734940</t>
  </si>
  <si>
    <t>VVT-7056</t>
  </si>
  <si>
    <t>4032175030175</t>
  </si>
  <si>
    <t>VVT-0003570</t>
  </si>
  <si>
    <t>MBT 75KVA 8.6-12.7/0.2-0.4KV THIBIDI VN-1.21303210.0003570_4032175030175</t>
  </si>
  <si>
    <t>VVT-8657</t>
  </si>
  <si>
    <t>05079595</t>
  </si>
  <si>
    <t>VVT-0003593</t>
  </si>
  <si>
    <t>MBT SCCD 05079595 75.0 (Khi điện lực)-1.21303210.0003593_05079595</t>
  </si>
  <si>
    <t>VVT-3909</t>
  </si>
  <si>
    <t>050203391</t>
  </si>
  <si>
    <t>VVT-0003606</t>
  </si>
  <si>
    <t>MAY BIEN THE 1 PHA 75KVA 8.6-12.7/0.2-0.4KV-1.21303210.0003606_050203391</t>
  </si>
  <si>
    <t>VVT-9470</t>
  </si>
  <si>
    <t>9009061-2</t>
  </si>
  <si>
    <t>VVT-0003609</t>
  </si>
  <si>
    <t>MBT  BA398 TBD4        9009061-2      75.0C9DC007D-1.21303210.0003609_9009061-2</t>
  </si>
  <si>
    <t>VVT-9498</t>
  </si>
  <si>
    <t>829002</t>
  </si>
  <si>
    <t>VVT-0003910</t>
  </si>
  <si>
    <t>MBT 25KVA DUC HIEP 1-1.21304202.0003910_829002</t>
  </si>
  <si>
    <t>VVT-4266</t>
  </si>
  <si>
    <t>109125-2</t>
  </si>
  <si>
    <t>VVT-0004083</t>
  </si>
  <si>
    <t>MBT  BA555 TBD4        109125-2       50.000000000-1.21304208.0004083_109125-2</t>
  </si>
  <si>
    <t>VVT-7136</t>
  </si>
  <si>
    <t>840510</t>
  </si>
  <si>
    <t>VVT-0004108</t>
  </si>
  <si>
    <t>MBT DAI CHUNG 2 GE N L810510 8,6/120 240 50KVA-1.21304208.0004108_840510</t>
  </si>
  <si>
    <t>VVT-7395</t>
  </si>
  <si>
    <t>8910020</t>
  </si>
  <si>
    <t>VVT-0004109</t>
  </si>
  <si>
    <t>MBT 50KVA BA 187 SM 8910020-2 VAN PHONG NT P.V.HAI-1.21304208.0004109_8910020</t>
  </si>
  <si>
    <t>VVT-7528</t>
  </si>
  <si>
    <t>04049210</t>
  </si>
  <si>
    <t>VVT-0004115</t>
  </si>
  <si>
    <t>MBT 50KVA 8660/220 440V SM 041 09203-1.21304208.0004115_04049210</t>
  </si>
  <si>
    <t>VVT-7794</t>
  </si>
  <si>
    <t>730798</t>
  </si>
  <si>
    <t>VVT-0004160</t>
  </si>
  <si>
    <t>MBD KPT SPOKANE 8660/120 50KVA-1.21304208.0004160_730798</t>
  </si>
  <si>
    <t>VVT-8562</t>
  </si>
  <si>
    <t>04109251</t>
  </si>
  <si>
    <t>VVT-0004161</t>
  </si>
  <si>
    <t>MBT 50KVA 8660/220 440V TBD SM 04109251-1.21304208.0004161_04109251</t>
  </si>
  <si>
    <t>VVT-8582</t>
  </si>
  <si>
    <t>73341444</t>
  </si>
  <si>
    <t>VVT-0004170</t>
  </si>
  <si>
    <t>MBT 50KVA BOT GIAY PHUONG NAM SM:73341444-1.21304208.0004170_73341444</t>
  </si>
  <si>
    <t>VVT-9007</t>
  </si>
  <si>
    <t>101011-2</t>
  </si>
  <si>
    <t>VVT-0004180</t>
  </si>
  <si>
    <t>MBT 50KVA 8660 220 440V 1FA SM 101011 2-1.21304208.0004180_101011-2</t>
  </si>
  <si>
    <t>VVT-9169</t>
  </si>
  <si>
    <t>VVT-0004193</t>
  </si>
  <si>
    <t>MBT 75KVA 8660/220-440V THIBIDI SM 103002-1-1.21304210.0004193_103002-1</t>
  </si>
  <si>
    <t>VVT-5054</t>
  </si>
  <si>
    <t>491254</t>
  </si>
  <si>
    <t>VVT-0004145</t>
  </si>
  <si>
    <t>MBDTT GE 50KVA 1P 8,6/04 SO 491254 THANH TAM TAN PHUOC-1.21304208.0004145_491254</t>
  </si>
  <si>
    <t>VVT-8107</t>
  </si>
  <si>
    <t>73252571</t>
  </si>
  <si>
    <t>VVT-0004147</t>
  </si>
  <si>
    <t>MAY BIEN THE HOC CU WG 50KVA SO 73252571 15/0,2-1.21304208.0004147_73252571</t>
  </si>
  <si>
    <t>VVT-8215</t>
  </si>
  <si>
    <t>73341498</t>
  </si>
  <si>
    <t>VVT-0004078</t>
  </si>
  <si>
    <t>MBT 50KVA SM 73341498-1.21304208.0004078_73341498</t>
  </si>
  <si>
    <t>VVT-7104</t>
  </si>
  <si>
    <t>05109110</t>
  </si>
  <si>
    <t>VVT-0004631</t>
  </si>
  <si>
    <t>MBT 75KVA 8660/220 440V SM 051 09110-1.21304210.0004631_05109110</t>
  </si>
  <si>
    <t>VVT-12046</t>
  </si>
  <si>
    <t>05109109</t>
  </si>
  <si>
    <t>VVT-0004632</t>
  </si>
  <si>
    <t>MBT 75KVA 8660/220 440V SM 051 09109-1.21304210.0004632_05109109</t>
  </si>
  <si>
    <t>VVT-12047</t>
  </si>
  <si>
    <t>091104294</t>
  </si>
  <si>
    <t>VVT-0005049</t>
  </si>
  <si>
    <t>MBT 3P 160KVA 15/0.4KV-1.21304218.0005049_091104294</t>
  </si>
  <si>
    <t>VVT-9312</t>
  </si>
  <si>
    <t>50126</t>
  </si>
  <si>
    <t>VVT-0005083</t>
  </si>
  <si>
    <t>MBT 200KVA SM 50126-1.21304222.0005083_50126</t>
  </si>
  <si>
    <t>VVT-7396</t>
  </si>
  <si>
    <t>9008012</t>
  </si>
  <si>
    <t>VVT-0005163</t>
  </si>
  <si>
    <t>MBT 320KVA 15/0,2KV SM 9008012-1.21304228.0005163_9008012</t>
  </si>
  <si>
    <t>VVT-5083</t>
  </si>
  <si>
    <t>190 238 220</t>
  </si>
  <si>
    <t>91 007 780</t>
  </si>
  <si>
    <t>VVT-0005395</t>
  </si>
  <si>
    <t>MAY BIEN AP 3000KVA 15KV/6,7KV N 528398 OSAKA PHONG PHU 2-1.21304263.0005395_528398</t>
  </si>
  <si>
    <t>VVT-3820</t>
  </si>
  <si>
    <t>4032100048364</t>
  </si>
  <si>
    <t>VVT-0005543</t>
  </si>
  <si>
    <t>MBT100KVA-HT&amp;PTL BINH HUNG HOA TAN TAO BINH TAN-4032100048364-1.21304200.0005543_4032100048364</t>
  </si>
  <si>
    <t>71340046</t>
  </si>
  <si>
    <t>VVT-0005865</t>
  </si>
  <si>
    <t>MBDTT/TK WAGNER 71340046 15000/120 240 100KVA 1P 15000/120 240 100KVA-1.21300110.0005865_71340046</t>
  </si>
  <si>
    <t>VVT-201612193</t>
  </si>
  <si>
    <t>481641</t>
  </si>
  <si>
    <t>VVT-0005744</t>
  </si>
  <si>
    <t>MBDIEN T/TRU T/KHU VINH DAT K481641 GE 50KVA 8,6/0,22-1.21300108.0005744_481641</t>
  </si>
  <si>
    <t>VVT-201612072</t>
  </si>
  <si>
    <t>06059392</t>
  </si>
  <si>
    <t>VVT-0005951</t>
  </si>
  <si>
    <t>MBT 100KVA 8660/220-440V CD SM 06059392-1.21300110.0005951_06059392</t>
  </si>
  <si>
    <t>VVT-201612279</t>
  </si>
  <si>
    <t>05049368</t>
  </si>
  <si>
    <t>VVT-0006289</t>
  </si>
  <si>
    <t>MBT 75KVA 8660/220-440V SM 050 49368-1.21300110.0006289_05049368</t>
  </si>
  <si>
    <t>VVT-201701128</t>
  </si>
  <si>
    <t>09040459</t>
  </si>
  <si>
    <t>VVT-0006425</t>
  </si>
  <si>
    <t>MBT 160KVA XDMLDTT,HT TAI DINH CU DO THI MOI VINH LOC GD2-D1-09040459-1.21304200.0006425_09040459</t>
  </si>
  <si>
    <t>VVT-201702028</t>
  </si>
  <si>
    <t>840 054</t>
  </si>
  <si>
    <t>H087892</t>
  </si>
  <si>
    <t>VVT-0006685</t>
  </si>
  <si>
    <t>MBT 250kVA 15-22/0.4kVA CT TBT TT BAI LIET CD CHO B.V CH PHCN TPHCM-1.21301230.0006685_H087892</t>
  </si>
  <si>
    <t>VVT-201702288</t>
  </si>
  <si>
    <t>05019311</t>
  </si>
  <si>
    <t>VVT-0006610</t>
  </si>
  <si>
    <t>MBT 75KVA 8660/220 440V SM 050 19311-1.21300110.0006610_05019311</t>
  </si>
  <si>
    <t>VVT-201702213</t>
  </si>
  <si>
    <t>MP_100_37</t>
  </si>
  <si>
    <t>VVT-0006724</t>
  </si>
  <si>
    <t>MBA NHA MAY A41- CUC KTHUAT-QUÂN CHUNG PK-KQ TRAM A4 III-1.21304200.0006724_MP_100_37</t>
  </si>
  <si>
    <t>VVT-201702327</t>
  </si>
  <si>
    <t>04101218</t>
  </si>
  <si>
    <t>VVT-0006785</t>
  </si>
  <si>
    <t>MBT 50 kVA SM: S04101218-1.21300208.0006785_04101218</t>
  </si>
  <si>
    <t>VVT-201703008</t>
  </si>
  <si>
    <t>11 027 159</t>
  </si>
  <si>
    <t>0245</t>
  </si>
  <si>
    <t>VVT-0006926</t>
  </si>
  <si>
    <t>TI 15KV/120 100KVA DOI T/NGHIEM STANDARD SDA 0245-1.21300110.0006926_0245</t>
  </si>
  <si>
    <t>VVT-201703149</t>
  </si>
  <si>
    <t>80251078</t>
  </si>
  <si>
    <t>VVT-0006995</t>
  </si>
  <si>
    <t>MAY BIEN THE CT DKH XA QUY DUC BINH CHANH 1P 8.6-12.7/2-4 *50 KVA-1.21300110.0006995_80251078</t>
  </si>
  <si>
    <t>VVT-201703218</t>
  </si>
  <si>
    <t>090813184</t>
  </si>
  <si>
    <t>VVT-0007377</t>
  </si>
  <si>
    <t>MBT 3P 160KVA NCDA TUYEN GO LAO, AP DON, TAM THON 1,2 T.HIEP-RRK122102-1.21304218.0007377_090813184</t>
  </si>
  <si>
    <t>VVT-201703600</t>
  </si>
  <si>
    <t>58 399 822</t>
  </si>
  <si>
    <t xml:space="preserve">103 796 000 </t>
  </si>
  <si>
    <t>130604803</t>
  </si>
  <si>
    <t>VVT-0007410</t>
  </si>
  <si>
    <t>MBT3P 320KVA 15-22/0.4KV TCCS&amp; PT T.HT ,LHT CH.Q.TAI XA: TX,ĐT,NB,TH,T-1.21304228.0007410_130604803</t>
  </si>
  <si>
    <t>VVT-201703633</t>
  </si>
  <si>
    <t>05059261</t>
  </si>
  <si>
    <t>VVT-0007682</t>
  </si>
  <si>
    <t>MBT 75 KVA - MA SO TRAM M29BH063D - TAY HOI 4-1.21300110.0007682_05059261</t>
  </si>
  <si>
    <t>VVT-201703905</t>
  </si>
  <si>
    <t>142160110</t>
  </si>
  <si>
    <t>VVT-0008096</t>
  </si>
  <si>
    <t>MBT 3p 160kva (15-22/0.44kv) Ht&amp;PT tram luoi p. Thạnh Lộc-1.21320120.0008096_142160110</t>
  </si>
  <si>
    <t>VVT-201704383</t>
  </si>
  <si>
    <t>111 905 000</t>
  </si>
  <si>
    <t>44 321 518</t>
  </si>
  <si>
    <t xml:space="preserve">111 905 000 </t>
  </si>
  <si>
    <t>VVT-0008182</t>
  </si>
  <si>
    <t>MBT  BA134 TBD4        8910037        50.0G9BN002D-1.21300108.0008182_8910037</t>
  </si>
  <si>
    <t>VVT-201704469</t>
  </si>
  <si>
    <t>051192164</t>
  </si>
  <si>
    <t>VVT-0008214</t>
  </si>
  <si>
    <t>MBT 75KVA 8660/220 440V CD SM 051192164-1.21300110.0008214_051192164</t>
  </si>
  <si>
    <t>VVT-201704501</t>
  </si>
  <si>
    <t>357155</t>
  </si>
  <si>
    <t>VVT-0008226</t>
  </si>
  <si>
    <t>MBT LUOI HT TRAM HT TAN BINH-1P 8,6-12,7/2-4*75KVA-1.21300110.0008226_357155</t>
  </si>
  <si>
    <t>VVT-201704513</t>
  </si>
  <si>
    <t>2010967</t>
  </si>
  <si>
    <t>VVT-0008125</t>
  </si>
  <si>
    <t>MAY BIEN THE 3 PHA 500KVA 15-22/0.44KV-1.21300100.0008125_2010967</t>
  </si>
  <si>
    <t>VVT-201704412</t>
  </si>
  <si>
    <t>270 458 750</t>
  </si>
  <si>
    <t>74 460 000</t>
  </si>
  <si>
    <t>5052175075117</t>
  </si>
  <si>
    <t>VVT-0008284</t>
  </si>
  <si>
    <t>MBT 1P 75KVA (8,66-12,7/0.22-0,44KV) TRAM HT P5,7,10 GV-2005-1.21304010.0008284_5052175075117</t>
  </si>
  <si>
    <t>VVT-201704571</t>
  </si>
  <si>
    <t>900493</t>
  </si>
  <si>
    <t>VVT-0008547</t>
  </si>
  <si>
    <t>MAY BIEN THE TRAM AN NGHIA 2-300KVA 900493-1.21300127.0008547_900493</t>
  </si>
  <si>
    <t>VVT-201705230</t>
  </si>
  <si>
    <t>213 172 125</t>
  </si>
  <si>
    <t xml:space="preserve">50 496 000 </t>
  </si>
  <si>
    <t>041012368</t>
  </si>
  <si>
    <t>VVT-0008659</t>
  </si>
  <si>
    <t>MBT 3P 50 kva HT &amp; PT Hthe Phong Phu,Da PHuoc, Qui Duc BC-1.21020100.0008659_041012368</t>
  </si>
  <si>
    <t>VVT-201706022</t>
  </si>
  <si>
    <t>041012306</t>
  </si>
  <si>
    <t>VVT-0008663</t>
  </si>
  <si>
    <t>MBT 1P 50 kva 15-22/0,4KV S041012313 Tan Nhut Tan Kien Bl,LMX (2011)-1.21020100.0008663_041012306</t>
  </si>
  <si>
    <t>VVT-201706026</t>
  </si>
  <si>
    <t>050907284</t>
  </si>
  <si>
    <t>VVT-0008673</t>
  </si>
  <si>
    <t>HT&amp;PT LTHT KHU VUC TAN TAO-Q B TAN-LLK040725(625C008)SM 050907284-1.21020100.0008673_050907284</t>
  </si>
  <si>
    <t>VVT-201706036</t>
  </si>
  <si>
    <t>060102159</t>
  </si>
  <si>
    <t>VVT-0008640</t>
  </si>
  <si>
    <t>MAY BIEN THE 8.6-12.7/0.2-0.4KV 1 PHA 100KVA EMIC-1.21300112.0008640_060102159</t>
  </si>
  <si>
    <t>VVT-201706003</t>
  </si>
  <si>
    <t>050407323</t>
  </si>
  <si>
    <t>VVT-0008739</t>
  </si>
  <si>
    <t>MBT 75kva 050407323 CT HT&amp;PT LTHT xã B.Hưng, Đ.Phước, P.Phú BC (2006)-1.21050000.0008739_050407323</t>
  </si>
  <si>
    <t>VVT-201706102</t>
  </si>
  <si>
    <t>051007273</t>
  </si>
  <si>
    <t>VVT-0008742</t>
  </si>
  <si>
    <t>MBT 75kva 051007273 HT&amp;PT LTHT xã BC,T.Túc, QĐ,HL,APT,TQT BC (2006)-1.21050000.0008742_051007273</t>
  </si>
  <si>
    <t>VVT-201706105</t>
  </si>
  <si>
    <t>70471116</t>
  </si>
  <si>
    <t>VVT-0008795</t>
  </si>
  <si>
    <t>MBT DIEN KHI HOA XA DA PHUOC-1.21300110.0008795_70471116</t>
  </si>
  <si>
    <t>VVT-201706158</t>
  </si>
  <si>
    <t>14231714/1</t>
  </si>
  <si>
    <t>VVT-0008839</t>
  </si>
  <si>
    <t>MBT 3P 1600KVA 14231714/1 (KHBG)-1.21304260.0008839_14231714/1</t>
  </si>
  <si>
    <t>VVT-201706202</t>
  </si>
  <si>
    <t>61216159</t>
  </si>
  <si>
    <t>VVT-0008858</t>
  </si>
  <si>
    <t>MBT 160 kVA 15-22/0,4KV 61216159 (Dự Phòng Chợ Lớn).-1.21300118.0008858_61216159</t>
  </si>
  <si>
    <t>VVT-201706221</t>
  </si>
  <si>
    <t>Cái/kva</t>
  </si>
  <si>
    <t>20953149-2</t>
  </si>
  <si>
    <t>VVT-0008924</t>
  </si>
  <si>
    <t>MAY BIEN THE TRAM KDC KP4 PTANTHOINHAT Q12LAMSON-1.21304226.0008924_20953149-2</t>
  </si>
  <si>
    <t>VVT-201706287</t>
  </si>
  <si>
    <t>140504185</t>
  </si>
  <si>
    <t>VVT-0009270</t>
  </si>
  <si>
    <t>MBT 3P 400KVA 15/0.4KV-1.21304200.0009270_140504185</t>
  </si>
  <si>
    <t>VVT-201706633</t>
  </si>
  <si>
    <t>041014187</t>
  </si>
  <si>
    <t>VVT-0009789</t>
  </si>
  <si>
    <t>MBT 3P 50KVA NCDA 22KV TUYEN MY TAY, BD, NX, NGA 4 GA - RRK132101-1.21304208.0009789_041014187</t>
  </si>
  <si>
    <t>VVT-201707328</t>
  </si>
  <si>
    <t>18 900 903</t>
  </si>
  <si>
    <t>VVT-0009976</t>
  </si>
  <si>
    <t>MBT 1P 50kVA 8.66-12.7/0.23-0.44kV (EMC)  NCĐA 2016 mua sắm mới -1.21020100.0009976_040915204</t>
  </si>
  <si>
    <t>VVT-201707515</t>
  </si>
  <si>
    <t>18 080 119</t>
  </si>
  <si>
    <t>060304180</t>
  </si>
  <si>
    <t>VVT-0009982</t>
  </si>
  <si>
    <t>Máy biến thế CT HTPT lưới HT xã Vĩnh Lộc A, B 2003-1.21050000.0009982_060304180</t>
  </si>
  <si>
    <t>VVT-201707521</t>
  </si>
  <si>
    <t>4 504 605</t>
  </si>
  <si>
    <t>050698160</t>
  </si>
  <si>
    <t>VVT-0010009</t>
  </si>
  <si>
    <t>MáY BIếN THế DKH Xã TÂN THớI I- Q.12-IP-8.6-12.7/2-4*75KVA-1.21300110.0010009_050698160</t>
  </si>
  <si>
    <t>VVT-201707548</t>
  </si>
  <si>
    <t>80151002-22</t>
  </si>
  <si>
    <t>VVT-0010258</t>
  </si>
  <si>
    <t>MAY BIEN THE CT HOAN THIEN VA PT LUOI Q7(BO SUNG)-50KVA-SM.80151002-22-1.21304208.0010258_80151002-22</t>
  </si>
  <si>
    <t>VVT-201708131</t>
  </si>
  <si>
    <t>050607118</t>
  </si>
  <si>
    <t>VVT-0010293</t>
  </si>
  <si>
    <t>MBT3*75 KVA TRAM HUYNH LIÊN118 CTHTT&amp;LHT ĐG HLÔ 2, V.LAN, NSHLIÊN 2006-1.21304200.0010293_050607118</t>
  </si>
  <si>
    <t>VVT-201708166</t>
  </si>
  <si>
    <t>7 969 426</t>
  </si>
  <si>
    <t>358349</t>
  </si>
  <si>
    <t>VVT-0010302</t>
  </si>
  <si>
    <t>MBT 3P  22/0.4KV 400KVA INDIA-1.21020100.0010302_358349</t>
  </si>
  <si>
    <t>VVT-201708175</t>
  </si>
  <si>
    <t>Ấn Độ</t>
  </si>
  <si>
    <t>93 524 930</t>
  </si>
  <si>
    <t>04050744</t>
  </si>
  <si>
    <t>VVT-0010308</t>
  </si>
  <si>
    <t>MBT 50 KVA SM:04050744 C/tạo $ P/triển LHT p/vụ gắn Đ/kế K/vực H.BC-1.21050000.0010308_04050744</t>
  </si>
  <si>
    <t>VVT-201708181</t>
  </si>
  <si>
    <t>711003</t>
  </si>
  <si>
    <t>VVT-0010620</t>
  </si>
  <si>
    <t>MBT LUOI HT TRAM HT QUAN 6-1.21300100.0010620_711003</t>
  </si>
  <si>
    <t>VVT-201708493</t>
  </si>
  <si>
    <t>04111338</t>
  </si>
  <si>
    <t>VVT-0010831</t>
  </si>
  <si>
    <t>MBT 1P 50KVA NCDA TUYEN GO LAO, AP DON, TAM THON 1, 2 T.HIEP-RRK122102-1.21303008.0010831_04111338</t>
  </si>
  <si>
    <t>VVT-201710136</t>
  </si>
  <si>
    <t>21 252 409</t>
  </si>
  <si>
    <t>001000209</t>
  </si>
  <si>
    <t>VVT-0010923</t>
  </si>
  <si>
    <t>MBA 10kVA -TĂNG TS MBT KHÔNG RÕ NGUỒN GỐC TRONG KHO DỰ PHÒNG PCTT-1.21190000.0010923_001000209</t>
  </si>
  <si>
    <t>VVT-201711063</t>
  </si>
  <si>
    <t>9009039-2</t>
  </si>
  <si>
    <t>VVT-0010985</t>
  </si>
  <si>
    <t>MBA 37.5kVA- TĂNG TS MBT KHÔNG RÕ NGUỒN GỐC TRONG KHO DỰ PHÒNG PCTT-1.21190000.0010985_9009039-2</t>
  </si>
  <si>
    <t>VVT-201711125</t>
  </si>
  <si>
    <t>4121225732662</t>
  </si>
  <si>
    <t>VVT-0011008</t>
  </si>
  <si>
    <t>MBT TBD4   4121225732662-1.21300100.0011008_4121225732662</t>
  </si>
  <si>
    <t>VVT-201712006</t>
  </si>
  <si>
    <t>57 187 500</t>
  </si>
  <si>
    <t>4121225740736</t>
  </si>
  <si>
    <t>VVT-0011148</t>
  </si>
  <si>
    <t>MBT 3P 250KVA - 4121225740736-1.21050000.0011148_4121225740736</t>
  </si>
  <si>
    <t>VVT-201712146</t>
  </si>
  <si>
    <t>31016309-2</t>
  </si>
  <si>
    <t>VVT-0011154</t>
  </si>
  <si>
    <t>MBT3P 160KVA 15-22/0.4KV TCCS&amp; PT T.HT ,LHT CH.Q.TAI XA: TX,ĐT,NB,TH,T-1.21304218.0011154_31016309-2</t>
  </si>
  <si>
    <t>VVT-201712152</t>
  </si>
  <si>
    <t>66AF10626</t>
  </si>
  <si>
    <t>VVT-0011252</t>
  </si>
  <si>
    <t>MBT 10KVA 66AF10626-1.21520101.0011252_66AF10626</t>
  </si>
  <si>
    <t>VVT-201803005</t>
  </si>
  <si>
    <t>041014146</t>
  </si>
  <si>
    <t>VVT-0011351</t>
  </si>
  <si>
    <t>MBT 1P 50kVA_8,6(12,7)/0,2kV - RRK140901-1.21302010.0011351_041014146</t>
  </si>
  <si>
    <t>VVT-201804069</t>
  </si>
  <si>
    <t>131103499</t>
  </si>
  <si>
    <t>VVT-0011285</t>
  </si>
  <si>
    <t>MBT3P 320KVA 15-22/0.4KV TCCS&amp; PT T.HT ,LHT CHONG Q.TAI XA: BĐ,XTT,XTS-1.21304228.0011285_131103499</t>
  </si>
  <si>
    <t>VVT-201804003</t>
  </si>
  <si>
    <t>42444M9</t>
  </si>
  <si>
    <t>VVT-0011407</t>
  </si>
  <si>
    <t>MBT 200KVA 15/0.2 LE TRANSFO 42444M9-1.21300122.0011407_42444M9</t>
  </si>
  <si>
    <t>VVT-201805005</t>
  </si>
  <si>
    <t>31023583</t>
  </si>
  <si>
    <t>VVT-0011421</t>
  </si>
  <si>
    <t>HT VA PTLHT QUAN THU DUC-1.21300126.0011421_31023583</t>
  </si>
  <si>
    <t>VVT-201805019</t>
  </si>
  <si>
    <t>090205373</t>
  </si>
  <si>
    <t>VVT-0011433</t>
  </si>
  <si>
    <t>MBT 3P 160KVA 15-22/0.4KV HT &amp; PT TRAM ,LHT CH.QUA TIA P.THOI AN,Q12-1.21304218.0011433_090205373</t>
  </si>
  <si>
    <t>VVT-201805031</t>
  </si>
  <si>
    <t>112160238</t>
  </si>
  <si>
    <t>VVT-0011505</t>
  </si>
  <si>
    <t>MBT 160KVA 15/0.4 (SM : 112160238) (Lắp MBA thứ 2 TBA 110kV ĐaKao)-1.21320118.0011505_112160238</t>
  </si>
  <si>
    <t>VVT-201806032</t>
  </si>
  <si>
    <t>198 117 971</t>
  </si>
  <si>
    <t>37 672 078</t>
  </si>
  <si>
    <t>4031320136006</t>
  </si>
  <si>
    <t>VVT-0011540</t>
  </si>
  <si>
    <t>MBT 3P 2000KVA 15/0,4KV THIBIDI SM 4031320136006-1.21304200.0011540_4031320136006</t>
  </si>
  <si>
    <t>VVT-201807033</t>
  </si>
  <si>
    <t>041012238</t>
  </si>
  <si>
    <t>VVT-0011565</t>
  </si>
  <si>
    <t>MBT 1P 50kva ctr PT lưới trạm hạ thế xã VLA,VLB,Phạm Văn Hai (2011)-1.21020100.0011565_041012238</t>
  </si>
  <si>
    <t>VVT-201807058</t>
  </si>
  <si>
    <t>11 095 710</t>
  </si>
  <si>
    <t>041012202</t>
  </si>
  <si>
    <t>VVT-0011566</t>
  </si>
  <si>
    <t>MBT 1P 50kva ctr PT lưới trạm hạ thế xã VLA,VLB,Phạm Văn Hai (2011)-1.21020100.0011566_041012202</t>
  </si>
  <si>
    <t>VVT-201807059</t>
  </si>
  <si>
    <t>MDD0004</t>
  </si>
  <si>
    <t>VVT-0011603</t>
  </si>
  <si>
    <t>MBT 10KVA So serial MDD004 THIBIDI kiem ke thua 2016-1.21520101.0011603_MDD0004</t>
  </si>
  <si>
    <t>VVT-201808006</t>
  </si>
  <si>
    <t>402 965</t>
  </si>
  <si>
    <t>MDD0003</t>
  </si>
  <si>
    <t>VVT-0011604</t>
  </si>
  <si>
    <t>MBT 25KVA So serial MDD003 GE kiem ke thua 2016-1.21520102.0011604_MDD0003</t>
  </si>
  <si>
    <t>VVT-201808007</t>
  </si>
  <si>
    <t>1 204 650</t>
  </si>
  <si>
    <t>1 007 432</t>
  </si>
  <si>
    <t>70351300</t>
  </si>
  <si>
    <t>VVT-0011609</t>
  </si>
  <si>
    <t>MBT CUA CONG TRINH DIEN KHI HOA XA PHU MY SM: 70351300-1.21300108.0011609_70351300</t>
  </si>
  <si>
    <t>VVT-201808012</t>
  </si>
  <si>
    <t>040913200</t>
  </si>
  <si>
    <t>VVT-0011611</t>
  </si>
  <si>
    <t>MBT 50KVA 22/0,4KV SM: 0409132000-1.21300108.0011611_040913200</t>
  </si>
  <si>
    <t>VVT-201808014</t>
  </si>
  <si>
    <t>14 272 892</t>
  </si>
  <si>
    <t>VVT-0011641</t>
  </si>
  <si>
    <t>MBT 1P 50kVA 8.66-12.7/0.23-0.44kV (THIBIDI) -1.21020200.0011641_161501570</t>
  </si>
  <si>
    <t>VVT-201808044</t>
  </si>
  <si>
    <t>21 704 185</t>
  </si>
  <si>
    <t>S041012240</t>
  </si>
  <si>
    <t>VVT-0011646</t>
  </si>
  <si>
    <t>MBT 1P 50kva ctr PT lưới trạm hạ thế xã VLA,VLB,Phạm Văn Hai (2011)-1.21020100.0011646_S041012240</t>
  </si>
  <si>
    <t>VVT-201808049</t>
  </si>
  <si>
    <t>040900200</t>
  </si>
  <si>
    <t>VVT-0011699</t>
  </si>
  <si>
    <t>HTPT LHT_THT XA PHU MY HUNG, AN PHU,AN NHON TAY CU CHI, SM 040900200-1.21300108.0011699_040900200</t>
  </si>
  <si>
    <t>VVT-201808102</t>
  </si>
  <si>
    <t>70851669-22</t>
  </si>
  <si>
    <t>VVT-0011712</t>
  </si>
  <si>
    <t>MBT DIEN KHI HOA XA TAN THONG HOI, SM 70851669-22-1.21300108.0011712_70851669-22</t>
  </si>
  <si>
    <t>VVT-201808115</t>
  </si>
  <si>
    <t>31051607-22</t>
  </si>
  <si>
    <t>VVT-0011716</t>
  </si>
  <si>
    <t>MBT CT TCCS Từ 1P - 3P TAN AN HOI, PVA , TA CU CHI 50KVA SM 31051607-22-1.21300108.0011716_31051607-22</t>
  </si>
  <si>
    <t>VVT-201808119</t>
  </si>
  <si>
    <t>4012150004073</t>
  </si>
  <si>
    <t>VVT-0011722</t>
  </si>
  <si>
    <t>TBA 50 - TT Y TE DP P.NAM -C QUAN Y-TC HAU CAN -B.QUAN Y 4012150004073-1.21300108.0011722_4012150004073</t>
  </si>
  <si>
    <t>VVT-201808125</t>
  </si>
  <si>
    <t>20 360 166</t>
  </si>
  <si>
    <t>150903344</t>
  </si>
  <si>
    <t>VVT-0011756</t>
  </si>
  <si>
    <t>MBT 1P- KHU phụ trợ KCN Tân Bình  Lô F,H-1.21300136.0011756_150903344</t>
  </si>
  <si>
    <t>VVT-201808159</t>
  </si>
  <si>
    <t>2 696 226</t>
  </si>
  <si>
    <t>050307172</t>
  </si>
  <si>
    <t>VVT-0011781</t>
  </si>
  <si>
    <t>MBT 75 HT PT TBT Ph.HTân, T.T.Hòa, PTrung,HThạnh, TSNhì Q.TP-NNK050707-1.21300110.0011781_050307172</t>
  </si>
  <si>
    <t>VVT-201808184</t>
  </si>
  <si>
    <t>9 087 493</t>
  </si>
  <si>
    <t>4121225740755</t>
  </si>
  <si>
    <t>VVT-0011802</t>
  </si>
  <si>
    <t>MBT 250KVA HT &amp; PTL, TRAM HT C QUA TAI P TMT-TCH Q.12-1.21300126.0011802_4121225740755</t>
  </si>
  <si>
    <t>VVT-201809013</t>
  </si>
  <si>
    <t>13 744 963</t>
  </si>
  <si>
    <t>041200375</t>
  </si>
  <si>
    <t>VVT-0011870</t>
  </si>
  <si>
    <t>HTPT LHT_THT QUAN 12-1.21300108.0011870_041200375</t>
  </si>
  <si>
    <t>VVT-201809081</t>
  </si>
  <si>
    <t>10523128</t>
  </si>
  <si>
    <t>VVT-0011872</t>
  </si>
  <si>
    <t>MAY BIEN THE CT HTPT LHT-THTPDONG HUNG THUAN, TRUNG MY TAY QUAN 12-1.21300126.0011872_10523128</t>
  </si>
  <si>
    <t>VVT-201809083</t>
  </si>
  <si>
    <t>800817</t>
  </si>
  <si>
    <t>VVT-0011959</t>
  </si>
  <si>
    <t>MAY BIEN THE DKHOA XA BINH CHANH*3P-15-22/0.4* 250 KVA-1.21300126.0011959_800817</t>
  </si>
  <si>
    <t>VVT-201811061</t>
  </si>
  <si>
    <t>061115121</t>
  </si>
  <si>
    <t>VVT-0011962</t>
  </si>
  <si>
    <t>MBT 1P 100kVA 8.66-12.7/0.23-0.44kV (EMC)  NCĐA 2016 mua sắm mới -1.21020100.0011962_061115121</t>
  </si>
  <si>
    <t>VVT-201811064</t>
  </si>
  <si>
    <t>28 349 971</t>
  </si>
  <si>
    <t>VVT-0011972</t>
  </si>
  <si>
    <t>MBT 1P 50kVA 8.66-12.7/0.23-0.44kV (THIBIDI)  NCĐA 2016 mua sắm mới-1.21020100.0011972_151504015</t>
  </si>
  <si>
    <t>VVT-201811074</t>
  </si>
  <si>
    <t>21 593 485</t>
  </si>
  <si>
    <t>010792130</t>
  </si>
  <si>
    <t>VVT-0012003</t>
  </si>
  <si>
    <t>MBT 15KVA SM: 010792130-1.21300101.0012003_010792130</t>
  </si>
  <si>
    <t>VVT-201811105</t>
  </si>
  <si>
    <t>111577A03</t>
  </si>
  <si>
    <t>VVT-0012004</t>
  </si>
  <si>
    <t>MBT HTPT LUOI HA THE TRAM HA THE HUYEN CAN GIO SM: 111577A03-1.21300108.0012004_111577A03</t>
  </si>
  <si>
    <t>VVT-201811106</t>
  </si>
  <si>
    <t>131100125</t>
  </si>
  <si>
    <t>VVT-0012011</t>
  </si>
  <si>
    <t>MBT 100KVA 15(22)/0,4KV SM: 131100125 (TCCS 12 trạm)-1.21300112.0012011_131100125</t>
  </si>
  <si>
    <t>VVT-201811113</t>
  </si>
  <si>
    <t>22 135 613</t>
  </si>
  <si>
    <t>70851802-22</t>
  </si>
  <si>
    <t>VVT-0011989</t>
  </si>
  <si>
    <t>MBT DIEN KHI HOA XA TAN THUAN TAY-70851802-22-1.21300108.0011989_70851802-22</t>
  </si>
  <si>
    <t>VVT-201811091</t>
  </si>
  <si>
    <t>080713245</t>
  </si>
  <si>
    <t>VVT-0011995</t>
  </si>
  <si>
    <t>MBT 100KVA 15(22)/0,4KV SM: 080713245 (TCCS 12 trạm)-1.21300112.0011995_080713245</t>
  </si>
  <si>
    <t>VVT-201811097</t>
  </si>
  <si>
    <t>22 130 455</t>
  </si>
  <si>
    <t>70421115-22</t>
  </si>
  <si>
    <t>VVT-0012119</t>
  </si>
  <si>
    <t>MBT DIEN KHI HOA XA PHUOC THANH-1.21300102.0012119_70421115-22</t>
  </si>
  <si>
    <t>VVT-201812097</t>
  </si>
  <si>
    <t>70131018-22</t>
  </si>
  <si>
    <t>VVT-0012129</t>
  </si>
  <si>
    <t>MBT CUA CONG TRINH DIEN KHI HOA XA TAN THANH DONG-1.21300105.0012129_70131018-22</t>
  </si>
  <si>
    <t>VVT-201812107</t>
  </si>
  <si>
    <t>04100082</t>
  </si>
  <si>
    <t>VVT-0012137</t>
  </si>
  <si>
    <t>HTPT LHT_THT XA PHU MY HUNG, AN PHU,AN NHON TAY CU CHI-1.21300108.0012137_04100082</t>
  </si>
  <si>
    <t>VVT-201812115</t>
  </si>
  <si>
    <t>31051586-22</t>
  </si>
  <si>
    <t>VVT-0012144</t>
  </si>
  <si>
    <t>MBT CT TCCS Từ 1P - 3P TAN AN HOI, PVA , TA CU CHI 50KVA SM 31051586-1.21300108.0012144_31051586-22</t>
  </si>
  <si>
    <t>VVT-201812122</t>
  </si>
  <si>
    <t>357772</t>
  </si>
  <si>
    <t>VVT-0012151</t>
  </si>
  <si>
    <t>MAY BIEN THE LUOI HT-TRAM HT Q.TH_DUC*3P-15-22/0.4* 160 KVA-1.21300118.0012151_357772</t>
  </si>
  <si>
    <t>VVT-201812129</t>
  </si>
  <si>
    <t>VVT-0012163</t>
  </si>
  <si>
    <t>MBT công trình NC từ 15kV-&gt; 22kV tuyến dây Trung An-1.21304208.0012163_S04101243</t>
  </si>
  <si>
    <t>VVT-201812141</t>
  </si>
  <si>
    <t>10 680 350</t>
  </si>
  <si>
    <t>VVT-0012164</t>
  </si>
  <si>
    <t>MBT công trình NC từ 15kV-&gt; 22kV tuyến dây Trung An-1.21304208.0012164_S041012182</t>
  </si>
  <si>
    <t>VVT-201812142</t>
  </si>
  <si>
    <t>07940615</t>
  </si>
  <si>
    <t>VVT-0012209</t>
  </si>
  <si>
    <t>TRANG BI MBT PHUC VU CHUYEN DOI DIEN AP 15kV-22Kv-400kVA-LLK151501-07940615-1.21304230.0012209_07940615</t>
  </si>
  <si>
    <t>VVT-201812187</t>
  </si>
  <si>
    <t>105 430 042</t>
  </si>
  <si>
    <t>050407332</t>
  </si>
  <si>
    <t>VVT-0012229</t>
  </si>
  <si>
    <t>MBT 75kva SM.050407332 CN Cty TNHH DV Thiên Hải -6 Nguyễn Thị Thập Q.7-1.21300110.0012229_050407332</t>
  </si>
  <si>
    <t>VVT-201812207</t>
  </si>
  <si>
    <t>8 654 297</t>
  </si>
  <si>
    <t>05100768</t>
  </si>
  <si>
    <t>VVT-0012231</t>
  </si>
  <si>
    <t>MBT 75KVA SM.05100768- HTHIEN &amp; PT LUOI TRAM HT Q7-2007-JJK060702-1.21304210.0012231_05100768</t>
  </si>
  <si>
    <t>VVT-201812209</t>
  </si>
  <si>
    <t>VVT-0012366</t>
  </si>
  <si>
    <t>MBT 50KV HT &amp;PTL DIEN LUC THU THIEM SM: 041012382( Tang phu 3))-1.21304208.0012366_041012382</t>
  </si>
  <si>
    <t>VVT-201812344</t>
  </si>
  <si>
    <t>12060431</t>
  </si>
  <si>
    <t>VVT-0012386</t>
  </si>
  <si>
    <t>MBT 3PHA 250KVA12060431 KHU DAN CU TRAN DUY HUNG P.PHU HUU Q9-1.21304226.0012386_12060431</t>
  </si>
  <si>
    <t>VVT-201812364</t>
  </si>
  <si>
    <t>041013401</t>
  </si>
  <si>
    <t>VVT-0012493</t>
  </si>
  <si>
    <t>MBT 1P 50KVA NCDA TUYEN GO LAO, AP DON, TAM THON 1, 2 T.HIEP-RRK122102-1.21303008.0012493_041013401</t>
  </si>
  <si>
    <t>VVT-201901094</t>
  </si>
  <si>
    <t>21 165 977</t>
  </si>
  <si>
    <t>VVT-0012477</t>
  </si>
  <si>
    <t>MBT 50KVA An nghĩa 2 SM: S04101291 (nâng cấp tuyến BK)-1.21300108.0012477_S04101291</t>
  </si>
  <si>
    <t>VVT-201901078</t>
  </si>
  <si>
    <t>13 152 980</t>
  </si>
  <si>
    <t>4121225740741</t>
  </si>
  <si>
    <t>VVT-0012481</t>
  </si>
  <si>
    <t>MBT HT VA PTL, TRAM HT XA PHD, TTD, TA CC SM 4121225740741-1.21300126.0012481_4121225740741</t>
  </si>
  <si>
    <t>VVT-201901082</t>
  </si>
  <si>
    <t>161502583</t>
  </si>
  <si>
    <t>VVT-0012649</t>
  </si>
  <si>
    <t>TRANG BI MBT NANG CAP DIEN AP 50KVA-LLK161501-SM161502583-1.21304208.0012649_161502583</t>
  </si>
  <si>
    <t>VVT-201903036</t>
  </si>
  <si>
    <t>23 552 583</t>
  </si>
  <si>
    <t>161502702</t>
  </si>
  <si>
    <t>VVT-0012652</t>
  </si>
  <si>
    <t>TRANG BI MBT NANG CAP DIEN AP 250KVA-LLK161501-SM161502702-1.21304208.0012652_161502702</t>
  </si>
  <si>
    <t>VVT-201903039</t>
  </si>
  <si>
    <t>4121232733363</t>
  </si>
  <si>
    <t>VVT-0012692</t>
  </si>
  <si>
    <t>MBT 3 pha 320KVA (CT: HTPT Bình Lợi, Phạm Văn Hai, Lê Minh Xuân 2005)-1.21050000.0012692_4121232733363</t>
  </si>
  <si>
    <t>VVT-201903079</t>
  </si>
  <si>
    <t>61251912</t>
  </si>
  <si>
    <t>VVT-0012727</t>
  </si>
  <si>
    <t>MBT CUA CONG TRINH DIEN KHI HOA XA THANH LOC-1.21304226.0012727_61251912</t>
  </si>
  <si>
    <t>VVT-201903114</t>
  </si>
  <si>
    <t>4032100048298</t>
  </si>
  <si>
    <t>VVT-0012853</t>
  </si>
  <si>
    <t>MBT- HT VA PTL DIEN QUAN 6 100KVA 4032100048298-1.21304200.0012853_4032100048298</t>
  </si>
  <si>
    <t>VVT-201904120</t>
  </si>
  <si>
    <t>132160283</t>
  </si>
  <si>
    <t>VVT-0012863</t>
  </si>
  <si>
    <t>HT&amp;PT LUOI HA THE KV TRAM HOANG HAI 2A, P BTD,Q BT-LLK130735-132160283-1.21304201.0012863_132160283</t>
  </si>
  <si>
    <t>VVT-201904130</t>
  </si>
  <si>
    <t>106 147 150</t>
  </si>
  <si>
    <t>40 202 960</t>
  </si>
  <si>
    <t>VVT-0012843</t>
  </si>
  <si>
    <t>MBT 1P 50kVA 12,7/0,2-0,4kV - RRK140901-1.21303201.0012843_04031485</t>
  </si>
  <si>
    <t>VVT-201904110</t>
  </si>
  <si>
    <t>37 825 600</t>
  </si>
  <si>
    <t>17 780 900</t>
  </si>
  <si>
    <t>04050778</t>
  </si>
  <si>
    <t>VVT-0012891</t>
  </si>
  <si>
    <t>MBT 3P 3x50kva Ctr XDM TBT 3x50kva CS Vạn Lợi-1.21050000.0012891_04050778</t>
  </si>
  <si>
    <t>VVT-201904158</t>
  </si>
  <si>
    <t>48 054 357</t>
  </si>
  <si>
    <t>121213153</t>
  </si>
  <si>
    <t>VVT-0012920</t>
  </si>
  <si>
    <t>MBT 250KVA SCCD 121213153-Ngam hoa LD d.Khanh Hoi-1324C006-DIENKHIHOA5-1.21304226.0012920_121213153</t>
  </si>
  <si>
    <t>VVT-201905026</t>
  </si>
  <si>
    <t>VVT-0012969</t>
  </si>
  <si>
    <t>MBT 1 pha Ctr nang cấp từ 15kV-&gt; 22kV tuyến an hạ năm 2013-1.21304208.0012969_S04091296</t>
  </si>
  <si>
    <t>VVT-201905075</t>
  </si>
  <si>
    <t>05121313</t>
  </si>
  <si>
    <t>VVT-0013063</t>
  </si>
  <si>
    <t>MBT 1P 75kVA 8,6/0,2kV - RRK140901-1.21303001.0013063_05121313</t>
  </si>
  <si>
    <t>VVT-201905169</t>
  </si>
  <si>
    <t>23 521 503</t>
  </si>
  <si>
    <t>060900816</t>
  </si>
  <si>
    <t>VVT-0013024</t>
  </si>
  <si>
    <t>HTPT LHT-THT PBINH,PLONGA,PLONGB,LONG TRUONG,TRTHANH,PHU HUU Q9-1.21300112.0013024_060900816</t>
  </si>
  <si>
    <t>VVT-201905130</t>
  </si>
  <si>
    <t>4071275359046</t>
  </si>
  <si>
    <t>VVT-0013164</t>
  </si>
  <si>
    <t>MBT 3P 750KVA 15/0.4KV.-1.21300145.0013164_4071275359046</t>
  </si>
  <si>
    <t>VVT-201906058</t>
  </si>
  <si>
    <t>Cac nuoc khac</t>
  </si>
  <si>
    <t>405 367 000</t>
  </si>
  <si>
    <t>310 367 000</t>
  </si>
  <si>
    <t>43185K22</t>
  </si>
  <si>
    <t>VVT-0013233</t>
  </si>
  <si>
    <t>T3 15KV 120/208 315KVA QUOC TOAN LE TRANSFO 43185K22-1.21300100.0013233_43185K22</t>
  </si>
  <si>
    <t>VVT-201907037</t>
  </si>
  <si>
    <t>4121225732692</t>
  </si>
  <si>
    <t>VVT-0013230</t>
  </si>
  <si>
    <t>MBT 250KVA thừa trong kiểm kê 01.07.09 số seri 4121225732692-1.21300118.0013230_4121225732692</t>
  </si>
  <si>
    <t>VVT-201907034</t>
  </si>
  <si>
    <t>5 988 704</t>
  </si>
  <si>
    <t>4032100035141</t>
  </si>
  <si>
    <t>VVT-0013352</t>
  </si>
  <si>
    <t>MBT công trình hoàn thiện và phát triển lưới trạm hạ thế Q11-1.21304200.0013352_4032100035141</t>
  </si>
  <si>
    <t>VVT-201907156</t>
  </si>
  <si>
    <t>495014</t>
  </si>
  <si>
    <t>VVT-0013414</t>
  </si>
  <si>
    <t>TI 8660/220 100KVA THATAICO GE 495014-1.21300112.0013414_495014</t>
  </si>
  <si>
    <t>VVT-201907218</t>
  </si>
  <si>
    <t>800984</t>
  </si>
  <si>
    <t>VVT-0013415</t>
  </si>
  <si>
    <t>MAY BIEN THE DKHOA XA BINH CHANH*3P-15-22/0.4* 160 KVA-1.21300118.0013415_800984</t>
  </si>
  <si>
    <t>VVT-201907219</t>
  </si>
  <si>
    <t>4032175047877</t>
  </si>
  <si>
    <t>VVT-0013449</t>
  </si>
  <si>
    <t>Máy biến thế CT HTPT lưới điện xã Vĩnh Lộc A,B 2004-1.21050000.0013449_4032175047877</t>
  </si>
  <si>
    <t>VVT-201908023</t>
  </si>
  <si>
    <t>3 965 416</t>
  </si>
  <si>
    <t>S040317124</t>
  </si>
  <si>
    <t>VVT-0013519</t>
  </si>
  <si>
    <t>MBT 50 KVA No S040317124  PT tram luoi trung ht P.Thoi An-1.21520108.0013519_S040317124</t>
  </si>
  <si>
    <t>VVT-201909004</t>
  </si>
  <si>
    <t>S04031770</t>
  </si>
  <si>
    <t>VVT-0013520</t>
  </si>
  <si>
    <t>MBT 50 KVA No S04031770  PT tram luoi trung ht P.Thoi An-1.21520108.0013520_S04031770</t>
  </si>
  <si>
    <t>VVT-201909005</t>
  </si>
  <si>
    <t>S040317283</t>
  </si>
  <si>
    <t>VVT-0013522</t>
  </si>
  <si>
    <t>MBT 50 KVA No S040317283 PT tram luoi THT P Thanh Loc-1.21520108.0013522_S040317283</t>
  </si>
  <si>
    <t>VVT-201909007</t>
  </si>
  <si>
    <t>090706202</t>
  </si>
  <si>
    <t>VVT-0013624</t>
  </si>
  <si>
    <t>MBT 160KVA (CC ĐIEN KHO LANH CHO ĐM TAM BINH)-1.21300118.0013624_090706202</t>
  </si>
  <si>
    <t>VVT-201909109</t>
  </si>
  <si>
    <t>14 931 477</t>
  </si>
  <si>
    <t>161502726</t>
  </si>
  <si>
    <t>VVT-0013661</t>
  </si>
  <si>
    <t>MBT 1P 50kVA SM:161502726-THIBIDI- NNK160901-1.21300108.0013661_161502726</t>
  </si>
  <si>
    <t>VVT-201909146</t>
  </si>
  <si>
    <t>39 110 422</t>
  </si>
  <si>
    <t>22 998 097</t>
  </si>
  <si>
    <t>161502519</t>
  </si>
  <si>
    <t>VVT-0013736</t>
  </si>
  <si>
    <t>TRANG BI MBT PHUC VU NANG CAP DIEN AP LEN 22KV-50KVA-LLK171501-161502519-1.21304208.0013736_161502519</t>
  </si>
  <si>
    <t>VVT-201909221</t>
  </si>
  <si>
    <t>25 572 052</t>
  </si>
  <si>
    <t>MP(73332362)</t>
  </si>
  <si>
    <t>VVT-0014193</t>
  </si>
  <si>
    <t>T1 8660/14400/BT 25KVA WAGNER 220/440V N 7333362 (73332362) THUC PHAM-1.21300102.0014193_MP(73332362)</t>
  </si>
  <si>
    <t>VVT-201910456</t>
  </si>
  <si>
    <t>4032100035129</t>
  </si>
  <si>
    <t>VVT-0014239</t>
  </si>
  <si>
    <t>MBT 1P 100KVA-CT HT&amp;PT LHT SM:4032100035129-1.21304212.0014239_4032100035129</t>
  </si>
  <si>
    <t>VVT-201910502</t>
  </si>
  <si>
    <t>4061225379229</t>
  </si>
  <si>
    <t>VVT-0014243</t>
  </si>
  <si>
    <t>MBT 250KVA HT &amp; PT LUOI TRAM HA THE Q9(TAN NHON 2/1)-1.21304226.0014243_4061225379229</t>
  </si>
  <si>
    <t>VVT-201910506</t>
  </si>
  <si>
    <t>17 828 950</t>
  </si>
  <si>
    <t>060209102</t>
  </si>
  <si>
    <t>VVT-0014344</t>
  </si>
  <si>
    <t>MBT SCCD 100kVA SM 060209102-1.21300100.0014344_060209102</t>
  </si>
  <si>
    <t>VVT-201911064</t>
  </si>
  <si>
    <t>161502699</t>
  </si>
  <si>
    <t>VVT-0014376</t>
  </si>
  <si>
    <t>TRANG BI MBT NANG CAP DIEN AP 50KVA-LLK161501-SM161502699-1.21304208.0014376_161502699</t>
  </si>
  <si>
    <t>VVT-201911096</t>
  </si>
  <si>
    <t>23 378 903</t>
  </si>
  <si>
    <t>7091310088171</t>
  </si>
  <si>
    <t>VVT-0014404</t>
  </si>
  <si>
    <t>MBT 1000kva-7081310088171-DDời TBT 1000KVA CC điện CCư CTy Thủy sản 4-1.21304236.0014404_7091310088171</t>
  </si>
  <si>
    <t>VVT-201911124</t>
  </si>
  <si>
    <t>183 147 300</t>
  </si>
  <si>
    <t>S041012142</t>
  </si>
  <si>
    <t>VVT-0014480</t>
  </si>
  <si>
    <t>MBT NC LDTT TU 15KV LEN 22KV 02 TUYEN BEN THAN, SAMYANG H.CUCHI 2012-1.21304208.0014480_S041012142</t>
  </si>
  <si>
    <t>VVT-201912037</t>
  </si>
  <si>
    <t>VVT-0014485</t>
  </si>
  <si>
    <t>MBT thuộc CTr NC lưới điện trung thế 15kV-22kV tuyến dây Phước V-1.21304208.0014485_S040912176</t>
  </si>
  <si>
    <t>VVT-201912042</t>
  </si>
  <si>
    <t>VVT-0014491</t>
  </si>
  <si>
    <t>MBT công trình NC từ 15kV-&gt; 22kV tuyến dây Trung An-1.21304208.0014491_S041012128</t>
  </si>
  <si>
    <t>VVT-201912048</t>
  </si>
  <si>
    <t>VVT-0014492</t>
  </si>
  <si>
    <t>MBT công trình NC từ 15kV-&gt; 22kV tuyến dây Trung An-1.21304208.0014492_S041012389</t>
  </si>
  <si>
    <t>VVT-201912049</t>
  </si>
  <si>
    <t>VVT-0014495</t>
  </si>
  <si>
    <t>MBT công trình NC từ 15kV-&gt; 22kV tuyến dây Trung An-1.21304208.0014495_S040912254</t>
  </si>
  <si>
    <t>VVT-201912052</t>
  </si>
  <si>
    <t>VVT-0014496</t>
  </si>
  <si>
    <t>MBT công trình NC từ 15kV-&gt; 22kV tuyến dây Trung An-1.21304208.0014496_S040912274</t>
  </si>
  <si>
    <t>VVT-201912053</t>
  </si>
  <si>
    <t>06080839</t>
  </si>
  <si>
    <t>VVT-0014603</t>
  </si>
  <si>
    <t>MBT CT HTPTT &amp; LHT P.11-P.15 Q.TAN BINH NAM 2009 TRAM H.H.THAM 1/3-1.21304200.0014603_06080839</t>
  </si>
  <si>
    <t>VVT-201912160</t>
  </si>
  <si>
    <t>77 979 034</t>
  </si>
  <si>
    <t>14090482</t>
  </si>
  <si>
    <t>VVT-0014689</t>
  </si>
  <si>
    <t>MBT 400KVA 3P SM 14090482-1.21300130.0014689_14090482</t>
  </si>
  <si>
    <t>VVT-201912246</t>
  </si>
  <si>
    <t>70351382</t>
  </si>
  <si>
    <t>VVT-0014734</t>
  </si>
  <si>
    <t>MBT CUA CONG TRINH DIEN KHI HOA XA HUNG LONG-1.21300108.0014734_70351382</t>
  </si>
  <si>
    <t>VVT-201912291</t>
  </si>
  <si>
    <t>358184</t>
  </si>
  <si>
    <t>VVT-0014983</t>
  </si>
  <si>
    <t>MBT LHT,THT Q8*3P-15-22/0.4* 400 KVA 358184-1.21300130.0014983_358184</t>
  </si>
  <si>
    <t>VVT-202001243</t>
  </si>
  <si>
    <t>60443050</t>
  </si>
  <si>
    <t>VVT-0014989</t>
  </si>
  <si>
    <t>MBT 60443050    TBD4         96/2.04.96        11B-11.06.96-1.21300130.0014989_60443050</t>
  </si>
  <si>
    <t>VVT-202001249</t>
  </si>
  <si>
    <t>60543062</t>
  </si>
  <si>
    <t>VVT-0014996</t>
  </si>
  <si>
    <t>MBT 60543062    TBD4         96/2.04.96        11B-11.06.96-1.21300130.0014996_60543062</t>
  </si>
  <si>
    <t>VVT-202001256</t>
  </si>
  <si>
    <t>60543070</t>
  </si>
  <si>
    <t>VVT-0015000</t>
  </si>
  <si>
    <t>MBT 60543070 TBD4 96/2.04.96 11B-11.06.96.-1.21300130.0015000_60543070</t>
  </si>
  <si>
    <t>VVT-202001260</t>
  </si>
  <si>
    <t>4 978 526</t>
  </si>
  <si>
    <t>800965</t>
  </si>
  <si>
    <t>VVT-0015001</t>
  </si>
  <si>
    <t>MBT HT LHT TAN BINH*3P-15-22/0.4*400 kVA 800965.-1.21300130.0015001_800965</t>
  </si>
  <si>
    <t>VVT-202001261</t>
  </si>
  <si>
    <t>358181</t>
  </si>
  <si>
    <t>VVT-0014973</t>
  </si>
  <si>
    <t>MBT LHT-TRAM HT Q.5*3P-15-22/0.4* 400 KVA 358181-1.21300130.0014973_358181</t>
  </si>
  <si>
    <t>VVT-202001233</t>
  </si>
  <si>
    <t>5 442 445</t>
  </si>
  <si>
    <t>357934</t>
  </si>
  <si>
    <t>VVT-0015023</t>
  </si>
  <si>
    <t>MAY BIEN THE LUOI HA THE TRAM HT GO VAP *3P-15-22/0.4*400KVA-1.21300126.0015023_357934</t>
  </si>
  <si>
    <t>VVT-202002015</t>
  </si>
  <si>
    <t>131 255 941</t>
  </si>
  <si>
    <t>358041</t>
  </si>
  <si>
    <t>VVT-0015025</t>
  </si>
  <si>
    <t>MBT 400KVA 15-22/0.4 SM 358041-1.21300126.0015025_358041</t>
  </si>
  <si>
    <t>VVT-202002017</t>
  </si>
  <si>
    <t>040907139</t>
  </si>
  <si>
    <t>VVT-0015083</t>
  </si>
  <si>
    <t>Máy biến thế chiếu sáng 27 - Hiệp Phước bàn giao-1.21020100.0015083_040907139</t>
  </si>
  <si>
    <t>VVT-202002075</t>
  </si>
  <si>
    <t>358331</t>
  </si>
  <si>
    <t>VVT-0015034</t>
  </si>
  <si>
    <t>MAY BIEN THE LUOI HA THE TRAM HT TAN BINH*3P-15-22/0.4* 400 KVA-1.21304230.0015034_358331</t>
  </si>
  <si>
    <t>VVT-202002026</t>
  </si>
  <si>
    <t>70343098-2</t>
  </si>
  <si>
    <t>VVT-0015040</t>
  </si>
  <si>
    <t>MBT CUA CONG TRINH HTHT LE DAI HANH-1.21300110.0015040_70343098-2</t>
  </si>
  <si>
    <t>VVT-202002032</t>
  </si>
  <si>
    <t>06050149</t>
  </si>
  <si>
    <t>VVT-0015061</t>
  </si>
  <si>
    <t>MBT 100KVA HTPT LHTTHTP1,2,4,5,6,7,8,9,10,11,12,13,14,15 Q11(BThới 33)-1.21300110.0015061_06050149</t>
  </si>
  <si>
    <t>VVT-202002053</t>
  </si>
  <si>
    <t>06110181</t>
  </si>
  <si>
    <t>VVT-0015064</t>
  </si>
  <si>
    <t>MAY BIEN THE 100KVA HTPT LHTTHTP1,2,4,5,6,7,8,9,10,11,12,13,14,15 Q11-1.21300110.0015064_06110181</t>
  </si>
  <si>
    <t>VVT-202002056</t>
  </si>
  <si>
    <t>06050145</t>
  </si>
  <si>
    <t>VVT-0015066</t>
  </si>
  <si>
    <t>MAY BIEN THE 100KVA HTPT LHTTHTP1,2,4,5,6,7,8,9,10,11,12,13,14,15 Q11-1.21300111.0015066_06050145</t>
  </si>
  <si>
    <t>VVT-202002058</t>
  </si>
  <si>
    <t>161501754</t>
  </si>
  <si>
    <t>VVT-0015071</t>
  </si>
  <si>
    <t>MBT 1P 50KVA SM 161501754 CCK150901-1.21304200.0015071_161501754</t>
  </si>
  <si>
    <t>VVT-202002063</t>
  </si>
  <si>
    <t>161218K-36</t>
  </si>
  <si>
    <t>VVT-0015272</t>
  </si>
  <si>
    <t>MBT 161210K-36 1x1000 kva 22/0,4KV Nguyễn Phát Xương-1.21020100.0015272_161218K-36</t>
  </si>
  <si>
    <t>VVT-202003161</t>
  </si>
  <si>
    <t>386 000 000</t>
  </si>
  <si>
    <t>258 520 710</t>
  </si>
  <si>
    <t>060915163</t>
  </si>
  <si>
    <t>VVT-0015237</t>
  </si>
  <si>
    <t>TRANG BI MBT PHUC VU CHUYEN DOI DIEN AP 15kV-22Kv-100kVA-LLK151501-060915163-1.21304212.0015237_060915163</t>
  </si>
  <si>
    <t>VVT-202003126</t>
  </si>
  <si>
    <t>34 413 814</t>
  </si>
  <si>
    <t>12090607</t>
  </si>
  <si>
    <t>VVT-0015258</t>
  </si>
  <si>
    <t>MBT 3P 250KVA 15-22/0.4KV cc điện Cty SXTM N.T.S. phân xưởng Hải Âu 2-1.21304226.0015258_12090607</t>
  </si>
  <si>
    <t>VVT-202003147</t>
  </si>
  <si>
    <t>17 046 644</t>
  </si>
  <si>
    <t>S04031776</t>
  </si>
  <si>
    <t>VVT-0015351</t>
  </si>
  <si>
    <t>MBT  50kVA 12,7(8,66)/0,44_NCDA 2017 (64)-1.21310108.0015351_S04031776</t>
  </si>
  <si>
    <t>VVT-202003240</t>
  </si>
  <si>
    <t>S040317140</t>
  </si>
  <si>
    <t>VVT-0015352</t>
  </si>
  <si>
    <t>MBT  50kVA 12,7(8,66)/0,44_NCDA 2017 (65)-1.21310108.0015352_S040317140</t>
  </si>
  <si>
    <t>VVT-202003241</t>
  </si>
  <si>
    <t>13020452</t>
  </si>
  <si>
    <t>VVT-0015303</t>
  </si>
  <si>
    <t>MBT3P 320KVA 15-22/0.4KV TCCS&amp; PT T.HT ,LHT CHONG Q.TAI XA: BĐ,XTT,XTS-1.21304228.0015303_13020452</t>
  </si>
  <si>
    <t>VVT-202003192</t>
  </si>
  <si>
    <t>05100761</t>
  </si>
  <si>
    <t>VVT-0015370</t>
  </si>
  <si>
    <t>MBT 1P 75kVA (8,66-12,7/0,23-0,46kV) TRAM THAI TÔNG 86-1.21304200.0015370_05100761</t>
  </si>
  <si>
    <t>VVT-202004011</t>
  </si>
  <si>
    <t>S04031715</t>
  </si>
  <si>
    <t>VVT-0015355</t>
  </si>
  <si>
    <t>MBT  50kVA 12,7(8,66)/0,44_NCDA 2017 (70)-1.21310108.0015355_S04031715</t>
  </si>
  <si>
    <t>VVT-202003244</t>
  </si>
  <si>
    <t>70111001</t>
  </si>
  <si>
    <t>VVT-0015414</t>
  </si>
  <si>
    <t>MBT CUA CONG TRINH HTHT F9,F19 QUAN TAN BINH-1.21300112.0015414_70111001</t>
  </si>
  <si>
    <t>VVT-202005030</t>
  </si>
  <si>
    <t>00943159</t>
  </si>
  <si>
    <t>VVT-0015426</t>
  </si>
  <si>
    <t>HTPT LHT_THT P17,18 QTAN BINH-1.21300130.0015426_00943159</t>
  </si>
  <si>
    <t>VVT-202005042</t>
  </si>
  <si>
    <t>80933088</t>
  </si>
  <si>
    <t>VVT-0015439</t>
  </si>
  <si>
    <t>MAY BIEN THE TRAM KHU NHA O TNXP CONG HOA P4 QTB-1.21300128.0015439_80933088</t>
  </si>
  <si>
    <t>VVT-202005055</t>
  </si>
  <si>
    <t>358177</t>
  </si>
  <si>
    <t>VVT-0015421</t>
  </si>
  <si>
    <t>MAY BIEN THE LUOI HA THE TRAM HT TAN BINH*3P-15-22/0.4* 400 KVA-1.21300130.0015421_358177</t>
  </si>
  <si>
    <t>VVT-202005037</t>
  </si>
  <si>
    <t>711005</t>
  </si>
  <si>
    <t>VVT-0015395</t>
  </si>
  <si>
    <t>MBT LUOI HT TRAM HT QUAN 6-1.21300100.0015395_711005</t>
  </si>
  <si>
    <t>VVT-202005011</t>
  </si>
  <si>
    <t>357246</t>
  </si>
  <si>
    <t>VVT-0015471</t>
  </si>
  <si>
    <t>MAY BIEN THE LUOI HT-TRAM HT Q. BINH THANH-1P -8.6-12.7/2-4 *75 KVA-1.21300110.0015471_357246</t>
  </si>
  <si>
    <t>VVT-202006012</t>
  </si>
  <si>
    <t>357231</t>
  </si>
  <si>
    <t>VVT-0015493</t>
  </si>
  <si>
    <t>MAY BIEN THE LUOI HT- TRAM HT Q.4-1P-8.6-12.7/2-4*75KVA-1.21304210.0015493_357231</t>
  </si>
  <si>
    <t>VVT-202006034</t>
  </si>
  <si>
    <t>357801</t>
  </si>
  <si>
    <t>VVT-0015500</t>
  </si>
  <si>
    <t>MAY BIEN THE LUOI HT-TRAM HT Q.TH_DUC*3P-15-22/0.4* 160 KVA-1.21300118.0015500_357801</t>
  </si>
  <si>
    <t>VVT-202006041</t>
  </si>
  <si>
    <t>091100132</t>
  </si>
  <si>
    <t>VVT-0015501</t>
  </si>
  <si>
    <t>MBT160 kVA HTPT-THT HUYEN HOC MON SM 091100132-1.21300118.0015501_091100132</t>
  </si>
  <si>
    <t>VVT-202006042</t>
  </si>
  <si>
    <t>27 722 727</t>
  </si>
  <si>
    <t>13110161</t>
  </si>
  <si>
    <t>VVT-0015545</t>
  </si>
  <si>
    <t>MAY BIEN THE CT HTPT LHT-THT PLTRUNG,LTAY,LCHIEU,LDONG,LXUAN,BTHO QTDU-1.21300128.0015545_13110161</t>
  </si>
  <si>
    <t>VVT-202006086</t>
  </si>
  <si>
    <t>4011232045043</t>
  </si>
  <si>
    <t>VVT-0015548</t>
  </si>
  <si>
    <t>HTPT LHT -THT QUAN THU DUC NAM 2004-1.21300128.0015548_4011232045043</t>
  </si>
  <si>
    <t>VVT-202006089</t>
  </si>
  <si>
    <t>050898290</t>
  </si>
  <si>
    <t>VVT-0015566</t>
  </si>
  <si>
    <t>MBT 75KVA 1 P 8.6-12.7/0.22-0.44  SM.050898290-1.21300110.0015566_050898290</t>
  </si>
  <si>
    <t>VVT-202006107</t>
  </si>
  <si>
    <t>75 KVA</t>
  </si>
  <si>
    <t>140204182</t>
  </si>
  <si>
    <t>VVT-0015553</t>
  </si>
  <si>
    <t>HT VA PTLHT QUAN THU DUC-1.21300130.0015553_140204182</t>
  </si>
  <si>
    <t>VVT-202006094</t>
  </si>
  <si>
    <t>14010775</t>
  </si>
  <si>
    <t>VVT-0015512</t>
  </si>
  <si>
    <t>MBT 400KVA 15/22/0,4 KV UBND Q8(UB Q8-2) SM 14010775-1.21304230.0015512_14010775</t>
  </si>
  <si>
    <t>VVT-202006053</t>
  </si>
  <si>
    <t>31 621 085</t>
  </si>
  <si>
    <t>041204213</t>
  </si>
  <si>
    <t>VVT-0015514</t>
  </si>
  <si>
    <t>MBT 1P 8.6-12.7/0.2-0.4KV HT &amp; PT TRAM ,LHT CH.Q.TAI XA Đ.THANH-1.21303208.0015514_041204213</t>
  </si>
  <si>
    <t>VVT-202006055</t>
  </si>
  <si>
    <t>041204217</t>
  </si>
  <si>
    <t>VVT-0015515</t>
  </si>
  <si>
    <t>MBT 1P 8.6-12.7/0.2-0.4KV HT &amp; PT TRAM ,LHT CH.Q.TAI XA Đ.THANH-1.21303208.0015515_041204217</t>
  </si>
  <si>
    <t>VVT-202006056</t>
  </si>
  <si>
    <t>70251154-22</t>
  </si>
  <si>
    <t>VVT-0015521</t>
  </si>
  <si>
    <t>MBT CUA CONG TRINH DIEN KHI HOA XA XUAN THOI SON-1.21304226.0015521_70251154-22</t>
  </si>
  <si>
    <t>VVT-202006062</t>
  </si>
  <si>
    <t>091100133</t>
  </si>
  <si>
    <t>VVT-0015524</t>
  </si>
  <si>
    <t>MBT HTPT LHT_THT HUYEN HOC MON-1.21304226.0015524_091100133</t>
  </si>
  <si>
    <t>VVT-202006065</t>
  </si>
  <si>
    <t>04050750</t>
  </si>
  <si>
    <t>VVT-0015581</t>
  </si>
  <si>
    <t>MBT 50KVA SM 04050750 CT HT va PTL THT KV BM, HP, TA-1.21303208.0015581_04050750</t>
  </si>
  <si>
    <t>VVT-202006122</t>
  </si>
  <si>
    <t>050906114</t>
  </si>
  <si>
    <t>VVT-0015588</t>
  </si>
  <si>
    <t>MBT CHONG QUA TAI TBT KHU VUC ANLAC A TAN TAO A BT(425C017)SM050906114-1.21304200.0015588_050906114</t>
  </si>
  <si>
    <t>VVT-202006129</t>
  </si>
  <si>
    <t>14080604</t>
  </si>
  <si>
    <t>VVT-0015590</t>
  </si>
  <si>
    <t>MBT CHONG QUA TAI TBT KHU VUC ANLAC A TAN TAO A BT(425C017)SM14080604-1.21304200.0015590_14080604</t>
  </si>
  <si>
    <t>VVT-202006131</t>
  </si>
  <si>
    <t>31 118 173</t>
  </si>
  <si>
    <t>01011141</t>
  </si>
  <si>
    <t>VVT-0015615</t>
  </si>
  <si>
    <t>HTPT LHT_THT P BEN THANH, NGUYEN CU TRINH Q1-1.21300100.0015615_01011141</t>
  </si>
  <si>
    <t>VVT-202006156</t>
  </si>
  <si>
    <t>01011147</t>
  </si>
  <si>
    <t>VVT-0015616</t>
  </si>
  <si>
    <t>HTPT LHT_THT P BEN THANH, NGUYEN CU TRINH Q1-1.21300100.0015616_01011147</t>
  </si>
  <si>
    <t>VVT-202006157</t>
  </si>
  <si>
    <t>061101501</t>
  </si>
  <si>
    <t>VVT-0015620</t>
  </si>
  <si>
    <t>MAY BIEN THE 100KVA 8.6-12.7/0.2-0.4KV-1.21300100.0015620_061101501</t>
  </si>
  <si>
    <t>VVT-202006161</t>
  </si>
  <si>
    <t>4032100048308</t>
  </si>
  <si>
    <t>VVT-0015627</t>
  </si>
  <si>
    <t>MBT CT HTPT LHT Q1 2004-1.21304200.0015627_4032100048308</t>
  </si>
  <si>
    <t>VVT-202006168</t>
  </si>
  <si>
    <t>051200186</t>
  </si>
  <si>
    <t>VVT-0015729</t>
  </si>
  <si>
    <t>HTPT LHT_THT XA BTRI DONG,TAN TAO, TAN KIEN, TAN NHAT BC-1.21300100.0015729_051200186</t>
  </si>
  <si>
    <t>VVT-202007098</t>
  </si>
  <si>
    <t>0310121T</t>
  </si>
  <si>
    <t>VVT-0015731</t>
  </si>
  <si>
    <t>MAY BIEN THE 1PHA 8.6-12.7/0.2-0.4KV-1.21300100.0015731_0310121T</t>
  </si>
  <si>
    <t>VVT-202007100</t>
  </si>
  <si>
    <t>050203130</t>
  </si>
  <si>
    <t>VVT-0015735</t>
  </si>
  <si>
    <t>MBT-HT VA PTL AN LAC BINH TRI DONG BINH TAN-2004 050203130-1.21304200.0015735_050203130</t>
  </si>
  <si>
    <t>VVT-202007104</t>
  </si>
  <si>
    <t>31171415</t>
  </si>
  <si>
    <t>VVT-0015739</t>
  </si>
  <si>
    <t>MBT 75KVA-HT&amp; PTL TRAM HA THE XA BHH SM 31171415-1.21304200.0015739_31171415</t>
  </si>
  <si>
    <t>VVT-202007108</t>
  </si>
  <si>
    <t>050698166</t>
  </si>
  <si>
    <t>VVT-0015634</t>
  </si>
  <si>
    <t>MAY BIEN THE HT LUOI HT PHU NHUAN-1P -8.6-12.7/2-4 *75 KVA-1.21300110.0015634_050698166</t>
  </si>
  <si>
    <t>VVT-202007003</t>
  </si>
  <si>
    <t>06010127</t>
  </si>
  <si>
    <t>VVT-0015642</t>
  </si>
  <si>
    <t>HTPT LHT_THT NGO HEM P17,18 QTBINH-1.21300112.0015642_06010127</t>
  </si>
  <si>
    <t>VVT-202007011</t>
  </si>
  <si>
    <t>200505243</t>
  </si>
  <si>
    <t>VVT-0015654</t>
  </si>
  <si>
    <t>MBT 1000KVA SM200505243-TBT 1000KVA CHUNG CU 250 NGUYEN THI MINH KHAI-1.21300154.0015654_200505243</t>
  </si>
  <si>
    <t>VVT-202007023</t>
  </si>
  <si>
    <t>4032175032106</t>
  </si>
  <si>
    <t>VVT-0015655</t>
  </si>
  <si>
    <t>MBT 75KVA CT NGAN NGUA QT TBT CC KV P14-NNK030750-1.21300210.0015655_4032175032106</t>
  </si>
  <si>
    <t>VVT-202007024</t>
  </si>
  <si>
    <t>4032100048334</t>
  </si>
  <si>
    <t>VVT-0015670</t>
  </si>
  <si>
    <t>MBT 1P 100 KVA 4032100048334 HT &amp; PTL THT QUAN 8 NAM 2004.-1.21300112.0015670_4032100048334</t>
  </si>
  <si>
    <t>VVT-202007039</t>
  </si>
  <si>
    <t>100 KVA</t>
  </si>
  <si>
    <t>171 835</t>
  </si>
  <si>
    <t>357730</t>
  </si>
  <si>
    <t>VVT-0015672</t>
  </si>
  <si>
    <t>MBT LHT-TRAM HT Q.5*3P-15-22/0.4* 400 KVA 357730-1.21300130.0015672_357730</t>
  </si>
  <si>
    <t>VVT-202007041</t>
  </si>
  <si>
    <t>80651568</t>
  </si>
  <si>
    <t>VVT-0015678</t>
  </si>
  <si>
    <t>MBT 50KVA 80651568 (TBT QUAT DIEN BINH DONG)(1B NG SI CO,F15Q8)(KHBG)-1.21304208.0015678_80651568</t>
  </si>
  <si>
    <t>VVT-202007047</t>
  </si>
  <si>
    <t>61271314-22</t>
  </si>
  <si>
    <t>VVT-0015683</t>
  </si>
  <si>
    <t>MAY BIEN THE 61271314    75-1.21300110.0015683_61271314-22</t>
  </si>
  <si>
    <t>VVT-202007052</t>
  </si>
  <si>
    <t>5052175075091</t>
  </si>
  <si>
    <t>VVT-0015687</t>
  </si>
  <si>
    <t>MBT 1P 75KVA 8,6-12.7KV/0,2-0,4KV - TRAM HT P11,16 - NAM 2005-1.21304010.0015687_5052175075091</t>
  </si>
  <si>
    <t>VVT-202007056</t>
  </si>
  <si>
    <t>70251214-22</t>
  </si>
  <si>
    <t>VVT-0015797</t>
  </si>
  <si>
    <t>MBT CUA CONG TRINH DIEN KHI HOA XA TAN THANH DONG-1.21300108.0015797_70251214-22</t>
  </si>
  <si>
    <t>VVT-202007166</t>
  </si>
  <si>
    <t>70851871-22</t>
  </si>
  <si>
    <t>VVT-0015802</t>
  </si>
  <si>
    <t>MBT DIEN KHI HOA XA TAN PHU TRUNG-1.21300108.0015802_70851871-22</t>
  </si>
  <si>
    <t>VVT-202007171</t>
  </si>
  <si>
    <t>70951894-22</t>
  </si>
  <si>
    <t>VVT-0015806</t>
  </si>
  <si>
    <t>MBT DIEN KHI HOA XA LE MINH XUAN-1.21300108.0015806_70951894-22</t>
  </si>
  <si>
    <t>VVT-202007175</t>
  </si>
  <si>
    <t>01011135</t>
  </si>
  <si>
    <t>VVT-0015855</t>
  </si>
  <si>
    <t>HTPT LHT_ THT P12,13,14 Q3-1.21300112.0015855_01011135</t>
  </si>
  <si>
    <t>VVT-202007224</t>
  </si>
  <si>
    <t>61211304</t>
  </si>
  <si>
    <t>VVT-0015850</t>
  </si>
  <si>
    <t>MBT CUA CONG TRINH HTHT F4,F11 QUAN TAN BINH-1.21300112.0015850_61211304</t>
  </si>
  <si>
    <t>VVT-202007219</t>
  </si>
  <si>
    <t>70211027</t>
  </si>
  <si>
    <t>VVT-0015852</t>
  </si>
  <si>
    <t>MBT LUOI HT TRAM HT BINH PHU-1.21300112.0015852_70211027</t>
  </si>
  <si>
    <t>VVT-202007221</t>
  </si>
  <si>
    <t>10911069</t>
  </si>
  <si>
    <t>VVT-0015854</t>
  </si>
  <si>
    <t>MAY BIEN THE CT HTPT LHT- HT TANBINH,BINHCHIEU,TPHU,TTHO QUAN THU ĐUC-1.21300112.0015854_10911069</t>
  </si>
  <si>
    <t>VVT-202007223</t>
  </si>
  <si>
    <t>70851773-22</t>
  </si>
  <si>
    <t>VVT-0015809</t>
  </si>
  <si>
    <t>MBT 8.6-12.7/0.22-0.44kv 50KVA SM 70851773-1.21300108.0015809_70851773-22</t>
  </si>
  <si>
    <t>VVT-202007178</t>
  </si>
  <si>
    <t>041200683</t>
  </si>
  <si>
    <t>VVT-0015811</t>
  </si>
  <si>
    <t>HTPT THT-THT HUYEN NHA BE SM 041200683-1.21300108.0015811_041200683</t>
  </si>
  <si>
    <t>VVT-202007180</t>
  </si>
  <si>
    <t>050598146</t>
  </si>
  <si>
    <t>VVT-0015818</t>
  </si>
  <si>
    <t>MAY BIEN THE CT HT LUOI HT  CU CHI 8,6-12.7/2-75KVA-1.21300110.0015818_050598146</t>
  </si>
  <si>
    <t>VVT-202007187</t>
  </si>
  <si>
    <t>358298</t>
  </si>
  <si>
    <t>VVT-0015824</t>
  </si>
  <si>
    <t>MBT LUOI HT - TRAM HT Q.3*3P-15-22/0.4*400KVA SM 358298-1.21300130.0015824_358298</t>
  </si>
  <si>
    <t>VVT-202007193</t>
  </si>
  <si>
    <t>4032150038472</t>
  </si>
  <si>
    <t>VVT-0015827</t>
  </si>
  <si>
    <t>MBT CT Ht va PTL THT KV Dong Bac CC nam 2005 SM 4032150038472-1.21304208.0015827_4032150038472</t>
  </si>
  <si>
    <t>VVT-202007196</t>
  </si>
  <si>
    <t>50kva</t>
  </si>
  <si>
    <t>5 012 314</t>
  </si>
  <si>
    <t>S041012161</t>
  </si>
  <si>
    <t>VVT-0015829</t>
  </si>
  <si>
    <t>MBT NC LDTT TU 15KV LEN 22KV 02 TUYEN BEN THAN, SAMYANG H.CUCHI 2012-1.21304208.0015829_S041012161</t>
  </si>
  <si>
    <t>VVT-202007198</t>
  </si>
  <si>
    <t>05090663</t>
  </si>
  <si>
    <t>VVT-0015747</t>
  </si>
  <si>
    <t>MBT CHONG QUA TAI THT KHU VUC PBTD, BTDA,BTDB-BT(525C008) SM05090663-1.21304200.0015747_05090663</t>
  </si>
  <si>
    <t>VVT-202007116</t>
  </si>
  <si>
    <t>7 650 301</t>
  </si>
  <si>
    <t>801080</t>
  </si>
  <si>
    <t>VVT-0015751</t>
  </si>
  <si>
    <t>MAY BIEN THE DKH TAN THOI HIEP 3P 15-22/0,4* 160KVA-1.21304201.0015751_801080</t>
  </si>
  <si>
    <t>VVT-202007120</t>
  </si>
  <si>
    <t>70321063-22</t>
  </si>
  <si>
    <t>VVT-0015768</t>
  </si>
  <si>
    <t>MBT CUA CONG TRINH DIEN KHI HOA XA TRUNG LAP HA-1.21300102.0015768_70321063-22</t>
  </si>
  <si>
    <t>VVT-202007137</t>
  </si>
  <si>
    <t>02040058</t>
  </si>
  <si>
    <t>VVT-0015780</t>
  </si>
  <si>
    <t>HTPT LHT_THT XA PHUOC VINH AN, TAN AN HOI CU CHI-1.21300102.0015780_02040058</t>
  </si>
  <si>
    <t>VVT-202007149</t>
  </si>
  <si>
    <t>61131358-22</t>
  </si>
  <si>
    <t>VVT-0015786</t>
  </si>
  <si>
    <t>MBT CUA CONG TRINH DIEN KHI HOA XA NHUAN DUC-1.21300105.0015786_61131358-22</t>
  </si>
  <si>
    <t>VVT-202007155</t>
  </si>
  <si>
    <t>0330432T</t>
  </si>
  <si>
    <t>VVT-0015862</t>
  </si>
  <si>
    <t>MAY BIEN THE 3PHA 22-15/0.4KV-1.21300130.0015862_0330432T</t>
  </si>
  <si>
    <t>VVT-202007231</t>
  </si>
  <si>
    <t>01043184</t>
  </si>
  <si>
    <t>VVT-0015868</t>
  </si>
  <si>
    <t>HTPT LHT_THT P2,4 QTAN BINH-1.21300130.0015868_01043184</t>
  </si>
  <si>
    <t>VVT-202007237</t>
  </si>
  <si>
    <t>60543089</t>
  </si>
  <si>
    <t>VVT-0015869</t>
  </si>
  <si>
    <t>MBT 60543089    TBD4         150/2.04.96       11A-11.06.96-1.21300130.0015869_60543089</t>
  </si>
  <si>
    <t>VVT-202007238</t>
  </si>
  <si>
    <t>120515178</t>
  </si>
  <si>
    <t>VVT-0015895</t>
  </si>
  <si>
    <t>MBT 3P 250KVA 15-22/0.4KV Kênh B _HT&amp;PT lướiTHT Phạm Văn Hai, VLA2014-1.21020100.0015895_120515178</t>
  </si>
  <si>
    <t>VVT-202007264</t>
  </si>
  <si>
    <t>135 168 000</t>
  </si>
  <si>
    <t>71 371 582</t>
  </si>
  <si>
    <t>041200676</t>
  </si>
  <si>
    <t>VVT-0015918</t>
  </si>
  <si>
    <t>HTPT LHT_THT HUYEN NHA BE-041200676-1.21300108.0015918_041200676</t>
  </si>
  <si>
    <t>VVT-202008006</t>
  </si>
  <si>
    <t>357303</t>
  </si>
  <si>
    <t>VVT-0015954</t>
  </si>
  <si>
    <t>MAY BIEN THE LUOI HT-TRAM HT Q. 4-1P -8.6-12.7/2-4 *75 KVA-1.21300110.0015954_357303</t>
  </si>
  <si>
    <t>VVT-202008042</t>
  </si>
  <si>
    <t>050998231</t>
  </si>
  <si>
    <t>VVT-0015957</t>
  </si>
  <si>
    <t>MBT 75KVA 1 P 8.6-12.7/0.22-0.44  SM.050998231-1.21300110.0015957_050998231</t>
  </si>
  <si>
    <t>VVT-202008045</t>
  </si>
  <si>
    <t>5061216385249</t>
  </si>
  <si>
    <t>VVT-0015962</t>
  </si>
  <si>
    <t>TTPV KHACH HANG - MBT 160 kva sm 5061216385249 TBD - ĐA 22/0.4-1.21300118.0015962_5061216385249</t>
  </si>
  <si>
    <t>VVT-202008050</t>
  </si>
  <si>
    <t>1 885 491</t>
  </si>
  <si>
    <t>800876</t>
  </si>
  <si>
    <t>VVT-0015970</t>
  </si>
  <si>
    <t>MBT 400KVA SM 800876 HT LUOI HA THE TAN BINH-1.21300136.0015970_800876</t>
  </si>
  <si>
    <t>VVT-202008058</t>
  </si>
  <si>
    <t>161501585</t>
  </si>
  <si>
    <t>VVT-0015973</t>
  </si>
  <si>
    <t>MBT 1P 50KVA 8,66-12,7/0,23-0,44KV THIBIDI SM 161501585 - JJK 161501-1.21303208.0015973_161501585</t>
  </si>
  <si>
    <t>VVT-202008061</t>
  </si>
  <si>
    <t>5121240895379</t>
  </si>
  <si>
    <t>VVT-0015978</t>
  </si>
  <si>
    <t>MBT 400KVA SM.5121240895379- DD&amp;TBT(4x400+2x630) KDC Phú Mỹ Q.7-VPHưng-1.21304230.0015978_5121240895379</t>
  </si>
  <si>
    <t>VVT-202008066</t>
  </si>
  <si>
    <t>31 520 589</t>
  </si>
  <si>
    <t>141002310</t>
  </si>
  <si>
    <t>VVT-0015983</t>
  </si>
  <si>
    <t>MAY BIEN THE 3P 22-15KV/0.4KV HTPTL,THT P.TR THO,...LINH DONG QTHU DUC-1.21300130.0015983_141002310</t>
  </si>
  <si>
    <t>VVT-202008071</t>
  </si>
  <si>
    <t>11071265</t>
  </si>
  <si>
    <t>VVT-0015993</t>
  </si>
  <si>
    <t>MAY BIEN THE CT HTPT LHT-THT LBINH,LTHANHMY, TANG NHPHU A,B, TAN PHU Q-1.21300110.0015993_11071265</t>
  </si>
  <si>
    <t>VVT-202008081</t>
  </si>
  <si>
    <t>30823454</t>
  </si>
  <si>
    <t>VVT-0015995</t>
  </si>
  <si>
    <t>MAY BIEN THE TBD4 VIET NAM 3 PHA 15-22/0.4KV-1.21300126.0015995_30823454</t>
  </si>
  <si>
    <t>VVT-202008083</t>
  </si>
  <si>
    <t>131500634</t>
  </si>
  <si>
    <t>VVT-0015997</t>
  </si>
  <si>
    <t>MBT 50KVA nâng cấp điện áp 22kv Lâm viên SM:131500634-1.21304208.0015997_131500634</t>
  </si>
  <si>
    <t>VVT-202008085</t>
  </si>
  <si>
    <t>21 477 238</t>
  </si>
  <si>
    <t>31171452</t>
  </si>
  <si>
    <t>VVT-0015998</t>
  </si>
  <si>
    <t>MBT 1P 75 KVA CTPTHTL TRAM HA THE-Q9(Long Đại 3)SM31171452-1.21304210.0015998_31171452</t>
  </si>
  <si>
    <t>VVT-202008086</t>
  </si>
  <si>
    <t>63 994 000</t>
  </si>
  <si>
    <t>VVT-0016016</t>
  </si>
  <si>
    <t>MBT 250KVA HT &amp; PT LUOI TRAM HA THE Q9(MY THANH 5)-1.21304226.0016016_4061225379230</t>
  </si>
  <si>
    <t>VVT-202008104</t>
  </si>
  <si>
    <t>17 153 014</t>
  </si>
  <si>
    <t>0320223T</t>
  </si>
  <si>
    <t>VVT-0016020</t>
  </si>
  <si>
    <t>MBT HTPT LUOI HT 400KVA Q6 TTAN LAC ( CU XA KIEN THIET 1)SM0320223T-1.21304230.0016020_0320223T</t>
  </si>
  <si>
    <t>VVT-202008108</t>
  </si>
  <si>
    <t>131500645</t>
  </si>
  <si>
    <t>VVT-0016026</t>
  </si>
  <si>
    <t>MBT 50KVA Xóm Mới 1/1 (HT &amp; PTL  DLTTH 2013) SM: 131500645-1.21304208.0016026_131500645</t>
  </si>
  <si>
    <t>VVT-202008114</t>
  </si>
  <si>
    <t>61171284</t>
  </si>
  <si>
    <t>VVT-0016028</t>
  </si>
  <si>
    <t>MBT CUA CONG TRINH ĐIEN KHI HOA XA TAN TAO-1.21300110.0016028_61171284</t>
  </si>
  <si>
    <t>VVT-202008116</t>
  </si>
  <si>
    <t>141101443</t>
  </si>
  <si>
    <t>VVT-0016057</t>
  </si>
  <si>
    <t>MAY BIEN THE 400KVA HTPT LHTTHTP1,2,4,5,6,7,8,9,10,11,12,13,14,15 Q11-1.21300110.0016057_141101443</t>
  </si>
  <si>
    <t>VVT-202008145</t>
  </si>
  <si>
    <t>0320284T</t>
  </si>
  <si>
    <t>VVT-0016059</t>
  </si>
  <si>
    <t>MBT 3P  400KVA SM 0320284T-1.21304200.0016059_0320284T</t>
  </si>
  <si>
    <t>VVT-202008147</t>
  </si>
  <si>
    <t>106 750 000</t>
  </si>
  <si>
    <t>VVT-0016064</t>
  </si>
  <si>
    <t>MBT TBD 100KVA - HT&amp;PT LUOI TRAM HT P12 BT-1.21300112.0016064_4032100035097</t>
  </si>
  <si>
    <t>VVT-202008152</t>
  </si>
  <si>
    <t>VVT-0016065</t>
  </si>
  <si>
    <t>MBT 100 HTPT TBT Ph.HTân, T.T.Hòa, PTrung,HThạnh, TSNhì Q.TP-NNK050707-1.21300112.0016065_4122100224796</t>
  </si>
  <si>
    <t>VVT-202008153</t>
  </si>
  <si>
    <t>10 946 437</t>
  </si>
  <si>
    <t>VVT-0016069</t>
  </si>
  <si>
    <t>MBT 3pha 400KVA (CT: HTPT xã Tân Quí Tây 2005)-1.21300130.0016069_140405735</t>
  </si>
  <si>
    <t>VVT-202008157</t>
  </si>
  <si>
    <t>VVT-0016070</t>
  </si>
  <si>
    <t>MBT CONG TRINH HOAN THIEN VA PHAT TRIENTRAM LUOI THT Q11-2005-1.21302212.0016070_4122100223503</t>
  </si>
  <si>
    <t>VVT-202008158</t>
  </si>
  <si>
    <t>61271292</t>
  </si>
  <si>
    <t>VVT-0016081</t>
  </si>
  <si>
    <t>MBT CUA CONG TRINH DIEN KHI HOA XA AN PHU DONG-1.21300110.0016081_61271292</t>
  </si>
  <si>
    <t>VVT-202008169</t>
  </si>
  <si>
    <t>051100143</t>
  </si>
  <si>
    <t>VVT-0016082</t>
  </si>
  <si>
    <t>MAY BIEN THE 1 PHA 8.6-12.7/0.2-0.4KV-1.21300110.0016082_051100143</t>
  </si>
  <si>
    <t>VVT-202008170</t>
  </si>
  <si>
    <t>050305279</t>
  </si>
  <si>
    <t>VVT-0016085</t>
  </si>
  <si>
    <t>MBT 1P - Hoàn Thiện PT LĐ P.Hiệp tân ,P.Tân T Hoà-NNK040714-1.21300110.0016085_050305279</t>
  </si>
  <si>
    <t>VVT-202008173</t>
  </si>
  <si>
    <t>091097812</t>
  </si>
  <si>
    <t>VVT-0016088</t>
  </si>
  <si>
    <t>MBT DIEN KHI HOA XA DONG HUNG THUAN-1.21300118.0016088_091097812</t>
  </si>
  <si>
    <t>VVT-202008176</t>
  </si>
  <si>
    <t>61116150</t>
  </si>
  <si>
    <t>VVT-0016089</t>
  </si>
  <si>
    <t>MBT CUA CONG TRINH DIEN KHI HOA XA AN PHU DONG-1.21300118.0016089_61116150</t>
  </si>
  <si>
    <t>VVT-202008177</t>
  </si>
  <si>
    <t>090407223</t>
  </si>
  <si>
    <t>VVT-0016098</t>
  </si>
  <si>
    <t>MBT 3P 160KVA 15-22/0.4KV XDM TRAM HTHE CHONG QUA TAI CHO TRAM GIAN 3-1.21304218.0016098_090407223</t>
  </si>
  <si>
    <t>VVT-202008186</t>
  </si>
  <si>
    <t>0320348T</t>
  </si>
  <si>
    <t>VVT-0016161</t>
  </si>
  <si>
    <t>HTPT XA BHH - BTD SM 0320348T-1.21304200.0016161_0320348T</t>
  </si>
  <si>
    <t>VVT-202008249</t>
  </si>
  <si>
    <t>4 575 237</t>
  </si>
  <si>
    <t>150609223</t>
  </si>
  <si>
    <t>VVT-0016167</t>
  </si>
  <si>
    <t>DTXD MOI HT LDTHT CAP DIEN NHOM DCU-KCN TBINH MO RONG SM 150609223-1.21304201.0016167_150609223</t>
  </si>
  <si>
    <t>VVT-202008255</t>
  </si>
  <si>
    <t>405 584 422</t>
  </si>
  <si>
    <t>357767</t>
  </si>
  <si>
    <t>VVT-0016173</t>
  </si>
  <si>
    <t>MBT LUOI HA THE TRAM HT GO VAP*3P-15-22/0.4*160KVA-1.21300118.0016173_357767</t>
  </si>
  <si>
    <t>VVT-202008261</t>
  </si>
  <si>
    <t>041014150</t>
  </si>
  <si>
    <t>VVT-0016180</t>
  </si>
  <si>
    <t>MBT 1P 50kVA_8,6(12,7)/0,2kV - RRK140901-1.21302010.0016180_041014150</t>
  </si>
  <si>
    <t>VVT-202008268</t>
  </si>
  <si>
    <t>041013374</t>
  </si>
  <si>
    <t>VVT-0016183</t>
  </si>
  <si>
    <t>MBT 1P 50KVA NCDA TUYEN GO LAO, AP DON, TAM THON 1, 2 T.HIEP-RRK122102-1.21303008.0016183_041013374</t>
  </si>
  <si>
    <t>VVT-202008271</t>
  </si>
  <si>
    <t>31001086</t>
  </si>
  <si>
    <t>VVT-0016126</t>
  </si>
  <si>
    <t>MBT 15kva XDM 08 trạm BT p.vụ c.sáng QL 1A từ cầu Bình Điền-Long An-1.21050000.0016126_31001086</t>
  </si>
  <si>
    <t>VVT-202008214</t>
  </si>
  <si>
    <t>15 KVA</t>
  </si>
  <si>
    <t>VVT-0016202</t>
  </si>
  <si>
    <t>MBT 3P 160KVA 15-22/0.4KV HT &amp; PT TRAM ,LHT CH.QUA TAI XA NHI BINH HM-1.21304218.0016202_09020562</t>
  </si>
  <si>
    <t>VVT-202009009</t>
  </si>
  <si>
    <t>VVT-0016242</t>
  </si>
  <si>
    <t>TBT 3*75KVA 15-22/0.4KV CT NG NG QUA TAI CAC TBT C CONG P:11,12,13 TB-1.21304210.0016242_05020323</t>
  </si>
  <si>
    <t>VVT-202009049</t>
  </si>
  <si>
    <t>VVT-0016328</t>
  </si>
  <si>
    <t>MAY BIEN THE 1P 12.7-8.6/0.2-0.4KV CT HTPTL,THT QUAN BINH THANH NAM 20-1.21300110.0016328_050602202</t>
  </si>
  <si>
    <t>VVT-202009135</t>
  </si>
  <si>
    <t>VVT-0016330</t>
  </si>
  <si>
    <t>MBT 1P 12.7-8.6/0.2-0.4KV CT HTPT, THT QUAN BINH THANH-1.21304210.0016330_050602270</t>
  </si>
  <si>
    <t>VVT-202009137</t>
  </si>
  <si>
    <t>6051240314133</t>
  </si>
  <si>
    <t>VVT-0016250</t>
  </si>
  <si>
    <t>MBT 3F 400KVA SM.6051240314133-Khu dân cư Tân phong -Giai đoạn 1- Q.7-1.21300130.0016250_6051240314133</t>
  </si>
  <si>
    <t>VVT-202009057</t>
  </si>
  <si>
    <t>14 958 101</t>
  </si>
  <si>
    <t>8111240131385</t>
  </si>
  <si>
    <t>VVT-0016252</t>
  </si>
  <si>
    <t>MBT 400KVA SM.8111240131385-XDM TBT 400KVA &amp; LHT LO A8-A9 KNO PHU XUAN-1.21300130.0016252_8111240131385</t>
  </si>
  <si>
    <t>VVT-202009059</t>
  </si>
  <si>
    <t>8011256082073</t>
  </si>
  <si>
    <t>VVT-0016253</t>
  </si>
  <si>
    <t>MBT560-SM8011256082073-XDM cáp ngầm THT và TBT KNO Him Lam P.T Hưng Q7-1.21300134.0016253_8011256082073</t>
  </si>
  <si>
    <t>VVT-202009060</t>
  </si>
  <si>
    <t>154 058 400</t>
  </si>
  <si>
    <t>710985</t>
  </si>
  <si>
    <t>VVT-0016280</t>
  </si>
  <si>
    <t>MBT CUA CONG TRINH LUOI HA THE, TRAM HA THE HUYEN THU DUC-1.21300128.0016280_710985</t>
  </si>
  <si>
    <t>VVT-202009087</t>
  </si>
  <si>
    <t>VVT-0016283</t>
  </si>
  <si>
    <t>MAY BIEN THE TRAM KHU TAM CU LDINH CUA PANPHU Q2 SM:21243287-2-1.21300130.0016283_21243287-2</t>
  </si>
  <si>
    <t>VVT-202009090</t>
  </si>
  <si>
    <t>VVT-0016288</t>
  </si>
  <si>
    <t>PBINH, PLONGA, PLONGB, LTRUONG, PHU HUU Q9 SM:  05110057-1.21304210.0016288_05110057</t>
  </si>
  <si>
    <t>VVT-202009095</t>
  </si>
  <si>
    <t>15 727 000</t>
  </si>
  <si>
    <t>13120509</t>
  </si>
  <si>
    <t>VVT-0016295</t>
  </si>
  <si>
    <t>MBT 320KVA PHUOC THIEN 5 SM:13120509-1.21304228.0016295_13120509</t>
  </si>
  <si>
    <t>VVT-202009102</t>
  </si>
  <si>
    <t>32 876 040</t>
  </si>
  <si>
    <t>61151799</t>
  </si>
  <si>
    <t>VVT-0016305</t>
  </si>
  <si>
    <t>MBT CUA CONG TRINH DIEN KHI HOA XA NHI BINH-1.21300108.0016305_61151799</t>
  </si>
  <si>
    <t>VVT-202009112</t>
  </si>
  <si>
    <t>10623152</t>
  </si>
  <si>
    <t>VVT-0016315</t>
  </si>
  <si>
    <t>MAY BIEN THE CT HTPT LHT THT P.TAN TH HIEP,..... TAN THOI NHAT Q12-1.21300126.0016315_10623152</t>
  </si>
  <si>
    <t>VVT-202009122</t>
  </si>
  <si>
    <t>357192</t>
  </si>
  <si>
    <t>VVT-0016324</t>
  </si>
  <si>
    <t>MBT LUOI HA THE  THT QUAN 3  1P 8.6-12.7/2-4 75KVA-1.21304210.0016324_357192</t>
  </si>
  <si>
    <t>VVT-202009131</t>
  </si>
  <si>
    <t>14050176</t>
  </si>
  <si>
    <t>VVT-0016225</t>
  </si>
  <si>
    <t>MBT 400KVA 14050176 HTPT LHT_THT P1-16 Q8-1.21300130.0016225_14050176</t>
  </si>
  <si>
    <t>VVT-202009032</t>
  </si>
  <si>
    <t>VVT-0016380</t>
  </si>
  <si>
    <t>MAY BIEN THE HT LUOI HT BINH CHANH-1P -8.6-12.7/2-4 *75 KVA-1.21300100.0016380_05069847</t>
  </si>
  <si>
    <t>VVT-202009187</t>
  </si>
  <si>
    <t>VVT-0016384</t>
  </si>
  <si>
    <t>HTPT LHT_THT QUAN 6 VA VUNG DO THI HOA BC-1.21300100.0016384_061200545</t>
  </si>
  <si>
    <t>VVT-202009191</t>
  </si>
  <si>
    <t>130603195</t>
  </si>
  <si>
    <t>VVT-0016385</t>
  </si>
  <si>
    <t>MAY BIEN THE TRAM KDCBACLUONGBEOP5,P6 TANTAO BC-1.21304200.0016385_130603195</t>
  </si>
  <si>
    <t>VVT-202009192</t>
  </si>
  <si>
    <t>320 kVA</t>
  </si>
  <si>
    <t>21043209</t>
  </si>
  <si>
    <t>VVT-0016388</t>
  </si>
  <si>
    <t>MBT 3PHA SM 21043209 KHU DO THI VL QL1A BHH B-1.21304200.0016388_21043209</t>
  </si>
  <si>
    <t>VVT-202009195</t>
  </si>
  <si>
    <t>VVT-0016390</t>
  </si>
  <si>
    <t>MBT400KVA-HT&amp;PTL BINH HUNG HOA TAN TAO BINH TAN-4041240170203-1.21304200.0016390_4041240170203</t>
  </si>
  <si>
    <t>VVT-202009197</t>
  </si>
  <si>
    <t>VVT-0016333</t>
  </si>
  <si>
    <t>MBT 250KVA 31123628-2 TCCS&amp; PT LHT CHONG QUA TAI DHT, TMT,TCH,TTN Q.12-1.21304226.0016333_31123628-2</t>
  </si>
  <si>
    <t>VVT-202009140</t>
  </si>
  <si>
    <t>11 650 885</t>
  </si>
  <si>
    <t>VVT-0016339</t>
  </si>
  <si>
    <t>MAY BIEN THE 3 PHA 15-22/0.4KV-1.21304226.0016339_131200653</t>
  </si>
  <si>
    <t>VVT-202009146</t>
  </si>
  <si>
    <t>VVT-0016340</t>
  </si>
  <si>
    <t>MAY BIEN THE LUOI HT-TRAM HT Q.1*3P-15-22/0.4* 400 KVA-1.21300100.0016340_358253</t>
  </si>
  <si>
    <t>VVT-202009147</t>
  </si>
  <si>
    <t>VVT-0016361</t>
  </si>
  <si>
    <t>MAY BIEN THE CT DKH XA QUY DUC BINH CHANH 1P 8.6-12.7/2-4 *50 KVA-1.21300108.0016361_80351229</t>
  </si>
  <si>
    <t>VVT-202009168</t>
  </si>
  <si>
    <t>30223100</t>
  </si>
  <si>
    <t>VVT-0016365</t>
  </si>
  <si>
    <t>Máy biến thế CT HTPT lưới THT 9 xã Nam Bình Chánh-1.21050000.0016365_30223100</t>
  </si>
  <si>
    <t>VVT-202009172</t>
  </si>
  <si>
    <t>11 086 903</t>
  </si>
  <si>
    <t>VVT-0016366</t>
  </si>
  <si>
    <t>HTPT LHT_THT XA BHUNG,PPHU,DA PHUOC,QUYDUC,HLONG,TQTAY,APTAY,TTUC BC-1.21300118.0016366_09110156</t>
  </si>
  <si>
    <t>VVT-202009173</t>
  </si>
  <si>
    <t>VVT-0016376</t>
  </si>
  <si>
    <t>MAY BIEN THE LUOI HT-TRAM HT Q.6*3P-15-22/0.4* 400 KVA-1.21300100.0016376_358026</t>
  </si>
  <si>
    <t>VVT-202009183</t>
  </si>
  <si>
    <t>VVT-0016396</t>
  </si>
  <si>
    <t>MBT LUOI HA THE TRAM HT TAN BINH 3 PHA SM 358220-1.21304200.0016396_358220</t>
  </si>
  <si>
    <t>VVT-202009203</t>
  </si>
  <si>
    <t>132160284</t>
  </si>
  <si>
    <t>VVT-0016402</t>
  </si>
  <si>
    <t>HT&amp;PTLHT KV TRAM NGUYEN THI TU 67, PBHHB, QBTLLK130718-MAY-1.21304201.0016402_132160284</t>
  </si>
  <si>
    <t>VVT-202009209</t>
  </si>
  <si>
    <t>34 744 410</t>
  </si>
  <si>
    <t>122250419</t>
  </si>
  <si>
    <t>VVT-0016404</t>
  </si>
  <si>
    <t>HT&amp;PT LTHT KV P BINH TRI DONG - Q BTAN(NAM2012)LLK120704-SM 122250419-1.21304201.0016404_122250419</t>
  </si>
  <si>
    <t>VVT-202009211</t>
  </si>
  <si>
    <t>62 925 177</t>
  </si>
  <si>
    <t xml:space="preserve">156 919 630 </t>
  </si>
  <si>
    <t>VVT-0016405</t>
  </si>
  <si>
    <t>HTPT LHT THT P11,21,25,27 Q BINH TAN SM 051200323-1.21304201.0016405_051200323</t>
  </si>
  <si>
    <t>VVT-202009212</t>
  </si>
  <si>
    <t>162251565</t>
  </si>
  <si>
    <t>VVT-0016412</t>
  </si>
  <si>
    <t>TRANG BI MBT NANG CAP DIEN AP 250KVA-LLK161501-SM162251565 -1.21304226.0016412_162251565</t>
  </si>
  <si>
    <t>VVT-202009219</t>
  </si>
  <si>
    <t>153 317 700</t>
  </si>
  <si>
    <t>90 762 901</t>
  </si>
  <si>
    <t>10843346</t>
  </si>
  <si>
    <t>VVT-0016428</t>
  </si>
  <si>
    <t>MAY BIEN THE 3 PHA 400KVA 15/0.4KV-1.21300130.0016428_10843346</t>
  </si>
  <si>
    <t>VVT-202010012</t>
  </si>
  <si>
    <t>221 746 000</t>
  </si>
  <si>
    <t>59 500 000</t>
  </si>
  <si>
    <t>710888</t>
  </si>
  <si>
    <t>VVT-0016454</t>
  </si>
  <si>
    <t>MBT DIEN KHI HOA XA TAN THUAN-1.21304226.0016454_710888</t>
  </si>
  <si>
    <t>VVT-202010038</t>
  </si>
  <si>
    <t>7082225964342</t>
  </si>
  <si>
    <t>VVT-0016457</t>
  </si>
  <si>
    <t>MBT 3P 250KVA 15-22/0.2-0.4KV-Cải tạo và PT l/điện p/phối ĐLGV 2006-1.21304226.0016457_7082225964342</t>
  </si>
  <si>
    <t>VVT-202010041</t>
  </si>
  <si>
    <t>121204691</t>
  </si>
  <si>
    <t>VVT-0016458</t>
  </si>
  <si>
    <t>MBT 3PHA 250KVA SM 121204691-1.21304226.0016458_121204691</t>
  </si>
  <si>
    <t>VVT-202010042</t>
  </si>
  <si>
    <t>0391300T</t>
  </si>
  <si>
    <t>VVT-0016462</t>
  </si>
  <si>
    <t>MBT PTT LHT QUAN GO VAP 2003-1.21304012.0016462_0391300T</t>
  </si>
  <si>
    <t>VVT-202010046</t>
  </si>
  <si>
    <t>4032175030462</t>
  </si>
  <si>
    <t>VVT-0016438</t>
  </si>
  <si>
    <t>MBT 75KVA SM 403217503462 HT&amp;PTLD T KIENG QUI T PHONG KHCB-1.21304202.0016438_4032175030462</t>
  </si>
  <si>
    <t>VVT-202010022</t>
  </si>
  <si>
    <t>4032175037840</t>
  </si>
  <si>
    <t>VVT-0016439</t>
  </si>
  <si>
    <t>MBT HT VA PT L TRAM HT XA TTH CU CHI SM 4032175037840-1.21304202.0016439_4032175037840</t>
  </si>
  <si>
    <t>VVT-202010023</t>
  </si>
  <si>
    <t>70343100-2</t>
  </si>
  <si>
    <t>VVT-0016417</t>
  </si>
  <si>
    <t>MBT CUA CONG TRINH HTHT LE DAI HANH (Kho Điện Lực)-1.21300110.0016417_70343100-2</t>
  </si>
  <si>
    <t>VVT-202010001</t>
  </si>
  <si>
    <t>141006181</t>
  </si>
  <si>
    <t>VVT-0016443</t>
  </si>
  <si>
    <t>MBT 400kva 141006181 CT HT &amp; PT lưới trạm HT xã V.Lộc A-B BC (2006)-1.21050000.0016443_141006181</t>
  </si>
  <si>
    <t>VVT-202010027</t>
  </si>
  <si>
    <t>357390</t>
  </si>
  <si>
    <t>VVT-0016444</t>
  </si>
  <si>
    <t>MBT LUOI HT TRAM HT Q.PHU NHUAN-1P - 8.6-12.7/2-4*75KVA-1.21300110.0016444_357390</t>
  </si>
  <si>
    <t>VVT-202010028</t>
  </si>
  <si>
    <t>358101</t>
  </si>
  <si>
    <t>VVT-0016450</t>
  </si>
  <si>
    <t>MBT LUOI HT TRAM HT Q1*3P-15-22/0.1*400KVA-1.21300130.0016450_358101</t>
  </si>
  <si>
    <t>VVT-202010034</t>
  </si>
  <si>
    <t>S020598115</t>
  </si>
  <si>
    <t>VVT-0016483</t>
  </si>
  <si>
    <t>MBT 25KVA TBD 8.6/0.2KV SM: S020598115-1.21300102.0016483_S020598115</t>
  </si>
  <si>
    <t>VVT-202010067</t>
  </si>
  <si>
    <t>0320192T</t>
  </si>
  <si>
    <t>VVT-0016478</t>
  </si>
  <si>
    <t>MBT - PT LHT QUAN BINH THANH NAM 2003-1.21300112.0016478_0320192T</t>
  </si>
  <si>
    <t>VVT-202010062</t>
  </si>
  <si>
    <t>041000241</t>
  </si>
  <si>
    <t>VVT-0016486</t>
  </si>
  <si>
    <t>HTPT LHT_THT QUAN 7-041000241-1.21300108.0016486_041000241</t>
  </si>
  <si>
    <t>VVT-202010070</t>
  </si>
  <si>
    <t>S04111284</t>
  </si>
  <si>
    <t>VVT-0016493</t>
  </si>
  <si>
    <t>MBT 50KVA Móc Keo SM: S04111284 (nâng cấp tuyến BK)-1.21300108.0016493_S04111284</t>
  </si>
  <si>
    <t>VVT-202010077</t>
  </si>
  <si>
    <t>15 585 044</t>
  </si>
  <si>
    <t>01011134-22</t>
  </si>
  <si>
    <t>VVT-0016500</t>
  </si>
  <si>
    <t>MBT 100KVA - 01011134-22-1.21300112.0016500_01011134-22</t>
  </si>
  <si>
    <t>VVT-202010084</t>
  </si>
  <si>
    <t>S060713113</t>
  </si>
  <si>
    <t>VVT-0016502</t>
  </si>
  <si>
    <t>MBT 100KVA Bình Khánh 3 SM: S060713113 (nâng cấp tuyến BK)-1.21300112.0016502_S060713113</t>
  </si>
  <si>
    <t>VVT-202010086</t>
  </si>
  <si>
    <t>67 980 000</t>
  </si>
  <si>
    <t>23 909 594</t>
  </si>
  <si>
    <t xml:space="preserve">67 980 000 </t>
  </si>
  <si>
    <t>05100687</t>
  </si>
  <si>
    <t>VVT-0016511</t>
  </si>
  <si>
    <t>MBT 75KVA-SM.05100687-H.THIEN &amp; PT LĐ HUYEN NHA BE 2005-JJK040703-1.21304210.0016511_05100687</t>
  </si>
  <si>
    <t>VVT-202010095</t>
  </si>
  <si>
    <t>13 159 885</t>
  </si>
  <si>
    <t>31071272-22</t>
  </si>
  <si>
    <t>VVT-0016542</t>
  </si>
  <si>
    <t>MBT75KVA-HT&amp;PTL BINH HUNG HOA TAN TAO BINH TAN-31071272-1.21020100.0016542_31071272-22</t>
  </si>
  <si>
    <t>VVT-202010126</t>
  </si>
  <si>
    <t>050407191</t>
  </si>
  <si>
    <t>VVT-0016544</t>
  </si>
  <si>
    <t>MBT 75kva 050407191 CT HT&amp;PT LTHT xã B.Hưng, Đ.Phước, P.Phú BC (2006)-1.21050000.0016544_050407191</t>
  </si>
  <si>
    <t>VVT-202010128</t>
  </si>
  <si>
    <t>10543141</t>
  </si>
  <si>
    <t>VVT-0016523</t>
  </si>
  <si>
    <t>MBT 400KVA 10543141 CT HTPT LHT-THT Q5 15-22/-0.4KV-1.21300130.0016523_10543141</t>
  </si>
  <si>
    <t>VVT-202010107</t>
  </si>
  <si>
    <t>70243083</t>
  </si>
  <si>
    <t>VVT-0016524</t>
  </si>
  <si>
    <t>TRAM BIEN THE CT DANH MOC 2 CS 160KV 70243083-1.21300130.0016524_70243083</t>
  </si>
  <si>
    <t>VVT-202010108</t>
  </si>
  <si>
    <t>800970</t>
  </si>
  <si>
    <t>VVT-0016531</t>
  </si>
  <si>
    <t>MBT LUOI HT TRAM HT CUM B CHO LON 800970-1.21300130.0016531_800970</t>
  </si>
  <si>
    <t>VVT-202010115</t>
  </si>
  <si>
    <t>63 250</t>
  </si>
  <si>
    <t>357808</t>
  </si>
  <si>
    <t>VVT-0016585</t>
  </si>
  <si>
    <t>MAY BIEN THE LUOI HA THE TRAM HT GO VAP*3P-15-22/0.4* 160 KVA-1.21300118.0016585_357808</t>
  </si>
  <si>
    <t>VVT-202011037</t>
  </si>
  <si>
    <t>13020150</t>
  </si>
  <si>
    <t>VVT-0016586</t>
  </si>
  <si>
    <t>HTPT LHT_THT P10,17 Q GO VAP-1.21300128.0016586_13020150</t>
  </si>
  <si>
    <t>VVT-202011038</t>
  </si>
  <si>
    <t>5052175075027</t>
  </si>
  <si>
    <t>VVT-0016589</t>
  </si>
  <si>
    <t>MBT 1P 75KVA (8,66-12,7/0,22-0,44KV) - TRAM HT P12,13 NAM 2005-1.21304010.0016589_5052175075027</t>
  </si>
  <si>
    <t>VVT-202011041</t>
  </si>
  <si>
    <t>5052175075037</t>
  </si>
  <si>
    <t>VVT-0016591</t>
  </si>
  <si>
    <t>MBT 1P 75KVA (8,66-12,7/0,22-0,44KV) - TRAM HT P12,13 NAM 2005-1.21304010.0016591_5052175075037</t>
  </si>
  <si>
    <t>VVT-202011043</t>
  </si>
  <si>
    <t>70851730</t>
  </si>
  <si>
    <t>VVT-0016599</t>
  </si>
  <si>
    <t>MBT DIEN KHI HOA XA TAN QUI DONG-1.21300108.0016599_70851730</t>
  </si>
  <si>
    <t>VVT-202011051</t>
  </si>
  <si>
    <t>041000276</t>
  </si>
  <si>
    <t>VVT-0016603</t>
  </si>
  <si>
    <t>HTPT LHT_THT QUAN 7-1.21300108.0016603_041000276</t>
  </si>
  <si>
    <t>VVT-202011055</t>
  </si>
  <si>
    <t>050614100</t>
  </si>
  <si>
    <t>VVT-0016606</t>
  </si>
  <si>
    <t>MBT 75KVA SCCD 050614100- nâng cấp tuyến dây Bình Thuận22kv -1224C006-1.21300110.0016606_050614100</t>
  </si>
  <si>
    <t>VVT-202011058</t>
  </si>
  <si>
    <t>041101460</t>
  </si>
  <si>
    <t>VVT-0016617</t>
  </si>
  <si>
    <t>MAY BIEN THE CT HOAN THIEN VA PT LUOI Q7(BO SUNG)-1.21304208.0016617_041101460</t>
  </si>
  <si>
    <t>VVT-202011069</t>
  </si>
  <si>
    <t>041201106</t>
  </si>
  <si>
    <t>VVT-0016618</t>
  </si>
  <si>
    <t>MAY BIEN THE CT HOAN THIEN VA PT LUOI Q7(BO SUNG)-1.21304208.0016618_041201106</t>
  </si>
  <si>
    <t>VVT-202011070</t>
  </si>
  <si>
    <t>041000198</t>
  </si>
  <si>
    <t>VVT-0016675</t>
  </si>
  <si>
    <t>HTPT LHT-THT Q7-041000198-1.21300108.0016675_041000198</t>
  </si>
  <si>
    <t>VVT-202012051</t>
  </si>
  <si>
    <t>4032175047891</t>
  </si>
  <si>
    <t>VVT-0016688</t>
  </si>
  <si>
    <t>MBT 1PHA75kVASM: 4032175047891-1.21304210.0016688_4032175047891</t>
  </si>
  <si>
    <t>VVT-202012064</t>
  </si>
  <si>
    <t>71151113-22</t>
  </si>
  <si>
    <t>VVT-0016667</t>
  </si>
  <si>
    <t>MBT CHUNG CU 414/2 NO TRANG LONG SM:711511QD 1240-25.05.98 BB 49-25.05-1.21300108.0016667_71151113-22</t>
  </si>
  <si>
    <t>VVT-202012043</t>
  </si>
  <si>
    <t>80351320</t>
  </si>
  <si>
    <t>VVT-0016648</t>
  </si>
  <si>
    <t>MAY BIEN THE CT DKH XA QUY DUC BINH CHANH 1P 8.6-12.7/2-4 *50 KVA-1.21300108.0016648_80351320</t>
  </si>
  <si>
    <t>VVT-202012024</t>
  </si>
  <si>
    <t>131002309</t>
  </si>
  <si>
    <t>VVT-0016776</t>
  </si>
  <si>
    <t>MAY BIEN THE 3P 22-15KV/0.4KV HTPTL,THT P.LINH XUAN,...TAM PHU QTHU DU-1.21300128.0016776_131002309</t>
  </si>
  <si>
    <t>VVT-202012152</t>
  </si>
  <si>
    <t>141200620</t>
  </si>
  <si>
    <t>VVT-0016780</t>
  </si>
  <si>
    <t>MAY BIEN THE TRAM KDC HIEP BINH CHANH 4(GD2VA3)-1.21300130.0016780_141200620</t>
  </si>
  <si>
    <t>VVT-202012156</t>
  </si>
  <si>
    <t>4121232741402</t>
  </si>
  <si>
    <t>VVT-0016782</t>
  </si>
  <si>
    <t>MBT 3 pha 320KVA ( CT: HTPT Thị Trấn Tân Túc)-1.21300128.0016782_4121232741402</t>
  </si>
  <si>
    <t>VVT-202012158</t>
  </si>
  <si>
    <t>4071256361198</t>
  </si>
  <si>
    <t>VVT-0016783</t>
  </si>
  <si>
    <t>MAY BIEN THE 3P 560KVA 15/0.4KV-1.21304236.0016783_4071256361198</t>
  </si>
  <si>
    <t>VVT-202012159</t>
  </si>
  <si>
    <t>150704350</t>
  </si>
  <si>
    <t>VVT-0016784</t>
  </si>
  <si>
    <t>MBT 560KVA SM 150704350-1.21304236.0016784_150704350</t>
  </si>
  <si>
    <t>VVT-202012160</t>
  </si>
  <si>
    <t>4032100048296</t>
  </si>
  <si>
    <t>VVT-0016794</t>
  </si>
  <si>
    <t>MBT 100KVA HT &amp; PT LUOI TRAM HA THE Q9( TAM ĐA 2)-1.21304212.0016794_4032100048296</t>
  </si>
  <si>
    <t>VVT-202012170</t>
  </si>
  <si>
    <t>5 762 747</t>
  </si>
  <si>
    <t>050405615</t>
  </si>
  <si>
    <t>VVT-0016712</t>
  </si>
  <si>
    <t>MBT 3P 75KVA 8.6/0.2-0.4(CAI TAO TRAM HA THE LEN 3 PHA THU DUC 2005)-1.21300210.0016712_050405615</t>
  </si>
  <si>
    <t>VVT-202012088</t>
  </si>
  <si>
    <t>390 276</t>
  </si>
  <si>
    <t>357992</t>
  </si>
  <si>
    <t>VVT-0016716</t>
  </si>
  <si>
    <t>MBT LHT  THT Q6,  3P 15-22/0.4*400KVA-1.21304230.0016716_357992</t>
  </si>
  <si>
    <t>VVT-202012092</t>
  </si>
  <si>
    <t>357968</t>
  </si>
  <si>
    <t>VVT-0016719</t>
  </si>
  <si>
    <t>MAY BIEN THE LUOI HT-TRAM HT Q.6*3P-15-22/0.4* 400 KVA-1.21300130.0016719_357968</t>
  </si>
  <si>
    <t>VVT-202012095</t>
  </si>
  <si>
    <t>090314166</t>
  </si>
  <si>
    <t>VVT-0016734</t>
  </si>
  <si>
    <t>MBT 3P 160kVA 15(22)/0,4kV - RRK140901-1.21304218.0016734_090314166</t>
  </si>
  <si>
    <t>VVT-202012110</t>
  </si>
  <si>
    <t>121204675</t>
  </si>
  <si>
    <t>VVT-0016737</t>
  </si>
  <si>
    <t>MBT 3P 250KVA 15/0.4KV-1.21304226.0016737_121204675</t>
  </si>
  <si>
    <t>VVT-202012113</t>
  </si>
  <si>
    <t>121204688</t>
  </si>
  <si>
    <t>VVT-0016738</t>
  </si>
  <si>
    <t>MBT 3P 250KVA 15/0.4KV-1.21304226.0016738_121204688</t>
  </si>
  <si>
    <t>VVT-202012114</t>
  </si>
  <si>
    <t>801117</t>
  </si>
  <si>
    <t>VVT-0016748</t>
  </si>
  <si>
    <t>MAY BIEN THE HT LUOI HT TAN BINH*3P-15-22/0.4* 250 KVA-1.21300126.0016748_801117</t>
  </si>
  <si>
    <t>VVT-202012124</t>
  </si>
  <si>
    <t>70251140-22</t>
  </si>
  <si>
    <t>VVT-0016765</t>
  </si>
  <si>
    <t>MAY BIEN THE TBD 50kVA SM: 70251140-22-1.21300100.0016765_70251140-22</t>
  </si>
  <si>
    <t>VVT-202012141</t>
  </si>
  <si>
    <t>21201650 -22</t>
  </si>
  <si>
    <t>VVT-0016768</t>
  </si>
  <si>
    <t>MAY BIEN THE 1PHA 15KVA SM 21201650 -22-1.21300101.0016768_21201650 -22</t>
  </si>
  <si>
    <t>VVT-202012144</t>
  </si>
  <si>
    <t>091197581</t>
  </si>
  <si>
    <t>VVT-0016769</t>
  </si>
  <si>
    <t>MAY BIEN THE 160kVA SM: 091197581-1.21300118.0016769_091197581</t>
  </si>
  <si>
    <t>VVT-202012145</t>
  </si>
  <si>
    <t>060401120</t>
  </si>
  <si>
    <t>VVT-0016810</t>
  </si>
  <si>
    <t>HTPT LHT_THT P4,5,6,7,8,9,10,11,12,15 Q10-1.21300110.0016810_060401120</t>
  </si>
  <si>
    <t>VVT-202012186</t>
  </si>
  <si>
    <t>06060132</t>
  </si>
  <si>
    <t>VVT-0016813</t>
  </si>
  <si>
    <t>MAY BIEN THE 100KVA HTPT LHTTHTP1,2,4,5,6,7,8,9,10,11,12,13,14,15 Q11-1.21300110.0016813_06060132</t>
  </si>
  <si>
    <t>VVT-202012189</t>
  </si>
  <si>
    <t>6102225798333</t>
  </si>
  <si>
    <t>VVT-0016798</t>
  </si>
  <si>
    <t>MBT 250KVA BAN CHI HUY QUAN SU Q2 SM: 6102225798333-1.21304226.0016798_6102225798333</t>
  </si>
  <si>
    <t>VVT-202012174</t>
  </si>
  <si>
    <t>69 470 080</t>
  </si>
  <si>
    <t>14110644</t>
  </si>
  <si>
    <t>VVT-0016802</t>
  </si>
  <si>
    <t>MBT 400KVA HT&amp;PT LUOI Q2 SM14110644-1.21304230.0016802_14110644</t>
  </si>
  <si>
    <t>VVT-202012178</t>
  </si>
  <si>
    <t>20 784 934</t>
  </si>
  <si>
    <t>180 652 994</t>
  </si>
  <si>
    <t xml:space="preserve">97 880 006 </t>
  </si>
  <si>
    <t>6061256392166</t>
  </si>
  <si>
    <t>VVT-0016836</t>
  </si>
  <si>
    <t>MBT 1*560 KVA tại khu nhà ở 14A Lạc Long Quân (C19KC041N)-1.21304200.0016836_6061256392166</t>
  </si>
  <si>
    <t>VVT-202012212</t>
  </si>
  <si>
    <t>66 459 375</t>
  </si>
  <si>
    <t>161002467</t>
  </si>
  <si>
    <t>VVT-0016846</t>
  </si>
  <si>
    <t>MBT 1P 100KVA 8.66-12.7/0.23-0.44KV THIBIDI  PTHK1716001 SM161002467-1.21310112.0016846_161002467</t>
  </si>
  <si>
    <t>VVT-202012222</t>
  </si>
  <si>
    <t>141005338</t>
  </si>
  <si>
    <t>VVT-0016876</t>
  </si>
  <si>
    <t>MBT 400KVA-1.21300130.0016876_141005338</t>
  </si>
  <si>
    <t>VVT-202012252</t>
  </si>
  <si>
    <t>447 733 881 910</t>
  </si>
  <si>
    <t>25 861 288 740</t>
  </si>
  <si>
    <t>407 223 652 824</t>
  </si>
  <si>
    <t>12 653 735 538</t>
  </si>
  <si>
    <t>27 856 493 548</t>
  </si>
  <si>
    <t>Tổng</t>
  </si>
  <si>
    <t>458 056 373 581</t>
  </si>
  <si>
    <t>34 069 603 444</t>
  </si>
  <si>
    <t>417 385 649 017</t>
  </si>
  <si>
    <t>12 759 275 220</t>
  </si>
  <si>
    <t>27 911 449 344</t>
  </si>
  <si>
    <t>Hệ thống mã:</t>
  </si>
  <si>
    <t>1. Mã dùng cho cột F (Nước sản xuất): Theo mã danh mục nước và lãnh thổ do TCTK ban hành</t>
  </si>
  <si>
    <t>2. Mã dùng cho cột I (Tự động hay bán tự động)</t>
  </si>
  <si>
    <t>- Tự động:</t>
  </si>
  <si>
    <t>01</t>
  </si>
  <si>
    <t>4. Mã dùng cho cột L (Hiện trạng quản lý TSCĐ):</t>
  </si>
  <si>
    <t>- Bán tự động:</t>
  </si>
  <si>
    <t>02</t>
  </si>
  <si>
    <t>   - TSCĐ có trong sổ sách:</t>
  </si>
  <si>
    <t>3. Mã dùng cho cột K (Hiện trạng sử dụng TSCĐ)</t>
  </si>
  <si>
    <t>   - TSCĐ có trong kiểm kê:</t>
  </si>
  <si>
    <t>- TSCĐ đang dùng trong sản xuất kinh doanh:</t>
  </si>
  <si>
    <t>   - TSCĐ vừa có trong sổ sách vừa có trong kiểm kê:</t>
  </si>
  <si>
    <t xml:space="preserve">- TSCĐ chưa dùng: </t>
  </si>
  <si>
    <t>- TSCĐ không cần dùng:</t>
  </si>
  <si>
    <t>03</t>
  </si>
  <si>
    <t>- TSCĐ hư hỏng chờ thanh lý:</t>
  </si>
  <si>
    <t>04</t>
  </si>
  <si>
    <t>EVN_FA_014, người in:  HIENSHT.HCM.VVT, ngày in:  05/01/2021 17:26:43</t>
  </si>
  <si>
    <r>
      <t>Trang 1</t>
    </r>
    <r>
      <rPr>
        <sz val="8"/>
        <color rgb="FF000080"/>
        <rFont val="Times New Roman"/>
        <family val="1"/>
      </rPr>
      <t>/1</t>
    </r>
  </si>
  <si>
    <t>s041012388</t>
  </si>
  <si>
    <t>s041012337</t>
  </si>
  <si>
    <t>s041012369</t>
  </si>
  <si>
    <t>TUBU</t>
  </si>
  <si>
    <t>GIÁ TRỊ CÒN LẠI
31.12.20</t>
  </si>
  <si>
    <t>Trưởng Phòng</t>
  </si>
  <si>
    <t>Đội Trưởng</t>
  </si>
  <si>
    <t>PHÓ GIÁM ĐỐC</t>
  </si>
  <si>
    <t>CẤP ĐIỆN ÁP</t>
  </si>
  <si>
    <t>DANH SÁCH 643 MBT ĐỀ XUẤT THANH LÝ (đính kèm công văn số:              /DVĐL-KTAT ngày      /     /2022)</t>
  </si>
  <si>
    <t>01051319-22</t>
  </si>
  <si>
    <t>VVT-0018774</t>
  </si>
  <si>
    <t>0320144T</t>
  </si>
  <si>
    <t>VVT-0018792</t>
  </si>
  <si>
    <t>140402363</t>
  </si>
  <si>
    <t>VVT-0018811</t>
  </si>
  <si>
    <t>10516069-2</t>
  </si>
  <si>
    <t>VVT-0018813</t>
  </si>
  <si>
    <t>31071256</t>
  </si>
  <si>
    <t>VVT-0018856</t>
  </si>
  <si>
    <t>31071310</t>
  </si>
  <si>
    <t>VVT-0018859</t>
  </si>
  <si>
    <t>60411054</t>
  </si>
  <si>
    <t>VVT-0018888</t>
  </si>
  <si>
    <t>01011160</t>
  </si>
  <si>
    <t>VVT-0018899</t>
  </si>
  <si>
    <t>0320139T</t>
  </si>
  <si>
    <t>VVT-0018902</t>
  </si>
  <si>
    <t>140502383</t>
  </si>
  <si>
    <t>VVT-0018912</t>
  </si>
  <si>
    <t>01011173</t>
  </si>
  <si>
    <t>VVT-0018918</t>
  </si>
  <si>
    <t>31071254</t>
  </si>
  <si>
    <t>VVT-0018925</t>
  </si>
  <si>
    <t>0381258T</t>
  </si>
  <si>
    <t>VVT-0018868</t>
  </si>
  <si>
    <t>31171406-22</t>
  </si>
  <si>
    <t>VVT-0018929</t>
  </si>
  <si>
    <t>140902337</t>
  </si>
  <si>
    <t>VVT-0018819</t>
  </si>
  <si>
    <t>140902258</t>
  </si>
  <si>
    <t>VVT-0018820</t>
  </si>
  <si>
    <t>140902472</t>
  </si>
  <si>
    <t>VVT-0018822</t>
  </si>
  <si>
    <t>050602147</t>
  </si>
  <si>
    <t>VVT-0018974</t>
  </si>
  <si>
    <t>05060292</t>
  </si>
  <si>
    <t>VVT-0018975</t>
  </si>
  <si>
    <t>05060208</t>
  </si>
  <si>
    <t>VVT-0018981</t>
  </si>
  <si>
    <t>050502411</t>
  </si>
  <si>
    <t>VVT-0018986</t>
  </si>
  <si>
    <t>VVT-0018990</t>
  </si>
  <si>
    <t>05100254</t>
  </si>
  <si>
    <t>VVT-0018969</t>
  </si>
  <si>
    <t>050602115</t>
  </si>
  <si>
    <t>VVT-0018970</t>
  </si>
  <si>
    <t>4122100224574</t>
  </si>
  <si>
    <t>VVT-0018939</t>
  </si>
  <si>
    <t>041001202</t>
  </si>
  <si>
    <t>VVT-0019026</t>
  </si>
  <si>
    <t>04100058</t>
  </si>
  <si>
    <t>VVT-0019027</t>
  </si>
  <si>
    <t>050702109</t>
  </si>
  <si>
    <t>VVT-0019031</t>
  </si>
  <si>
    <t>801103</t>
  </si>
  <si>
    <t>VVT-0019035</t>
  </si>
  <si>
    <t>VVT-0019059</t>
  </si>
  <si>
    <t>VVT-0019071</t>
  </si>
  <si>
    <t>31023624-2</t>
  </si>
  <si>
    <t>VVT-0019076</t>
  </si>
  <si>
    <t>0391295T</t>
  </si>
  <si>
    <t>VVT-0019018</t>
  </si>
  <si>
    <t>131002139</t>
  </si>
  <si>
    <t>VVT-0019115</t>
  </si>
  <si>
    <t>13100296</t>
  </si>
  <si>
    <t>VVT-0019119</t>
  </si>
  <si>
    <t>051200477</t>
  </si>
  <si>
    <t>VVT-0019253</t>
  </si>
  <si>
    <t>800881</t>
  </si>
  <si>
    <t>VVT-0019257</t>
  </si>
  <si>
    <t>60551413-22</t>
  </si>
  <si>
    <t>VVT-0019281</t>
  </si>
  <si>
    <t>70951901-22</t>
  </si>
  <si>
    <t>VVT-0019295</t>
  </si>
  <si>
    <t>80951807-22</t>
  </si>
  <si>
    <t>VVT-0019298</t>
  </si>
  <si>
    <t>050203378</t>
  </si>
  <si>
    <t>VVT-0019318</t>
  </si>
  <si>
    <t>31171430-22</t>
  </si>
  <si>
    <t>VVT-0019322</t>
  </si>
  <si>
    <t>050203338</t>
  </si>
  <si>
    <t>VVT-0019326</t>
  </si>
  <si>
    <t>4122150221417</t>
  </si>
  <si>
    <t>VVT-0019334</t>
  </si>
  <si>
    <t>050803343</t>
  </si>
  <si>
    <t>VVT-0019336</t>
  </si>
  <si>
    <t>20723222-2</t>
  </si>
  <si>
    <t>VVT-0019577</t>
  </si>
  <si>
    <t>70951919-22</t>
  </si>
  <si>
    <t>VVT-0018777</t>
  </si>
  <si>
    <t>70351384-22</t>
  </si>
  <si>
    <t>VVT-0018778</t>
  </si>
  <si>
    <t>S060998214</t>
  </si>
  <si>
    <t>VVT-0018791</t>
  </si>
  <si>
    <t>4122100224698</t>
  </si>
  <si>
    <t>VVT-0018809</t>
  </si>
  <si>
    <t>358010</t>
  </si>
  <si>
    <t>VVT-0018837</t>
  </si>
  <si>
    <t>4041240170180</t>
  </si>
  <si>
    <t>VVT-0018858</t>
  </si>
  <si>
    <t>050103368</t>
  </si>
  <si>
    <t>VVT-0018932</t>
  </si>
  <si>
    <t>01071208-22</t>
  </si>
  <si>
    <t>VVT-0018936</t>
  </si>
  <si>
    <t>61211312</t>
  </si>
  <si>
    <t>VVT-0018894</t>
  </si>
  <si>
    <t>60411070</t>
  </si>
  <si>
    <t>VVT-0018895</t>
  </si>
  <si>
    <t>061200586</t>
  </si>
  <si>
    <t>VVT-0018896</t>
  </si>
  <si>
    <t>060998244</t>
  </si>
  <si>
    <t>VVT-0018904</t>
  </si>
  <si>
    <t>0320373T</t>
  </si>
  <si>
    <t>VVT-0018906</t>
  </si>
  <si>
    <t>131201417</t>
  </si>
  <si>
    <t>VVT-0018909</t>
  </si>
  <si>
    <t>140502360</t>
  </si>
  <si>
    <t>VVT-0018911</t>
  </si>
  <si>
    <t>31171390-22</t>
  </si>
  <si>
    <t>VVT-0018928</t>
  </si>
  <si>
    <t>0320166T</t>
  </si>
  <si>
    <t>VVT-0018865</t>
  </si>
  <si>
    <t>051002212</t>
  </si>
  <si>
    <t>VVT-0018979</t>
  </si>
  <si>
    <t>05060249</t>
  </si>
  <si>
    <t>VVT-0018983</t>
  </si>
  <si>
    <t>050602102</t>
  </si>
  <si>
    <t>VVT-0018984</t>
  </si>
  <si>
    <t>050502429</t>
  </si>
  <si>
    <t>VVT-0018989</t>
  </si>
  <si>
    <t>050902485</t>
  </si>
  <si>
    <t>VVT-0018971</t>
  </si>
  <si>
    <t>4122100224792</t>
  </si>
  <si>
    <t>VVT-0018938</t>
  </si>
  <si>
    <t>4122100224587</t>
  </si>
  <si>
    <t>VVT-0018940</t>
  </si>
  <si>
    <t>040501190</t>
  </si>
  <si>
    <t>VVT-0019024</t>
  </si>
  <si>
    <t>130902467</t>
  </si>
  <si>
    <t>VVT-0019040</t>
  </si>
  <si>
    <t>801137</t>
  </si>
  <si>
    <t>VVT-0019041</t>
  </si>
  <si>
    <t>800832</t>
  </si>
  <si>
    <t>VVT-0019044</t>
  </si>
  <si>
    <t>4032175037766</t>
  </si>
  <si>
    <t>VVT-0019063</t>
  </si>
  <si>
    <t>4032100048371</t>
  </si>
  <si>
    <t>VVT-0019064</t>
  </si>
  <si>
    <t>4122100224583</t>
  </si>
  <si>
    <t>VVT-0019091</t>
  </si>
  <si>
    <t>357771</t>
  </si>
  <si>
    <t>VVT-0019009</t>
  </si>
  <si>
    <t>4072175121141</t>
  </si>
  <si>
    <t>VVT-0019015</t>
  </si>
  <si>
    <t>120404293</t>
  </si>
  <si>
    <t>VVT-0019366</t>
  </si>
  <si>
    <t>70251262-22</t>
  </si>
  <si>
    <t>VVT-0019282</t>
  </si>
  <si>
    <t>31051570-22</t>
  </si>
  <si>
    <t>VVT-0019290</t>
  </si>
  <si>
    <t>70351372-22</t>
  </si>
  <si>
    <t>VVT-0019294</t>
  </si>
  <si>
    <t>80851703-22</t>
  </si>
  <si>
    <t>VVT-0019305</t>
  </si>
  <si>
    <t>041101197</t>
  </si>
  <si>
    <t>VVT-0019312</t>
  </si>
  <si>
    <t>041101338</t>
  </si>
  <si>
    <t>VVT-0019313</t>
  </si>
  <si>
    <t>050203388</t>
  </si>
  <si>
    <t>VVT-0019317</t>
  </si>
  <si>
    <t>80351239-22</t>
  </si>
  <si>
    <t>VVT-0019335</t>
  </si>
  <si>
    <t>041201215</t>
  </si>
  <si>
    <t>VVT-0019343</t>
  </si>
  <si>
    <t>10351266-22</t>
  </si>
  <si>
    <t>VVT-0019344</t>
  </si>
  <si>
    <t>358136</t>
  </si>
  <si>
    <t>VVT-0019372</t>
  </si>
  <si>
    <t>151203522</t>
  </si>
  <si>
    <t>VVT-0019575</t>
  </si>
  <si>
    <t>04110101</t>
  </si>
  <si>
    <t>VVT-0019579</t>
  </si>
  <si>
    <t>04110129</t>
  </si>
  <si>
    <t>VVT-0019580</t>
  </si>
  <si>
    <t>VVT-0019581</t>
  </si>
  <si>
    <t>VVT-0019542</t>
  </si>
  <si>
    <t>VVT-0019543</t>
  </si>
  <si>
    <t>80451352-22</t>
  </si>
  <si>
    <t>VVT-0018772</t>
  </si>
  <si>
    <t>04110123</t>
  </si>
  <si>
    <t>VVT-0018773</t>
  </si>
  <si>
    <t>0320266T</t>
  </si>
  <si>
    <t>VVT-0018812</t>
  </si>
  <si>
    <t>70633052</t>
  </si>
  <si>
    <t>VVT-0018832</t>
  </si>
  <si>
    <t>357927</t>
  </si>
  <si>
    <t>VVT-0018838</t>
  </si>
  <si>
    <t>4032100048302</t>
  </si>
  <si>
    <t>VVT-0018857</t>
  </si>
  <si>
    <t>05020362</t>
  </si>
  <si>
    <t>VVT-0018930</t>
  </si>
  <si>
    <t>061200552</t>
  </si>
  <si>
    <t>VVT-0018897</t>
  </si>
  <si>
    <t>061200554</t>
  </si>
  <si>
    <t>VVT-0018900</t>
  </si>
  <si>
    <t>060602150</t>
  </si>
  <si>
    <t>VVT-0018908</t>
  </si>
  <si>
    <t>150803183</t>
  </si>
  <si>
    <t>VVT-0018913</t>
  </si>
  <si>
    <t>0310117T</t>
  </si>
  <si>
    <t>VVT-0018916</t>
  </si>
  <si>
    <t>140501192</t>
  </si>
  <si>
    <t>VVT-0018848</t>
  </si>
  <si>
    <t>050203397</t>
  </si>
  <si>
    <t>VVT-0018849</t>
  </si>
  <si>
    <t>357740</t>
  </si>
  <si>
    <t>VVT-0018851</t>
  </si>
  <si>
    <t>4012175007030</t>
  </si>
  <si>
    <t>VVT-0018853</t>
  </si>
  <si>
    <t>358258</t>
  </si>
  <si>
    <t>VVT-0018829</t>
  </si>
  <si>
    <t>051002213</t>
  </si>
  <si>
    <t>VVT-0018978</t>
  </si>
  <si>
    <t>050502338</t>
  </si>
  <si>
    <t>VVT-0018992</t>
  </si>
  <si>
    <t>050902486</t>
  </si>
  <si>
    <t>VVT-0018972</t>
  </si>
  <si>
    <t>041101345</t>
  </si>
  <si>
    <t>VVT-0019023</t>
  </si>
  <si>
    <t>120301118</t>
  </si>
  <si>
    <t>VVT-0019037</t>
  </si>
  <si>
    <t>VVT-0019042</t>
  </si>
  <si>
    <t>141104578</t>
  </si>
  <si>
    <t>VVT-0019048</t>
  </si>
  <si>
    <t>0330404T</t>
  </si>
  <si>
    <t>VVT-0019084</t>
  </si>
  <si>
    <t>050502330</t>
  </si>
  <si>
    <t>VVT-0018996</t>
  </si>
  <si>
    <t>050502413</t>
  </si>
  <si>
    <t>VVT-0018997</t>
  </si>
  <si>
    <t>4072175121144</t>
  </si>
  <si>
    <t>VVT-0019017</t>
  </si>
  <si>
    <t>131002402</t>
  </si>
  <si>
    <t>VVT-0019118</t>
  </si>
  <si>
    <t>4032100048303</t>
  </si>
  <si>
    <t>VVT-0019362</t>
  </si>
  <si>
    <t>358362</t>
  </si>
  <si>
    <t>VVT-0019262</t>
  </si>
  <si>
    <t>710896</t>
  </si>
  <si>
    <t>VVT-0019269</t>
  </si>
  <si>
    <t>70251217-22</t>
  </si>
  <si>
    <t>VVT-0019283</t>
  </si>
  <si>
    <t>31051566-22</t>
  </si>
  <si>
    <t>VVT-0019292</t>
  </si>
  <si>
    <t>70351385-22</t>
  </si>
  <si>
    <t>VVT-0019296</t>
  </si>
  <si>
    <t>70451422-22</t>
  </si>
  <si>
    <t>VVT-0019300</t>
  </si>
  <si>
    <t>80851688-22</t>
  </si>
  <si>
    <t>VVT-0019306</t>
  </si>
  <si>
    <t>041200276</t>
  </si>
  <si>
    <t>VVT-0019308</t>
  </si>
  <si>
    <t>357172</t>
  </si>
  <si>
    <t>VVT-0019321</t>
  </si>
  <si>
    <t>09010149</t>
  </si>
  <si>
    <t>VVT-0019329</t>
  </si>
  <si>
    <t>140401289</t>
  </si>
  <si>
    <t>VVT-0019332</t>
  </si>
  <si>
    <t>70951884-22</t>
  </si>
  <si>
    <t>VVT-0019347</t>
  </si>
  <si>
    <t>01043194-2</t>
  </si>
  <si>
    <t>VVT-0019373</t>
  </si>
  <si>
    <t>4032100034073</t>
  </si>
  <si>
    <t>VVT-0019375</t>
  </si>
  <si>
    <t>0320387T</t>
  </si>
  <si>
    <t>VVT-0018793</t>
  </si>
  <si>
    <t>4122100224666</t>
  </si>
  <si>
    <t>VVT-0018803</t>
  </si>
  <si>
    <t>4122100224703</t>
  </si>
  <si>
    <t>VVT-0018804</t>
  </si>
  <si>
    <t>121204664</t>
  </si>
  <si>
    <t>VVT-0018807</t>
  </si>
  <si>
    <t>91016135</t>
  </si>
  <si>
    <t>VVT-0018835</t>
  </si>
  <si>
    <t>040201155</t>
  </si>
  <si>
    <t>VVT-0018842</t>
  </si>
  <si>
    <t>04070142</t>
  </si>
  <si>
    <t>VVT-0018846</t>
  </si>
  <si>
    <t>050103634</t>
  </si>
  <si>
    <t>VVT-0018855</t>
  </si>
  <si>
    <t>06060266</t>
  </si>
  <si>
    <t>VVT-0018934</t>
  </si>
  <si>
    <t>06050199</t>
  </si>
  <si>
    <t>VVT-0018935</t>
  </si>
  <si>
    <t>20171002</t>
  </si>
  <si>
    <t>VVT-0018883</t>
  </si>
  <si>
    <t>061197368</t>
  </si>
  <si>
    <t>VVT-0018890</t>
  </si>
  <si>
    <t>60411071</t>
  </si>
  <si>
    <t>VVT-0018893</t>
  </si>
  <si>
    <t>81011089-22</t>
  </si>
  <si>
    <t>VVT-0018907</t>
  </si>
  <si>
    <t>140301128</t>
  </si>
  <si>
    <t>VVT-0018910</t>
  </si>
  <si>
    <t>0330599T</t>
  </si>
  <si>
    <t>VVT-0018863</t>
  </si>
  <si>
    <t>13120318</t>
  </si>
  <si>
    <t>VVT-0018867</t>
  </si>
  <si>
    <t>04070143</t>
  </si>
  <si>
    <t>VVT-0018847</t>
  </si>
  <si>
    <t>140902214</t>
  </si>
  <si>
    <t>VVT-0018821</t>
  </si>
  <si>
    <t>120504259</t>
  </si>
  <si>
    <t>VVT-0018954</t>
  </si>
  <si>
    <t>051200662</t>
  </si>
  <si>
    <t>VVT-0018988</t>
  </si>
  <si>
    <t>VVT-0019111</t>
  </si>
  <si>
    <t>051097132</t>
  </si>
  <si>
    <t>VVT-0019030</t>
  </si>
  <si>
    <t>801105</t>
  </si>
  <si>
    <t>VVT-0019038</t>
  </si>
  <si>
    <t>70431126-22</t>
  </si>
  <si>
    <t>VVT-0019053</t>
  </si>
  <si>
    <t>VVT-0019068</t>
  </si>
  <si>
    <t>357593</t>
  </si>
  <si>
    <t>VVT-0019003</t>
  </si>
  <si>
    <t>358053</t>
  </si>
  <si>
    <t>VVT-0019013</t>
  </si>
  <si>
    <t>31143568-2</t>
  </si>
  <si>
    <t>VVT-0019123</t>
  </si>
  <si>
    <t>050203455</t>
  </si>
  <si>
    <t>VVT-0019252</t>
  </si>
  <si>
    <t>13010115</t>
  </si>
  <si>
    <t>VVT-0019255</t>
  </si>
  <si>
    <t>710961</t>
  </si>
  <si>
    <t>VVT-0019271</t>
  </si>
  <si>
    <t>61221930-22</t>
  </si>
  <si>
    <t>VVT-0019280</t>
  </si>
  <si>
    <t>70851794-22</t>
  </si>
  <si>
    <t>VVT-0019287</t>
  </si>
  <si>
    <t>81251946-22</t>
  </si>
  <si>
    <t>VVT-0019303</t>
  </si>
  <si>
    <t>04100011</t>
  </si>
  <si>
    <t>VVT-0019307</t>
  </si>
  <si>
    <t>041101342</t>
  </si>
  <si>
    <t>VVT-0019314</t>
  </si>
  <si>
    <t>050203339</t>
  </si>
  <si>
    <t>VVT-0019327</t>
  </si>
  <si>
    <t>512104-2</t>
  </si>
  <si>
    <t>VVT-0019331</t>
  </si>
  <si>
    <t>161200143</t>
  </si>
  <si>
    <t>VVT-0019333</t>
  </si>
  <si>
    <t>051200213</t>
  </si>
  <si>
    <t>VVT-0019352</t>
  </si>
  <si>
    <t>10343049-2</t>
  </si>
  <si>
    <t>VVT-0019356</t>
  </si>
  <si>
    <t>04110130</t>
  </si>
  <si>
    <t>VVT-0019578</t>
  </si>
  <si>
    <t>5091225620412</t>
  </si>
  <si>
    <t>VVT-0019583</t>
  </si>
  <si>
    <t>VVT-0019545</t>
  </si>
  <si>
    <t>VVT-0019546</t>
  </si>
  <si>
    <t>4062125098618</t>
  </si>
  <si>
    <t>VVT-0019568</t>
  </si>
  <si>
    <t>S010210118</t>
  </si>
  <si>
    <t>VVT-0018768</t>
  </si>
  <si>
    <t>30321911-22</t>
  </si>
  <si>
    <t>VVT-0018769</t>
  </si>
  <si>
    <t>70351326-22</t>
  </si>
  <si>
    <t>VVT-0018770</t>
  </si>
  <si>
    <t>70151108-22</t>
  </si>
  <si>
    <t>VVT-0018776</t>
  </si>
  <si>
    <t>S050698367</t>
  </si>
  <si>
    <t>VVT-0018787</t>
  </si>
  <si>
    <t>140402377</t>
  </si>
  <si>
    <t>VVT-0018806</t>
  </si>
  <si>
    <t>801150</t>
  </si>
  <si>
    <t>VVT-0018836</t>
  </si>
  <si>
    <t>051200214</t>
  </si>
  <si>
    <t>VVT-0018839</t>
  </si>
  <si>
    <t>040201152</t>
  </si>
  <si>
    <t>VVT-0018840</t>
  </si>
  <si>
    <t>060301196</t>
  </si>
  <si>
    <t>VVT-0018933</t>
  </si>
  <si>
    <t>4122100224751</t>
  </si>
  <si>
    <t>VVT-0018937</t>
  </si>
  <si>
    <t>20171004</t>
  </si>
  <si>
    <t>VVT-0018884</t>
  </si>
  <si>
    <t>051200242</t>
  </si>
  <si>
    <t>VVT-0018885</t>
  </si>
  <si>
    <t>60311042</t>
  </si>
  <si>
    <t>VVT-0018889</t>
  </si>
  <si>
    <t>510150-21</t>
  </si>
  <si>
    <t>VVT-0018892</t>
  </si>
  <si>
    <t>061200553</t>
  </si>
  <si>
    <t>VVT-0018898</t>
  </si>
  <si>
    <t>01011171</t>
  </si>
  <si>
    <t>VVT-0018919</t>
  </si>
  <si>
    <t>90453024</t>
  </si>
  <si>
    <t>VVT-0018920</t>
  </si>
  <si>
    <t>0330485T</t>
  </si>
  <si>
    <t>VVT-0018872</t>
  </si>
  <si>
    <t>12040235</t>
  </si>
  <si>
    <t>VVT-0018852</t>
  </si>
  <si>
    <t>4032175047890</t>
  </si>
  <si>
    <t>VVT-0018854</t>
  </si>
  <si>
    <t>10523130-2</t>
  </si>
  <si>
    <t>VVT-0018816</t>
  </si>
  <si>
    <t>140902257</t>
  </si>
  <si>
    <t>VVT-0018824</t>
  </si>
  <si>
    <t>141002344</t>
  </si>
  <si>
    <t>VVT-0018826</t>
  </si>
  <si>
    <t>141002153</t>
  </si>
  <si>
    <t>VVT-0018827</t>
  </si>
  <si>
    <t>05100295</t>
  </si>
  <si>
    <t>VVT-0018977</t>
  </si>
  <si>
    <t>4091232559261</t>
  </si>
  <si>
    <t>VVT-0019045</t>
  </si>
  <si>
    <t>357635</t>
  </si>
  <si>
    <t>VVT-0019000</t>
  </si>
  <si>
    <t>357710</t>
  </si>
  <si>
    <t>VVT-0019002</t>
  </si>
  <si>
    <t>357624</t>
  </si>
  <si>
    <t>VVT-0019004</t>
  </si>
  <si>
    <t>4072175121143</t>
  </si>
  <si>
    <t>VVT-0019016</t>
  </si>
  <si>
    <t>13110218</t>
  </si>
  <si>
    <t>VVT-0019116</t>
  </si>
  <si>
    <t>357786</t>
  </si>
  <si>
    <t>VVT-0019254</t>
  </si>
  <si>
    <t>711011</t>
  </si>
  <si>
    <t>VVT-0019259</t>
  </si>
  <si>
    <t>800815</t>
  </si>
  <si>
    <t>VVT-0019275</t>
  </si>
  <si>
    <t>70851795-22</t>
  </si>
  <si>
    <t>VVT-0019288</t>
  </si>
  <si>
    <t>31051595-22</t>
  </si>
  <si>
    <t>VVT-0019289</t>
  </si>
  <si>
    <t>81251947-22</t>
  </si>
  <si>
    <t>VVT-0019304</t>
  </si>
  <si>
    <t>051197641</t>
  </si>
  <si>
    <t>VVT-0019316</t>
  </si>
  <si>
    <t>31171323-22</t>
  </si>
  <si>
    <t>VVT-0019324</t>
  </si>
  <si>
    <t>050803344</t>
  </si>
  <si>
    <t>VVT-0019337</t>
  </si>
  <si>
    <t>VVT-0019348</t>
  </si>
  <si>
    <t>130404398</t>
  </si>
  <si>
    <t>VVT-0019367</t>
  </si>
  <si>
    <t>12110067</t>
  </si>
  <si>
    <t>VVT-0019582</t>
  </si>
  <si>
    <t>131101508</t>
  </si>
  <si>
    <t>VVT-0019548</t>
  </si>
  <si>
    <t>4062125098619</t>
  </si>
  <si>
    <t>VVT-0019569</t>
  </si>
  <si>
    <t>101150004</t>
  </si>
  <si>
    <t>VVT-0018797</t>
  </si>
  <si>
    <t>4122100224755</t>
  </si>
  <si>
    <t>VVT-0018805</t>
  </si>
  <si>
    <t>04070145</t>
  </si>
  <si>
    <t>VVT-0018844</t>
  </si>
  <si>
    <t>140204122</t>
  </si>
  <si>
    <t>VVT-0018861</t>
  </si>
  <si>
    <t>30123053</t>
  </si>
  <si>
    <t>VVT-0018862</t>
  </si>
  <si>
    <t>05020312</t>
  </si>
  <si>
    <t>VVT-0018931</t>
  </si>
  <si>
    <t>061197367</t>
  </si>
  <si>
    <t>VVT-0018886</t>
  </si>
  <si>
    <t>60611164</t>
  </si>
  <si>
    <t>VVT-0018905</t>
  </si>
  <si>
    <t>050907297</t>
  </si>
  <si>
    <t>VVT-0018914</t>
  </si>
  <si>
    <t>05100734</t>
  </si>
  <si>
    <t>VVT-0018915</t>
  </si>
  <si>
    <t>0320146T</t>
  </si>
  <si>
    <t>VVT-0018864</t>
  </si>
  <si>
    <t>0320300T</t>
  </si>
  <si>
    <t>VVT-0018815</t>
  </si>
  <si>
    <t>141002134</t>
  </si>
  <si>
    <t>VVT-0018823</t>
  </si>
  <si>
    <t>05060293</t>
  </si>
  <si>
    <t>VVT-0018973</t>
  </si>
  <si>
    <t>05060247</t>
  </si>
  <si>
    <t>VVT-0018980</t>
  </si>
  <si>
    <t>VVT-0019112</t>
  </si>
  <si>
    <t>VVT-0019028</t>
  </si>
  <si>
    <t>4032100036244</t>
  </si>
  <si>
    <t>VVT-0019033</t>
  </si>
  <si>
    <t>70131020-22</t>
  </si>
  <si>
    <t>VVT-0019052</t>
  </si>
  <si>
    <t>4032175047874</t>
  </si>
  <si>
    <t>VVT-0019060</t>
  </si>
  <si>
    <t>060502241</t>
  </si>
  <si>
    <t>VVT-0019006</t>
  </si>
  <si>
    <t>357790</t>
  </si>
  <si>
    <t>VVT-0019007</t>
  </si>
  <si>
    <t>357806</t>
  </si>
  <si>
    <t>VVT-0019008</t>
  </si>
  <si>
    <t>800789</t>
  </si>
  <si>
    <t>VVT-0019010</t>
  </si>
  <si>
    <t>801226</t>
  </si>
  <si>
    <t>VVT-0019012</t>
  </si>
  <si>
    <t>801111</t>
  </si>
  <si>
    <t>VVT-0019021</t>
  </si>
  <si>
    <t>131101313</t>
  </si>
  <si>
    <t>VVT-0019121</t>
  </si>
  <si>
    <t>4061232380152</t>
  </si>
  <si>
    <t>VVT-0019361</t>
  </si>
  <si>
    <t>151000327</t>
  </si>
  <si>
    <t>VVT-0019261</t>
  </si>
  <si>
    <t>710991</t>
  </si>
  <si>
    <t>VVT-0019273</t>
  </si>
  <si>
    <t>80351161-22</t>
  </si>
  <si>
    <t>VVT-0019285</t>
  </si>
  <si>
    <t>61151801-22</t>
  </si>
  <si>
    <t>VVT-0019297</t>
  </si>
  <si>
    <t>04100008</t>
  </si>
  <si>
    <t>VVT-0019301</t>
  </si>
  <si>
    <t>041200295</t>
  </si>
  <si>
    <t>VVT-0019310</t>
  </si>
  <si>
    <t>70251153-22</t>
  </si>
  <si>
    <t>VVT-0019315</t>
  </si>
  <si>
    <t>4012175007040</t>
  </si>
  <si>
    <t>VVT-0019359</t>
  </si>
  <si>
    <t>21153195-2</t>
  </si>
  <si>
    <t>VVT-0019370</t>
  </si>
  <si>
    <t>80351331-22</t>
  </si>
  <si>
    <t>VVT-0018775</t>
  </si>
  <si>
    <t>091097113</t>
  </si>
  <si>
    <t>VVT-0018794</t>
  </si>
  <si>
    <t>040201153</t>
  </si>
  <si>
    <t>VVT-0018841</t>
  </si>
  <si>
    <t>31071300</t>
  </si>
  <si>
    <t>VVT-0018860</t>
  </si>
  <si>
    <t>061197369</t>
  </si>
  <si>
    <t>VVT-0018887</t>
  </si>
  <si>
    <t>61211295</t>
  </si>
  <si>
    <t>VVT-0018891</t>
  </si>
  <si>
    <t>31071144</t>
  </si>
  <si>
    <t>VVT-0018926</t>
  </si>
  <si>
    <t>31071240</t>
  </si>
  <si>
    <t>VVT-0018927</t>
  </si>
  <si>
    <t>060301195</t>
  </si>
  <si>
    <t>VVT-0018874</t>
  </si>
  <si>
    <t>130204194</t>
  </si>
  <si>
    <t>VVT-0018828</t>
  </si>
  <si>
    <t>05100245</t>
  </si>
  <si>
    <t>VVT-0018976</t>
  </si>
  <si>
    <t>04030151</t>
  </si>
  <si>
    <t>VVT-0019025</t>
  </si>
  <si>
    <t>VVT-0019029</t>
  </si>
  <si>
    <t>050602131</t>
  </si>
  <si>
    <t>VVT-0019032</t>
  </si>
  <si>
    <t>121200109</t>
  </si>
  <si>
    <t>VVT-0019039</t>
  </si>
  <si>
    <t>141002330</t>
  </si>
  <si>
    <t>VVT-0019046</t>
  </si>
  <si>
    <t>140204167</t>
  </si>
  <si>
    <t>VVT-0019082</t>
  </si>
  <si>
    <t>050502402</t>
  </si>
  <si>
    <t>VVT-0018998</t>
  </si>
  <si>
    <t>357525</t>
  </si>
  <si>
    <t>VVT-0019005</t>
  </si>
  <si>
    <t>12010112</t>
  </si>
  <si>
    <t>VVT-0019011</t>
  </si>
  <si>
    <t>131002189</t>
  </si>
  <si>
    <t>VVT-0019117</t>
  </si>
  <si>
    <t>050698165</t>
  </si>
  <si>
    <t>VVT-0019251</t>
  </si>
  <si>
    <t>357733</t>
  </si>
  <si>
    <t>VVT-0019256</t>
  </si>
  <si>
    <t>0391317T</t>
  </si>
  <si>
    <t>VVT-0019260</t>
  </si>
  <si>
    <t>04100009</t>
  </si>
  <si>
    <t>VVT-0019302</t>
  </si>
  <si>
    <t>041200278</t>
  </si>
  <si>
    <t>VVT-0019309</t>
  </si>
  <si>
    <t>04110164</t>
  </si>
  <si>
    <t>VVT-0019311</t>
  </si>
  <si>
    <t>050203377</t>
  </si>
  <si>
    <t>VVT-0019319</t>
  </si>
  <si>
    <t>31171422-22</t>
  </si>
  <si>
    <t>VVT-0019323</t>
  </si>
  <si>
    <t>00916226-2</t>
  </si>
  <si>
    <t>VVT-0019330</t>
  </si>
  <si>
    <t>050803345</t>
  </si>
  <si>
    <t>VVT-0019338</t>
  </si>
  <si>
    <t>4032150038477</t>
  </si>
  <si>
    <t>VVT-0019339</t>
  </si>
  <si>
    <t>4032150038509</t>
  </si>
  <si>
    <t>VVT-0019340</t>
  </si>
  <si>
    <t>040301112</t>
  </si>
  <si>
    <t>VVT-0019341</t>
  </si>
  <si>
    <t>041101341</t>
  </si>
  <si>
    <t>VVT-0019342</t>
  </si>
  <si>
    <t>358070</t>
  </si>
  <si>
    <t>VVT-0019358</t>
  </si>
  <si>
    <t>4101256600326</t>
  </si>
  <si>
    <t>VVT-0019371</t>
  </si>
  <si>
    <t>VVT-0019544</t>
  </si>
  <si>
    <t>14018</t>
  </si>
  <si>
    <t>VVT-0018759</t>
  </si>
  <si>
    <t>70351325-22</t>
  </si>
  <si>
    <t>VVT-0018771</t>
  </si>
  <si>
    <t>06110036</t>
  </si>
  <si>
    <t>VVT-0018790</t>
  </si>
  <si>
    <t>4091232559255</t>
  </si>
  <si>
    <t>VVT-0018810</t>
  </si>
  <si>
    <t>71133086</t>
  </si>
  <si>
    <t>VVT-0018833</t>
  </si>
  <si>
    <t>710898</t>
  </si>
  <si>
    <t>VVT-0018834</t>
  </si>
  <si>
    <t>04070144</t>
  </si>
  <si>
    <t>VVT-0018843</t>
  </si>
  <si>
    <t>04070141</t>
  </si>
  <si>
    <t>VVT-0018845</t>
  </si>
  <si>
    <t>60971220</t>
  </si>
  <si>
    <t>VVT-0018881</t>
  </si>
  <si>
    <t>05120072</t>
  </si>
  <si>
    <t>VVT-0018882</t>
  </si>
  <si>
    <t>357426</t>
  </si>
  <si>
    <t>VVT-0018901</t>
  </si>
  <si>
    <t>0320295T</t>
  </si>
  <si>
    <t>VVT-0018903</t>
  </si>
  <si>
    <t>01011169</t>
  </si>
  <si>
    <t>VVT-0018917</t>
  </si>
  <si>
    <t>0381286T</t>
  </si>
  <si>
    <t>VVT-0018866</t>
  </si>
  <si>
    <t>141203193</t>
  </si>
  <si>
    <t>VVT-0018875</t>
  </si>
  <si>
    <t>VVT-0018817</t>
  </si>
  <si>
    <t>140401254</t>
  </si>
  <si>
    <t>VVT-0018818</t>
  </si>
  <si>
    <t>140902491</t>
  </si>
  <si>
    <t>VVT-0018825</t>
  </si>
  <si>
    <t>051200661</t>
  </si>
  <si>
    <t>VVT-0018982</t>
  </si>
  <si>
    <t>050502428</t>
  </si>
  <si>
    <t>VVT-0018985</t>
  </si>
  <si>
    <t>051200663</t>
  </si>
  <si>
    <t>VVT-0018987</t>
  </si>
  <si>
    <t>050502331</t>
  </si>
  <si>
    <t>VVT-0018993</t>
  </si>
  <si>
    <t>050502410</t>
  </si>
  <si>
    <t>VVT-0018994</t>
  </si>
  <si>
    <t>102320259</t>
  </si>
  <si>
    <t>VVT-0019110</t>
  </si>
  <si>
    <t>060601255</t>
  </si>
  <si>
    <t>VVT-0019034</t>
  </si>
  <si>
    <t>VVT-0019043</t>
  </si>
  <si>
    <t>VVT-0019058</t>
  </si>
  <si>
    <t>151203538</t>
  </si>
  <si>
    <t>VVT-0019085</t>
  </si>
  <si>
    <t>050502401</t>
  </si>
  <si>
    <t>VVT-0018995</t>
  </si>
  <si>
    <t>357442</t>
  </si>
  <si>
    <t>VVT-0019001</t>
  </si>
  <si>
    <t>4011240046038</t>
  </si>
  <si>
    <t>VVT-0019014</t>
  </si>
  <si>
    <t>0320383T</t>
  </si>
  <si>
    <t>VVT-0019019</t>
  </si>
  <si>
    <t>0320370T</t>
  </si>
  <si>
    <t>VVT-0019020</t>
  </si>
  <si>
    <t>4122100223556</t>
  </si>
  <si>
    <t>VVT-0019022</t>
  </si>
  <si>
    <t>VVT-0019113</t>
  </si>
  <si>
    <t>131101484</t>
  </si>
  <si>
    <t>VVT-0019120</t>
  </si>
  <si>
    <t>11043449-2</t>
  </si>
  <si>
    <t>VVT-0019122</t>
  </si>
  <si>
    <t>4121225732647</t>
  </si>
  <si>
    <t>VVT-0019126</t>
  </si>
  <si>
    <t>131203259</t>
  </si>
  <si>
    <t>VVT-0019127</t>
  </si>
  <si>
    <t>4032175047884</t>
  </si>
  <si>
    <t>VVT-0019360</t>
  </si>
  <si>
    <t>4041240170183</t>
  </si>
  <si>
    <t>VVT-0019363</t>
  </si>
  <si>
    <t>60643103</t>
  </si>
  <si>
    <t>VVT-0019258</t>
  </si>
  <si>
    <t>800823</t>
  </si>
  <si>
    <t>VVT-0019277</t>
  </si>
  <si>
    <t>70121006-22</t>
  </si>
  <si>
    <t>VVT-0019279</t>
  </si>
  <si>
    <t>80351117-22</t>
  </si>
  <si>
    <t>VVT-0019284</t>
  </si>
  <si>
    <t>70851793-22</t>
  </si>
  <si>
    <t>VVT-0019286</t>
  </si>
  <si>
    <t>31051568-22</t>
  </si>
  <si>
    <t>VVT-0019291</t>
  </si>
  <si>
    <t>040501228</t>
  </si>
  <si>
    <t>VVT-0019299</t>
  </si>
  <si>
    <t>05069862</t>
  </si>
  <si>
    <t>VVT-0019320</t>
  </si>
  <si>
    <t>050203376</t>
  </si>
  <si>
    <t>VVT-0019325</t>
  </si>
  <si>
    <t>091097449</t>
  </si>
  <si>
    <t>VVT-0019328</t>
  </si>
  <si>
    <t>140601103</t>
  </si>
  <si>
    <t>VVT-0019357</t>
  </si>
  <si>
    <t>4062125098620</t>
  </si>
  <si>
    <t>VVT-0019570</t>
  </si>
  <si>
    <t>GIÁ TRỊ CÒN LẠI
31.07.22</t>
  </si>
  <si>
    <t>10533096-2</t>
  </si>
  <si>
    <t>01071204-22</t>
  </si>
  <si>
    <t>31171451-22</t>
  </si>
  <si>
    <t>31171437-22</t>
  </si>
  <si>
    <t>10733139-2</t>
  </si>
  <si>
    <t>S001097816</t>
  </si>
  <si>
    <t>S001297313</t>
  </si>
  <si>
    <t>70751596-22</t>
  </si>
  <si>
    <t>11071247-22</t>
  </si>
  <si>
    <t>31023591-2</t>
  </si>
  <si>
    <t>20216056-2</t>
  </si>
  <si>
    <t>10623138-2</t>
  </si>
  <si>
    <t>11071306-22</t>
  </si>
  <si>
    <t>S051297134</t>
  </si>
  <si>
    <t>EMF</t>
  </si>
  <si>
    <t>70751627-22</t>
  </si>
  <si>
    <t>20251137-22</t>
  </si>
  <si>
    <t>70751595-22</t>
  </si>
  <si>
    <t>11111095-22</t>
  </si>
  <si>
    <t>01011138-22</t>
  </si>
  <si>
    <t>01111204-22</t>
  </si>
  <si>
    <t>TỔNG CỘNG</t>
  </si>
  <si>
    <t>Khối lượng</t>
  </si>
  <si>
    <t>Áp mã CTNH</t>
  </si>
  <si>
    <t>Số BB thử PCB</t>
  </si>
  <si>
    <t>17 03 04</t>
  </si>
  <si>
    <t>HANAKA</t>
  </si>
  <si>
    <t>Kho TPT</t>
  </si>
  <si>
    <t>VVT-0018679</t>
  </si>
  <si>
    <t>S04041778</t>
  </si>
  <si>
    <t>VVT-0018671</t>
  </si>
  <si>
    <t>S04021449</t>
  </si>
  <si>
    <t>VVT-0018674</t>
  </si>
  <si>
    <t>S04011477</t>
  </si>
  <si>
    <t>VVT-0018675</t>
  </si>
  <si>
    <t>141500102</t>
  </si>
  <si>
    <t>VVT-0018736</t>
  </si>
  <si>
    <t>S04101287</t>
  </si>
  <si>
    <t>VVT-0018737</t>
  </si>
  <si>
    <t>S040814145</t>
  </si>
  <si>
    <t>VVT-0018757</t>
  </si>
  <si>
    <t>S040414140</t>
  </si>
  <si>
    <t>VVT-0018943</t>
  </si>
  <si>
    <t>161501506</t>
  </si>
  <si>
    <t>VVT-0018941</t>
  </si>
  <si>
    <t>161501530</t>
  </si>
  <si>
    <t>VVT-0018942</t>
  </si>
  <si>
    <t>161501503</t>
  </si>
  <si>
    <t>VVT-0018782</t>
  </si>
  <si>
    <t>S04111275</t>
  </si>
  <si>
    <t>VVT-0018783</t>
  </si>
  <si>
    <t>S04111274</t>
  </si>
  <si>
    <t>VVT-0018786</t>
  </si>
  <si>
    <t>S040214240</t>
  </si>
  <si>
    <t>VVT-0018784</t>
  </si>
  <si>
    <t>S04111278</t>
  </si>
  <si>
    <t>VVT-0018781</t>
  </si>
  <si>
    <t>S041012102</t>
  </si>
  <si>
    <t>VVT-0018800</t>
  </si>
  <si>
    <t>VVT-0018799</t>
  </si>
  <si>
    <t>VVT-0019057</t>
  </si>
  <si>
    <t>VVT-0019055</t>
  </si>
  <si>
    <t>VVT-0019105</t>
  </si>
  <si>
    <t>VVT-0019107</t>
  </si>
  <si>
    <t>VVT-0019101</t>
  </si>
  <si>
    <t>S041013324</t>
  </si>
  <si>
    <t>VVT-0019104</t>
  </si>
  <si>
    <t>VVT-0019106</t>
  </si>
  <si>
    <t>VVT-0019843</t>
  </si>
  <si>
    <t>S041015171</t>
  </si>
  <si>
    <t>VVT-0019851</t>
  </si>
  <si>
    <t>S041015359</t>
  </si>
  <si>
    <t>VVT-0019849</t>
  </si>
  <si>
    <t>S041015357</t>
  </si>
  <si>
    <t>VVT-0019847</t>
  </si>
  <si>
    <t>S041015276</t>
  </si>
  <si>
    <t>VVT-0019853</t>
  </si>
  <si>
    <t>S041015362</t>
  </si>
  <si>
    <t>VVT-0019867</t>
  </si>
  <si>
    <t>VVT-0019999</t>
  </si>
  <si>
    <t>VVT-0020010</t>
  </si>
  <si>
    <t>VVT-0019865</t>
  </si>
  <si>
    <t>VVT-0020007</t>
  </si>
  <si>
    <t>VVT-0020006</t>
  </si>
  <si>
    <t>VVT-0020005</t>
  </si>
  <si>
    <t>VVT-0020008</t>
  </si>
  <si>
    <t>VVT-0020042</t>
  </si>
  <si>
    <t>VVT-0020009</t>
  </si>
  <si>
    <t>VVT-0019855</t>
  </si>
  <si>
    <t>VVT-0020031</t>
  </si>
  <si>
    <t>VVT-0019862</t>
  </si>
  <si>
    <t>VVT-0020022</t>
  </si>
  <si>
    <t>VVT-0020046</t>
  </si>
  <si>
    <t>VVT-0020014</t>
  </si>
  <si>
    <t>VVT-0020018</t>
  </si>
  <si>
    <t>VVT-0019858</t>
  </si>
  <si>
    <t>VVT-0020051</t>
  </si>
  <si>
    <t>VVT-0019871</t>
  </si>
  <si>
    <t>VVT-0020020</t>
  </si>
  <si>
    <t>VVT-0020041</t>
  </si>
  <si>
    <t>VVT-0019997</t>
  </si>
  <si>
    <t>VVT-0020021</t>
  </si>
  <si>
    <t>VVT-0020048</t>
  </si>
  <si>
    <t>VVT-0019869</t>
  </si>
  <si>
    <t>VVT-0020040</t>
  </si>
  <si>
    <t>VVT-0020047</t>
  </si>
  <si>
    <t>VVT-0020004</t>
  </si>
  <si>
    <t>VVT-0020039</t>
  </si>
  <si>
    <t>VVT-0020003</t>
  </si>
  <si>
    <t>VVT-0020000</t>
  </si>
  <si>
    <t>VVT-0020001</t>
  </si>
  <si>
    <t>VVT-0020002</t>
  </si>
  <si>
    <t>VVT-0019866</t>
  </si>
  <si>
    <t>VVT-0020038</t>
  </si>
  <si>
    <t>VVT-0019836</t>
  </si>
  <si>
    <t>1F3940514</t>
  </si>
  <si>
    <t>VVT-0019837</t>
  </si>
  <si>
    <t>1F3990514</t>
  </si>
  <si>
    <t>VVT-0020029</t>
  </si>
  <si>
    <t>VVT-0019844</t>
  </si>
  <si>
    <t>S041015172</t>
  </si>
  <si>
    <t>VVT-0020027</t>
  </si>
  <si>
    <t>VVT-0020026</t>
  </si>
  <si>
    <t>VVT-0020028</t>
  </si>
  <si>
    <t>VVT-0020053</t>
  </si>
  <si>
    <t>VVT-0020023</t>
  </si>
  <si>
    <t>VVT-0020024</t>
  </si>
  <si>
    <t>VVT-0020011</t>
  </si>
  <si>
    <t>VVT-0020013</t>
  </si>
  <si>
    <t>VVT-0020012</t>
  </si>
  <si>
    <t>VVT-0020016</t>
  </si>
  <si>
    <t>VVT-0020015</t>
  </si>
  <si>
    <t>VVT-0020017</t>
  </si>
  <si>
    <t>VVT-0020054</t>
  </si>
  <si>
    <t>VVT-0020052</t>
  </si>
  <si>
    <t>VVT-0020032</t>
  </si>
  <si>
    <t>VVT-0019860</t>
  </si>
  <si>
    <t>VVT-0020025</t>
  </si>
  <si>
    <t>VVT-0020049</t>
  </si>
  <si>
    <t>VVT-0020035</t>
  </si>
  <si>
    <t>VVT-0019854</t>
  </si>
  <si>
    <t>S041015365</t>
  </si>
  <si>
    <t>VVT-0020033</t>
  </si>
  <si>
    <t>VVT-0020034</t>
  </si>
  <si>
    <t>VVT-0019998</t>
  </si>
  <si>
    <t>VVT-0019841</t>
  </si>
  <si>
    <t>VVT-0019850</t>
  </si>
  <si>
    <t>S041015358</t>
  </si>
  <si>
    <t>VVT-0019845</t>
  </si>
  <si>
    <t>S041015180</t>
  </si>
  <si>
    <t>VVT-0019846</t>
  </si>
  <si>
    <t>S041015182</t>
  </si>
  <si>
    <t>VVT-0019859</t>
  </si>
  <si>
    <t>VVT-0019861</t>
  </si>
  <si>
    <t>VVT-0019857</t>
  </si>
  <si>
    <t>VVT-0020050</t>
  </si>
  <si>
    <t>VVT-0019852</t>
  </si>
  <si>
    <t>S041015361</t>
  </si>
  <si>
    <t>VVT-0020019</t>
  </si>
  <si>
    <t>VVT-0019840</t>
  </si>
  <si>
    <t>VVT-0020030</t>
  </si>
  <si>
    <t>VVT-0020055</t>
  </si>
  <si>
    <t>VVT-0020036</t>
  </si>
  <si>
    <t>VVT-0020037</t>
  </si>
  <si>
    <t>VVT-0019848</t>
  </si>
  <si>
    <t>S041015355</t>
  </si>
  <si>
    <t>VVT-0019863</t>
  </si>
  <si>
    <t xml:space="preserve">161502120  </t>
  </si>
  <si>
    <t>VVT-0019868</t>
  </si>
  <si>
    <t>VVT-0019870</t>
  </si>
  <si>
    <t>VVT-0020045</t>
  </si>
  <si>
    <t>VVT-0019864</t>
  </si>
  <si>
    <t>VVT-0020043</t>
  </si>
  <si>
    <t>VVT-0019838</t>
  </si>
  <si>
    <t>VVT-0019839</t>
  </si>
  <si>
    <t>VVT-0019842</t>
  </si>
  <si>
    <t>VVT-0019856</t>
  </si>
  <si>
    <t>VVT-0020044</t>
  </si>
  <si>
    <t>VVT-0020236</t>
  </si>
  <si>
    <t>040317143</t>
  </si>
  <si>
    <t>VVT-0020237</t>
  </si>
  <si>
    <t>040317117</t>
  </si>
  <si>
    <t>VVT-0020238</t>
  </si>
  <si>
    <t>04031775</t>
  </si>
  <si>
    <t>VVT-0020251</t>
  </si>
  <si>
    <t>VVT-0020469</t>
  </si>
  <si>
    <t>S04101397</t>
  </si>
  <si>
    <t>VVT-0020665</t>
  </si>
  <si>
    <t>S04031450</t>
  </si>
  <si>
    <t>VVT-0021120</t>
  </si>
  <si>
    <t>041012210</t>
  </si>
  <si>
    <t>VVT-0021121</t>
  </si>
  <si>
    <t>041012214</t>
  </si>
  <si>
    <t>VVT-0021220</t>
  </si>
  <si>
    <t>161501516</t>
  </si>
  <si>
    <t>VVT-0021225</t>
  </si>
  <si>
    <t>161502847</t>
  </si>
  <si>
    <t>VVT-0021223</t>
  </si>
  <si>
    <t>161502706</t>
  </si>
  <si>
    <t>VVT-0021224</t>
  </si>
  <si>
    <t>161502718</t>
  </si>
  <si>
    <t>VVT-0021221</t>
  </si>
  <si>
    <t>161501571</t>
  </si>
  <si>
    <t>VVT-0021222</t>
  </si>
  <si>
    <t>161501502</t>
  </si>
  <si>
    <t>VVT-0021254</t>
  </si>
  <si>
    <t>S041012217</t>
  </si>
  <si>
    <t>VVT-0021330</t>
  </si>
  <si>
    <t>161501572</t>
  </si>
  <si>
    <t>VVT-0021332</t>
  </si>
  <si>
    <t>171500063</t>
  </si>
  <si>
    <t>VVT-0021331</t>
  </si>
  <si>
    <t>161502620</t>
  </si>
  <si>
    <t>VVT-0021418</t>
  </si>
  <si>
    <t>040317121</t>
  </si>
  <si>
    <t>VVT-0021417</t>
  </si>
  <si>
    <t>040317149</t>
  </si>
  <si>
    <t>VVT-0021416</t>
  </si>
  <si>
    <t>040317132</t>
  </si>
  <si>
    <t>VVT-0021382</t>
  </si>
  <si>
    <t>161501699</t>
  </si>
  <si>
    <t>VVT-0021385</t>
  </si>
  <si>
    <t>161501770</t>
  </si>
  <si>
    <t>VVT-0021386</t>
  </si>
  <si>
    <t>161501791</t>
  </si>
  <si>
    <t>VVT-0021383</t>
  </si>
  <si>
    <t>161501730</t>
  </si>
  <si>
    <t>VVT-0021384</t>
  </si>
  <si>
    <t>161501738</t>
  </si>
  <si>
    <t>VVT-0021387</t>
  </si>
  <si>
    <t>161501812</t>
  </si>
  <si>
    <t>VVT-0021735</t>
  </si>
  <si>
    <t>04061627</t>
  </si>
  <si>
    <t>VVT-0021730</t>
  </si>
  <si>
    <t>S04101265</t>
  </si>
  <si>
    <t>VVT-0022323</t>
  </si>
  <si>
    <t>161501654</t>
  </si>
  <si>
    <t>VVT-0022313</t>
  </si>
  <si>
    <t>S04091283</t>
  </si>
  <si>
    <t>VVT-0022314</t>
  </si>
  <si>
    <t>S04091281</t>
  </si>
  <si>
    <t>VVT-0022312</t>
  </si>
  <si>
    <t>S04051458</t>
  </si>
  <si>
    <t>VVT-0022560</t>
  </si>
  <si>
    <t>S040217113</t>
  </si>
  <si>
    <t>VVT-0022561</t>
  </si>
  <si>
    <t>S040317145</t>
  </si>
  <si>
    <t>VVT-0022586</t>
  </si>
  <si>
    <t>S041013297</t>
  </si>
  <si>
    <t>VVT-0022602</t>
  </si>
  <si>
    <t>S04101257</t>
  </si>
  <si>
    <t>VVT-0019989</t>
  </si>
  <si>
    <t>1F4050514</t>
  </si>
  <si>
    <t>VVT-0019959</t>
  </si>
  <si>
    <t>1F4100514</t>
  </si>
  <si>
    <t>VVT-0020157</t>
  </si>
  <si>
    <t>050515188</t>
  </si>
  <si>
    <t>VVT-0020277</t>
  </si>
  <si>
    <t>131750294</t>
  </si>
  <si>
    <t>VVT-0020292</t>
  </si>
  <si>
    <t>S05081476</t>
  </si>
  <si>
    <t>VVT-0020320</t>
  </si>
  <si>
    <t>1F4090514</t>
  </si>
  <si>
    <t>VVT-0020319</t>
  </si>
  <si>
    <t>1F4080514</t>
  </si>
  <si>
    <t>VVT-0020477</t>
  </si>
  <si>
    <t>S050812350</t>
  </si>
  <si>
    <t>VVT-0020478</t>
  </si>
  <si>
    <t>S05081478</t>
  </si>
  <si>
    <t>VVT-0020673</t>
  </si>
  <si>
    <t>S050812304</t>
  </si>
  <si>
    <t>VVT-0021257</t>
  </si>
  <si>
    <t>S050713188</t>
  </si>
  <si>
    <t>VVT-0022114</t>
  </si>
  <si>
    <t>05081338</t>
  </si>
  <si>
    <t>VVT-0022338</t>
  </si>
  <si>
    <t>05121375</t>
  </si>
  <si>
    <t>VVT-0022533</t>
  </si>
  <si>
    <t>S050314172</t>
  </si>
  <si>
    <t>VVT-0020615</t>
  </si>
  <si>
    <t>090415137</t>
  </si>
  <si>
    <t>VVT-0022506</t>
  </si>
  <si>
    <t>13090702</t>
  </si>
  <si>
    <t>VVT-0021048</t>
  </si>
  <si>
    <t>141006160</t>
  </si>
  <si>
    <t>VVT-0021056</t>
  </si>
  <si>
    <t>141206123</t>
  </si>
  <si>
    <t>VVT-0021047</t>
  </si>
  <si>
    <t>140806117</t>
  </si>
  <si>
    <t>VVT-0022467</t>
  </si>
  <si>
    <t>140614195</t>
  </si>
  <si>
    <t>VVT-0020378</t>
  </si>
  <si>
    <t>0859000764</t>
  </si>
  <si>
    <t>WAUKESHA</t>
  </si>
  <si>
    <t>22/0.231</t>
  </si>
  <si>
    <t>VVT-0018779</t>
  </si>
  <si>
    <t>S041112156</t>
  </si>
  <si>
    <t>VVT-0018780</t>
  </si>
  <si>
    <t>S04101213</t>
  </si>
  <si>
    <t>VVT-0018798</t>
  </si>
  <si>
    <t>VVT-0019056</t>
  </si>
  <si>
    <t>VVT-0020348</t>
  </si>
  <si>
    <t>S041014146</t>
  </si>
  <si>
    <t>VVT-0020350</t>
  </si>
  <si>
    <t>VVT-0020288</t>
  </si>
  <si>
    <t>S04081331</t>
  </si>
  <si>
    <t>VVT-0020252</t>
  </si>
  <si>
    <t>VVT-0020443</t>
  </si>
  <si>
    <t>04111339</t>
  </si>
  <si>
    <t>VVT-0020664</t>
  </si>
  <si>
    <t>S04101222</t>
  </si>
  <si>
    <t>VVT-0021255</t>
  </si>
  <si>
    <t>S041012219</t>
  </si>
  <si>
    <t>VVT-0021731</t>
  </si>
  <si>
    <t>S04101266</t>
  </si>
  <si>
    <t>VVT-0019402</t>
  </si>
  <si>
    <t>051213143</t>
  </si>
  <si>
    <t>VVT-0020455</t>
  </si>
  <si>
    <t>050115136</t>
  </si>
  <si>
    <t>VVT-0020375</t>
  </si>
  <si>
    <t>05061497</t>
  </si>
  <si>
    <t>VVT-0020674</t>
  </si>
  <si>
    <t>S050814108</t>
  </si>
  <si>
    <t>VVT-0021256</t>
  </si>
  <si>
    <t>S050812346</t>
  </si>
  <si>
    <t>VVT-0020614</t>
  </si>
  <si>
    <t>09051556</t>
  </si>
  <si>
    <t>VVT-0022403</t>
  </si>
  <si>
    <t>09031544</t>
  </si>
  <si>
    <t>VVT-0021114</t>
  </si>
  <si>
    <t>12090644</t>
  </si>
  <si>
    <t>VVT-0021269</t>
  </si>
  <si>
    <t>120706204</t>
  </si>
  <si>
    <t>VVT-0021180</t>
  </si>
  <si>
    <t>VVT-0022717</t>
  </si>
  <si>
    <t>120407261</t>
  </si>
  <si>
    <t>VVT-0019354</t>
  </si>
  <si>
    <t>VVT-0020145</t>
  </si>
  <si>
    <t>6101232782168</t>
  </si>
  <si>
    <t>VVT-0020496</t>
  </si>
  <si>
    <t>VVT-0020604</t>
  </si>
  <si>
    <t>130613178</t>
  </si>
  <si>
    <t>VVT-0022407</t>
  </si>
  <si>
    <t>130615164</t>
  </si>
  <si>
    <t>VVT-0022505</t>
  </si>
  <si>
    <t>131206109</t>
  </si>
  <si>
    <t>VVT-0022507</t>
  </si>
  <si>
    <t>131206120</t>
  </si>
  <si>
    <t>VVT-0022720</t>
  </si>
  <si>
    <t>13090704</t>
  </si>
  <si>
    <t>VVT-0022759</t>
  </si>
  <si>
    <t>132320152</t>
  </si>
  <si>
    <t>VVT-0021122</t>
  </si>
  <si>
    <t>VVT-0020312</t>
  </si>
  <si>
    <t>14101645</t>
  </si>
  <si>
    <t>VVT-0020523</t>
  </si>
  <si>
    <t>162401260</t>
  </si>
  <si>
    <t>VVT-0020596</t>
  </si>
  <si>
    <t>141106164</t>
  </si>
  <si>
    <t>VVT-0020781</t>
  </si>
  <si>
    <t>18131115</t>
  </si>
  <si>
    <t>VVT-0020746</t>
  </si>
  <si>
    <t>08560715</t>
  </si>
  <si>
    <t>VVT-0020768</t>
  </si>
  <si>
    <t>7081240003356</t>
  </si>
  <si>
    <t>VVT-0020960</t>
  </si>
  <si>
    <t>140706240</t>
  </si>
  <si>
    <t>VVT-0020959</t>
  </si>
  <si>
    <t>14080639</t>
  </si>
  <si>
    <t>VVT-0021264</t>
  </si>
  <si>
    <t>14010772</t>
  </si>
  <si>
    <t>VVT-0021334</t>
  </si>
  <si>
    <t>141206117</t>
  </si>
  <si>
    <t>VVT-0021440</t>
  </si>
  <si>
    <t>7081240003370</t>
  </si>
  <si>
    <t>VVT-0022210</t>
  </si>
  <si>
    <t>132400248</t>
  </si>
  <si>
    <t>VVT-0022318</t>
  </si>
  <si>
    <t>14101485</t>
  </si>
  <si>
    <t>VVT-0022316</t>
  </si>
  <si>
    <t>140806114</t>
  </si>
  <si>
    <t>VVT-0022317</t>
  </si>
  <si>
    <t>14071356</t>
  </si>
  <si>
    <t>VVT-0022724</t>
  </si>
  <si>
    <t>140706188</t>
  </si>
  <si>
    <t>VVT-0022722</t>
  </si>
  <si>
    <t>14030691</t>
  </si>
  <si>
    <t>VVT-0022726</t>
  </si>
  <si>
    <t>6091240746422</t>
  </si>
  <si>
    <t>VVT-0022728</t>
  </si>
  <si>
    <t>15090758</t>
  </si>
  <si>
    <t>VVT-0022100</t>
  </si>
  <si>
    <t>200611306</t>
  </si>
  <si>
    <t>VVT-0022729</t>
  </si>
  <si>
    <t>7071310819120</t>
  </si>
  <si>
    <t>Ngày biên bản thử PCB</t>
  </si>
  <si>
    <t>như trên</t>
  </si>
  <si>
    <t>Theo CV 194/EVNHCMC-KT+KH ngày 15/1/2025</t>
  </si>
  <si>
    <t>Mã TSCĐ</t>
  </si>
  <si>
    <t>Số máy</t>
  </si>
  <si>
    <t>Hiệu máy</t>
  </si>
  <si>
    <t>Cấp điện áp</t>
  </si>
  <si>
    <t>Năm SX</t>
  </si>
  <si>
    <t>Ghi chú</t>
  </si>
  <si>
    <t>Vị trí lưu giữ</t>
  </si>
  <si>
    <t>Dầu truyền nhiệt và cách điện tổng hợp thải</t>
  </si>
  <si>
    <t>VTTB Ứ ĐỌNG, KÉM MẤT PHẨM CHẤT DỰ KIẾN THANH XỬ LÝ CÓ ĐIỀU KIỆN ĐỢT 1/2025</t>
  </si>
  <si>
    <t xml:space="preserve"> KHO SXKD - TOÀN ĐƠN VỊ</t>
  </si>
  <si>
    <t>(TỒN KHO 31/01/2025)</t>
  </si>
  <si>
    <t>Mã VT</t>
  </si>
  <si>
    <t>Tên VT</t>
  </si>
  <si>
    <t>ĐVT</t>
  </si>
  <si>
    <t>Số lô</t>
  </si>
  <si>
    <t>Nơi SX</t>
  </si>
  <si>
    <t>Chất lượng</t>
  </si>
  <si>
    <t>Đơn giá</t>
  </si>
  <si>
    <t>Thành tiền</t>
  </si>
  <si>
    <t>Mô tả đặc tính thiết bị ứng với mã CTNH</t>
  </si>
  <si>
    <t xml:space="preserve">Kho: UVI - VVT-UVI-Kho thu hồi </t>
  </si>
  <si>
    <t>3.64.04.012.000.00.BXX</t>
  </si>
  <si>
    <t>Tụ bù 3P hạ thế 15kVAr</t>
  </si>
  <si>
    <t>Không xác định</t>
  </si>
  <si>
    <t xml:space="preserve">Dầu truyền nhiệt và cách điện tổng hợp thải. </t>
  </si>
  <si>
    <t>3.64.04.020.000.00.BXX</t>
  </si>
  <si>
    <t>Tụ bù 3 pha hạ thế 20kVAr</t>
  </si>
  <si>
    <t>3.64.04.030.000.00.BXX</t>
  </si>
  <si>
    <t>Tụ bù 3 pha hạ thế 30kVAr</t>
  </si>
  <si>
    <t>3.64.34.100.000.00.BXX</t>
  </si>
  <si>
    <t>Tụ bù 1 pha 12,7kV 100kVAr</t>
  </si>
  <si>
    <t>3.64.34.106.000.00.BXX</t>
  </si>
  <si>
    <t>Tụ bù 1 pha trung thế 100kVAr</t>
  </si>
  <si>
    <t>3.64.34.107.000.00.BXX</t>
  </si>
  <si>
    <t>Tụ bù 1 pha trung thế 200kVAr</t>
  </si>
  <si>
    <t>3.64.34.108.000.00.BXX</t>
  </si>
  <si>
    <t>tụ bù 1p t.thế 200kvar</t>
  </si>
  <si>
    <t>3.64.34.200.000.00.BXX</t>
  </si>
  <si>
    <t>Tụ bù 1 pha 12,7kV 200kVAr</t>
  </si>
  <si>
    <t>5.80.25.009.000.00.BXX</t>
  </si>
  <si>
    <t>Accu 12V 9Ah</t>
  </si>
  <si>
    <t>Bình</t>
  </si>
  <si>
    <t>19 06 01</t>
  </si>
  <si>
    <t>Accu chì thải</t>
  </si>
  <si>
    <t>5.80.25.010.000.00.BXX</t>
  </si>
  <si>
    <t>Accu 12V - 7,5Ah</t>
  </si>
  <si>
    <t>5.80.25.011.000.00.BXX</t>
  </si>
  <si>
    <t>Accu 12V 7,2Ah</t>
  </si>
  <si>
    <t>5.80.25.012.000.00.BXX</t>
  </si>
  <si>
    <t>Accu 12V 12Ah</t>
  </si>
  <si>
    <t>5.80.25.015.000.00.BXX</t>
  </si>
  <si>
    <t>Accu 12V 15Ah</t>
  </si>
  <si>
    <t>5.80.25.017.000.00.BXX</t>
  </si>
  <si>
    <t>Accu khô 12V-17Ah</t>
  </si>
  <si>
    <t>5.80.25.018.000.00.BXX</t>
  </si>
  <si>
    <t>Accu 12V 18Ah</t>
  </si>
  <si>
    <t>5.80.25.020.000.00.BXX</t>
  </si>
  <si>
    <t>Accu 12V 20Ah</t>
  </si>
  <si>
    <t>5.80.25.024.000.00.BXX</t>
  </si>
  <si>
    <t>Accu 12V 24Ah</t>
  </si>
  <si>
    <t>5.80.25.026.000.00.BXX</t>
  </si>
  <si>
    <t>Accu 12V 26Ah</t>
  </si>
  <si>
    <t>5.80.25.040.000.00.BXX</t>
  </si>
  <si>
    <t>Accu 12v 40Ah</t>
  </si>
  <si>
    <t>5.80.25.070.000.00.BXX</t>
  </si>
  <si>
    <t>accu 12v 70ah</t>
  </si>
  <si>
    <t>5.80.25.080.000.00.BXX</t>
  </si>
  <si>
    <t>Accu 12v 80ah</t>
  </si>
  <si>
    <t>5.80.25.100.000.00.BXX</t>
  </si>
  <si>
    <t>Accu 12V 100Ah</t>
  </si>
  <si>
    <t>5.80.25.106.000.00.BXX</t>
  </si>
  <si>
    <t>Accu 1,2VDC 150Ah</t>
  </si>
  <si>
    <t>5.80.25.150.000.00.BXX</t>
  </si>
  <si>
    <t>accu 12v 150ah</t>
  </si>
  <si>
    <t>5.80.25.153.000.00.BXX</t>
  </si>
  <si>
    <t>Accu 2V 150Ah</t>
  </si>
  <si>
    <t>5.80.25.155.000.00.BXX</t>
  </si>
  <si>
    <t>Accu 1,2 VDC - 155Ah</t>
  </si>
  <si>
    <t>5.80.25.180.000.00.BXX</t>
  </si>
  <si>
    <t>Accu 1,2 VDC - 180Ah</t>
  </si>
  <si>
    <t>5.80.25.201.000.00.BXX</t>
  </si>
  <si>
    <t>Accu 1,2 VDC - 200Ah</t>
  </si>
  <si>
    <t>5.80.25.202.000.00.BXX</t>
  </si>
  <si>
    <t>Accu 12V 200Ah</t>
  </si>
  <si>
    <t>5.80.25.300.000.00.BXX</t>
  </si>
  <si>
    <t>Accu 1,2 VDC - 300Ah</t>
  </si>
  <si>
    <t>Tồn theo kho:</t>
  </si>
  <si>
    <t xml:space="preserve">Kho: UVQ - VVT-UVQ-Kho điện kế thu hồi </t>
  </si>
  <si>
    <t>5.80.71.468.000.00.BXX</t>
  </si>
  <si>
    <t>Bộ thu thập dữ liệu tập trung DCU H.HỒNG (loại PLC)</t>
  </si>
  <si>
    <t>19 02 06</t>
  </si>
  <si>
    <t>Các thiết bị, bộ phận, linh kiện điện tử thải (trừ bản mạch điện tử không chứa các chi tiết có các thành phần nguy hại).</t>
  </si>
  <si>
    <t>5.80.71.469.000.00.BXX</t>
  </si>
  <si>
    <t>Bộ thu thập dữ liệu tập trung DCU EMEC (loại RF)</t>
  </si>
  <si>
    <t>5.98.00.030.KOR.00.BXX</t>
  </si>
  <si>
    <t>Bộ thu thập dữ liệu tập trung DCU - KOR</t>
  </si>
  <si>
    <t>Korea, South</t>
  </si>
  <si>
    <t>5.98.00.036.000.00.BXX</t>
  </si>
  <si>
    <t>Bộ thu thập dữ liệu tập trung DCU - GELEX</t>
  </si>
  <si>
    <t>8.75.50.101.000.00.BXX</t>
  </si>
  <si>
    <t>Điện kế điện tử 3 pha 1 giá trực tiếp Vinasino (thu thập dữ liệu từ xa)</t>
  </si>
  <si>
    <t>8.75.50.108.000.00.BXX</t>
  </si>
  <si>
    <t>Điện kế điện tử 3 pha một giá trực tiếp GELEX (thu thập dữ liệu từ xa)</t>
  </si>
  <si>
    <t>8.75.50.109.000.00.BXX</t>
  </si>
  <si>
    <t>Công tơ điện tử 3 pha 1 giá trực tiếp H.HỒNG (thu thập dữ liệu từ xa)</t>
  </si>
  <si>
    <t>8.75.50.118.000.00.BXX</t>
  </si>
  <si>
    <t>Điện kế điện tử 3 pha nhiều giá trực tiếp</t>
  </si>
  <si>
    <t>8.75.50.121.000.00.BXX</t>
  </si>
  <si>
    <t>Điện kế điện tử 3 pha nhiều giá trực tiếp Vinasino (thu thập dữ liệu từ xa)</t>
  </si>
  <si>
    <t>8.75.50.125.000.00.BXX</t>
  </si>
  <si>
    <t>Điện kế KTS 3P 5(6)A 220/380V (ShenZhen)</t>
  </si>
  <si>
    <t>8.75.50.126.KOR.00.BXX</t>
  </si>
  <si>
    <t>Điện kế điện tử 3 pha nhiều giá 5(100)A - KOR</t>
  </si>
  <si>
    <t>BXX</t>
  </si>
  <si>
    <t>8.75.50.128.000.00.BXX</t>
  </si>
  <si>
    <t>Điện kế điện tử 3 pha nhiều giá trực tiếp GELEX (thu thập dữ liệu từ xa)</t>
  </si>
  <si>
    <t>8.75.50.135.000.00.BXX</t>
  </si>
  <si>
    <t>Điện kế điện tử 3 pha nhiều giá gián tiếp (GELEX)</t>
  </si>
  <si>
    <t>8.75.50.136.000.00.BXX</t>
  </si>
  <si>
    <t>Công tơ điện tử 3 pha nhiều giá trực tiếp H.HỒNG (thu thập dữ liệu từ xa)</t>
  </si>
  <si>
    <t>8.75.50.137.000.00.BXX</t>
  </si>
  <si>
    <t>Điện kế điện tử 3 pha nhiều giá gián tiếp GELEX (thu thập dữ liệu từ xa)</t>
  </si>
  <si>
    <t>8.75.50.141.000.00.BXX</t>
  </si>
  <si>
    <t>Công tơ điện tử 3 pha nhiều giá gián tiếp hạ thế H.HỒNG (thu thập dữ liệu từ xa)</t>
  </si>
  <si>
    <t>8.75.50.151.000.00.BXX</t>
  </si>
  <si>
    <t>Điện kế điện tử 3 pha nhiều giá gián tiếp Vinasino (thu thập dữ liệu từ xa)</t>
  </si>
  <si>
    <t>8.75.50.160.000.00.BXX</t>
  </si>
  <si>
    <t>Điện kế KTS 3P 10(100)A 220/380V (ShenZhen)</t>
  </si>
  <si>
    <t>8.75.50.203.000.00.BXX</t>
  </si>
  <si>
    <t>Điện kế điện tử 3*63,5\110V 1(1,2)A (Elster)</t>
  </si>
  <si>
    <t>8.75.50.212.000.00.BXX</t>
  </si>
  <si>
    <t>Điện kế ĐT 3*58/100-240/415V 1(1,2)A (Landis.Gyr)</t>
  </si>
  <si>
    <t>8.75.50.256.000.00.BXX</t>
  </si>
  <si>
    <t>Điện kế ĐT 3P 230/400V 5(10)A (Elster)</t>
  </si>
  <si>
    <t>8.75.50.259.000.00.BXX</t>
  </si>
  <si>
    <t>điện kế điện tử 3*57/240v 5(6)a</t>
  </si>
  <si>
    <t>8.75.50.260.000.00.BXX</t>
  </si>
  <si>
    <t>Điện kế ĐT 3P 230/400V 40-100A (Elster)</t>
  </si>
  <si>
    <t>8.75.50.262.000.00.BXX</t>
  </si>
  <si>
    <t>điện kế đ.tử 3*57a/240v 1(1,2)a rs232</t>
  </si>
  <si>
    <t>8.75.50.267.000.00.BXX</t>
  </si>
  <si>
    <t>Điện kế điện tử 3*57/240V-1(4)A</t>
  </si>
  <si>
    <t>8.75.50.275.000.00.BXX</t>
  </si>
  <si>
    <t>Điện kế Đ.tử 3P 5(6)A 57,5-240V 5(10)A (Elster)</t>
  </si>
  <si>
    <t>8.75.50.288.000.00.BXX</t>
  </si>
  <si>
    <t>Đ.kế Đ.tử 3*58-100V-240/415V 1(1,2)A (Elster)</t>
  </si>
  <si>
    <t>8.75.50.298.000.00.BXX</t>
  </si>
  <si>
    <t>Đ.kế Đ.tử 3*58/100V - 240/415V - 5(10)A</t>
  </si>
  <si>
    <t>8.75.60.411.000.00.BXX</t>
  </si>
  <si>
    <t>Công tơ điện tử 1 pha 1 giá 10(40)A – 220V EMEC (thu thập dữ liệu từ xa)</t>
  </si>
  <si>
    <t>8.75.60.421.000.00.BXX</t>
  </si>
  <si>
    <t>Công tơ điện tử 1 pha 1 giá 20(80)A – 220V EMEC (thu thập dữ liệu từ xa)</t>
  </si>
  <si>
    <t>8.75.60.432.000.00.BXX</t>
  </si>
  <si>
    <t>Công tơ điện tử 1 pha 1 giá 20(80)A-220V (thu thập dữ liệu từ xa) - Omnisystem-OVE-A002</t>
  </si>
  <si>
    <t>8.75.60.441.000.00.BXX</t>
  </si>
  <si>
    <t>Công tơ điện tử 1 pha nhiều giá EMEC (thu thập dữ liệu từ xa)</t>
  </si>
  <si>
    <t>8.75.60.900.000.00.BXX</t>
  </si>
  <si>
    <t>Điện kế điện tử 1 pha một giá GELEX (thu thập dữ liệu từ xa)</t>
  </si>
  <si>
    <t>8.75.60.901.000.00.BXX</t>
  </si>
  <si>
    <t>điện kế kts 1p 10-40a/220v</t>
  </si>
  <si>
    <t>8.75.60.904.000.00.BXX</t>
  </si>
  <si>
    <t>Điện kế KTS 1P 20-80A/220V (ShenZhen)</t>
  </si>
  <si>
    <t>8.75.60.911.000.00.BXX</t>
  </si>
  <si>
    <t>Điện kế điện tử 1 pha một giá GELEX (thu thập dữ liệu từ xa) loại PLC</t>
  </si>
  <si>
    <t>8.75.60.913.000.00.BXX</t>
  </si>
  <si>
    <t>Điện kế điện tử 1 pha một giá 10(40)A Vinasino (thu thập dữ liệu từ xa)</t>
  </si>
  <si>
    <t>8.75.60.914.000.00.BXX</t>
  </si>
  <si>
    <t>Điện kế điện tử 1 pha một giá 20(80)A Vinasino (thu thập dữ liệu từ xa)</t>
  </si>
  <si>
    <t>8.75.60.928.000.00.BXX</t>
  </si>
  <si>
    <t>Điện kế ĐT 1 pha một giá DT01P80-RE Mesh 5(80)A (kèm gá điện kế) (CPC-EMEC)</t>
  </si>
  <si>
    <t>8.75.60.929.000.00.BXX</t>
  </si>
  <si>
    <t>Công tơ điện tử 1 pha 1 giá H.HỒNG (thu thập dữ liệu từ xa)</t>
  </si>
  <si>
    <t>8.75.60.933.000.00.BXX</t>
  </si>
  <si>
    <t>Điện kế điện tử 1 pha nhiều giá  GELEX (thu thập dữ liệu từ xa)</t>
  </si>
  <si>
    <t>8.75.60.935.000.00.BXX</t>
  </si>
  <si>
    <t>Công tơ điện tử 1 pha nhiều giá H.HỒNG (thu thập dữ liệu từ xa)</t>
  </si>
  <si>
    <t>8.75.60.936.KOR.00.BXX</t>
  </si>
  <si>
    <t>Điện kế điện tử 1 pha một biểu giá 5(100)A - KOR</t>
  </si>
  <si>
    <t>8.75.60.938.KOR.00.BXX</t>
  </si>
  <si>
    <t>Điện kế điện tử 1 pha nhiều biểu giá 5(100)A - KOR</t>
  </si>
  <si>
    <t>8.75.60.941.000.00.BXX</t>
  </si>
  <si>
    <t>Điện kế điện tử 1 pha nhiều giá 10(100)A Vinasino (thu thập dữ liệu từ xa)</t>
  </si>
  <si>
    <t>8.75.70.111.000.00.BXX</t>
  </si>
  <si>
    <t>Công tơ điện tử 1 pha một giá 5(80)A-220V (thu thập dữ liệu từ xa)- PSMART - SF80P-20</t>
  </si>
  <si>
    <t>8.75.70.311.000.00.BXX</t>
  </si>
  <si>
    <t>Công tơ điện tử 3 pha một giá trực tiếp (thu thập dữ liệu từ xa) -  PSMART - TF100P-31</t>
  </si>
  <si>
    <t>8.75.70.321.000.00.BXX</t>
  </si>
  <si>
    <t>Công tơ điện tử 3 pha nhiều giá trực tiếp (thu thập dữ liệu từ xa) - PSMART - TF100m-31</t>
  </si>
  <si>
    <t>8.75.70.322.000.00.BXX</t>
  </si>
  <si>
    <t>Công tơ điện tử 3 pha nhiều giá gián tiếp (thu thập dữ liệu từ xa) - PSMART - TF10m-30</t>
  </si>
  <si>
    <t>8.75.70.512.000.00.BXX</t>
  </si>
  <si>
    <t>Công tơ điện tử 1 pha nhiều giá đo đếm 2 chiều (thu thập dữ liệu từ xa) -Vinasino - VSE1T-10100B</t>
  </si>
  <si>
    <t>8.75.70.532.000.00.BXX</t>
  </si>
  <si>
    <t>Công tơ điện tử 3 pha nhiều giá trực tiếp đo đếm 2 chiều (thu thập dữ liệu từ xa) - Vinasino - VSE3T-10100B</t>
  </si>
  <si>
    <t>8.75.60.511.000.00.BXX</t>
  </si>
  <si>
    <t>Công tơ điện tử 3 pha 1 giá trực tiếp EMEC (thu thập dữ liệu từ xa)</t>
  </si>
  <si>
    <t>8.75.60.611.000.00.BXX</t>
  </si>
  <si>
    <t>Công tơ điện tử 3 pha nhiều giá trực tiếp EMEC (thu thập dữ liệu từ xa)</t>
  </si>
  <si>
    <t>8.75.60.661.000.00.BXX</t>
  </si>
  <si>
    <t>Công tơ điện tử 3 pha nhiều giá gián tiếp EMEC (thu thập dữ liệu từ xa)</t>
  </si>
  <si>
    <t>8.75.50.102.000.00.CXA</t>
  </si>
  <si>
    <t>Điện kế điện tử 3 pha 1 giá trực tiếp</t>
  </si>
  <si>
    <t>Điện kế không có chức năng đo xa</t>
  </si>
  <si>
    <t>8.75.50.105.000.00.CXA</t>
  </si>
  <si>
    <t>Điện kế ĐT 3P 5(100)A - 220/380V</t>
  </si>
  <si>
    <t>8.75.50.118.000.00.CXA</t>
  </si>
  <si>
    <t>8.75.50.125.000.00.CXA</t>
  </si>
  <si>
    <t>8.75.50.130.000.00.CXA</t>
  </si>
  <si>
    <t>Điện kế ĐT 3P 5(6)A 57,5/240V (ShenZhen - loại nhiều giá)</t>
  </si>
  <si>
    <t>8.75.50.160.000.00.CXA</t>
  </si>
  <si>
    <t>8.75.50.259.000.00.CXA</t>
  </si>
  <si>
    <t>8.75.50.260.000.00.CXA</t>
  </si>
  <si>
    <t>8.75.50.275.000.00.CXA</t>
  </si>
  <si>
    <t>8.75.50.278.000.00.CXA</t>
  </si>
  <si>
    <t>Điện kế điện tử 3 pha 5 (10) A 57,5-240 V (EVN CPC-IT)</t>
  </si>
  <si>
    <t>8.75.60.901.000.00.CXA</t>
  </si>
  <si>
    <t>8.75.60.907.000.00.CXA</t>
  </si>
  <si>
    <t>Điện kế điện tử 1 pha một giá 5(80)A-220V (Hữu Hồng)</t>
  </si>
  <si>
    <t>8.75.60.920.000.00.CXA</t>
  </si>
  <si>
    <t>Điện kế ĐT 1P nhiều giá 5(80)A-220V (Shenzhen)</t>
  </si>
  <si>
    <t>8.75.60.925.000.00.CXA</t>
  </si>
  <si>
    <t>Điện kế điện tử 1 pha nhiều giá 5(80)A - 220V (GELEX)</t>
  </si>
  <si>
    <t>8.75.60.926.000.00.CXA</t>
  </si>
  <si>
    <t>Điện kế điện tử 1 pha ba biểu giá 20(80)A - 220V GELEX</t>
  </si>
  <si>
    <t>8.75.50.108.000.00.CXB</t>
  </si>
  <si>
    <t>8.75.50.109.000.00.CXB</t>
  </si>
  <si>
    <t>8.75.50.121.000.00.CXB</t>
  </si>
  <si>
    <t>8.75.50.123.KOR.00.CXB</t>
  </si>
  <si>
    <t>Điện kế điện tử 3 pha nhiều giá 5(10)A loại đo đếm hạ thế - KOR</t>
  </si>
  <si>
    <t>8.75.50.126.KOR.00.CXB</t>
  </si>
  <si>
    <t>CXB</t>
  </si>
  <si>
    <t>8.75.50.128.000.00.CXB</t>
  </si>
  <si>
    <t>8.75.50.133.000.00.CXB</t>
  </si>
  <si>
    <t>Điện kế điện tử 3 pha nhiều giá gián tiếp hạ thế</t>
  </si>
  <si>
    <t>8.75.50.134.000.00.CXB</t>
  </si>
  <si>
    <t>Điện kế điện tử 3 pha nhiều giá gián tiếp trung thế</t>
  </si>
  <si>
    <t>8.75.50.135.000.00.CXB</t>
  </si>
  <si>
    <t>8.75.50.136.000.00.CXB</t>
  </si>
  <si>
    <t>8.75.50.137.000.00.CXB</t>
  </si>
  <si>
    <t>8.75.50.141.000.00.CXB</t>
  </si>
  <si>
    <t>8.75.50.260.000.00.CXB</t>
  </si>
  <si>
    <t>8.75.50.275.000.00.CXB</t>
  </si>
  <si>
    <t>8.75.60.411.000.00.CXB</t>
  </si>
  <si>
    <t>8.75.60.421.000.00.CXB</t>
  </si>
  <si>
    <t>8.75.60.900.000.00.CXB</t>
  </si>
  <si>
    <t>8.75.60.914.000.00.CXB</t>
  </si>
  <si>
    <t>8.75.60.929.000.00.CXB</t>
  </si>
  <si>
    <t>8.75.60.933.000.00.CXB</t>
  </si>
  <si>
    <t>8.75.60.935.000.00.CXB</t>
  </si>
  <si>
    <t>8.75.60.936.KOR.00.CXB</t>
  </si>
  <si>
    <t>8.75.70.532.000.00.CXB</t>
  </si>
  <si>
    <t>8.75.60.511.000.00.CXB</t>
  </si>
  <si>
    <t>8.75.60.611.000.00.CXB</t>
  </si>
  <si>
    <t>VTTB Ứ ĐỌNG, KÉM MẤT PHẨM CHẤT DỰ KIẾN THANH XỬ LÝ CÓ ĐIỀU KIỆN ĐỢT 2/2025</t>
  </si>
  <si>
    <t>(TỒN KHO 28/02/2025)</t>
  </si>
  <si>
    <t>5.80.71.471.000.00.BXX</t>
  </si>
  <si>
    <t>Bộ thu thập dữ liệu tập trung DCU Vinasino (loại PLC)</t>
  </si>
  <si>
    <t>8.75.50.123.KOR.00.BXX</t>
  </si>
  <si>
    <t>8.75.60.904.000.00.CXA</t>
  </si>
  <si>
    <t>8.75.60.915.000.00.CXA</t>
  </si>
  <si>
    <t>Điện kế điện tử 1 pha 5(60)A 220V (EVNCPC-IT)</t>
  </si>
  <si>
    <t>CXA</t>
  </si>
  <si>
    <t>8.75.60.919.000.00.CXA</t>
  </si>
  <si>
    <t>Điện kế điện tử 1 pha 20(80)A 220V (EVNCPC-IT)</t>
  </si>
  <si>
    <t>8.75.60.928.000.00.CXA</t>
  </si>
  <si>
    <t>8.75.60.661.000.00.CXB</t>
  </si>
  <si>
    <t>VTTB Ứ ĐỌNG, KÉM MẤT PHẨM CHẤT DỰ KIẾN THANH XỬ LÝ CÓ ĐIỀU KIỆN ĐỢT 3/2025</t>
  </si>
  <si>
    <t>(TỒN KHO 31/03/2025)</t>
  </si>
  <si>
    <t>3.64.34.152.000.00.BXX</t>
  </si>
  <si>
    <t>Tụ bù 1P trung thế 500 kVAr</t>
  </si>
  <si>
    <t>5.80.25.002.000.00.BXX</t>
  </si>
  <si>
    <t>Accu 12V-8Ah</t>
  </si>
  <si>
    <t>5.80.25.050.000.00.BXX</t>
  </si>
  <si>
    <t>accu 12v 50ah</t>
  </si>
  <si>
    <t>8.75.60.926.000.00.BXX</t>
  </si>
  <si>
    <t>8.75.70.542.000.00.BXX</t>
  </si>
  <si>
    <t>Công tơ điện tử 3 pha nhiều giá gián tiếp hạ thế đo đếm 2 chiều (thu thập dữ liệu từ xa) - Vinasino - VSE3T-5B</t>
  </si>
  <si>
    <t>8.75.60.903.000.00.CXA</t>
  </si>
  <si>
    <t>Điện kế KTS 1P 10-40A/220V (ShenZhen)</t>
  </si>
  <si>
    <t>8.75.60.441.000.00.CXB</t>
  </si>
  <si>
    <t>VTTB Ứ ĐỌNG, KÉM MẤT PHẨM CHẤT DỰ KIẾN THANH XỬ LÝ CÓ ĐIỀU KIỆN ĐỢT 5/2024</t>
  </si>
  <si>
    <t>(TỒN KHO 30/09/2024)</t>
  </si>
  <si>
    <t>Số lượng tồn kho 30/9/2024</t>
  </si>
  <si>
    <t>Số lượng đề xuất thanh xử lý</t>
  </si>
  <si>
    <t>Kiểm tra</t>
  </si>
  <si>
    <t>3.64.34.098.000.00.BXX</t>
  </si>
  <si>
    <t>Tụ bù 1pha 100KVAr 12,7kV</t>
  </si>
  <si>
    <t>5.80.25.061.000.00.BXX</t>
  </si>
  <si>
    <t>Accu 12V - 60Ah</t>
  </si>
  <si>
    <t>5.80.25.095.000.00.BXX</t>
  </si>
  <si>
    <t>Accu 12V 95Ah</t>
  </si>
  <si>
    <t>5.80.25.120.000.00.BXX</t>
  </si>
  <si>
    <t>Accu 12V 120Ah</t>
  </si>
  <si>
    <t>8.75.50.105.000.00.BXX</t>
  </si>
  <si>
    <t>8.75.50.124.KOR.00.BXX</t>
  </si>
  <si>
    <t>Điện kế điện tử 3 pha nhiều giá 2.5(10)A (đo đếm trung thế)</t>
  </si>
  <si>
    <t>8.75.50.130.000.00.BXX</t>
  </si>
  <si>
    <t>8.75.50.299.000.00.BXX</t>
  </si>
  <si>
    <t>ĐKĐT 3*58/100V - 240/415V - 5(10)A (Elster)</t>
  </si>
  <si>
    <t>8.75.50.214.000.00.CXA</t>
  </si>
  <si>
    <t>Điện kế ĐT 3*58/100-240/415V 5(10)A (Landis.Gyr)</t>
  </si>
  <si>
    <t>8.75.50.261.000.00.CXA</t>
  </si>
  <si>
    <t>Điện kế điện tử 220/380v 50-100a</t>
  </si>
  <si>
    <t>8.75.50.299.000.00.CXA</t>
  </si>
  <si>
    <t>8.75.50.101.000.00.CXB</t>
  </si>
  <si>
    <t>VTTB Ứ ĐỌNG, KÉM MẤT PHẨM CHẤT DỰ KIẾN THANH XỬ LÝ CÓ ĐIỀU KIỆN ĐỢT 6/2024</t>
  </si>
  <si>
    <t>(TỒN KHO 31/10/2024)</t>
  </si>
  <si>
    <t>Số lượng đề xuất TXL</t>
  </si>
  <si>
    <t>3.64.34.110.000.00.BXX</t>
  </si>
  <si>
    <t>Tụ bù 1P 12,7kV 100 kVAr</t>
  </si>
  <si>
    <t>3.64.34.112.000.00.BXX</t>
  </si>
  <si>
    <t>Tụ bù 1P 12,7kV 200 kVAr</t>
  </si>
  <si>
    <t>5.80.25.151.000.00.BXX</t>
  </si>
  <si>
    <t>Accu axit chì 2V 150Ah.</t>
  </si>
  <si>
    <t>8.75.50.210.000.00.CXA</t>
  </si>
  <si>
    <t>Điện kế Đ.tử 3*220/380V 3*5A</t>
  </si>
  <si>
    <t>8.75.60.909.000.00.CXA</t>
  </si>
  <si>
    <t>Đ.kế ĐT 1P 20-80A-220V Shenzhen (có cảnh báo âm thanh)</t>
  </si>
  <si>
    <t>5.80.71.468.000.00.CXB</t>
  </si>
  <si>
    <t>5.98.00.030.KOR.00.CXB</t>
  </si>
  <si>
    <t>8.75.50.151.000.00.CXB</t>
  </si>
  <si>
    <t>8.75.60.903.000.00.CXB</t>
  </si>
  <si>
    <t>8.75.60.904.000.00.CXB</t>
  </si>
  <si>
    <t>Kho</t>
  </si>
  <si>
    <t>UVI</t>
  </si>
  <si>
    <t>UVQ</t>
  </si>
  <si>
    <t>GTSS</t>
  </si>
  <si>
    <t xml:space="preserve">Số lượng </t>
  </si>
  <si>
    <t>Tình trạng kỹ thuật</t>
  </si>
  <si>
    <t>Hư hỏng, không sử dụng được</t>
  </si>
  <si>
    <t>Đợt thanh lý</t>
  </si>
  <si>
    <t>Đơn vị</t>
  </si>
  <si>
    <t xml:space="preserve">Loại </t>
  </si>
  <si>
    <t>DVĐL</t>
  </si>
  <si>
    <t>MBT</t>
  </si>
  <si>
    <t>VTTB có điều kiện</t>
  </si>
  <si>
    <t>Đợt 04/2025</t>
  </si>
  <si>
    <t>VTTB Ứ ĐỌNG, KÉM MẤT PHẨM CHẤT DỰ KIẾN THANH XỬ LÝ CÓ ĐIỀU KIỆN ĐỢT 4/2025</t>
  </si>
  <si>
    <t>(TỒN KHO 30/04/2025)</t>
  </si>
  <si>
    <t>5.80.25.200.000.00.BXX</t>
  </si>
  <si>
    <t>Bình accu 2V 200Ah</t>
  </si>
  <si>
    <t>8.75.50.210.000.00.BXX</t>
  </si>
  <si>
    <t>8.75.50.135.000.00.CXA</t>
  </si>
  <si>
    <t>8.75.50.139.000.00.CXA</t>
  </si>
  <si>
    <t>Điện kế điện tử 3 pha nhiều giá trực tiếp RF-MESH, ME-42 (GELEX)</t>
  </si>
  <si>
    <t>8.75.50.124.KOR.00.CXB</t>
  </si>
  <si>
    <t>ML4</t>
  </si>
  <si>
    <t>Theo CV 2456/EVNHCMC-KT ngày 04/7/2024</t>
  </si>
  <si>
    <t>Dầu truyền nhiệt 
và cách điện 
tổng hợp thải</t>
  </si>
  <si>
    <t>14/10/2024</t>
  </si>
  <si>
    <t>ML6</t>
  </si>
  <si>
    <t>Theo CV 3601/EVNHCMC-KT ngày 30/9/2024</t>
  </si>
  <si>
    <t>VVT-0017404</t>
  </si>
  <si>
    <t>041001218</t>
  </si>
  <si>
    <t>ML8</t>
  </si>
  <si>
    <t>VVT-0022788</t>
  </si>
  <si>
    <t>161502465</t>
  </si>
  <si>
    <t>2006</t>
  </si>
  <si>
    <t>2007</t>
  </si>
  <si>
    <t>1970-1980</t>
  </si>
  <si>
    <t>VVT-0022782</t>
  </si>
  <si>
    <t>31171502-22</t>
  </si>
  <si>
    <t>VVT-0022783</t>
  </si>
  <si>
    <t>31171471-22</t>
  </si>
  <si>
    <t>VVT-0022784</t>
  </si>
  <si>
    <t>31171472-22</t>
  </si>
  <si>
    <t>14/4/2025</t>
  </si>
  <si>
    <t>VVT-0022785</t>
  </si>
  <si>
    <t>31171470-22</t>
  </si>
  <si>
    <t>VVT-0022786</t>
  </si>
  <si>
    <t>70171009-22</t>
  </si>
  <si>
    <t>S061113380</t>
  </si>
  <si>
    <t>06101564</t>
  </si>
  <si>
    <t>061015339</t>
  </si>
  <si>
    <t>15/4/2025</t>
  </si>
  <si>
    <t>VVT-0017106</t>
  </si>
  <si>
    <t>VVT-0017961</t>
  </si>
  <si>
    <t>VVT-0020772</t>
  </si>
  <si>
    <t>7082225964339</t>
  </si>
  <si>
    <t>VVT-0020757</t>
  </si>
  <si>
    <t>12030823</t>
  </si>
  <si>
    <t>VVT-0020967</t>
  </si>
  <si>
    <t>7082225964350</t>
  </si>
  <si>
    <t>VVT-0020968</t>
  </si>
  <si>
    <t>7082225964340</t>
  </si>
  <si>
    <t>VVT-0021111</t>
  </si>
  <si>
    <t>7082225965399</t>
  </si>
  <si>
    <t>VVT-0021279</t>
  </si>
  <si>
    <t>7082225965375</t>
  </si>
  <si>
    <t>VVT-0022787</t>
  </si>
  <si>
    <t>4121225732694</t>
  </si>
  <si>
    <t>ML13</t>
  </si>
  <si>
    <t>0.396/0.4KV</t>
  </si>
  <si>
    <t>15/10/2024</t>
  </si>
  <si>
    <t>CSCCD</t>
  </si>
  <si>
    <t>16/4/2025</t>
  </si>
  <si>
    <t>00343034-2</t>
  </si>
  <si>
    <t>14/12/2020</t>
  </si>
  <si>
    <t>VVT-0016984</t>
  </si>
  <si>
    <t>VVT-0016974</t>
  </si>
  <si>
    <t>VVT-0017963</t>
  </si>
  <si>
    <t>VVT-0019125</t>
  </si>
  <si>
    <t>14121654</t>
  </si>
  <si>
    <t>HAVEC</t>
  </si>
  <si>
    <t>VVT-0017400</t>
  </si>
  <si>
    <t>VVT-0017388</t>
  </si>
  <si>
    <t>VVT-0017742</t>
  </si>
  <si>
    <t>04570708</t>
  </si>
  <si>
    <t>VVT-0018309</t>
  </si>
  <si>
    <t>102560102</t>
  </si>
  <si>
    <t>VVT-0020778</t>
  </si>
  <si>
    <t>152560494</t>
  </si>
  <si>
    <t>VVT-0022334</t>
  </si>
  <si>
    <t>15090614</t>
  </si>
  <si>
    <t>VVT-0022336</t>
  </si>
  <si>
    <t>7081256004259</t>
  </si>
  <si>
    <t>VVT-0020837</t>
  </si>
  <si>
    <t>160816K-17</t>
  </si>
  <si>
    <t>EEMC</t>
  </si>
  <si>
    <t>VVT-0020833</t>
  </si>
  <si>
    <t>152750090</t>
  </si>
  <si>
    <t>VVT-0021227</t>
  </si>
  <si>
    <t>161217K-23</t>
  </si>
  <si>
    <t>VVT-0021333</t>
  </si>
  <si>
    <t>161217K-19</t>
  </si>
  <si>
    <t>VVT-0018037</t>
  </si>
  <si>
    <t>Loại VTTB</t>
  </si>
  <si>
    <t>Tên VTTB</t>
  </si>
  <si>
    <t>Khác</t>
  </si>
  <si>
    <t>Tụ bù 3P</t>
  </si>
  <si>
    <t>Tụ bù 1P</t>
  </si>
  <si>
    <t>Accu</t>
  </si>
  <si>
    <t>Vinasino</t>
  </si>
  <si>
    <t>3P 1 giá TT</t>
  </si>
  <si>
    <t>3P</t>
  </si>
  <si>
    <t>Gelex</t>
  </si>
  <si>
    <t>Hữu Hồng</t>
  </si>
  <si>
    <t>3P nhiều giá TT</t>
  </si>
  <si>
    <t>KOR</t>
  </si>
  <si>
    <t>Shenzhen</t>
  </si>
  <si>
    <t>3P nhiều giá GT</t>
  </si>
  <si>
    <t>EMEC</t>
  </si>
  <si>
    <t>1P một giá</t>
  </si>
  <si>
    <t xml:space="preserve">1P </t>
  </si>
  <si>
    <t>Nguyên nhân đề xuất thanh xử lý</t>
  </si>
  <si>
    <t>Mô tả đặc tính thiết bị ứng với mã 
CTNH</t>
  </si>
  <si>
    <t>TỔNG HỢP DANH MỤC LÔ TÀI SẢN THANH XỬ LÝ ĐỢT 04/2025</t>
  </si>
  <si>
    <t>DANH SÁCH MBT THANH XỬ LÝ ĐỢT 04/2025</t>
  </si>
  <si>
    <t>DANH MỤC VTTB THANH XỬ LÝ CÓ ĐIỀU KIỆN ĐỢT 04/2025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</si>
</sst>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_-* #,##0.00_-;\-* #,##0.00_-;_-* &quot;-&quot;??_-;_-@_-"/>
    <numFmt numFmtId="165" formatCode="0.0"/>
    <numFmt numFmtId="166" formatCode="_-* #,##0.0_-;\-* #,##0.0_-;_-* &quot;-&quot;??_-;_-@_-"/>
    <numFmt numFmtId="167" formatCode="#,##0.0"/>
    <numFmt numFmtId="168" formatCode="_-* #,##0_-;\-* #,##0_-;_-* &quot;-&quot;??_-;_-@_-"/>
    <numFmt numFmtId="169" formatCode="_-&quot;$&quot;\ * #,##0_-;\-&quot;$&quot;\ * #,##0_-;_-&quot;$&quot;\ * &quot;-&quot;_-;_-@_-"/>
    <numFmt numFmtId="170" formatCode="_(* #,##0_);_(* \(#,##0\);_(* &quot;-&quot;??_);_(@_)"/>
  </numFmts>
  <fonts count="7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Times New Roman"/>
      <family val="1"/>
    </font>
    <font>
      <sz val="11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Times New Roman"/>
      <family val="1"/>
    </font>
    <font>
      <sz val="11"/>
      <color indexed="8"/>
      <name val="Calibri"/>
      <family val="2"/>
    </font>
    <font>
      <b/>
      <sz val="11"/>
      <color rgb="FFFF0000"/>
      <name val="Times New Roman"/>
      <family val="1"/>
    </font>
    <font>
      <b/>
      <sz val="10"/>
      <name val="Times New Roman"/>
      <family val="1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1"/>
      <color indexed="8"/>
      <name val="Calibri"/>
      <family val="2"/>
      <charset val="1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Times New Roman"/>
      <family val="1"/>
    </font>
    <font>
      <sz val="10"/>
      <color indexed="8"/>
      <name val="Arial"/>
      <family val="2"/>
    </font>
    <font>
      <sz val="11"/>
      <color theme="1"/>
      <name val="Calibri"/>
      <family val="2"/>
      <charset val="163"/>
      <scheme val="minor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0"/>
      <color rgb="FF000000"/>
      <name val="Times New Roman"/>
      <family val="1"/>
    </font>
    <font>
      <b/>
      <sz val="8"/>
      <color rgb="FF000000"/>
      <name val="Times New Roman"/>
      <family val="1"/>
    </font>
    <font>
      <b/>
      <sz val="8"/>
      <color rgb="FF000080"/>
      <name val="Times New Roman"/>
      <family val="1"/>
    </font>
    <font>
      <b/>
      <sz val="14"/>
      <color rgb="FF000000"/>
      <name val="Times New Roman"/>
      <family val="1"/>
    </font>
    <font>
      <b/>
      <sz val="9"/>
      <color rgb="FF000000"/>
      <name val="Times New Roman"/>
      <family val="1"/>
    </font>
    <font>
      <sz val="9"/>
      <color rgb="FF000000"/>
      <name val="Times New Roman"/>
      <family val="1"/>
    </font>
    <font>
      <b/>
      <sz val="8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sz val="8"/>
      <color rgb="FF000000"/>
      <name val="Times New Roman"/>
      <family val="1"/>
    </font>
    <font>
      <sz val="1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000080"/>
      <name val="Times New Roman"/>
      <family val="1"/>
    </font>
    <font>
      <b/>
      <sz val="10"/>
      <color rgb="FFFF0000"/>
      <name val="Times New Roman"/>
      <family val="1"/>
    </font>
    <font>
      <b/>
      <sz val="15"/>
      <name val="Times New Roman"/>
      <family val="1"/>
    </font>
    <font>
      <sz val="15"/>
      <name val="Times New Roman"/>
      <family val="1"/>
    </font>
    <font>
      <sz val="12"/>
      <color theme="1"/>
      <name val="Times New Roman"/>
      <family val="1"/>
    </font>
    <font>
      <sz val="10"/>
      <name val="Tahoma"/>
      <family val="2"/>
    </font>
    <font>
      <b/>
      <sz val="14"/>
      <name val="Times New Roman"/>
      <family val="1"/>
    </font>
    <font>
      <b/>
      <sz val="9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sz val="9"/>
      <name val="Times New Roman"/>
      <family val="1"/>
    </font>
    <font>
      <sz val="9"/>
      <color rgb="FFFF0000"/>
      <name val="Times New Roman"/>
      <family val="1"/>
    </font>
    <font>
      <sz val="11"/>
      <color rgb="FFFF0000"/>
      <name val="Calibri"/>
      <family val="2"/>
      <charset val="163"/>
      <scheme val="minor"/>
    </font>
    <font>
      <b/>
      <sz val="13"/>
      <color rgb="FFFF0000"/>
      <name val="Calibri"/>
      <family val="2"/>
      <scheme val="minor"/>
    </font>
    <font>
      <b/>
      <sz val="9"/>
      <color rgb="FF000000"/>
      <name val="Times New Roman"/>
      <family val="1"/>
      <charset val="163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0000FF"/>
      <name val="Calibri"/>
      <family val="2"/>
      <charset val="163"/>
      <scheme val="minor"/>
    </font>
    <font>
      <sz val="9"/>
      <color rgb="FF0000FF"/>
      <name val="Times New Roman"/>
      <family val="1"/>
    </font>
    <font>
      <sz val="9"/>
      <color rgb="FF00B050"/>
      <name val="Times New Roman"/>
      <family val="1"/>
    </font>
    <font>
      <sz val="11"/>
      <color rgb="FF00B050"/>
      <name val="Calibri"/>
      <family val="2"/>
      <charset val="163"/>
      <scheme val="minor"/>
    </font>
    <font>
      <sz val="9"/>
      <color theme="9"/>
      <name val="Times New Roman"/>
      <family val="1"/>
    </font>
    <font>
      <sz val="11"/>
      <color theme="9"/>
      <name val="Calibri"/>
      <family val="2"/>
      <charset val="163"/>
      <scheme val="minor"/>
    </font>
    <font>
      <sz val="11"/>
      <name val="Calibri"/>
      <family val="2"/>
      <charset val="163"/>
      <scheme val="minor"/>
    </font>
    <font>
      <sz val="9"/>
      <name val="Cambria"/>
      <family val="1"/>
      <scheme val="major"/>
    </font>
    <font>
      <b/>
      <sz val="9"/>
      <name val="Times New Roman"/>
      <family val="1"/>
      <charset val="163"/>
    </font>
    <font>
      <b/>
      <sz val="9"/>
      <name val="Cambria"/>
      <family val="1"/>
      <scheme val="major"/>
    </font>
    <font>
      <b/>
      <sz val="13"/>
      <color theme="1"/>
      <name val="Times New Roman"/>
      <family val="1"/>
    </font>
    <font>
      <b/>
      <sz val="12"/>
      <color theme="1"/>
      <name val="Times New Roman"/>
      <family val="1"/>
    </font>
    <font>
      <b/>
      <sz val="12"/>
      <name val="Times New Roman"/>
      <family val="1"/>
    </font>
    <font>
      <b/>
      <sz val="14"/>
      <color rgb="FFFF0000"/>
      <name val="Times New Roman"/>
      <family val="1"/>
    </font>
    <font>
      <b/>
      <sz val="9"/>
      <color rgb="FFFF0000"/>
      <name val="Times New Roman"/>
      <family val="1"/>
    </font>
    <font>
      <sz val="9"/>
      <color rgb="FFFF0000"/>
      <name val="Calibri"/>
      <family val="2"/>
      <charset val="163"/>
      <scheme val="minor"/>
    </font>
    <font>
      <sz val="10"/>
      <color theme="1"/>
      <name val="Times New Roman"/>
      <family val="1"/>
    </font>
    <font>
      <sz val="10"/>
      <color rgb="FF000000"/>
      <name val="Times New Roman"/>
      <family val="1"/>
    </font>
    <font>
      <sz val="10"/>
      <name val="Times New Roman"/>
      <family val="1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FF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8D8D8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</borders>
  <cellStyleXfs count="1493">
    <xf numFmtId="0" fontId="0" fillId="0" borderId="0"/>
    <xf numFmtId="164" fontId="7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4" applyNumberFormat="0" applyAlignment="0" applyProtection="0"/>
    <xf numFmtId="0" fontId="12" fillId="20" borderId="4" applyNumberFormat="0" applyAlignment="0" applyProtection="0"/>
    <xf numFmtId="0" fontId="12" fillId="20" borderId="4" applyNumberFormat="0" applyAlignment="0" applyProtection="0"/>
    <xf numFmtId="0" fontId="12" fillId="20" borderId="4" applyNumberFormat="0" applyAlignment="0" applyProtection="0"/>
    <xf numFmtId="0" fontId="12" fillId="20" borderId="4" applyNumberFormat="0" applyAlignment="0" applyProtection="0"/>
    <xf numFmtId="0" fontId="12" fillId="20" borderId="4" applyNumberFormat="0" applyAlignment="0" applyProtection="0"/>
    <xf numFmtId="0" fontId="12" fillId="20" borderId="4" applyNumberFormat="0" applyAlignment="0" applyProtection="0"/>
    <xf numFmtId="0" fontId="12" fillId="20" borderId="4" applyNumberFormat="0" applyAlignment="0" applyProtection="0"/>
    <xf numFmtId="0" fontId="12" fillId="20" borderId="4" applyNumberFormat="0" applyAlignment="0" applyProtection="0"/>
    <xf numFmtId="0" fontId="12" fillId="20" borderId="4" applyNumberFormat="0" applyAlignment="0" applyProtection="0"/>
    <xf numFmtId="0" fontId="12" fillId="20" borderId="4" applyNumberFormat="0" applyAlignment="0" applyProtection="0"/>
    <xf numFmtId="0" fontId="12" fillId="20" borderId="4" applyNumberFormat="0" applyAlignment="0" applyProtection="0"/>
    <xf numFmtId="0" fontId="12" fillId="20" borderId="4" applyNumberFormat="0" applyAlignment="0" applyProtection="0"/>
    <xf numFmtId="0" fontId="12" fillId="20" borderId="4" applyNumberFormat="0" applyAlignment="0" applyProtection="0"/>
    <xf numFmtId="0" fontId="12" fillId="20" borderId="4" applyNumberFormat="0" applyAlignment="0" applyProtection="0"/>
    <xf numFmtId="0" fontId="12" fillId="20" borderId="4" applyNumberFormat="0" applyAlignment="0" applyProtection="0"/>
    <xf numFmtId="0" fontId="12" fillId="20" borderId="4" applyNumberFormat="0" applyAlignment="0" applyProtection="0"/>
    <xf numFmtId="0" fontId="12" fillId="20" borderId="4" applyNumberFormat="0" applyAlignment="0" applyProtection="0"/>
    <xf numFmtId="0" fontId="12" fillId="20" borderId="4" applyNumberFormat="0" applyAlignment="0" applyProtection="0"/>
    <xf numFmtId="0" fontId="12" fillId="20" borderId="4" applyNumberFormat="0" applyAlignment="0" applyProtection="0"/>
    <xf numFmtId="0" fontId="12" fillId="20" borderId="4" applyNumberFormat="0" applyAlignment="0" applyProtection="0"/>
    <xf numFmtId="0" fontId="12" fillId="20" borderId="4" applyNumberFormat="0" applyAlignment="0" applyProtection="0"/>
    <xf numFmtId="0" fontId="12" fillId="20" borderId="4" applyNumberFormat="0" applyAlignment="0" applyProtection="0"/>
    <xf numFmtId="0" fontId="12" fillId="20" borderId="4" applyNumberFormat="0" applyAlignment="0" applyProtection="0"/>
    <xf numFmtId="0" fontId="13" fillId="21" borderId="5" applyNumberFormat="0" applyAlignment="0" applyProtection="0"/>
    <xf numFmtId="0" fontId="13" fillId="21" borderId="5" applyNumberFormat="0" applyAlignment="0" applyProtection="0"/>
    <xf numFmtId="0" fontId="13" fillId="21" borderId="5" applyNumberFormat="0" applyAlignment="0" applyProtection="0"/>
    <xf numFmtId="0" fontId="13" fillId="21" borderId="5" applyNumberFormat="0" applyAlignment="0" applyProtection="0"/>
    <xf numFmtId="0" fontId="13" fillId="21" borderId="5" applyNumberFormat="0" applyAlignment="0" applyProtection="0"/>
    <xf numFmtId="0" fontId="13" fillId="21" borderId="5" applyNumberFormat="0" applyAlignment="0" applyProtection="0"/>
    <xf numFmtId="0" fontId="13" fillId="21" borderId="5" applyNumberFormat="0" applyAlignment="0" applyProtection="0"/>
    <xf numFmtId="0" fontId="13" fillId="21" borderId="5" applyNumberFormat="0" applyAlignment="0" applyProtection="0"/>
    <xf numFmtId="0" fontId="13" fillId="21" borderId="5" applyNumberFormat="0" applyAlignment="0" applyProtection="0"/>
    <xf numFmtId="0" fontId="13" fillId="21" borderId="5" applyNumberFormat="0" applyAlignment="0" applyProtection="0"/>
    <xf numFmtId="0" fontId="13" fillId="21" borderId="5" applyNumberFormat="0" applyAlignment="0" applyProtection="0"/>
    <xf numFmtId="0" fontId="13" fillId="21" borderId="5" applyNumberFormat="0" applyAlignment="0" applyProtection="0"/>
    <xf numFmtId="0" fontId="13" fillId="21" borderId="5" applyNumberFormat="0" applyAlignment="0" applyProtection="0"/>
    <xf numFmtId="0" fontId="13" fillId="21" borderId="5" applyNumberFormat="0" applyAlignment="0" applyProtection="0"/>
    <xf numFmtId="0" fontId="13" fillId="21" borderId="5" applyNumberFormat="0" applyAlignment="0" applyProtection="0"/>
    <xf numFmtId="0" fontId="13" fillId="21" borderId="5" applyNumberFormat="0" applyAlignment="0" applyProtection="0"/>
    <xf numFmtId="0" fontId="13" fillId="21" borderId="5" applyNumberFormat="0" applyAlignment="0" applyProtection="0"/>
    <xf numFmtId="0" fontId="13" fillId="21" borderId="5" applyNumberFormat="0" applyAlignment="0" applyProtection="0"/>
    <xf numFmtId="0" fontId="13" fillId="21" borderId="5" applyNumberFormat="0" applyAlignment="0" applyProtection="0"/>
    <xf numFmtId="0" fontId="13" fillId="21" borderId="5" applyNumberFormat="0" applyAlignment="0" applyProtection="0"/>
    <xf numFmtId="0" fontId="13" fillId="21" borderId="5" applyNumberFormat="0" applyAlignment="0" applyProtection="0"/>
    <xf numFmtId="0" fontId="13" fillId="21" borderId="5" applyNumberFormat="0" applyAlignment="0" applyProtection="0"/>
    <xf numFmtId="0" fontId="13" fillId="21" borderId="5" applyNumberFormat="0" applyAlignment="0" applyProtection="0"/>
    <xf numFmtId="0" fontId="13" fillId="21" borderId="5" applyNumberFormat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5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7" borderId="4" applyNumberFormat="0" applyAlignment="0" applyProtection="0"/>
    <xf numFmtId="0" fontId="21" fillId="7" borderId="4" applyNumberFormat="0" applyAlignment="0" applyProtection="0"/>
    <xf numFmtId="0" fontId="21" fillId="7" borderId="4" applyNumberFormat="0" applyAlignment="0" applyProtection="0"/>
    <xf numFmtId="0" fontId="21" fillId="7" borderId="4" applyNumberFormat="0" applyAlignment="0" applyProtection="0"/>
    <xf numFmtId="0" fontId="21" fillId="7" borderId="4" applyNumberFormat="0" applyAlignment="0" applyProtection="0"/>
    <xf numFmtId="0" fontId="21" fillId="7" borderId="4" applyNumberFormat="0" applyAlignment="0" applyProtection="0"/>
    <xf numFmtId="0" fontId="21" fillId="7" borderId="4" applyNumberFormat="0" applyAlignment="0" applyProtection="0"/>
    <xf numFmtId="0" fontId="21" fillId="7" borderId="4" applyNumberFormat="0" applyAlignment="0" applyProtection="0"/>
    <xf numFmtId="0" fontId="21" fillId="7" borderId="4" applyNumberFormat="0" applyAlignment="0" applyProtection="0"/>
    <xf numFmtId="0" fontId="21" fillId="7" borderId="4" applyNumberFormat="0" applyAlignment="0" applyProtection="0"/>
    <xf numFmtId="0" fontId="21" fillId="7" borderId="4" applyNumberFormat="0" applyAlignment="0" applyProtection="0"/>
    <xf numFmtId="0" fontId="21" fillId="7" borderId="4" applyNumberFormat="0" applyAlignment="0" applyProtection="0"/>
    <xf numFmtId="0" fontId="21" fillId="7" borderId="4" applyNumberFormat="0" applyAlignment="0" applyProtection="0"/>
    <xf numFmtId="0" fontId="21" fillId="7" borderId="4" applyNumberFormat="0" applyAlignment="0" applyProtection="0"/>
    <xf numFmtId="0" fontId="21" fillId="7" borderId="4" applyNumberFormat="0" applyAlignment="0" applyProtection="0"/>
    <xf numFmtId="0" fontId="21" fillId="7" borderId="4" applyNumberFormat="0" applyAlignment="0" applyProtection="0"/>
    <xf numFmtId="0" fontId="21" fillId="7" borderId="4" applyNumberFormat="0" applyAlignment="0" applyProtection="0"/>
    <xf numFmtId="0" fontId="21" fillId="7" borderId="4" applyNumberFormat="0" applyAlignment="0" applyProtection="0"/>
    <xf numFmtId="0" fontId="21" fillId="7" borderId="4" applyNumberFormat="0" applyAlignment="0" applyProtection="0"/>
    <xf numFmtId="0" fontId="21" fillId="7" borderId="4" applyNumberFormat="0" applyAlignment="0" applyProtection="0"/>
    <xf numFmtId="0" fontId="21" fillId="7" borderId="4" applyNumberFormat="0" applyAlignment="0" applyProtection="0"/>
    <xf numFmtId="0" fontId="21" fillId="7" borderId="4" applyNumberFormat="0" applyAlignment="0" applyProtection="0"/>
    <xf numFmtId="0" fontId="21" fillId="7" borderId="4" applyNumberFormat="0" applyAlignment="0" applyProtection="0"/>
    <xf numFmtId="0" fontId="21" fillId="7" borderId="4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0" borderId="0"/>
    <xf numFmtId="0" fontId="1" fillId="0" borderId="0"/>
    <xf numFmtId="0" fontId="14" fillId="0" borderId="0"/>
    <xf numFmtId="0" fontId="14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4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0" fontId="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2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>
      <alignment vertical="top"/>
    </xf>
    <xf numFmtId="0" fontId="1" fillId="0" borderId="0"/>
    <xf numFmtId="0" fontId="1" fillId="0" borderId="0"/>
    <xf numFmtId="0" fontId="1" fillId="0" borderId="0"/>
    <xf numFmtId="0" fontId="24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>
      <alignment vertical="top"/>
    </xf>
    <xf numFmtId="0" fontId="24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1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23" borderId="10" applyNumberFormat="0" applyFont="0" applyAlignment="0" applyProtection="0"/>
    <xf numFmtId="0" fontId="25" fillId="23" borderId="10" applyNumberFormat="0" applyFont="0" applyAlignment="0" applyProtection="0"/>
    <xf numFmtId="0" fontId="25" fillId="23" borderId="10" applyNumberFormat="0" applyFont="0" applyAlignment="0" applyProtection="0"/>
    <xf numFmtId="0" fontId="25" fillId="23" borderId="10" applyNumberFormat="0" applyFont="0" applyAlignment="0" applyProtection="0"/>
    <xf numFmtId="0" fontId="25" fillId="23" borderId="10" applyNumberFormat="0" applyFont="0" applyAlignment="0" applyProtection="0"/>
    <xf numFmtId="0" fontId="25" fillId="23" borderId="10" applyNumberFormat="0" applyFont="0" applyAlignment="0" applyProtection="0"/>
    <xf numFmtId="0" fontId="25" fillId="23" borderId="10" applyNumberFormat="0" applyFont="0" applyAlignment="0" applyProtection="0"/>
    <xf numFmtId="0" fontId="25" fillId="23" borderId="10" applyNumberFormat="0" applyFont="0" applyAlignment="0" applyProtection="0"/>
    <xf numFmtId="0" fontId="25" fillId="23" borderId="10" applyNumberFormat="0" applyFont="0" applyAlignment="0" applyProtection="0"/>
    <xf numFmtId="0" fontId="25" fillId="23" borderId="10" applyNumberFormat="0" applyFont="0" applyAlignment="0" applyProtection="0"/>
    <xf numFmtId="0" fontId="25" fillId="23" borderId="10" applyNumberFormat="0" applyFont="0" applyAlignment="0" applyProtection="0"/>
    <xf numFmtId="0" fontId="25" fillId="23" borderId="10" applyNumberFormat="0" applyFont="0" applyAlignment="0" applyProtection="0"/>
    <xf numFmtId="0" fontId="25" fillId="23" borderId="10" applyNumberFormat="0" applyFont="0" applyAlignment="0" applyProtection="0"/>
    <xf numFmtId="0" fontId="25" fillId="23" borderId="10" applyNumberFormat="0" applyFont="0" applyAlignment="0" applyProtection="0"/>
    <xf numFmtId="0" fontId="25" fillId="23" borderId="10" applyNumberFormat="0" applyFont="0" applyAlignment="0" applyProtection="0"/>
    <xf numFmtId="0" fontId="25" fillId="23" borderId="10" applyNumberFormat="0" applyFont="0" applyAlignment="0" applyProtection="0"/>
    <xf numFmtId="0" fontId="25" fillId="23" borderId="10" applyNumberFormat="0" applyFont="0" applyAlignment="0" applyProtection="0"/>
    <xf numFmtId="0" fontId="25" fillId="23" borderId="10" applyNumberFormat="0" applyFont="0" applyAlignment="0" applyProtection="0"/>
    <xf numFmtId="0" fontId="25" fillId="23" borderId="10" applyNumberFormat="0" applyFont="0" applyAlignment="0" applyProtection="0"/>
    <xf numFmtId="0" fontId="25" fillId="23" borderId="10" applyNumberFormat="0" applyFont="0" applyAlignment="0" applyProtection="0"/>
    <xf numFmtId="0" fontId="25" fillId="23" borderId="10" applyNumberFormat="0" applyFont="0" applyAlignment="0" applyProtection="0"/>
    <xf numFmtId="0" fontId="25" fillId="23" borderId="10" applyNumberFormat="0" applyFont="0" applyAlignment="0" applyProtection="0"/>
    <xf numFmtId="0" fontId="25" fillId="23" borderId="10" applyNumberFormat="0" applyFont="0" applyAlignment="0" applyProtection="0"/>
    <xf numFmtId="0" fontId="25" fillId="23" borderId="10" applyNumberFormat="0" applyFont="0" applyAlignment="0" applyProtection="0"/>
    <xf numFmtId="0" fontId="27" fillId="20" borderId="11" applyNumberFormat="0" applyAlignment="0" applyProtection="0"/>
    <xf numFmtId="0" fontId="27" fillId="20" borderId="11" applyNumberFormat="0" applyAlignment="0" applyProtection="0"/>
    <xf numFmtId="0" fontId="27" fillId="20" borderId="11" applyNumberFormat="0" applyAlignment="0" applyProtection="0"/>
    <xf numFmtId="0" fontId="27" fillId="20" borderId="11" applyNumberFormat="0" applyAlignment="0" applyProtection="0"/>
    <xf numFmtId="0" fontId="27" fillId="20" borderId="11" applyNumberFormat="0" applyAlignment="0" applyProtection="0"/>
    <xf numFmtId="0" fontId="27" fillId="20" borderId="11" applyNumberFormat="0" applyAlignment="0" applyProtection="0"/>
    <xf numFmtId="0" fontId="27" fillId="20" borderId="11" applyNumberFormat="0" applyAlignment="0" applyProtection="0"/>
    <xf numFmtId="0" fontId="27" fillId="20" borderId="11" applyNumberFormat="0" applyAlignment="0" applyProtection="0"/>
    <xf numFmtId="0" fontId="27" fillId="20" borderId="11" applyNumberFormat="0" applyAlignment="0" applyProtection="0"/>
    <xf numFmtId="0" fontId="27" fillId="20" borderId="11" applyNumberFormat="0" applyAlignment="0" applyProtection="0"/>
    <xf numFmtId="0" fontId="27" fillId="20" borderId="11" applyNumberFormat="0" applyAlignment="0" applyProtection="0"/>
    <xf numFmtId="0" fontId="27" fillId="20" borderId="11" applyNumberFormat="0" applyAlignment="0" applyProtection="0"/>
    <xf numFmtId="0" fontId="27" fillId="20" borderId="11" applyNumberFormat="0" applyAlignment="0" applyProtection="0"/>
    <xf numFmtId="0" fontId="27" fillId="20" borderId="11" applyNumberFormat="0" applyAlignment="0" applyProtection="0"/>
    <xf numFmtId="0" fontId="27" fillId="20" borderId="11" applyNumberFormat="0" applyAlignment="0" applyProtection="0"/>
    <xf numFmtId="0" fontId="27" fillId="20" borderId="11" applyNumberFormat="0" applyAlignment="0" applyProtection="0"/>
    <xf numFmtId="0" fontId="27" fillId="20" borderId="11" applyNumberFormat="0" applyAlignment="0" applyProtection="0"/>
    <xf numFmtId="0" fontId="27" fillId="20" borderId="11" applyNumberFormat="0" applyAlignment="0" applyProtection="0"/>
    <xf numFmtId="0" fontId="27" fillId="20" borderId="11" applyNumberFormat="0" applyAlignment="0" applyProtection="0"/>
    <xf numFmtId="0" fontId="27" fillId="20" borderId="11" applyNumberFormat="0" applyAlignment="0" applyProtection="0"/>
    <xf numFmtId="0" fontId="27" fillId="20" borderId="11" applyNumberFormat="0" applyAlignment="0" applyProtection="0"/>
    <xf numFmtId="0" fontId="27" fillId="20" borderId="11" applyNumberFormat="0" applyAlignment="0" applyProtection="0"/>
    <xf numFmtId="0" fontId="27" fillId="20" borderId="11" applyNumberFormat="0" applyAlignment="0" applyProtection="0"/>
    <xf numFmtId="0" fontId="27" fillId="20" borderId="11" applyNumberFormat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2" applyNumberFormat="0" applyFill="0" applyAlignment="0" applyProtection="0"/>
    <xf numFmtId="0" fontId="29" fillId="0" borderId="12" applyNumberFormat="0" applyFill="0" applyAlignment="0" applyProtection="0"/>
    <xf numFmtId="0" fontId="29" fillId="0" borderId="12" applyNumberFormat="0" applyFill="0" applyAlignment="0" applyProtection="0"/>
    <xf numFmtId="0" fontId="29" fillId="0" borderId="12" applyNumberFormat="0" applyFill="0" applyAlignment="0" applyProtection="0"/>
    <xf numFmtId="0" fontId="29" fillId="0" borderId="12" applyNumberFormat="0" applyFill="0" applyAlignment="0" applyProtection="0"/>
    <xf numFmtId="0" fontId="29" fillId="0" borderId="12" applyNumberFormat="0" applyFill="0" applyAlignment="0" applyProtection="0"/>
    <xf numFmtId="0" fontId="29" fillId="0" borderId="12" applyNumberFormat="0" applyFill="0" applyAlignment="0" applyProtection="0"/>
    <xf numFmtId="0" fontId="29" fillId="0" borderId="12" applyNumberFormat="0" applyFill="0" applyAlignment="0" applyProtection="0"/>
    <xf numFmtId="0" fontId="29" fillId="0" borderId="12" applyNumberFormat="0" applyFill="0" applyAlignment="0" applyProtection="0"/>
    <xf numFmtId="0" fontId="29" fillId="0" borderId="12" applyNumberFormat="0" applyFill="0" applyAlignment="0" applyProtection="0"/>
    <xf numFmtId="0" fontId="29" fillId="0" borderId="12" applyNumberFormat="0" applyFill="0" applyAlignment="0" applyProtection="0"/>
    <xf numFmtId="0" fontId="29" fillId="0" borderId="12" applyNumberFormat="0" applyFill="0" applyAlignment="0" applyProtection="0"/>
    <xf numFmtId="0" fontId="29" fillId="0" borderId="12" applyNumberFormat="0" applyFill="0" applyAlignment="0" applyProtection="0"/>
    <xf numFmtId="0" fontId="29" fillId="0" borderId="12" applyNumberFormat="0" applyFill="0" applyAlignment="0" applyProtection="0"/>
    <xf numFmtId="0" fontId="29" fillId="0" borderId="12" applyNumberFormat="0" applyFill="0" applyAlignment="0" applyProtection="0"/>
    <xf numFmtId="0" fontId="29" fillId="0" borderId="12" applyNumberFormat="0" applyFill="0" applyAlignment="0" applyProtection="0"/>
    <xf numFmtId="0" fontId="29" fillId="0" borderId="12" applyNumberFormat="0" applyFill="0" applyAlignment="0" applyProtection="0"/>
    <xf numFmtId="0" fontId="29" fillId="0" borderId="12" applyNumberFormat="0" applyFill="0" applyAlignment="0" applyProtection="0"/>
    <xf numFmtId="0" fontId="29" fillId="0" borderId="12" applyNumberFormat="0" applyFill="0" applyAlignment="0" applyProtection="0"/>
    <xf numFmtId="0" fontId="29" fillId="0" borderId="12" applyNumberFormat="0" applyFill="0" applyAlignment="0" applyProtection="0"/>
    <xf numFmtId="0" fontId="29" fillId="0" borderId="12" applyNumberFormat="0" applyFill="0" applyAlignment="0" applyProtection="0"/>
    <xf numFmtId="0" fontId="29" fillId="0" borderId="12" applyNumberFormat="0" applyFill="0" applyAlignment="0" applyProtection="0"/>
    <xf numFmtId="0" fontId="29" fillId="0" borderId="12" applyNumberFormat="0" applyFill="0" applyAlignment="0" applyProtection="0"/>
    <xf numFmtId="0" fontId="29" fillId="0" borderId="12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169" fontId="24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4" fontId="25" fillId="0" borderId="0" applyFont="0" applyFill="0" applyBorder="0" applyAlignment="0" applyProtection="0">
      <alignment vertical="top"/>
    </xf>
    <xf numFmtId="0" fontId="25" fillId="0" borderId="0">
      <alignment vertical="top"/>
    </xf>
    <xf numFmtId="0" fontId="47" fillId="0" borderId="0"/>
    <xf numFmtId="0" fontId="25" fillId="0" borderId="0"/>
    <xf numFmtId="164" fontId="26" fillId="0" borderId="0" applyFont="0" applyFill="0" applyBorder="0" applyAlignment="0" applyProtection="0"/>
    <xf numFmtId="0" fontId="26" fillId="0" borderId="0"/>
    <xf numFmtId="164" fontId="1" fillId="0" borderId="0" applyFont="0" applyFill="0" applyBorder="0" applyAlignment="0" applyProtection="0"/>
    <xf numFmtId="43" fontId="14" fillId="0" borderId="0" applyFont="0" applyFill="0" applyBorder="0" applyAlignment="0" applyProtection="0"/>
  </cellStyleXfs>
  <cellXfs count="352">
    <xf numFmtId="0" fontId="0" fillId="0" borderId="0" xfId="0"/>
    <xf numFmtId="0" fontId="3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49" fontId="3" fillId="0" borderId="2" xfId="0" applyNumberFormat="1" applyFont="1" applyBorder="1" applyAlignment="1">
      <alignment horizontal="center" vertical="center"/>
    </xf>
    <xf numFmtId="165" fontId="3" fillId="0" borderId="2" xfId="0" applyNumberFormat="1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49" fontId="3" fillId="0" borderId="0" xfId="0" applyNumberFormat="1" applyFont="1" applyAlignment="1">
      <alignment horizontal="center" vertical="center"/>
    </xf>
    <xf numFmtId="166" fontId="3" fillId="0" borderId="0" xfId="1" applyNumberFormat="1" applyFont="1" applyFill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49" fontId="8" fillId="0" borderId="0" xfId="0" applyNumberFormat="1" applyFont="1" applyAlignment="1">
      <alignment horizontal="center" vertical="center"/>
    </xf>
    <xf numFmtId="165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49" fontId="5" fillId="0" borderId="3" xfId="0" applyNumberFormat="1" applyFont="1" applyBorder="1" applyAlignment="1">
      <alignment horizontal="center" vertical="center" wrapText="1"/>
    </xf>
    <xf numFmtId="49" fontId="5" fillId="0" borderId="3" xfId="0" applyNumberFormat="1" applyFont="1" applyBorder="1" applyAlignment="1">
      <alignment horizontal="center" vertical="center"/>
    </xf>
    <xf numFmtId="49" fontId="6" fillId="0" borderId="0" xfId="0" applyNumberFormat="1" applyFont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/>
    </xf>
    <xf numFmtId="0" fontId="31" fillId="0" borderId="0" xfId="0" applyFont="1"/>
    <xf numFmtId="0" fontId="0" fillId="0" borderId="0" xfId="0" applyAlignment="1">
      <alignment vertical="top"/>
    </xf>
    <xf numFmtId="0" fontId="32" fillId="0" borderId="0" xfId="0" applyFont="1"/>
    <xf numFmtId="0" fontId="34" fillId="24" borderId="0" xfId="0" applyFont="1" applyFill="1" applyAlignment="1">
      <alignment wrapText="1"/>
    </xf>
    <xf numFmtId="0" fontId="34" fillId="24" borderId="0" xfId="0" applyFont="1" applyFill="1" applyAlignment="1">
      <alignment horizontal="center" wrapText="1"/>
    </xf>
    <xf numFmtId="0" fontId="35" fillId="24" borderId="0" xfId="0" applyFont="1" applyFill="1" applyAlignment="1">
      <alignment wrapText="1"/>
    </xf>
    <xf numFmtId="0" fontId="35" fillId="24" borderId="0" xfId="0" applyFont="1" applyFill="1" applyAlignment="1">
      <alignment horizontal="center" wrapText="1"/>
    </xf>
    <xf numFmtId="0" fontId="0" fillId="24" borderId="0" xfId="0" applyFill="1" applyAlignment="1">
      <alignment wrapText="1"/>
    </xf>
    <xf numFmtId="0" fontId="36" fillId="24" borderId="0" xfId="0" applyFont="1" applyFill="1" applyAlignment="1">
      <alignment horizontal="right" vertical="top" wrapText="1"/>
    </xf>
    <xf numFmtId="0" fontId="37" fillId="25" borderId="15" xfId="0" applyFont="1" applyFill="1" applyBorder="1" applyAlignment="1">
      <alignment wrapText="1"/>
    </xf>
    <xf numFmtId="0" fontId="32" fillId="25" borderId="15" xfId="0" applyFont="1" applyFill="1" applyBorder="1" applyAlignment="1">
      <alignment horizontal="center" vertical="top" wrapText="1"/>
    </xf>
    <xf numFmtId="0" fontId="37" fillId="25" borderId="15" xfId="0" applyFont="1" applyFill="1" applyBorder="1" applyAlignment="1">
      <alignment horizontal="center" wrapText="1"/>
    </xf>
    <xf numFmtId="0" fontId="32" fillId="25" borderId="15" xfId="0" applyFont="1" applyFill="1" applyBorder="1" applyAlignment="1">
      <alignment vertical="top" wrapText="1"/>
    </xf>
    <xf numFmtId="0" fontId="32" fillId="25" borderId="15" xfId="0" applyFont="1" applyFill="1" applyBorder="1" applyAlignment="1">
      <alignment wrapText="1"/>
    </xf>
    <xf numFmtId="0" fontId="32" fillId="25" borderId="16" xfId="0" applyFont="1" applyFill="1" applyBorder="1" applyAlignment="1">
      <alignment wrapText="1"/>
    </xf>
    <xf numFmtId="0" fontId="32" fillId="25" borderId="17" xfId="0" applyFont="1" applyFill="1" applyBorder="1" applyAlignment="1">
      <alignment wrapText="1"/>
    </xf>
    <xf numFmtId="0" fontId="32" fillId="25" borderId="18" xfId="0" applyFont="1" applyFill="1" applyBorder="1" applyAlignment="1">
      <alignment wrapText="1"/>
    </xf>
    <xf numFmtId="0" fontId="37" fillId="25" borderId="19" xfId="0" applyFont="1" applyFill="1" applyBorder="1" applyAlignment="1">
      <alignment wrapText="1"/>
    </xf>
    <xf numFmtId="0" fontId="32" fillId="25" borderId="19" xfId="0" applyFont="1" applyFill="1" applyBorder="1" applyAlignment="1">
      <alignment horizontal="center" vertical="top" wrapText="1"/>
    </xf>
    <xf numFmtId="0" fontId="37" fillId="25" borderId="19" xfId="0" applyFont="1" applyFill="1" applyBorder="1" applyAlignment="1">
      <alignment horizontal="center" wrapText="1"/>
    </xf>
    <xf numFmtId="0" fontId="32" fillId="25" borderId="19" xfId="0" applyFont="1" applyFill="1" applyBorder="1" applyAlignment="1">
      <alignment vertical="top" wrapText="1"/>
    </xf>
    <xf numFmtId="0" fontId="32" fillId="25" borderId="19" xfId="0" applyFont="1" applyFill="1" applyBorder="1" applyAlignment="1">
      <alignment wrapText="1"/>
    </xf>
    <xf numFmtId="0" fontId="32" fillId="25" borderId="20" xfId="0" applyFont="1" applyFill="1" applyBorder="1" applyAlignment="1">
      <alignment horizontal="center" wrapText="1"/>
    </xf>
    <xf numFmtId="0" fontId="38" fillId="25" borderId="20" xfId="0" applyFont="1" applyFill="1" applyBorder="1" applyAlignment="1">
      <alignment horizontal="center" wrapText="1"/>
    </xf>
    <xf numFmtId="0" fontId="39" fillId="25" borderId="20" xfId="0" applyFont="1" applyFill="1" applyBorder="1" applyAlignment="1">
      <alignment horizontal="center" vertical="top" wrapText="1"/>
    </xf>
    <xf numFmtId="0" fontId="39" fillId="25" borderId="20" xfId="0" applyFont="1" applyFill="1" applyBorder="1" applyAlignment="1">
      <alignment horizontal="center" wrapText="1"/>
    </xf>
    <xf numFmtId="0" fontId="38" fillId="24" borderId="20" xfId="0" applyFont="1" applyFill="1" applyBorder="1" applyAlignment="1">
      <alignment horizontal="center" wrapText="1"/>
    </xf>
    <xf numFmtId="0" fontId="39" fillId="24" borderId="20" xfId="0" applyFont="1" applyFill="1" applyBorder="1" applyAlignment="1">
      <alignment vertical="top" wrapText="1"/>
    </xf>
    <xf numFmtId="0" fontId="39" fillId="24" borderId="20" xfId="0" applyFont="1" applyFill="1" applyBorder="1" applyAlignment="1">
      <alignment wrapText="1"/>
    </xf>
    <xf numFmtId="0" fontId="39" fillId="24" borderId="20" xfId="0" applyFont="1" applyFill="1" applyBorder="1" applyAlignment="1">
      <alignment horizontal="center" wrapText="1"/>
    </xf>
    <xf numFmtId="0" fontId="0" fillId="24" borderId="20" xfId="0" applyFill="1" applyBorder="1" applyAlignment="1">
      <alignment wrapText="1"/>
    </xf>
    <xf numFmtId="0" fontId="39" fillId="24" borderId="20" xfId="0" applyFont="1" applyFill="1" applyBorder="1" applyAlignment="1">
      <alignment horizontal="right" wrapText="1"/>
    </xf>
    <xf numFmtId="0" fontId="32" fillId="24" borderId="20" xfId="0" applyFont="1" applyFill="1" applyBorder="1" applyAlignment="1">
      <alignment horizontal="center" vertical="top" wrapText="1"/>
    </xf>
    <xf numFmtId="0" fontId="32" fillId="24" borderId="20" xfId="0" applyFont="1" applyFill="1" applyBorder="1" applyAlignment="1">
      <alignment horizontal="right" wrapText="1"/>
    </xf>
    <xf numFmtId="0" fontId="40" fillId="26" borderId="3" xfId="0" applyFont="1" applyFill="1" applyBorder="1" applyAlignment="1">
      <alignment horizontal="left" vertical="center"/>
    </xf>
    <xf numFmtId="0" fontId="41" fillId="26" borderId="20" xfId="0" applyFont="1" applyFill="1" applyBorder="1" applyAlignment="1">
      <alignment horizontal="left" vertical="center" wrapText="1"/>
    </xf>
    <xf numFmtId="0" fontId="35" fillId="24" borderId="0" xfId="0" applyFont="1" applyFill="1" applyAlignment="1">
      <alignment horizontal="justify" wrapText="1"/>
    </xf>
    <xf numFmtId="0" fontId="36" fillId="24" borderId="0" xfId="0" applyFont="1" applyFill="1" applyAlignment="1">
      <alignment wrapText="1"/>
    </xf>
    <xf numFmtId="0" fontId="36" fillId="24" borderId="0" xfId="0" applyFont="1" applyFill="1" applyAlignment="1">
      <alignment horizontal="justify" wrapText="1"/>
    </xf>
    <xf numFmtId="0" fontId="36" fillId="24" borderId="0" xfId="0" applyFont="1" applyFill="1" applyAlignment="1">
      <alignment horizontal="justify" vertical="top" wrapText="1"/>
    </xf>
    <xf numFmtId="0" fontId="0" fillId="24" borderId="0" xfId="0" applyFill="1" applyAlignment="1">
      <alignment vertical="top" wrapText="1"/>
    </xf>
    <xf numFmtId="0" fontId="39" fillId="24" borderId="0" xfId="0" applyFont="1" applyFill="1" applyAlignment="1">
      <alignment vertical="top" wrapText="1"/>
    </xf>
    <xf numFmtId="0" fontId="39" fillId="24" borderId="0" xfId="0" applyFont="1" applyFill="1" applyAlignment="1">
      <alignment horizontal="right" vertical="top" wrapText="1"/>
    </xf>
    <xf numFmtId="49" fontId="8" fillId="0" borderId="2" xfId="0" applyNumberFormat="1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center" vertical="center" wrapText="1"/>
    </xf>
    <xf numFmtId="49" fontId="6" fillId="0" borderId="3" xfId="0" applyNumberFormat="1" applyFont="1" applyBorder="1" applyAlignment="1">
      <alignment horizontal="center" vertical="center"/>
    </xf>
    <xf numFmtId="165" fontId="8" fillId="0" borderId="2" xfId="0" applyNumberFormat="1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165" fontId="43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0" fontId="6" fillId="0" borderId="14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 wrapText="1"/>
    </xf>
    <xf numFmtId="165" fontId="3" fillId="0" borderId="0" xfId="0" applyNumberFormat="1" applyFont="1" applyAlignment="1">
      <alignment vertical="center"/>
    </xf>
    <xf numFmtId="0" fontId="45" fillId="0" borderId="0" xfId="0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165" fontId="45" fillId="0" borderId="0" xfId="0" applyNumberFormat="1" applyFont="1" applyAlignment="1">
      <alignment horizontal="center" vertical="center"/>
    </xf>
    <xf numFmtId="0" fontId="44" fillId="0" borderId="0" xfId="0" applyFont="1" applyAlignment="1">
      <alignment vertical="center" wrapText="1"/>
    </xf>
    <xf numFmtId="165" fontId="44" fillId="0" borderId="0" xfId="0" applyNumberFormat="1" applyFont="1" applyAlignment="1">
      <alignment vertical="center"/>
    </xf>
    <xf numFmtId="165" fontId="44" fillId="0" borderId="0" xfId="0" applyNumberFormat="1" applyFont="1" applyAlignment="1">
      <alignment horizontal="center" vertical="center"/>
    </xf>
    <xf numFmtId="49" fontId="44" fillId="0" borderId="0" xfId="0" applyNumberFormat="1" applyFont="1" applyAlignment="1">
      <alignment horizontal="center" vertical="center"/>
    </xf>
    <xf numFmtId="0" fontId="44" fillId="0" borderId="0" xfId="0" applyFont="1" applyAlignment="1">
      <alignment vertical="center"/>
    </xf>
    <xf numFmtId="0" fontId="4" fillId="0" borderId="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49" fontId="45" fillId="0" borderId="0" xfId="0" applyNumberFormat="1" applyFont="1" applyAlignment="1">
      <alignment horizontal="center" vertical="center" wrapText="1"/>
    </xf>
    <xf numFmtId="49" fontId="45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 wrapText="1"/>
    </xf>
    <xf numFmtId="0" fontId="6" fillId="0" borderId="13" xfId="0" applyFont="1" applyBorder="1" applyAlignment="1">
      <alignment horizontal="center" vertical="center"/>
    </xf>
    <xf numFmtId="49" fontId="46" fillId="0" borderId="3" xfId="0" applyNumberFormat="1" applyFont="1" applyBorder="1" applyAlignment="1">
      <alignment horizontal="center" vertical="center"/>
    </xf>
    <xf numFmtId="0" fontId="46" fillId="0" borderId="3" xfId="0" applyFont="1" applyBorder="1" applyAlignment="1">
      <alignment horizontal="center" vertical="center"/>
    </xf>
    <xf numFmtId="0" fontId="46" fillId="0" borderId="3" xfId="0" applyFont="1" applyBorder="1" applyAlignment="1">
      <alignment horizontal="center" vertical="center" wrapText="1"/>
    </xf>
    <xf numFmtId="0" fontId="46" fillId="0" borderId="3" xfId="0" applyFont="1" applyBorder="1" applyAlignment="1">
      <alignment horizontal="center"/>
    </xf>
    <xf numFmtId="49" fontId="46" fillId="0" borderId="3" xfId="0" applyNumberFormat="1" applyFont="1" applyBorder="1" applyAlignment="1">
      <alignment horizontal="center" vertical="center" wrapText="1"/>
    </xf>
    <xf numFmtId="168" fontId="3" fillId="0" borderId="0" xfId="1" applyNumberFormat="1" applyFont="1" applyFill="1" applyAlignment="1">
      <alignment horizontal="center" vertical="center"/>
    </xf>
    <xf numFmtId="168" fontId="4" fillId="0" borderId="3" xfId="0" applyNumberFormat="1" applyFont="1" applyBorder="1" applyAlignment="1">
      <alignment horizontal="center" vertical="center" wrapText="1"/>
    </xf>
    <xf numFmtId="168" fontId="4" fillId="0" borderId="3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49" fontId="4" fillId="0" borderId="3" xfId="0" applyNumberFormat="1" applyFont="1" applyBorder="1" applyAlignment="1">
      <alignment horizontal="center" vertical="center"/>
    </xf>
    <xf numFmtId="14" fontId="4" fillId="0" borderId="3" xfId="0" applyNumberFormat="1" applyFont="1" applyBorder="1" applyAlignment="1">
      <alignment horizontal="center" vertical="center"/>
    </xf>
    <xf numFmtId="0" fontId="4" fillId="0" borderId="21" xfId="0" applyFont="1" applyBorder="1" applyAlignment="1">
      <alignment vertical="top" wrapText="1"/>
    </xf>
    <xf numFmtId="0" fontId="3" fillId="0" borderId="1" xfId="0" applyFont="1" applyBorder="1" applyAlignment="1">
      <alignment horizontal="center" vertical="center"/>
    </xf>
    <xf numFmtId="164" fontId="3" fillId="0" borderId="3" xfId="1" applyFont="1" applyBorder="1" applyAlignment="1">
      <alignment horizontal="center" vertical="center"/>
    </xf>
    <xf numFmtId="164" fontId="4" fillId="0" borderId="3" xfId="1" applyFont="1" applyBorder="1" applyAlignment="1">
      <alignment horizontal="center" vertical="center"/>
    </xf>
    <xf numFmtId="0" fontId="26" fillId="0" borderId="0" xfId="1481"/>
    <xf numFmtId="0" fontId="35" fillId="27" borderId="20" xfId="1481" applyFont="1" applyFill="1" applyBorder="1" applyAlignment="1">
      <alignment horizontal="center" vertical="center" wrapText="1"/>
    </xf>
    <xf numFmtId="164" fontId="35" fillId="27" borderId="20" xfId="1489" applyFont="1" applyFill="1" applyBorder="1" applyAlignment="1">
      <alignment horizontal="center" vertical="center" wrapText="1"/>
    </xf>
    <xf numFmtId="168" fontId="35" fillId="27" borderId="20" xfId="1489" applyNumberFormat="1" applyFont="1" applyFill="1" applyBorder="1" applyAlignment="1">
      <alignment horizontal="center" vertical="center" wrapText="1"/>
    </xf>
    <xf numFmtId="0" fontId="50" fillId="26" borderId="20" xfId="1481" applyFont="1" applyFill="1" applyBorder="1" applyAlignment="1">
      <alignment horizontal="center" vertical="center"/>
    </xf>
    <xf numFmtId="0" fontId="50" fillId="26" borderId="20" xfId="1481" applyFont="1" applyFill="1" applyBorder="1" applyAlignment="1">
      <alignment horizontal="center" vertical="center" wrapText="1"/>
    </xf>
    <xf numFmtId="0" fontId="35" fillId="24" borderId="20" xfId="1481" applyFont="1" applyFill="1" applyBorder="1" applyAlignment="1">
      <alignment vertical="center" wrapText="1"/>
    </xf>
    <xf numFmtId="0" fontId="26" fillId="0" borderId="20" xfId="1481" applyBorder="1"/>
    <xf numFmtId="0" fontId="36" fillId="24" borderId="20" xfId="1481" applyFont="1" applyFill="1" applyBorder="1" applyAlignment="1">
      <alignment horizontal="center" vertical="center" wrapText="1"/>
    </xf>
    <xf numFmtId="0" fontId="36" fillId="24" borderId="20" xfId="1481" applyFont="1" applyFill="1" applyBorder="1" applyAlignment="1">
      <alignment vertical="center" wrapText="1"/>
    </xf>
    <xf numFmtId="164" fontId="36" fillId="24" borderId="20" xfId="1489" applyFont="1" applyFill="1" applyBorder="1" applyAlignment="1">
      <alignment horizontal="right" vertical="center" wrapText="1"/>
    </xf>
    <xf numFmtId="168" fontId="36" fillId="24" borderId="20" xfId="1489" applyNumberFormat="1" applyFont="1" applyFill="1" applyBorder="1" applyAlignment="1">
      <alignment horizontal="right" vertical="center" wrapText="1"/>
    </xf>
    <xf numFmtId="0" fontId="51" fillId="0" borderId="20" xfId="1481" applyFont="1" applyBorder="1" applyAlignment="1">
      <alignment horizontal="center" vertical="center"/>
    </xf>
    <xf numFmtId="0" fontId="26" fillId="0" borderId="20" xfId="1481" applyBorder="1" applyAlignment="1">
      <alignment vertical="center"/>
    </xf>
    <xf numFmtId="0" fontId="26" fillId="0" borderId="0" xfId="1481" applyAlignment="1">
      <alignment vertical="center"/>
    </xf>
    <xf numFmtId="164" fontId="35" fillId="24" borderId="20" xfId="1481" applyNumberFormat="1" applyFont="1" applyFill="1" applyBorder="1" applyAlignment="1">
      <alignment vertical="center" wrapText="1"/>
    </xf>
    <xf numFmtId="168" fontId="35" fillId="24" borderId="20" xfId="1481" applyNumberFormat="1" applyFont="1" applyFill="1" applyBorder="1" applyAlignment="1">
      <alignment vertical="center" wrapText="1"/>
    </xf>
    <xf numFmtId="0" fontId="52" fillId="24" borderId="20" xfId="1481" applyFont="1" applyFill="1" applyBorder="1" applyAlignment="1">
      <alignment horizontal="center" vertical="center" wrapText="1"/>
    </xf>
    <xf numFmtId="0" fontId="35" fillId="27" borderId="3" xfId="1481" applyFont="1" applyFill="1" applyBorder="1" applyAlignment="1">
      <alignment horizontal="center" vertical="center" wrapText="1"/>
    </xf>
    <xf numFmtId="164" fontId="35" fillId="27" borderId="3" xfId="1489" applyFont="1" applyFill="1" applyBorder="1" applyAlignment="1">
      <alignment horizontal="center" vertical="center" wrapText="1"/>
    </xf>
    <xf numFmtId="168" fontId="35" fillId="27" borderId="3" xfId="1489" applyNumberFormat="1" applyFont="1" applyFill="1" applyBorder="1" applyAlignment="1">
      <alignment horizontal="center" vertical="center" wrapText="1"/>
    </xf>
    <xf numFmtId="0" fontId="50" fillId="26" borderId="3" xfId="1481" applyFont="1" applyFill="1" applyBorder="1" applyAlignment="1">
      <alignment horizontal="center" vertical="center"/>
    </xf>
    <xf numFmtId="0" fontId="50" fillId="26" borderId="3" xfId="1481" applyFont="1" applyFill="1" applyBorder="1" applyAlignment="1">
      <alignment horizontal="center" vertical="center" wrapText="1"/>
    </xf>
    <xf numFmtId="0" fontId="35" fillId="24" borderId="3" xfId="1481" applyFont="1" applyFill="1" applyBorder="1" applyAlignment="1">
      <alignment vertical="center" wrapText="1"/>
    </xf>
    <xf numFmtId="0" fontId="26" fillId="0" borderId="3" xfId="1481" applyBorder="1" applyAlignment="1">
      <alignment vertical="center"/>
    </xf>
    <xf numFmtId="0" fontId="51" fillId="0" borderId="3" xfId="1481" applyFont="1" applyBorder="1" applyAlignment="1">
      <alignment horizontal="center" vertical="center"/>
    </xf>
    <xf numFmtId="0" fontId="36" fillId="24" borderId="3" xfId="1481" applyFont="1" applyFill="1" applyBorder="1" applyAlignment="1">
      <alignment horizontal="center" vertical="center" wrapText="1"/>
    </xf>
    <xf numFmtId="0" fontId="36" fillId="24" borderId="3" xfId="1481" applyFont="1" applyFill="1" applyBorder="1" applyAlignment="1">
      <alignment vertical="center" wrapText="1"/>
    </xf>
    <xf numFmtId="0" fontId="26" fillId="24" borderId="3" xfId="1481" applyFill="1" applyBorder="1" applyAlignment="1">
      <alignment vertical="center" wrapText="1"/>
    </xf>
    <xf numFmtId="164" fontId="36" fillId="24" borderId="3" xfId="1489" applyFont="1" applyFill="1" applyBorder="1" applyAlignment="1">
      <alignment horizontal="right" vertical="center" wrapText="1"/>
    </xf>
    <xf numFmtId="168" fontId="36" fillId="24" borderId="3" xfId="1489" applyNumberFormat="1" applyFont="1" applyFill="1" applyBorder="1" applyAlignment="1">
      <alignment horizontal="right" vertical="center" wrapText="1"/>
    </xf>
    <xf numFmtId="164" fontId="35" fillId="24" borderId="3" xfId="1481" applyNumberFormat="1" applyFont="1" applyFill="1" applyBorder="1" applyAlignment="1">
      <alignment vertical="center" wrapText="1"/>
    </xf>
    <xf numFmtId="168" fontId="35" fillId="24" borderId="3" xfId="1481" applyNumberFormat="1" applyFont="1" applyFill="1" applyBorder="1" applyAlignment="1">
      <alignment vertical="center" wrapText="1"/>
    </xf>
    <xf numFmtId="0" fontId="51" fillId="24" borderId="20" xfId="1481" applyFont="1" applyFill="1" applyBorder="1" applyAlignment="1">
      <alignment vertical="center" wrapText="1"/>
    </xf>
    <xf numFmtId="164" fontId="51" fillId="0" borderId="20" xfId="1481" applyNumberFormat="1" applyFont="1" applyBorder="1" applyAlignment="1">
      <alignment vertical="center"/>
    </xf>
    <xf numFmtId="0" fontId="51" fillId="0" borderId="20" xfId="1481" applyFont="1" applyBorder="1" applyAlignment="1">
      <alignment vertical="center"/>
    </xf>
    <xf numFmtId="168" fontId="26" fillId="0" borderId="0" xfId="1481" applyNumberFormat="1" applyAlignment="1">
      <alignment vertical="center"/>
    </xf>
    <xf numFmtId="164" fontId="26" fillId="0" borderId="0" xfId="1481" applyNumberFormat="1" applyAlignment="1">
      <alignment vertical="center"/>
    </xf>
    <xf numFmtId="164" fontId="26" fillId="0" borderId="0" xfId="1489" applyFont="1" applyAlignment="1">
      <alignment vertical="center"/>
    </xf>
    <xf numFmtId="164" fontId="56" fillId="24" borderId="20" xfId="1489" applyFont="1" applyFill="1" applyBorder="1" applyAlignment="1">
      <alignment horizontal="right" vertical="center" wrapText="1"/>
    </xf>
    <xf numFmtId="0" fontId="56" fillId="24" borderId="20" xfId="1481" applyFont="1" applyFill="1" applyBorder="1" applyAlignment="1">
      <alignment horizontal="right" vertical="center" wrapText="1"/>
    </xf>
    <xf numFmtId="168" fontId="56" fillId="24" borderId="20" xfId="1489" applyNumberFormat="1" applyFont="1" applyFill="1" applyBorder="1" applyAlignment="1">
      <alignment horizontal="right" vertical="center" wrapText="1"/>
    </xf>
    <xf numFmtId="164" fontId="51" fillId="0" borderId="20" xfId="1489" applyFont="1" applyBorder="1" applyAlignment="1">
      <alignment vertical="center"/>
    </xf>
    <xf numFmtId="0" fontId="26" fillId="0" borderId="3" xfId="1481" applyBorder="1"/>
    <xf numFmtId="168" fontId="50" fillId="0" borderId="3" xfId="1481" applyNumberFormat="1" applyFont="1" applyBorder="1"/>
    <xf numFmtId="0" fontId="50" fillId="0" borderId="3" xfId="1481" applyFont="1" applyBorder="1"/>
    <xf numFmtId="0" fontId="54" fillId="0" borderId="0" xfId="1481" applyFont="1" applyAlignment="1">
      <alignment vertical="center"/>
    </xf>
    <xf numFmtId="0" fontId="54" fillId="0" borderId="0" xfId="1481" applyFont="1"/>
    <xf numFmtId="0" fontId="59" fillId="0" borderId="0" xfId="1481" applyFont="1" applyAlignment="1">
      <alignment vertical="center"/>
    </xf>
    <xf numFmtId="0" fontId="62" fillId="0" borderId="0" xfId="1481" applyFont="1"/>
    <xf numFmtId="0" fontId="61" fillId="24" borderId="20" xfId="1481" applyFont="1" applyFill="1" applyBorder="1" applyAlignment="1">
      <alignment horizontal="center" vertical="center" wrapText="1"/>
    </xf>
    <xf numFmtId="0" fontId="60" fillId="24" borderId="20" xfId="1481" applyFont="1" applyFill="1" applyBorder="1" applyAlignment="1">
      <alignment horizontal="center" vertical="center" wrapText="1"/>
    </xf>
    <xf numFmtId="0" fontId="53" fillId="24" borderId="3" xfId="1481" applyFont="1" applyFill="1" applyBorder="1" applyAlignment="1">
      <alignment horizontal="center" vertical="center" wrapText="1"/>
    </xf>
    <xf numFmtId="0" fontId="61" fillId="24" borderId="20" xfId="1481" applyFont="1" applyFill="1" applyBorder="1" applyAlignment="1">
      <alignment vertical="center" wrapText="1"/>
    </xf>
    <xf numFmtId="0" fontId="60" fillId="24" borderId="20" xfId="1481" applyFont="1" applyFill="1" applyBorder="1" applyAlignment="1">
      <alignment vertical="center" wrapText="1"/>
    </xf>
    <xf numFmtId="0" fontId="53" fillId="24" borderId="3" xfId="1481" applyFont="1" applyFill="1" applyBorder="1" applyAlignment="1">
      <alignment vertical="center" wrapText="1"/>
    </xf>
    <xf numFmtId="0" fontId="62" fillId="24" borderId="20" xfId="1481" applyFont="1" applyFill="1" applyBorder="1" applyAlignment="1">
      <alignment vertical="center" wrapText="1"/>
    </xf>
    <xf numFmtId="0" fontId="59" fillId="24" borderId="20" xfId="1481" applyFont="1" applyFill="1" applyBorder="1" applyAlignment="1">
      <alignment vertical="center" wrapText="1"/>
    </xf>
    <xf numFmtId="0" fontId="54" fillId="24" borderId="3" xfId="1481" applyFont="1" applyFill="1" applyBorder="1" applyAlignment="1">
      <alignment vertical="center" wrapText="1"/>
    </xf>
    <xf numFmtId="168" fontId="61" fillId="24" borderId="20" xfId="1489" applyNumberFormat="1" applyFont="1" applyFill="1" applyBorder="1" applyAlignment="1">
      <alignment horizontal="right" vertical="center" wrapText="1"/>
    </xf>
    <xf numFmtId="164" fontId="53" fillId="24" borderId="3" xfId="1489" applyFont="1" applyFill="1" applyBorder="1" applyAlignment="1">
      <alignment horizontal="right" vertical="center" wrapText="1"/>
    </xf>
    <xf numFmtId="164" fontId="60" fillId="24" borderId="20" xfId="1489" applyFont="1" applyFill="1" applyBorder="1" applyAlignment="1">
      <alignment horizontal="right" vertical="center" wrapText="1"/>
    </xf>
    <xf numFmtId="164" fontId="61" fillId="24" borderId="20" xfId="1489" applyFont="1" applyFill="1" applyBorder="1" applyAlignment="1">
      <alignment horizontal="right" vertical="center" wrapText="1"/>
    </xf>
    <xf numFmtId="168" fontId="53" fillId="24" borderId="3" xfId="1489" applyNumberFormat="1" applyFont="1" applyFill="1" applyBorder="1" applyAlignment="1">
      <alignment horizontal="right" vertical="center" wrapText="1"/>
    </xf>
    <xf numFmtId="0" fontId="53" fillId="0" borderId="3" xfId="1481" applyFont="1" applyBorder="1" applyAlignment="1">
      <alignment horizontal="center" vertical="center" wrapText="1"/>
    </xf>
    <xf numFmtId="0" fontId="61" fillId="0" borderId="20" xfId="1481" applyFont="1" applyBorder="1" applyAlignment="1">
      <alignment horizontal="center" vertical="center"/>
    </xf>
    <xf numFmtId="0" fontId="60" fillId="0" borderId="20" xfId="1481" applyFont="1" applyBorder="1" applyAlignment="1">
      <alignment horizontal="center" vertical="center"/>
    </xf>
    <xf numFmtId="0" fontId="53" fillId="0" borderId="3" xfId="1481" applyFont="1" applyBorder="1" applyAlignment="1">
      <alignment horizontal="center" vertical="center"/>
    </xf>
    <xf numFmtId="0" fontId="62" fillId="0" borderId="0" xfId="1481" applyFont="1" applyAlignment="1">
      <alignment vertical="center"/>
    </xf>
    <xf numFmtId="168" fontId="60" fillId="24" borderId="20" xfId="1489" applyNumberFormat="1" applyFont="1" applyFill="1" applyBorder="1" applyAlignment="1">
      <alignment horizontal="right" vertical="center" wrapText="1"/>
    </xf>
    <xf numFmtId="0" fontId="52" fillId="24" borderId="20" xfId="1481" applyFont="1" applyFill="1" applyBorder="1" applyAlignment="1">
      <alignment vertical="center" wrapText="1"/>
    </xf>
    <xf numFmtId="0" fontId="52" fillId="0" borderId="20" xfId="1481" applyFont="1" applyBorder="1" applyAlignment="1">
      <alignment horizontal="center" vertical="center"/>
    </xf>
    <xf numFmtId="0" fontId="52" fillId="24" borderId="3" xfId="1481" applyFont="1" applyFill="1" applyBorder="1" applyAlignment="1">
      <alignment horizontal="center" vertical="center" wrapText="1"/>
    </xf>
    <xf numFmtId="0" fontId="52" fillId="24" borderId="3" xfId="1481" applyFont="1" applyFill="1" applyBorder="1" applyAlignment="1">
      <alignment vertical="center" wrapText="1"/>
    </xf>
    <xf numFmtId="0" fontId="52" fillId="0" borderId="3" xfId="1481" applyFont="1" applyBorder="1" applyAlignment="1">
      <alignment horizontal="center" vertical="center"/>
    </xf>
    <xf numFmtId="0" fontId="52" fillId="0" borderId="20" xfId="1481" applyFont="1" applyBorder="1" applyAlignment="1">
      <alignment horizontal="center" vertical="center" wrapText="1"/>
    </xf>
    <xf numFmtId="0" fontId="52" fillId="0" borderId="3" xfId="1481" applyFont="1" applyBorder="1" applyAlignment="1">
      <alignment horizontal="center" vertical="center" wrapText="1"/>
    </xf>
    <xf numFmtId="168" fontId="26" fillId="0" borderId="0" xfId="1481" applyNumberFormat="1"/>
    <xf numFmtId="164" fontId="26" fillId="0" borderId="0" xfId="1481" applyNumberFormat="1"/>
    <xf numFmtId="0" fontId="54" fillId="0" borderId="3" xfId="1481" applyFont="1" applyBorder="1"/>
    <xf numFmtId="0" fontId="62" fillId="0" borderId="20" xfId="1481" applyFont="1" applyBorder="1"/>
    <xf numFmtId="0" fontId="62" fillId="0" borderId="20" xfId="1481" applyFont="1" applyBorder="1" applyAlignment="1">
      <alignment vertical="center"/>
    </xf>
    <xf numFmtId="0" fontId="59" fillId="0" borderId="20" xfId="1481" applyFont="1" applyBorder="1" applyAlignment="1">
      <alignment vertical="center"/>
    </xf>
    <xf numFmtId="0" fontId="59" fillId="0" borderId="20" xfId="1481" applyFont="1" applyBorder="1"/>
    <xf numFmtId="0" fontId="59" fillId="0" borderId="0" xfId="1481" applyFont="1"/>
    <xf numFmtId="0" fontId="63" fillId="24" borderId="3" xfId="1481" applyFont="1" applyFill="1" applyBorder="1" applyAlignment="1">
      <alignment horizontal="center" vertical="center" wrapText="1"/>
    </xf>
    <xf numFmtId="0" fontId="63" fillId="24" borderId="3" xfId="1481" applyFont="1" applyFill="1" applyBorder="1" applyAlignment="1">
      <alignment vertical="center" wrapText="1"/>
    </xf>
    <xf numFmtId="0" fontId="64" fillId="24" borderId="3" xfId="1481" applyFont="1" applyFill="1" applyBorder="1" applyAlignment="1">
      <alignment vertical="center" wrapText="1"/>
    </xf>
    <xf numFmtId="164" fontId="63" fillId="24" borderId="3" xfId="1489" applyFont="1" applyFill="1" applyBorder="1" applyAlignment="1">
      <alignment horizontal="right" vertical="center" wrapText="1"/>
    </xf>
    <xf numFmtId="168" fontId="63" fillId="24" borderId="3" xfId="1489" applyNumberFormat="1" applyFont="1" applyFill="1" applyBorder="1" applyAlignment="1">
      <alignment horizontal="right" vertical="center" wrapText="1"/>
    </xf>
    <xf numFmtId="0" fontId="64" fillId="0" borderId="3" xfId="1481" applyFont="1" applyBorder="1" applyAlignment="1">
      <alignment vertical="center"/>
    </xf>
    <xf numFmtId="0" fontId="63" fillId="0" borderId="3" xfId="1481" applyFont="1" applyBorder="1" applyAlignment="1">
      <alignment horizontal="center" vertical="center"/>
    </xf>
    <xf numFmtId="0" fontId="64" fillId="0" borderId="0" xfId="1481" applyFont="1" applyAlignment="1">
      <alignment vertical="center"/>
    </xf>
    <xf numFmtId="0" fontId="65" fillId="0" borderId="0" xfId="1481" applyFont="1" applyAlignment="1">
      <alignment vertical="center"/>
    </xf>
    <xf numFmtId="0" fontId="65" fillId="24" borderId="3" xfId="1481" applyFont="1" applyFill="1" applyBorder="1" applyAlignment="1">
      <alignment vertical="center" wrapText="1"/>
    </xf>
    <xf numFmtId="0" fontId="65" fillId="0" borderId="0" xfId="1481" applyFont="1"/>
    <xf numFmtId="0" fontId="65" fillId="24" borderId="20" xfId="1481" applyFont="1" applyFill="1" applyBorder="1" applyAlignment="1">
      <alignment vertical="center" wrapText="1"/>
    </xf>
    <xf numFmtId="0" fontId="65" fillId="0" borderId="20" xfId="1481" applyFont="1" applyBorder="1" applyAlignment="1">
      <alignment vertical="center"/>
    </xf>
    <xf numFmtId="0" fontId="52" fillId="24" borderId="13" xfId="1481" applyFont="1" applyFill="1" applyBorder="1" applyAlignment="1">
      <alignment horizontal="center" vertical="center" wrapText="1"/>
    </xf>
    <xf numFmtId="164" fontId="66" fillId="0" borderId="3" xfId="1" applyFont="1" applyBorder="1" applyAlignment="1">
      <alignment vertical="center"/>
    </xf>
    <xf numFmtId="168" fontId="66" fillId="0" borderId="3" xfId="1" applyNumberFormat="1" applyFont="1" applyBorder="1" applyAlignment="1">
      <alignment vertical="center"/>
    </xf>
    <xf numFmtId="168" fontId="68" fillId="0" borderId="3" xfId="1" applyNumberFormat="1" applyFont="1" applyBorder="1" applyAlignment="1">
      <alignment vertical="center"/>
    </xf>
    <xf numFmtId="0" fontId="65" fillId="0" borderId="0" xfId="1481" applyFont="1" applyAlignment="1">
      <alignment horizontal="center" vertical="center"/>
    </xf>
    <xf numFmtId="0" fontId="66" fillId="0" borderId="0" xfId="1481" applyFont="1" applyAlignment="1">
      <alignment vertical="center"/>
    </xf>
    <xf numFmtId="164" fontId="66" fillId="0" borderId="0" xfId="1" applyFont="1" applyAlignment="1">
      <alignment vertical="center"/>
    </xf>
    <xf numFmtId="168" fontId="66" fillId="0" borderId="0" xfId="1481" applyNumberFormat="1" applyFont="1" applyAlignment="1">
      <alignment vertical="center"/>
    </xf>
    <xf numFmtId="164" fontId="68" fillId="0" borderId="0" xfId="1481" applyNumberFormat="1" applyFont="1" applyAlignment="1">
      <alignment vertical="center"/>
    </xf>
    <xf numFmtId="0" fontId="68" fillId="0" borderId="0" xfId="1481" applyFont="1" applyAlignment="1">
      <alignment vertical="center"/>
    </xf>
    <xf numFmtId="168" fontId="68" fillId="0" borderId="0" xfId="1481" applyNumberFormat="1" applyFont="1" applyAlignment="1">
      <alignment vertical="center"/>
    </xf>
    <xf numFmtId="164" fontId="66" fillId="0" borderId="0" xfId="1481" applyNumberFormat="1" applyFont="1" applyAlignment="1">
      <alignment vertical="center"/>
    </xf>
    <xf numFmtId="0" fontId="52" fillId="0" borderId="17" xfId="1481" applyFont="1" applyBorder="1" applyAlignment="1">
      <alignment horizontal="center" vertical="center"/>
    </xf>
    <xf numFmtId="0" fontId="52" fillId="0" borderId="25" xfId="1481" applyFont="1" applyBorder="1" applyAlignment="1">
      <alignment horizontal="center" vertical="center" wrapText="1"/>
    </xf>
    <xf numFmtId="164" fontId="68" fillId="0" borderId="3" xfId="1" applyFont="1" applyBorder="1" applyAlignment="1">
      <alignment vertical="center"/>
    </xf>
    <xf numFmtId="0" fontId="5" fillId="0" borderId="0" xfId="899" applyFont="1" applyAlignment="1">
      <alignment vertical="center"/>
    </xf>
    <xf numFmtId="0" fontId="70" fillId="0" borderId="3" xfId="899" applyFont="1" applyBorder="1" applyAlignment="1">
      <alignment horizontal="center" vertical="center" wrapText="1"/>
    </xf>
    <xf numFmtId="0" fontId="71" fillId="0" borderId="3" xfId="1030" applyFont="1" applyBorder="1" applyAlignment="1">
      <alignment horizontal="center" vertical="center" wrapText="1"/>
    </xf>
    <xf numFmtId="0" fontId="46" fillId="0" borderId="3" xfId="899" applyFont="1" applyBorder="1" applyAlignment="1">
      <alignment horizontal="center" vertical="center"/>
    </xf>
    <xf numFmtId="165" fontId="24" fillId="0" borderId="3" xfId="1030" applyNumberFormat="1" applyFont="1" applyBorder="1" applyAlignment="1">
      <alignment horizontal="center" vertical="center"/>
    </xf>
    <xf numFmtId="170" fontId="24" fillId="0" borderId="3" xfId="1030" applyNumberFormat="1" applyFont="1" applyBorder="1" applyAlignment="1">
      <alignment horizontal="center" vertical="center"/>
    </xf>
    <xf numFmtId="0" fontId="71" fillId="0" borderId="3" xfId="1030" applyFont="1" applyBorder="1" applyAlignment="1">
      <alignment horizontal="center" vertical="center"/>
    </xf>
    <xf numFmtId="170" fontId="71" fillId="0" borderId="3" xfId="1030" applyNumberFormat="1" applyFont="1" applyBorder="1" applyAlignment="1">
      <alignment horizontal="center" vertical="center"/>
    </xf>
    <xf numFmtId="43" fontId="24" fillId="0" borderId="3" xfId="1030" applyNumberFormat="1" applyFont="1" applyBorder="1" applyAlignment="1">
      <alignment horizontal="center" vertical="center"/>
    </xf>
    <xf numFmtId="43" fontId="71" fillId="0" borderId="3" xfId="1030" applyNumberFormat="1" applyFont="1" applyBorder="1" applyAlignment="1">
      <alignment horizontal="center" vertical="center"/>
    </xf>
    <xf numFmtId="0" fontId="73" fillId="27" borderId="3" xfId="1481" applyFont="1" applyFill="1" applyBorder="1" applyAlignment="1">
      <alignment horizontal="center" vertical="center" wrapText="1"/>
    </xf>
    <xf numFmtId="164" fontId="73" fillId="27" borderId="3" xfId="1489" applyFont="1" applyFill="1" applyBorder="1" applyAlignment="1">
      <alignment horizontal="center" vertical="center" wrapText="1"/>
    </xf>
    <xf numFmtId="168" fontId="73" fillId="27" borderId="3" xfId="1489" applyNumberFormat="1" applyFont="1" applyFill="1" applyBorder="1" applyAlignment="1">
      <alignment horizontal="center" vertical="center" wrapText="1"/>
    </xf>
    <xf numFmtId="0" fontId="73" fillId="26" borderId="3" xfId="1481" applyFont="1" applyFill="1" applyBorder="1" applyAlignment="1">
      <alignment horizontal="center" vertical="center"/>
    </xf>
    <xf numFmtId="0" fontId="73" fillId="26" borderId="3" xfId="1481" applyFont="1" applyFill="1" applyBorder="1" applyAlignment="1">
      <alignment horizontal="center" vertical="center" wrapText="1"/>
    </xf>
    <xf numFmtId="0" fontId="73" fillId="24" borderId="3" xfId="1481" applyFont="1" applyFill="1" applyBorder="1" applyAlignment="1">
      <alignment vertical="center" wrapText="1"/>
    </xf>
    <xf numFmtId="0" fontId="54" fillId="0" borderId="3" xfId="1481" applyFont="1" applyBorder="1" applyAlignment="1">
      <alignment vertical="center"/>
    </xf>
    <xf numFmtId="164" fontId="73" fillId="24" borderId="3" xfId="1481" applyNumberFormat="1" applyFont="1" applyFill="1" applyBorder="1" applyAlignment="1">
      <alignment vertical="center" wrapText="1"/>
    </xf>
    <xf numFmtId="168" fontId="73" fillId="24" borderId="3" xfId="1481" applyNumberFormat="1" applyFont="1" applyFill="1" applyBorder="1" applyAlignment="1">
      <alignment vertical="center" wrapText="1"/>
    </xf>
    <xf numFmtId="0" fontId="74" fillId="0" borderId="3" xfId="1481" applyFont="1" applyBorder="1" applyAlignment="1">
      <alignment vertical="center"/>
    </xf>
    <xf numFmtId="0" fontId="53" fillId="0" borderId="3" xfId="1481" applyFont="1" applyBorder="1" applyAlignment="1">
      <alignment vertical="center" wrapText="1"/>
    </xf>
    <xf numFmtId="0" fontId="54" fillId="0" borderId="3" xfId="1481" applyFont="1" applyBorder="1" applyAlignment="1">
      <alignment vertical="center" wrapText="1"/>
    </xf>
    <xf numFmtId="164" fontId="53" fillId="0" borderId="3" xfId="1489" applyFont="1" applyFill="1" applyBorder="1" applyAlignment="1">
      <alignment horizontal="right" vertical="center" wrapText="1"/>
    </xf>
    <xf numFmtId="0" fontId="65" fillId="0" borderId="17" xfId="1481" applyFont="1" applyBorder="1" applyAlignment="1">
      <alignment horizontal="center" vertical="center"/>
    </xf>
    <xf numFmtId="0" fontId="66" fillId="0" borderId="0" xfId="1481" applyFont="1" applyAlignment="1">
      <alignment horizontal="center" vertical="center"/>
    </xf>
    <xf numFmtId="0" fontId="52" fillId="24" borderId="25" xfId="1481" applyFont="1" applyFill="1" applyBorder="1" applyAlignment="1">
      <alignment horizontal="center" vertical="center" wrapText="1"/>
    </xf>
    <xf numFmtId="0" fontId="67" fillId="24" borderId="20" xfId="1481" applyFont="1" applyFill="1" applyBorder="1" applyAlignment="1">
      <alignment horizontal="center" vertical="center" wrapText="1"/>
    </xf>
    <xf numFmtId="164" fontId="54" fillId="0" borderId="0" xfId="1481" applyNumberFormat="1" applyFont="1"/>
    <xf numFmtId="0" fontId="52" fillId="0" borderId="3" xfId="1481" applyFont="1" applyBorder="1" applyAlignment="1">
      <alignment vertical="center" wrapText="1"/>
    </xf>
    <xf numFmtId="0" fontId="52" fillId="0" borderId="20" xfId="1481" applyFont="1" applyBorder="1" applyAlignment="1">
      <alignment vertical="center" wrapText="1"/>
    </xf>
    <xf numFmtId="0" fontId="65" fillId="0" borderId="20" xfId="1481" applyFont="1" applyBorder="1" applyAlignment="1">
      <alignment vertical="center" wrapText="1"/>
    </xf>
    <xf numFmtId="0" fontId="65" fillId="0" borderId="3" xfId="1481" applyFont="1" applyBorder="1" applyAlignment="1">
      <alignment vertical="center" wrapText="1"/>
    </xf>
    <xf numFmtId="0" fontId="49" fillId="0" borderId="0" xfId="1481" applyFont="1" applyAlignment="1">
      <alignment horizontal="center" vertical="center"/>
    </xf>
    <xf numFmtId="0" fontId="49" fillId="0" borderId="0" xfId="1481" applyFont="1" applyAlignment="1">
      <alignment vertical="center"/>
    </xf>
    <xf numFmtId="0" fontId="52" fillId="24" borderId="19" xfId="1481" applyFont="1" applyFill="1" applyBorder="1" applyAlignment="1">
      <alignment horizontal="center" vertical="center" wrapText="1"/>
    </xf>
    <xf numFmtId="0" fontId="52" fillId="0" borderId="19" xfId="1481" applyFont="1" applyBorder="1" applyAlignment="1">
      <alignment horizontal="center" vertical="center"/>
    </xf>
    <xf numFmtId="0" fontId="52" fillId="24" borderId="19" xfId="1481" applyFont="1" applyFill="1" applyBorder="1" applyAlignment="1">
      <alignment vertical="center" wrapText="1"/>
    </xf>
    <xf numFmtId="0" fontId="65" fillId="24" borderId="19" xfId="1481" applyFont="1" applyFill="1" applyBorder="1" applyAlignment="1">
      <alignment vertical="center" wrapText="1"/>
    </xf>
    <xf numFmtId="164" fontId="66" fillId="0" borderId="21" xfId="1" applyFont="1" applyBorder="1" applyAlignment="1">
      <alignment vertical="center"/>
    </xf>
    <xf numFmtId="168" fontId="66" fillId="0" borderId="21" xfId="1" applyNumberFormat="1" applyFont="1" applyBorder="1" applyAlignment="1">
      <alignment vertical="center"/>
    </xf>
    <xf numFmtId="0" fontId="52" fillId="0" borderId="21" xfId="1481" applyFont="1" applyBorder="1" applyAlignment="1">
      <alignment horizontal="center" vertical="center"/>
    </xf>
    <xf numFmtId="0" fontId="49" fillId="0" borderId="3" xfId="1481" applyFont="1" applyBorder="1" applyAlignment="1">
      <alignment horizontal="center" vertical="center" wrapText="1"/>
    </xf>
    <xf numFmtId="0" fontId="76" fillId="24" borderId="3" xfId="1481" applyFont="1" applyFill="1" applyBorder="1" applyAlignment="1">
      <alignment horizontal="center" vertical="center" wrapText="1"/>
    </xf>
    <xf numFmtId="0" fontId="77" fillId="0" borderId="3" xfId="0" applyFont="1" applyBorder="1" applyAlignment="1">
      <alignment horizontal="center" vertical="center" wrapText="1"/>
    </xf>
    <xf numFmtId="0" fontId="75" fillId="24" borderId="3" xfId="0" applyFont="1" applyFill="1" applyBorder="1" applyAlignment="1">
      <alignment horizontal="center" vertical="center" wrapText="1"/>
    </xf>
    <xf numFmtId="0" fontId="75" fillId="0" borderId="3" xfId="0" applyFont="1" applyBorder="1" applyAlignment="1">
      <alignment horizontal="center" vertical="center" wrapText="1"/>
    </xf>
    <xf numFmtId="49" fontId="3" fillId="0" borderId="3" xfId="0" applyNumberFormat="1" applyFont="1" applyBorder="1" applyAlignment="1">
      <alignment horizontal="center" vertical="center" wrapText="1"/>
    </xf>
    <xf numFmtId="165" fontId="3" fillId="0" borderId="3" xfId="0" applyNumberFormat="1" applyFont="1" applyBorder="1" applyAlignment="1">
      <alignment horizontal="center" vertical="center" wrapText="1"/>
    </xf>
    <xf numFmtId="164" fontId="49" fillId="0" borderId="3" xfId="1489" applyFont="1" applyFill="1" applyBorder="1" applyAlignment="1">
      <alignment horizontal="center" vertical="center" wrapText="1"/>
    </xf>
    <xf numFmtId="168" fontId="49" fillId="0" borderId="3" xfId="1489" applyNumberFormat="1" applyFont="1" applyFill="1" applyBorder="1" applyAlignment="1">
      <alignment horizontal="center" vertical="center" wrapText="1"/>
    </xf>
    <xf numFmtId="0" fontId="49" fillId="0" borderId="2" xfId="1481" applyFont="1" applyBorder="1" applyAlignment="1">
      <alignment horizontal="center" vertical="center" wrapText="1"/>
    </xf>
    <xf numFmtId="165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165" fontId="24" fillId="0" borderId="2" xfId="1030" applyNumberFormat="1" applyFont="1" applyBorder="1" applyAlignment="1">
      <alignment horizontal="center" vertical="center"/>
    </xf>
    <xf numFmtId="165" fontId="24" fillId="0" borderId="28" xfId="1030" applyNumberFormat="1" applyFont="1" applyBorder="1" applyAlignment="1">
      <alignment horizontal="center" vertical="center"/>
    </xf>
    <xf numFmtId="165" fontId="71" fillId="0" borderId="3" xfId="1030" applyNumberFormat="1" applyFont="1" applyBorder="1" applyAlignment="1">
      <alignment horizontal="center" vertical="center"/>
    </xf>
    <xf numFmtId="0" fontId="69" fillId="0" borderId="0" xfId="899" applyFont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67" fillId="24" borderId="32" xfId="1481" applyFont="1" applyFill="1" applyBorder="1" applyAlignment="1">
      <alignment horizontal="center" vertical="center" wrapText="1"/>
    </xf>
    <xf numFmtId="0" fontId="67" fillId="24" borderId="33" xfId="1481" applyFont="1" applyFill="1" applyBorder="1" applyAlignment="1">
      <alignment horizontal="center" vertical="center" wrapText="1"/>
    </xf>
    <xf numFmtId="0" fontId="67" fillId="24" borderId="34" xfId="1481" applyFont="1" applyFill="1" applyBorder="1" applyAlignment="1">
      <alignment horizontal="center" vertical="center" wrapText="1"/>
    </xf>
    <xf numFmtId="0" fontId="48" fillId="24" borderId="0" xfId="1481" applyFont="1" applyFill="1" applyAlignment="1">
      <alignment horizontal="center" vertical="center" wrapText="1"/>
    </xf>
    <xf numFmtId="0" fontId="53" fillId="0" borderId="3" xfId="1481" applyFont="1" applyBorder="1" applyAlignment="1">
      <alignment horizontal="center" vertical="center"/>
    </xf>
    <xf numFmtId="0" fontId="72" fillId="24" borderId="0" xfId="1481" applyFont="1" applyFill="1" applyAlignment="1">
      <alignment horizontal="center" vertical="center" wrapText="1"/>
    </xf>
    <xf numFmtId="0" fontId="73" fillId="0" borderId="0" xfId="1481" applyFont="1" applyAlignment="1">
      <alignment horizontal="center" vertical="center"/>
    </xf>
    <xf numFmtId="0" fontId="73" fillId="24" borderId="3" xfId="1481" applyFont="1" applyFill="1" applyBorder="1" applyAlignment="1">
      <alignment vertical="center" wrapText="1"/>
    </xf>
    <xf numFmtId="0" fontId="53" fillId="0" borderId="3" xfId="1481" applyFont="1" applyBorder="1" applyAlignment="1">
      <alignment horizontal="center" vertical="center" wrapText="1"/>
    </xf>
    <xf numFmtId="0" fontId="73" fillId="24" borderId="13" xfId="1481" applyFont="1" applyFill="1" applyBorder="1" applyAlignment="1">
      <alignment horizontal="center" vertical="center" wrapText="1"/>
    </xf>
    <xf numFmtId="0" fontId="73" fillId="24" borderId="22" xfId="1481" applyFont="1" applyFill="1" applyBorder="1" applyAlignment="1">
      <alignment horizontal="center" vertical="center" wrapText="1"/>
    </xf>
    <xf numFmtId="0" fontId="73" fillId="24" borderId="14" xfId="1481" applyFont="1" applyFill="1" applyBorder="1" applyAlignment="1">
      <alignment horizontal="center" vertical="center" wrapText="1"/>
    </xf>
    <xf numFmtId="0" fontId="73" fillId="24" borderId="3" xfId="1481" applyFont="1" applyFill="1" applyBorder="1" applyAlignment="1">
      <alignment horizontal="center" vertical="center" wrapText="1"/>
    </xf>
    <xf numFmtId="0" fontId="56" fillId="24" borderId="20" xfId="1481" applyFont="1" applyFill="1" applyBorder="1" applyAlignment="1">
      <alignment horizontal="center" vertical="center" wrapText="1"/>
    </xf>
    <xf numFmtId="0" fontId="49" fillId="0" borderId="0" xfId="1481" applyFont="1" applyAlignment="1">
      <alignment horizontal="center" vertical="center"/>
    </xf>
    <xf numFmtId="0" fontId="49" fillId="0" borderId="24" xfId="1481" applyFont="1" applyBorder="1" applyAlignment="1">
      <alignment horizontal="center" vertical="center"/>
    </xf>
    <xf numFmtId="0" fontId="55" fillId="0" borderId="0" xfId="1481" applyFont="1" applyAlignment="1">
      <alignment horizontal="center" vertical="center"/>
    </xf>
    <xf numFmtId="0" fontId="35" fillId="24" borderId="20" xfId="1481" applyFont="1" applyFill="1" applyBorder="1" applyAlignment="1">
      <alignment vertical="center" wrapText="1"/>
    </xf>
    <xf numFmtId="0" fontId="51" fillId="0" borderId="29" xfId="1481" applyFont="1" applyBorder="1" applyAlignment="1">
      <alignment horizontal="center" vertical="center" wrapText="1"/>
    </xf>
    <xf numFmtId="0" fontId="51" fillId="0" borderId="30" xfId="1481" applyFont="1" applyBorder="1" applyAlignment="1">
      <alignment horizontal="center" vertical="center" wrapText="1"/>
    </xf>
    <xf numFmtId="0" fontId="51" fillId="0" borderId="31" xfId="1481" applyFont="1" applyBorder="1" applyAlignment="1">
      <alignment horizontal="center" vertical="center" wrapText="1"/>
    </xf>
    <xf numFmtId="0" fontId="51" fillId="0" borderId="29" xfId="1481" applyFont="1" applyBorder="1" applyAlignment="1">
      <alignment horizontal="center" vertical="center"/>
    </xf>
    <xf numFmtId="0" fontId="51" fillId="0" borderId="30" xfId="1481" applyFont="1" applyBorder="1" applyAlignment="1">
      <alignment horizontal="center" vertical="center"/>
    </xf>
    <xf numFmtId="0" fontId="51" fillId="0" borderId="31" xfId="1481" applyFont="1" applyBorder="1" applyAlignment="1">
      <alignment horizontal="center" vertical="center"/>
    </xf>
    <xf numFmtId="0" fontId="36" fillId="24" borderId="29" xfId="1481" applyFont="1" applyFill="1" applyBorder="1" applyAlignment="1">
      <alignment horizontal="center" vertical="center" wrapText="1"/>
    </xf>
    <xf numFmtId="0" fontId="36" fillId="24" borderId="30" xfId="1481" applyFont="1" applyFill="1" applyBorder="1" applyAlignment="1">
      <alignment horizontal="center" vertical="center" wrapText="1"/>
    </xf>
    <xf numFmtId="0" fontId="36" fillId="24" borderId="31" xfId="1481" applyFont="1" applyFill="1" applyBorder="1" applyAlignment="1">
      <alignment horizontal="center" vertical="center" wrapText="1"/>
    </xf>
    <xf numFmtId="0" fontId="51" fillId="0" borderId="15" xfId="1481" applyFont="1" applyBorder="1" applyAlignment="1">
      <alignment horizontal="center" vertical="center" wrapText="1"/>
    </xf>
    <xf numFmtId="0" fontId="51" fillId="0" borderId="23" xfId="1481" applyFont="1" applyBorder="1" applyAlignment="1">
      <alignment horizontal="center" vertical="center" wrapText="1"/>
    </xf>
    <xf numFmtId="0" fontId="51" fillId="0" borderId="19" xfId="1481" applyFont="1" applyBorder="1" applyAlignment="1">
      <alignment horizontal="center" vertical="center" wrapText="1"/>
    </xf>
    <xf numFmtId="0" fontId="51" fillId="0" borderId="3" xfId="1481" applyFont="1" applyBorder="1" applyAlignment="1">
      <alignment horizontal="center" vertical="center"/>
    </xf>
    <xf numFmtId="0" fontId="35" fillId="24" borderId="3" xfId="1481" applyFont="1" applyFill="1" applyBorder="1" applyAlignment="1">
      <alignment vertical="center" wrapText="1"/>
    </xf>
    <xf numFmtId="0" fontId="51" fillId="0" borderId="3" xfId="1481" applyFont="1" applyBorder="1" applyAlignment="1">
      <alignment horizontal="center" vertical="center" wrapText="1"/>
    </xf>
    <xf numFmtId="0" fontId="50" fillId="0" borderId="13" xfId="1481" applyFont="1" applyBorder="1" applyAlignment="1">
      <alignment horizontal="center" vertical="center"/>
    </xf>
    <xf numFmtId="0" fontId="50" fillId="0" borderId="22" xfId="1481" applyFont="1" applyBorder="1" applyAlignment="1">
      <alignment horizontal="center" vertical="center"/>
    </xf>
    <xf numFmtId="0" fontId="50" fillId="0" borderId="14" xfId="1481" applyFont="1" applyBorder="1" applyAlignment="1">
      <alignment horizontal="center" vertical="center"/>
    </xf>
    <xf numFmtId="0" fontId="53" fillId="0" borderId="2" xfId="1481" applyFont="1" applyBorder="1" applyAlignment="1">
      <alignment horizontal="center" vertical="center" wrapText="1"/>
    </xf>
    <xf numFmtId="0" fontId="54" fillId="0" borderId="28" xfId="1481" applyFont="1" applyBorder="1" applyAlignment="1">
      <alignment horizontal="center" vertical="center" wrapText="1"/>
    </xf>
    <xf numFmtId="0" fontId="54" fillId="0" borderId="21" xfId="1481" applyFont="1" applyBorder="1" applyAlignment="1">
      <alignment horizontal="center" vertical="center" wrapText="1"/>
    </xf>
    <xf numFmtId="0" fontId="61" fillId="0" borderId="20" xfId="1481" applyFont="1" applyBorder="1" applyAlignment="1">
      <alignment horizontal="center" vertical="center"/>
    </xf>
    <xf numFmtId="0" fontId="61" fillId="0" borderId="20" xfId="1481" applyFont="1" applyBorder="1" applyAlignment="1">
      <alignment horizontal="center" vertical="center" wrapText="1"/>
    </xf>
    <xf numFmtId="0" fontId="35" fillId="24" borderId="20" xfId="1481" applyFont="1" applyFill="1" applyBorder="1" applyAlignment="1">
      <alignment horizontal="center" vertical="center" wrapText="1"/>
    </xf>
    <xf numFmtId="0" fontId="61" fillId="0" borderId="15" xfId="1481" applyFont="1" applyBorder="1" applyAlignment="1">
      <alignment horizontal="center" vertical="center" wrapText="1"/>
    </xf>
    <xf numFmtId="0" fontId="61" fillId="0" borderId="23" xfId="1481" applyFont="1" applyBorder="1" applyAlignment="1">
      <alignment horizontal="center" vertical="center" wrapText="1"/>
    </xf>
    <xf numFmtId="0" fontId="61" fillId="0" borderId="19" xfId="1481" applyFont="1" applyBorder="1" applyAlignment="1">
      <alignment horizontal="center" vertical="center" wrapText="1"/>
    </xf>
    <xf numFmtId="0" fontId="60" fillId="0" borderId="20" xfId="1481" applyFont="1" applyBorder="1" applyAlignment="1">
      <alignment horizontal="center" vertical="center" wrapText="1"/>
    </xf>
    <xf numFmtId="0" fontId="60" fillId="0" borderId="25" xfId="1481" applyFont="1" applyBorder="1" applyAlignment="1">
      <alignment horizontal="center" vertical="center" wrapText="1"/>
    </xf>
    <xf numFmtId="0" fontId="60" fillId="0" borderId="26" xfId="1481" applyFont="1" applyBorder="1" applyAlignment="1">
      <alignment horizontal="center" vertical="center" wrapText="1"/>
    </xf>
    <xf numFmtId="0" fontId="60" fillId="0" borderId="27" xfId="1481" applyFont="1" applyBorder="1" applyAlignment="1">
      <alignment horizontal="center" vertical="center" wrapText="1"/>
    </xf>
    <xf numFmtId="0" fontId="63" fillId="0" borderId="3" xfId="1481" applyFont="1" applyBorder="1" applyAlignment="1">
      <alignment horizontal="center" vertical="center" wrapText="1"/>
    </xf>
    <xf numFmtId="0" fontId="35" fillId="24" borderId="3" xfId="1481" applyFont="1" applyFill="1" applyBorder="1" applyAlignment="1">
      <alignment horizontal="center" vertical="center" wrapText="1"/>
    </xf>
    <xf numFmtId="0" fontId="63" fillId="0" borderId="2" xfId="1481" applyFont="1" applyBorder="1" applyAlignment="1">
      <alignment horizontal="center" vertical="center" wrapText="1"/>
    </xf>
    <xf numFmtId="0" fontId="63" fillId="0" borderId="28" xfId="1481" applyFont="1" applyBorder="1" applyAlignment="1">
      <alignment horizontal="center" vertical="center" wrapText="1"/>
    </xf>
    <xf numFmtId="0" fontId="63" fillId="0" borderId="21" xfId="1481" applyFont="1" applyBorder="1" applyAlignment="1">
      <alignment horizontal="center" vertical="center" wrapText="1"/>
    </xf>
    <xf numFmtId="0" fontId="44" fillId="0" borderId="0" xfId="0" applyFont="1" applyAlignment="1">
      <alignment horizontal="center" vertical="center"/>
    </xf>
    <xf numFmtId="0" fontId="44" fillId="0" borderId="0" xfId="0" applyFont="1" applyAlignment="1">
      <alignment horizontal="center" vertical="center" wrapText="1"/>
    </xf>
    <xf numFmtId="165" fontId="44" fillId="0" borderId="0" xfId="0" applyNumberFormat="1" applyFont="1" applyAlignment="1">
      <alignment horizontal="center" vertical="center"/>
    </xf>
  </cellXfs>
  <cellStyles count="1493">
    <cellStyle name="_ET_STYLE_NoName_00_" xfId="1482" xr:uid="{00000000-0005-0000-0000-000000000000}"/>
    <cellStyle name="20% - Accent1 2 2" xfId="2" xr:uid="{00000000-0005-0000-0000-000000000000}"/>
    <cellStyle name="20% - Accent1 2 3" xfId="3" xr:uid="{00000000-0005-0000-0000-000001000000}"/>
    <cellStyle name="20% - Accent1 2 4" xfId="4" xr:uid="{00000000-0005-0000-0000-000002000000}"/>
    <cellStyle name="20% - Accent1 2 5" xfId="5" xr:uid="{00000000-0005-0000-0000-000003000000}"/>
    <cellStyle name="20% - Accent1 3 2" xfId="6" xr:uid="{00000000-0005-0000-0000-000004000000}"/>
    <cellStyle name="20% - Accent1 3 3" xfId="7" xr:uid="{00000000-0005-0000-0000-000005000000}"/>
    <cellStyle name="20% - Accent1 3 4" xfId="8" xr:uid="{00000000-0005-0000-0000-000006000000}"/>
    <cellStyle name="20% - Accent1 3 5" xfId="9" xr:uid="{00000000-0005-0000-0000-000007000000}"/>
    <cellStyle name="20% - Accent1 4 2" xfId="10" xr:uid="{00000000-0005-0000-0000-000008000000}"/>
    <cellStyle name="20% - Accent1 4 3" xfId="11" xr:uid="{00000000-0005-0000-0000-000009000000}"/>
    <cellStyle name="20% - Accent1 4 4" xfId="12" xr:uid="{00000000-0005-0000-0000-00000A000000}"/>
    <cellStyle name="20% - Accent1 4 5" xfId="13" xr:uid="{00000000-0005-0000-0000-00000B000000}"/>
    <cellStyle name="20% - Accent1 5 2" xfId="14" xr:uid="{00000000-0005-0000-0000-00000C000000}"/>
    <cellStyle name="20% - Accent1 5 3" xfId="15" xr:uid="{00000000-0005-0000-0000-00000D000000}"/>
    <cellStyle name="20% - Accent1 5 4" xfId="16" xr:uid="{00000000-0005-0000-0000-00000E000000}"/>
    <cellStyle name="20% - Accent1 5 5" xfId="17" xr:uid="{00000000-0005-0000-0000-00000F000000}"/>
    <cellStyle name="20% - Accent1 6 2" xfId="18" xr:uid="{00000000-0005-0000-0000-000010000000}"/>
    <cellStyle name="20% - Accent1 6 3" xfId="19" xr:uid="{00000000-0005-0000-0000-000011000000}"/>
    <cellStyle name="20% - Accent1 6 4" xfId="20" xr:uid="{00000000-0005-0000-0000-000012000000}"/>
    <cellStyle name="20% - Accent1 6 5" xfId="21" xr:uid="{00000000-0005-0000-0000-000013000000}"/>
    <cellStyle name="20% - Accent1 7 2" xfId="22" xr:uid="{00000000-0005-0000-0000-000014000000}"/>
    <cellStyle name="20% - Accent1 7 3" xfId="23" xr:uid="{00000000-0005-0000-0000-000015000000}"/>
    <cellStyle name="20% - Accent1 7 4" xfId="24" xr:uid="{00000000-0005-0000-0000-000016000000}"/>
    <cellStyle name="20% - Accent1 7 5" xfId="25" xr:uid="{00000000-0005-0000-0000-000017000000}"/>
    <cellStyle name="20% - Accent2 2 2" xfId="26" xr:uid="{00000000-0005-0000-0000-000018000000}"/>
    <cellStyle name="20% - Accent2 2 3" xfId="27" xr:uid="{00000000-0005-0000-0000-000019000000}"/>
    <cellStyle name="20% - Accent2 2 4" xfId="28" xr:uid="{00000000-0005-0000-0000-00001A000000}"/>
    <cellStyle name="20% - Accent2 2 5" xfId="29" xr:uid="{00000000-0005-0000-0000-00001B000000}"/>
    <cellStyle name="20% - Accent2 3 2" xfId="30" xr:uid="{00000000-0005-0000-0000-00001C000000}"/>
    <cellStyle name="20% - Accent2 3 3" xfId="31" xr:uid="{00000000-0005-0000-0000-00001D000000}"/>
    <cellStyle name="20% - Accent2 3 4" xfId="32" xr:uid="{00000000-0005-0000-0000-00001E000000}"/>
    <cellStyle name="20% - Accent2 3 5" xfId="33" xr:uid="{00000000-0005-0000-0000-00001F000000}"/>
    <cellStyle name="20% - Accent2 4 2" xfId="34" xr:uid="{00000000-0005-0000-0000-000020000000}"/>
    <cellStyle name="20% - Accent2 4 3" xfId="35" xr:uid="{00000000-0005-0000-0000-000021000000}"/>
    <cellStyle name="20% - Accent2 4 4" xfId="36" xr:uid="{00000000-0005-0000-0000-000022000000}"/>
    <cellStyle name="20% - Accent2 4 5" xfId="37" xr:uid="{00000000-0005-0000-0000-000023000000}"/>
    <cellStyle name="20% - Accent2 5 2" xfId="38" xr:uid="{00000000-0005-0000-0000-000024000000}"/>
    <cellStyle name="20% - Accent2 5 3" xfId="39" xr:uid="{00000000-0005-0000-0000-000025000000}"/>
    <cellStyle name="20% - Accent2 5 4" xfId="40" xr:uid="{00000000-0005-0000-0000-000026000000}"/>
    <cellStyle name="20% - Accent2 5 5" xfId="41" xr:uid="{00000000-0005-0000-0000-000027000000}"/>
    <cellStyle name="20% - Accent2 6 2" xfId="42" xr:uid="{00000000-0005-0000-0000-000028000000}"/>
    <cellStyle name="20% - Accent2 6 3" xfId="43" xr:uid="{00000000-0005-0000-0000-000029000000}"/>
    <cellStyle name="20% - Accent2 6 4" xfId="44" xr:uid="{00000000-0005-0000-0000-00002A000000}"/>
    <cellStyle name="20% - Accent2 6 5" xfId="45" xr:uid="{00000000-0005-0000-0000-00002B000000}"/>
    <cellStyle name="20% - Accent2 7 2" xfId="46" xr:uid="{00000000-0005-0000-0000-00002C000000}"/>
    <cellStyle name="20% - Accent2 7 3" xfId="47" xr:uid="{00000000-0005-0000-0000-00002D000000}"/>
    <cellStyle name="20% - Accent2 7 4" xfId="48" xr:uid="{00000000-0005-0000-0000-00002E000000}"/>
    <cellStyle name="20% - Accent2 7 5" xfId="49" xr:uid="{00000000-0005-0000-0000-00002F000000}"/>
    <cellStyle name="20% - Accent3 2 2" xfId="50" xr:uid="{00000000-0005-0000-0000-000030000000}"/>
    <cellStyle name="20% - Accent3 2 3" xfId="51" xr:uid="{00000000-0005-0000-0000-000031000000}"/>
    <cellStyle name="20% - Accent3 2 4" xfId="52" xr:uid="{00000000-0005-0000-0000-000032000000}"/>
    <cellStyle name="20% - Accent3 2 5" xfId="53" xr:uid="{00000000-0005-0000-0000-000033000000}"/>
    <cellStyle name="20% - Accent3 3 2" xfId="54" xr:uid="{00000000-0005-0000-0000-000034000000}"/>
    <cellStyle name="20% - Accent3 3 3" xfId="55" xr:uid="{00000000-0005-0000-0000-000035000000}"/>
    <cellStyle name="20% - Accent3 3 4" xfId="56" xr:uid="{00000000-0005-0000-0000-000036000000}"/>
    <cellStyle name="20% - Accent3 3 5" xfId="57" xr:uid="{00000000-0005-0000-0000-000037000000}"/>
    <cellStyle name="20% - Accent3 4 2" xfId="58" xr:uid="{00000000-0005-0000-0000-000038000000}"/>
    <cellStyle name="20% - Accent3 4 3" xfId="59" xr:uid="{00000000-0005-0000-0000-000039000000}"/>
    <cellStyle name="20% - Accent3 4 4" xfId="60" xr:uid="{00000000-0005-0000-0000-00003A000000}"/>
    <cellStyle name="20% - Accent3 4 5" xfId="61" xr:uid="{00000000-0005-0000-0000-00003B000000}"/>
    <cellStyle name="20% - Accent3 5 2" xfId="62" xr:uid="{00000000-0005-0000-0000-00003C000000}"/>
    <cellStyle name="20% - Accent3 5 3" xfId="63" xr:uid="{00000000-0005-0000-0000-00003D000000}"/>
    <cellStyle name="20% - Accent3 5 4" xfId="64" xr:uid="{00000000-0005-0000-0000-00003E000000}"/>
    <cellStyle name="20% - Accent3 5 5" xfId="65" xr:uid="{00000000-0005-0000-0000-00003F000000}"/>
    <cellStyle name="20% - Accent3 6 2" xfId="66" xr:uid="{00000000-0005-0000-0000-000040000000}"/>
    <cellStyle name="20% - Accent3 6 3" xfId="67" xr:uid="{00000000-0005-0000-0000-000041000000}"/>
    <cellStyle name="20% - Accent3 6 4" xfId="68" xr:uid="{00000000-0005-0000-0000-000042000000}"/>
    <cellStyle name="20% - Accent3 6 5" xfId="69" xr:uid="{00000000-0005-0000-0000-000043000000}"/>
    <cellStyle name="20% - Accent3 7 2" xfId="70" xr:uid="{00000000-0005-0000-0000-000044000000}"/>
    <cellStyle name="20% - Accent3 7 3" xfId="71" xr:uid="{00000000-0005-0000-0000-000045000000}"/>
    <cellStyle name="20% - Accent3 7 4" xfId="72" xr:uid="{00000000-0005-0000-0000-000046000000}"/>
    <cellStyle name="20% - Accent3 7 5" xfId="73" xr:uid="{00000000-0005-0000-0000-000047000000}"/>
    <cellStyle name="20% - Accent4 2 2" xfId="74" xr:uid="{00000000-0005-0000-0000-000048000000}"/>
    <cellStyle name="20% - Accent4 2 3" xfId="75" xr:uid="{00000000-0005-0000-0000-000049000000}"/>
    <cellStyle name="20% - Accent4 2 4" xfId="76" xr:uid="{00000000-0005-0000-0000-00004A000000}"/>
    <cellStyle name="20% - Accent4 2 5" xfId="77" xr:uid="{00000000-0005-0000-0000-00004B000000}"/>
    <cellStyle name="20% - Accent4 3 2" xfId="78" xr:uid="{00000000-0005-0000-0000-00004C000000}"/>
    <cellStyle name="20% - Accent4 3 3" xfId="79" xr:uid="{00000000-0005-0000-0000-00004D000000}"/>
    <cellStyle name="20% - Accent4 3 4" xfId="80" xr:uid="{00000000-0005-0000-0000-00004E000000}"/>
    <cellStyle name="20% - Accent4 3 5" xfId="81" xr:uid="{00000000-0005-0000-0000-00004F000000}"/>
    <cellStyle name="20% - Accent4 4 2" xfId="82" xr:uid="{00000000-0005-0000-0000-000050000000}"/>
    <cellStyle name="20% - Accent4 4 3" xfId="83" xr:uid="{00000000-0005-0000-0000-000051000000}"/>
    <cellStyle name="20% - Accent4 4 4" xfId="84" xr:uid="{00000000-0005-0000-0000-000052000000}"/>
    <cellStyle name="20% - Accent4 4 5" xfId="85" xr:uid="{00000000-0005-0000-0000-000053000000}"/>
    <cellStyle name="20% - Accent4 5 2" xfId="86" xr:uid="{00000000-0005-0000-0000-000054000000}"/>
    <cellStyle name="20% - Accent4 5 3" xfId="87" xr:uid="{00000000-0005-0000-0000-000055000000}"/>
    <cellStyle name="20% - Accent4 5 4" xfId="88" xr:uid="{00000000-0005-0000-0000-000056000000}"/>
    <cellStyle name="20% - Accent4 5 5" xfId="89" xr:uid="{00000000-0005-0000-0000-000057000000}"/>
    <cellStyle name="20% - Accent4 6 2" xfId="90" xr:uid="{00000000-0005-0000-0000-000058000000}"/>
    <cellStyle name="20% - Accent4 6 3" xfId="91" xr:uid="{00000000-0005-0000-0000-000059000000}"/>
    <cellStyle name="20% - Accent4 6 4" xfId="92" xr:uid="{00000000-0005-0000-0000-00005A000000}"/>
    <cellStyle name="20% - Accent4 6 5" xfId="93" xr:uid="{00000000-0005-0000-0000-00005B000000}"/>
    <cellStyle name="20% - Accent4 7 2" xfId="94" xr:uid="{00000000-0005-0000-0000-00005C000000}"/>
    <cellStyle name="20% - Accent4 7 3" xfId="95" xr:uid="{00000000-0005-0000-0000-00005D000000}"/>
    <cellStyle name="20% - Accent4 7 4" xfId="96" xr:uid="{00000000-0005-0000-0000-00005E000000}"/>
    <cellStyle name="20% - Accent4 7 5" xfId="97" xr:uid="{00000000-0005-0000-0000-00005F000000}"/>
    <cellStyle name="20% - Accent5 2 2" xfId="98" xr:uid="{00000000-0005-0000-0000-000060000000}"/>
    <cellStyle name="20% - Accent5 2 3" xfId="99" xr:uid="{00000000-0005-0000-0000-000061000000}"/>
    <cellStyle name="20% - Accent5 2 4" xfId="100" xr:uid="{00000000-0005-0000-0000-000062000000}"/>
    <cellStyle name="20% - Accent5 2 5" xfId="101" xr:uid="{00000000-0005-0000-0000-000063000000}"/>
    <cellStyle name="20% - Accent5 3 2" xfId="102" xr:uid="{00000000-0005-0000-0000-000064000000}"/>
    <cellStyle name="20% - Accent5 3 3" xfId="103" xr:uid="{00000000-0005-0000-0000-000065000000}"/>
    <cellStyle name="20% - Accent5 3 4" xfId="104" xr:uid="{00000000-0005-0000-0000-000066000000}"/>
    <cellStyle name="20% - Accent5 3 5" xfId="105" xr:uid="{00000000-0005-0000-0000-000067000000}"/>
    <cellStyle name="20% - Accent5 4 2" xfId="106" xr:uid="{00000000-0005-0000-0000-000068000000}"/>
    <cellStyle name="20% - Accent5 4 3" xfId="107" xr:uid="{00000000-0005-0000-0000-000069000000}"/>
    <cellStyle name="20% - Accent5 4 4" xfId="108" xr:uid="{00000000-0005-0000-0000-00006A000000}"/>
    <cellStyle name="20% - Accent5 4 5" xfId="109" xr:uid="{00000000-0005-0000-0000-00006B000000}"/>
    <cellStyle name="20% - Accent5 5 2" xfId="110" xr:uid="{00000000-0005-0000-0000-00006C000000}"/>
    <cellStyle name="20% - Accent5 5 3" xfId="111" xr:uid="{00000000-0005-0000-0000-00006D000000}"/>
    <cellStyle name="20% - Accent5 5 4" xfId="112" xr:uid="{00000000-0005-0000-0000-00006E000000}"/>
    <cellStyle name="20% - Accent5 5 5" xfId="113" xr:uid="{00000000-0005-0000-0000-00006F000000}"/>
    <cellStyle name="20% - Accent5 6 2" xfId="114" xr:uid="{00000000-0005-0000-0000-000070000000}"/>
    <cellStyle name="20% - Accent5 6 3" xfId="115" xr:uid="{00000000-0005-0000-0000-000071000000}"/>
    <cellStyle name="20% - Accent5 6 4" xfId="116" xr:uid="{00000000-0005-0000-0000-000072000000}"/>
    <cellStyle name="20% - Accent5 6 5" xfId="117" xr:uid="{00000000-0005-0000-0000-000073000000}"/>
    <cellStyle name="20% - Accent5 7 2" xfId="118" xr:uid="{00000000-0005-0000-0000-000074000000}"/>
    <cellStyle name="20% - Accent5 7 3" xfId="119" xr:uid="{00000000-0005-0000-0000-000075000000}"/>
    <cellStyle name="20% - Accent5 7 4" xfId="120" xr:uid="{00000000-0005-0000-0000-000076000000}"/>
    <cellStyle name="20% - Accent5 7 5" xfId="121" xr:uid="{00000000-0005-0000-0000-000077000000}"/>
    <cellStyle name="20% - Accent6 2 2" xfId="122" xr:uid="{00000000-0005-0000-0000-000078000000}"/>
    <cellStyle name="20% - Accent6 2 3" xfId="123" xr:uid="{00000000-0005-0000-0000-000079000000}"/>
    <cellStyle name="20% - Accent6 2 4" xfId="124" xr:uid="{00000000-0005-0000-0000-00007A000000}"/>
    <cellStyle name="20% - Accent6 2 5" xfId="125" xr:uid="{00000000-0005-0000-0000-00007B000000}"/>
    <cellStyle name="20% - Accent6 3 2" xfId="126" xr:uid="{00000000-0005-0000-0000-00007C000000}"/>
    <cellStyle name="20% - Accent6 3 3" xfId="127" xr:uid="{00000000-0005-0000-0000-00007D000000}"/>
    <cellStyle name="20% - Accent6 3 4" xfId="128" xr:uid="{00000000-0005-0000-0000-00007E000000}"/>
    <cellStyle name="20% - Accent6 3 5" xfId="129" xr:uid="{00000000-0005-0000-0000-00007F000000}"/>
    <cellStyle name="20% - Accent6 4 2" xfId="130" xr:uid="{00000000-0005-0000-0000-000080000000}"/>
    <cellStyle name="20% - Accent6 4 3" xfId="131" xr:uid="{00000000-0005-0000-0000-000081000000}"/>
    <cellStyle name="20% - Accent6 4 4" xfId="132" xr:uid="{00000000-0005-0000-0000-000082000000}"/>
    <cellStyle name="20% - Accent6 4 5" xfId="133" xr:uid="{00000000-0005-0000-0000-000083000000}"/>
    <cellStyle name="20% - Accent6 5 2" xfId="134" xr:uid="{00000000-0005-0000-0000-000084000000}"/>
    <cellStyle name="20% - Accent6 5 3" xfId="135" xr:uid="{00000000-0005-0000-0000-000085000000}"/>
    <cellStyle name="20% - Accent6 5 4" xfId="136" xr:uid="{00000000-0005-0000-0000-000086000000}"/>
    <cellStyle name="20% - Accent6 5 5" xfId="137" xr:uid="{00000000-0005-0000-0000-000087000000}"/>
    <cellStyle name="20% - Accent6 6 2" xfId="138" xr:uid="{00000000-0005-0000-0000-000088000000}"/>
    <cellStyle name="20% - Accent6 6 3" xfId="139" xr:uid="{00000000-0005-0000-0000-000089000000}"/>
    <cellStyle name="20% - Accent6 6 4" xfId="140" xr:uid="{00000000-0005-0000-0000-00008A000000}"/>
    <cellStyle name="20% - Accent6 6 5" xfId="141" xr:uid="{00000000-0005-0000-0000-00008B000000}"/>
    <cellStyle name="20% - Accent6 7 2" xfId="142" xr:uid="{00000000-0005-0000-0000-00008C000000}"/>
    <cellStyle name="20% - Accent6 7 3" xfId="143" xr:uid="{00000000-0005-0000-0000-00008D000000}"/>
    <cellStyle name="20% - Accent6 7 4" xfId="144" xr:uid="{00000000-0005-0000-0000-00008E000000}"/>
    <cellStyle name="20% - Accent6 7 5" xfId="145" xr:uid="{00000000-0005-0000-0000-00008F000000}"/>
    <cellStyle name="40% - Accent1 2 2" xfId="146" xr:uid="{00000000-0005-0000-0000-000090000000}"/>
    <cellStyle name="40% - Accent1 2 3" xfId="147" xr:uid="{00000000-0005-0000-0000-000091000000}"/>
    <cellStyle name="40% - Accent1 2 4" xfId="148" xr:uid="{00000000-0005-0000-0000-000092000000}"/>
    <cellStyle name="40% - Accent1 2 5" xfId="149" xr:uid="{00000000-0005-0000-0000-000093000000}"/>
    <cellStyle name="40% - Accent1 3 2" xfId="150" xr:uid="{00000000-0005-0000-0000-000094000000}"/>
    <cellStyle name="40% - Accent1 3 3" xfId="151" xr:uid="{00000000-0005-0000-0000-000095000000}"/>
    <cellStyle name="40% - Accent1 3 4" xfId="152" xr:uid="{00000000-0005-0000-0000-000096000000}"/>
    <cellStyle name="40% - Accent1 3 5" xfId="153" xr:uid="{00000000-0005-0000-0000-000097000000}"/>
    <cellStyle name="40% - Accent1 4 2" xfId="154" xr:uid="{00000000-0005-0000-0000-000098000000}"/>
    <cellStyle name="40% - Accent1 4 3" xfId="155" xr:uid="{00000000-0005-0000-0000-000099000000}"/>
    <cellStyle name="40% - Accent1 4 4" xfId="156" xr:uid="{00000000-0005-0000-0000-00009A000000}"/>
    <cellStyle name="40% - Accent1 4 5" xfId="157" xr:uid="{00000000-0005-0000-0000-00009B000000}"/>
    <cellStyle name="40% - Accent1 5 2" xfId="158" xr:uid="{00000000-0005-0000-0000-00009C000000}"/>
    <cellStyle name="40% - Accent1 5 3" xfId="159" xr:uid="{00000000-0005-0000-0000-00009D000000}"/>
    <cellStyle name="40% - Accent1 5 4" xfId="160" xr:uid="{00000000-0005-0000-0000-00009E000000}"/>
    <cellStyle name="40% - Accent1 5 5" xfId="161" xr:uid="{00000000-0005-0000-0000-00009F000000}"/>
    <cellStyle name="40% - Accent1 6 2" xfId="162" xr:uid="{00000000-0005-0000-0000-0000A0000000}"/>
    <cellStyle name="40% - Accent1 6 3" xfId="163" xr:uid="{00000000-0005-0000-0000-0000A1000000}"/>
    <cellStyle name="40% - Accent1 6 4" xfId="164" xr:uid="{00000000-0005-0000-0000-0000A2000000}"/>
    <cellStyle name="40% - Accent1 6 5" xfId="165" xr:uid="{00000000-0005-0000-0000-0000A3000000}"/>
    <cellStyle name="40% - Accent1 7 2" xfId="166" xr:uid="{00000000-0005-0000-0000-0000A4000000}"/>
    <cellStyle name="40% - Accent1 7 3" xfId="167" xr:uid="{00000000-0005-0000-0000-0000A5000000}"/>
    <cellStyle name="40% - Accent1 7 4" xfId="168" xr:uid="{00000000-0005-0000-0000-0000A6000000}"/>
    <cellStyle name="40% - Accent1 7 5" xfId="169" xr:uid="{00000000-0005-0000-0000-0000A7000000}"/>
    <cellStyle name="40% - Accent2 2 2" xfId="170" xr:uid="{00000000-0005-0000-0000-0000A8000000}"/>
    <cellStyle name="40% - Accent2 2 3" xfId="171" xr:uid="{00000000-0005-0000-0000-0000A9000000}"/>
    <cellStyle name="40% - Accent2 2 4" xfId="172" xr:uid="{00000000-0005-0000-0000-0000AA000000}"/>
    <cellStyle name="40% - Accent2 2 5" xfId="173" xr:uid="{00000000-0005-0000-0000-0000AB000000}"/>
    <cellStyle name="40% - Accent2 3 2" xfId="174" xr:uid="{00000000-0005-0000-0000-0000AC000000}"/>
    <cellStyle name="40% - Accent2 3 3" xfId="175" xr:uid="{00000000-0005-0000-0000-0000AD000000}"/>
    <cellStyle name="40% - Accent2 3 4" xfId="176" xr:uid="{00000000-0005-0000-0000-0000AE000000}"/>
    <cellStyle name="40% - Accent2 3 5" xfId="177" xr:uid="{00000000-0005-0000-0000-0000AF000000}"/>
    <cellStyle name="40% - Accent2 4 2" xfId="178" xr:uid="{00000000-0005-0000-0000-0000B0000000}"/>
    <cellStyle name="40% - Accent2 4 3" xfId="179" xr:uid="{00000000-0005-0000-0000-0000B1000000}"/>
    <cellStyle name="40% - Accent2 4 4" xfId="180" xr:uid="{00000000-0005-0000-0000-0000B2000000}"/>
    <cellStyle name="40% - Accent2 4 5" xfId="181" xr:uid="{00000000-0005-0000-0000-0000B3000000}"/>
    <cellStyle name="40% - Accent2 5 2" xfId="182" xr:uid="{00000000-0005-0000-0000-0000B4000000}"/>
    <cellStyle name="40% - Accent2 5 3" xfId="183" xr:uid="{00000000-0005-0000-0000-0000B5000000}"/>
    <cellStyle name="40% - Accent2 5 4" xfId="184" xr:uid="{00000000-0005-0000-0000-0000B6000000}"/>
    <cellStyle name="40% - Accent2 5 5" xfId="185" xr:uid="{00000000-0005-0000-0000-0000B7000000}"/>
    <cellStyle name="40% - Accent2 6 2" xfId="186" xr:uid="{00000000-0005-0000-0000-0000B8000000}"/>
    <cellStyle name="40% - Accent2 6 3" xfId="187" xr:uid="{00000000-0005-0000-0000-0000B9000000}"/>
    <cellStyle name="40% - Accent2 6 4" xfId="188" xr:uid="{00000000-0005-0000-0000-0000BA000000}"/>
    <cellStyle name="40% - Accent2 6 5" xfId="189" xr:uid="{00000000-0005-0000-0000-0000BB000000}"/>
    <cellStyle name="40% - Accent2 7 2" xfId="190" xr:uid="{00000000-0005-0000-0000-0000BC000000}"/>
    <cellStyle name="40% - Accent2 7 3" xfId="191" xr:uid="{00000000-0005-0000-0000-0000BD000000}"/>
    <cellStyle name="40% - Accent2 7 4" xfId="192" xr:uid="{00000000-0005-0000-0000-0000BE000000}"/>
    <cellStyle name="40% - Accent2 7 5" xfId="193" xr:uid="{00000000-0005-0000-0000-0000BF000000}"/>
    <cellStyle name="40% - Accent3 2 2" xfId="194" xr:uid="{00000000-0005-0000-0000-0000C0000000}"/>
    <cellStyle name="40% - Accent3 2 3" xfId="195" xr:uid="{00000000-0005-0000-0000-0000C1000000}"/>
    <cellStyle name="40% - Accent3 2 4" xfId="196" xr:uid="{00000000-0005-0000-0000-0000C2000000}"/>
    <cellStyle name="40% - Accent3 2 5" xfId="197" xr:uid="{00000000-0005-0000-0000-0000C3000000}"/>
    <cellStyle name="40% - Accent3 3 2" xfId="198" xr:uid="{00000000-0005-0000-0000-0000C4000000}"/>
    <cellStyle name="40% - Accent3 3 3" xfId="199" xr:uid="{00000000-0005-0000-0000-0000C5000000}"/>
    <cellStyle name="40% - Accent3 3 4" xfId="200" xr:uid="{00000000-0005-0000-0000-0000C6000000}"/>
    <cellStyle name="40% - Accent3 3 5" xfId="201" xr:uid="{00000000-0005-0000-0000-0000C7000000}"/>
    <cellStyle name="40% - Accent3 4 2" xfId="202" xr:uid="{00000000-0005-0000-0000-0000C8000000}"/>
    <cellStyle name="40% - Accent3 4 3" xfId="203" xr:uid="{00000000-0005-0000-0000-0000C9000000}"/>
    <cellStyle name="40% - Accent3 4 4" xfId="204" xr:uid="{00000000-0005-0000-0000-0000CA000000}"/>
    <cellStyle name="40% - Accent3 4 5" xfId="205" xr:uid="{00000000-0005-0000-0000-0000CB000000}"/>
    <cellStyle name="40% - Accent3 5 2" xfId="206" xr:uid="{00000000-0005-0000-0000-0000CC000000}"/>
    <cellStyle name="40% - Accent3 5 3" xfId="207" xr:uid="{00000000-0005-0000-0000-0000CD000000}"/>
    <cellStyle name="40% - Accent3 5 4" xfId="208" xr:uid="{00000000-0005-0000-0000-0000CE000000}"/>
    <cellStyle name="40% - Accent3 5 5" xfId="209" xr:uid="{00000000-0005-0000-0000-0000CF000000}"/>
    <cellStyle name="40% - Accent3 6 2" xfId="210" xr:uid="{00000000-0005-0000-0000-0000D0000000}"/>
    <cellStyle name="40% - Accent3 6 3" xfId="211" xr:uid="{00000000-0005-0000-0000-0000D1000000}"/>
    <cellStyle name="40% - Accent3 6 4" xfId="212" xr:uid="{00000000-0005-0000-0000-0000D2000000}"/>
    <cellStyle name="40% - Accent3 6 5" xfId="213" xr:uid="{00000000-0005-0000-0000-0000D3000000}"/>
    <cellStyle name="40% - Accent3 7 2" xfId="214" xr:uid="{00000000-0005-0000-0000-0000D4000000}"/>
    <cellStyle name="40% - Accent3 7 3" xfId="215" xr:uid="{00000000-0005-0000-0000-0000D5000000}"/>
    <cellStyle name="40% - Accent3 7 4" xfId="216" xr:uid="{00000000-0005-0000-0000-0000D6000000}"/>
    <cellStyle name="40% - Accent3 7 5" xfId="217" xr:uid="{00000000-0005-0000-0000-0000D7000000}"/>
    <cellStyle name="40% - Accent4 2 2" xfId="218" xr:uid="{00000000-0005-0000-0000-0000D8000000}"/>
    <cellStyle name="40% - Accent4 2 3" xfId="219" xr:uid="{00000000-0005-0000-0000-0000D9000000}"/>
    <cellStyle name="40% - Accent4 2 4" xfId="220" xr:uid="{00000000-0005-0000-0000-0000DA000000}"/>
    <cellStyle name="40% - Accent4 2 5" xfId="221" xr:uid="{00000000-0005-0000-0000-0000DB000000}"/>
    <cellStyle name="40% - Accent4 3 2" xfId="222" xr:uid="{00000000-0005-0000-0000-0000DC000000}"/>
    <cellStyle name="40% - Accent4 3 3" xfId="223" xr:uid="{00000000-0005-0000-0000-0000DD000000}"/>
    <cellStyle name="40% - Accent4 3 4" xfId="224" xr:uid="{00000000-0005-0000-0000-0000DE000000}"/>
    <cellStyle name="40% - Accent4 3 5" xfId="225" xr:uid="{00000000-0005-0000-0000-0000DF000000}"/>
    <cellStyle name="40% - Accent4 4 2" xfId="226" xr:uid="{00000000-0005-0000-0000-0000E0000000}"/>
    <cellStyle name="40% - Accent4 4 3" xfId="227" xr:uid="{00000000-0005-0000-0000-0000E1000000}"/>
    <cellStyle name="40% - Accent4 4 4" xfId="228" xr:uid="{00000000-0005-0000-0000-0000E2000000}"/>
    <cellStyle name="40% - Accent4 4 5" xfId="229" xr:uid="{00000000-0005-0000-0000-0000E3000000}"/>
    <cellStyle name="40% - Accent4 5 2" xfId="230" xr:uid="{00000000-0005-0000-0000-0000E4000000}"/>
    <cellStyle name="40% - Accent4 5 3" xfId="231" xr:uid="{00000000-0005-0000-0000-0000E5000000}"/>
    <cellStyle name="40% - Accent4 5 4" xfId="232" xr:uid="{00000000-0005-0000-0000-0000E6000000}"/>
    <cellStyle name="40% - Accent4 5 5" xfId="233" xr:uid="{00000000-0005-0000-0000-0000E7000000}"/>
    <cellStyle name="40% - Accent4 6 2" xfId="234" xr:uid="{00000000-0005-0000-0000-0000E8000000}"/>
    <cellStyle name="40% - Accent4 6 3" xfId="235" xr:uid="{00000000-0005-0000-0000-0000E9000000}"/>
    <cellStyle name="40% - Accent4 6 4" xfId="236" xr:uid="{00000000-0005-0000-0000-0000EA000000}"/>
    <cellStyle name="40% - Accent4 6 5" xfId="237" xr:uid="{00000000-0005-0000-0000-0000EB000000}"/>
    <cellStyle name="40% - Accent4 7 2" xfId="238" xr:uid="{00000000-0005-0000-0000-0000EC000000}"/>
    <cellStyle name="40% - Accent4 7 3" xfId="239" xr:uid="{00000000-0005-0000-0000-0000ED000000}"/>
    <cellStyle name="40% - Accent4 7 4" xfId="240" xr:uid="{00000000-0005-0000-0000-0000EE000000}"/>
    <cellStyle name="40% - Accent4 7 5" xfId="241" xr:uid="{00000000-0005-0000-0000-0000EF000000}"/>
    <cellStyle name="40% - Accent5 2 2" xfId="242" xr:uid="{00000000-0005-0000-0000-0000F0000000}"/>
    <cellStyle name="40% - Accent5 2 3" xfId="243" xr:uid="{00000000-0005-0000-0000-0000F1000000}"/>
    <cellStyle name="40% - Accent5 2 4" xfId="244" xr:uid="{00000000-0005-0000-0000-0000F2000000}"/>
    <cellStyle name="40% - Accent5 2 5" xfId="245" xr:uid="{00000000-0005-0000-0000-0000F3000000}"/>
    <cellStyle name="40% - Accent5 3 2" xfId="246" xr:uid="{00000000-0005-0000-0000-0000F4000000}"/>
    <cellStyle name="40% - Accent5 3 3" xfId="247" xr:uid="{00000000-0005-0000-0000-0000F5000000}"/>
    <cellStyle name="40% - Accent5 3 4" xfId="248" xr:uid="{00000000-0005-0000-0000-0000F6000000}"/>
    <cellStyle name="40% - Accent5 3 5" xfId="249" xr:uid="{00000000-0005-0000-0000-0000F7000000}"/>
    <cellStyle name="40% - Accent5 4 2" xfId="250" xr:uid="{00000000-0005-0000-0000-0000F8000000}"/>
    <cellStyle name="40% - Accent5 4 3" xfId="251" xr:uid="{00000000-0005-0000-0000-0000F9000000}"/>
    <cellStyle name="40% - Accent5 4 4" xfId="252" xr:uid="{00000000-0005-0000-0000-0000FA000000}"/>
    <cellStyle name="40% - Accent5 4 5" xfId="253" xr:uid="{00000000-0005-0000-0000-0000FB000000}"/>
    <cellStyle name="40% - Accent5 5 2" xfId="254" xr:uid="{00000000-0005-0000-0000-0000FC000000}"/>
    <cellStyle name="40% - Accent5 5 3" xfId="255" xr:uid="{00000000-0005-0000-0000-0000FD000000}"/>
    <cellStyle name="40% - Accent5 5 4" xfId="256" xr:uid="{00000000-0005-0000-0000-0000FE000000}"/>
    <cellStyle name="40% - Accent5 5 5" xfId="257" xr:uid="{00000000-0005-0000-0000-0000FF000000}"/>
    <cellStyle name="40% - Accent5 6 2" xfId="258" xr:uid="{00000000-0005-0000-0000-000000010000}"/>
    <cellStyle name="40% - Accent5 6 3" xfId="259" xr:uid="{00000000-0005-0000-0000-000001010000}"/>
    <cellStyle name="40% - Accent5 6 4" xfId="260" xr:uid="{00000000-0005-0000-0000-000002010000}"/>
    <cellStyle name="40% - Accent5 6 5" xfId="261" xr:uid="{00000000-0005-0000-0000-000003010000}"/>
    <cellStyle name="40% - Accent5 7 2" xfId="262" xr:uid="{00000000-0005-0000-0000-000004010000}"/>
    <cellStyle name="40% - Accent5 7 3" xfId="263" xr:uid="{00000000-0005-0000-0000-000005010000}"/>
    <cellStyle name="40% - Accent5 7 4" xfId="264" xr:uid="{00000000-0005-0000-0000-000006010000}"/>
    <cellStyle name="40% - Accent5 7 5" xfId="265" xr:uid="{00000000-0005-0000-0000-000007010000}"/>
    <cellStyle name="40% - Accent6 2 2" xfId="266" xr:uid="{00000000-0005-0000-0000-000008010000}"/>
    <cellStyle name="40% - Accent6 2 3" xfId="267" xr:uid="{00000000-0005-0000-0000-000009010000}"/>
    <cellStyle name="40% - Accent6 2 4" xfId="268" xr:uid="{00000000-0005-0000-0000-00000A010000}"/>
    <cellStyle name="40% - Accent6 2 5" xfId="269" xr:uid="{00000000-0005-0000-0000-00000B010000}"/>
    <cellStyle name="40% - Accent6 3 2" xfId="270" xr:uid="{00000000-0005-0000-0000-00000C010000}"/>
    <cellStyle name="40% - Accent6 3 3" xfId="271" xr:uid="{00000000-0005-0000-0000-00000D010000}"/>
    <cellStyle name="40% - Accent6 3 4" xfId="272" xr:uid="{00000000-0005-0000-0000-00000E010000}"/>
    <cellStyle name="40% - Accent6 3 5" xfId="273" xr:uid="{00000000-0005-0000-0000-00000F010000}"/>
    <cellStyle name="40% - Accent6 4 2" xfId="274" xr:uid="{00000000-0005-0000-0000-000010010000}"/>
    <cellStyle name="40% - Accent6 4 3" xfId="275" xr:uid="{00000000-0005-0000-0000-000011010000}"/>
    <cellStyle name="40% - Accent6 4 4" xfId="276" xr:uid="{00000000-0005-0000-0000-000012010000}"/>
    <cellStyle name="40% - Accent6 4 5" xfId="277" xr:uid="{00000000-0005-0000-0000-000013010000}"/>
    <cellStyle name="40% - Accent6 5 2" xfId="278" xr:uid="{00000000-0005-0000-0000-000014010000}"/>
    <cellStyle name="40% - Accent6 5 3" xfId="279" xr:uid="{00000000-0005-0000-0000-000015010000}"/>
    <cellStyle name="40% - Accent6 5 4" xfId="280" xr:uid="{00000000-0005-0000-0000-000016010000}"/>
    <cellStyle name="40% - Accent6 5 5" xfId="281" xr:uid="{00000000-0005-0000-0000-000017010000}"/>
    <cellStyle name="40% - Accent6 6 2" xfId="282" xr:uid="{00000000-0005-0000-0000-000018010000}"/>
    <cellStyle name="40% - Accent6 6 3" xfId="283" xr:uid="{00000000-0005-0000-0000-000019010000}"/>
    <cellStyle name="40% - Accent6 6 4" xfId="284" xr:uid="{00000000-0005-0000-0000-00001A010000}"/>
    <cellStyle name="40% - Accent6 6 5" xfId="285" xr:uid="{00000000-0005-0000-0000-00001B010000}"/>
    <cellStyle name="40% - Accent6 7 2" xfId="286" xr:uid="{00000000-0005-0000-0000-00001C010000}"/>
    <cellStyle name="40% - Accent6 7 3" xfId="287" xr:uid="{00000000-0005-0000-0000-00001D010000}"/>
    <cellStyle name="40% - Accent6 7 4" xfId="288" xr:uid="{00000000-0005-0000-0000-00001E010000}"/>
    <cellStyle name="40% - Accent6 7 5" xfId="289" xr:uid="{00000000-0005-0000-0000-00001F010000}"/>
    <cellStyle name="60% - Accent1 2 2" xfId="290" xr:uid="{00000000-0005-0000-0000-000020010000}"/>
    <cellStyle name="60% - Accent1 2 3" xfId="291" xr:uid="{00000000-0005-0000-0000-000021010000}"/>
    <cellStyle name="60% - Accent1 2 4" xfId="292" xr:uid="{00000000-0005-0000-0000-000022010000}"/>
    <cellStyle name="60% - Accent1 2 5" xfId="293" xr:uid="{00000000-0005-0000-0000-000023010000}"/>
    <cellStyle name="60% - Accent1 3 2" xfId="294" xr:uid="{00000000-0005-0000-0000-000024010000}"/>
    <cellStyle name="60% - Accent1 3 3" xfId="295" xr:uid="{00000000-0005-0000-0000-000025010000}"/>
    <cellStyle name="60% - Accent1 3 4" xfId="296" xr:uid="{00000000-0005-0000-0000-000026010000}"/>
    <cellStyle name="60% - Accent1 3 5" xfId="297" xr:uid="{00000000-0005-0000-0000-000027010000}"/>
    <cellStyle name="60% - Accent1 4 2" xfId="298" xr:uid="{00000000-0005-0000-0000-000028010000}"/>
    <cellStyle name="60% - Accent1 4 3" xfId="299" xr:uid="{00000000-0005-0000-0000-000029010000}"/>
    <cellStyle name="60% - Accent1 4 4" xfId="300" xr:uid="{00000000-0005-0000-0000-00002A010000}"/>
    <cellStyle name="60% - Accent1 4 5" xfId="301" xr:uid="{00000000-0005-0000-0000-00002B010000}"/>
    <cellStyle name="60% - Accent1 5 2" xfId="302" xr:uid="{00000000-0005-0000-0000-00002C010000}"/>
    <cellStyle name="60% - Accent1 5 3" xfId="303" xr:uid="{00000000-0005-0000-0000-00002D010000}"/>
    <cellStyle name="60% - Accent1 5 4" xfId="304" xr:uid="{00000000-0005-0000-0000-00002E010000}"/>
    <cellStyle name="60% - Accent1 5 5" xfId="305" xr:uid="{00000000-0005-0000-0000-00002F010000}"/>
    <cellStyle name="60% - Accent1 6 2" xfId="306" xr:uid="{00000000-0005-0000-0000-000030010000}"/>
    <cellStyle name="60% - Accent1 6 3" xfId="307" xr:uid="{00000000-0005-0000-0000-000031010000}"/>
    <cellStyle name="60% - Accent1 6 4" xfId="308" xr:uid="{00000000-0005-0000-0000-000032010000}"/>
    <cellStyle name="60% - Accent1 6 5" xfId="309" xr:uid="{00000000-0005-0000-0000-000033010000}"/>
    <cellStyle name="60% - Accent1 7 2" xfId="310" xr:uid="{00000000-0005-0000-0000-000034010000}"/>
    <cellStyle name="60% - Accent1 7 3" xfId="311" xr:uid="{00000000-0005-0000-0000-000035010000}"/>
    <cellStyle name="60% - Accent1 7 4" xfId="312" xr:uid="{00000000-0005-0000-0000-000036010000}"/>
    <cellStyle name="60% - Accent1 7 5" xfId="313" xr:uid="{00000000-0005-0000-0000-000037010000}"/>
    <cellStyle name="60% - Accent2 2 2" xfId="314" xr:uid="{00000000-0005-0000-0000-000038010000}"/>
    <cellStyle name="60% - Accent2 2 3" xfId="315" xr:uid="{00000000-0005-0000-0000-000039010000}"/>
    <cellStyle name="60% - Accent2 2 4" xfId="316" xr:uid="{00000000-0005-0000-0000-00003A010000}"/>
    <cellStyle name="60% - Accent2 2 5" xfId="317" xr:uid="{00000000-0005-0000-0000-00003B010000}"/>
    <cellStyle name="60% - Accent2 3 2" xfId="318" xr:uid="{00000000-0005-0000-0000-00003C010000}"/>
    <cellStyle name="60% - Accent2 3 3" xfId="319" xr:uid="{00000000-0005-0000-0000-00003D010000}"/>
    <cellStyle name="60% - Accent2 3 4" xfId="320" xr:uid="{00000000-0005-0000-0000-00003E010000}"/>
    <cellStyle name="60% - Accent2 3 5" xfId="321" xr:uid="{00000000-0005-0000-0000-00003F010000}"/>
    <cellStyle name="60% - Accent2 4 2" xfId="322" xr:uid="{00000000-0005-0000-0000-000040010000}"/>
    <cellStyle name="60% - Accent2 4 3" xfId="323" xr:uid="{00000000-0005-0000-0000-000041010000}"/>
    <cellStyle name="60% - Accent2 4 4" xfId="324" xr:uid="{00000000-0005-0000-0000-000042010000}"/>
    <cellStyle name="60% - Accent2 4 5" xfId="325" xr:uid="{00000000-0005-0000-0000-000043010000}"/>
    <cellStyle name="60% - Accent2 5 2" xfId="326" xr:uid="{00000000-0005-0000-0000-000044010000}"/>
    <cellStyle name="60% - Accent2 5 3" xfId="327" xr:uid="{00000000-0005-0000-0000-000045010000}"/>
    <cellStyle name="60% - Accent2 5 4" xfId="328" xr:uid="{00000000-0005-0000-0000-000046010000}"/>
    <cellStyle name="60% - Accent2 5 5" xfId="329" xr:uid="{00000000-0005-0000-0000-000047010000}"/>
    <cellStyle name="60% - Accent2 6 2" xfId="330" xr:uid="{00000000-0005-0000-0000-000048010000}"/>
    <cellStyle name="60% - Accent2 6 3" xfId="331" xr:uid="{00000000-0005-0000-0000-000049010000}"/>
    <cellStyle name="60% - Accent2 6 4" xfId="332" xr:uid="{00000000-0005-0000-0000-00004A010000}"/>
    <cellStyle name="60% - Accent2 6 5" xfId="333" xr:uid="{00000000-0005-0000-0000-00004B010000}"/>
    <cellStyle name="60% - Accent2 7 2" xfId="334" xr:uid="{00000000-0005-0000-0000-00004C010000}"/>
    <cellStyle name="60% - Accent2 7 3" xfId="335" xr:uid="{00000000-0005-0000-0000-00004D010000}"/>
    <cellStyle name="60% - Accent2 7 4" xfId="336" xr:uid="{00000000-0005-0000-0000-00004E010000}"/>
    <cellStyle name="60% - Accent2 7 5" xfId="337" xr:uid="{00000000-0005-0000-0000-00004F010000}"/>
    <cellStyle name="60% - Accent3 2 2" xfId="338" xr:uid="{00000000-0005-0000-0000-000050010000}"/>
    <cellStyle name="60% - Accent3 2 3" xfId="339" xr:uid="{00000000-0005-0000-0000-000051010000}"/>
    <cellStyle name="60% - Accent3 2 4" xfId="340" xr:uid="{00000000-0005-0000-0000-000052010000}"/>
    <cellStyle name="60% - Accent3 2 5" xfId="341" xr:uid="{00000000-0005-0000-0000-000053010000}"/>
    <cellStyle name="60% - Accent3 3 2" xfId="342" xr:uid="{00000000-0005-0000-0000-000054010000}"/>
    <cellStyle name="60% - Accent3 3 3" xfId="343" xr:uid="{00000000-0005-0000-0000-000055010000}"/>
    <cellStyle name="60% - Accent3 3 4" xfId="344" xr:uid="{00000000-0005-0000-0000-000056010000}"/>
    <cellStyle name="60% - Accent3 3 5" xfId="345" xr:uid="{00000000-0005-0000-0000-000057010000}"/>
    <cellStyle name="60% - Accent3 4 2" xfId="346" xr:uid="{00000000-0005-0000-0000-000058010000}"/>
    <cellStyle name="60% - Accent3 4 3" xfId="347" xr:uid="{00000000-0005-0000-0000-000059010000}"/>
    <cellStyle name="60% - Accent3 4 4" xfId="348" xr:uid="{00000000-0005-0000-0000-00005A010000}"/>
    <cellStyle name="60% - Accent3 4 5" xfId="349" xr:uid="{00000000-0005-0000-0000-00005B010000}"/>
    <cellStyle name="60% - Accent3 5 2" xfId="350" xr:uid="{00000000-0005-0000-0000-00005C010000}"/>
    <cellStyle name="60% - Accent3 5 3" xfId="351" xr:uid="{00000000-0005-0000-0000-00005D010000}"/>
    <cellStyle name="60% - Accent3 5 4" xfId="352" xr:uid="{00000000-0005-0000-0000-00005E010000}"/>
    <cellStyle name="60% - Accent3 5 5" xfId="353" xr:uid="{00000000-0005-0000-0000-00005F010000}"/>
    <cellStyle name="60% - Accent3 6 2" xfId="354" xr:uid="{00000000-0005-0000-0000-000060010000}"/>
    <cellStyle name="60% - Accent3 6 3" xfId="355" xr:uid="{00000000-0005-0000-0000-000061010000}"/>
    <cellStyle name="60% - Accent3 6 4" xfId="356" xr:uid="{00000000-0005-0000-0000-000062010000}"/>
    <cellStyle name="60% - Accent3 6 5" xfId="357" xr:uid="{00000000-0005-0000-0000-000063010000}"/>
    <cellStyle name="60% - Accent3 7 2" xfId="358" xr:uid="{00000000-0005-0000-0000-000064010000}"/>
    <cellStyle name="60% - Accent3 7 3" xfId="359" xr:uid="{00000000-0005-0000-0000-000065010000}"/>
    <cellStyle name="60% - Accent3 7 4" xfId="360" xr:uid="{00000000-0005-0000-0000-000066010000}"/>
    <cellStyle name="60% - Accent3 7 5" xfId="361" xr:uid="{00000000-0005-0000-0000-000067010000}"/>
    <cellStyle name="60% - Accent4 2 2" xfId="362" xr:uid="{00000000-0005-0000-0000-000068010000}"/>
    <cellStyle name="60% - Accent4 2 3" xfId="363" xr:uid="{00000000-0005-0000-0000-000069010000}"/>
    <cellStyle name="60% - Accent4 2 4" xfId="364" xr:uid="{00000000-0005-0000-0000-00006A010000}"/>
    <cellStyle name="60% - Accent4 2 5" xfId="365" xr:uid="{00000000-0005-0000-0000-00006B010000}"/>
    <cellStyle name="60% - Accent4 3 2" xfId="366" xr:uid="{00000000-0005-0000-0000-00006C010000}"/>
    <cellStyle name="60% - Accent4 3 3" xfId="367" xr:uid="{00000000-0005-0000-0000-00006D010000}"/>
    <cellStyle name="60% - Accent4 3 4" xfId="368" xr:uid="{00000000-0005-0000-0000-00006E010000}"/>
    <cellStyle name="60% - Accent4 3 5" xfId="369" xr:uid="{00000000-0005-0000-0000-00006F010000}"/>
    <cellStyle name="60% - Accent4 4 2" xfId="370" xr:uid="{00000000-0005-0000-0000-000070010000}"/>
    <cellStyle name="60% - Accent4 4 3" xfId="371" xr:uid="{00000000-0005-0000-0000-000071010000}"/>
    <cellStyle name="60% - Accent4 4 4" xfId="372" xr:uid="{00000000-0005-0000-0000-000072010000}"/>
    <cellStyle name="60% - Accent4 4 5" xfId="373" xr:uid="{00000000-0005-0000-0000-000073010000}"/>
    <cellStyle name="60% - Accent4 5 2" xfId="374" xr:uid="{00000000-0005-0000-0000-000074010000}"/>
    <cellStyle name="60% - Accent4 5 3" xfId="375" xr:uid="{00000000-0005-0000-0000-000075010000}"/>
    <cellStyle name="60% - Accent4 5 4" xfId="376" xr:uid="{00000000-0005-0000-0000-000076010000}"/>
    <cellStyle name="60% - Accent4 5 5" xfId="377" xr:uid="{00000000-0005-0000-0000-000077010000}"/>
    <cellStyle name="60% - Accent4 6 2" xfId="378" xr:uid="{00000000-0005-0000-0000-000078010000}"/>
    <cellStyle name="60% - Accent4 6 3" xfId="379" xr:uid="{00000000-0005-0000-0000-000079010000}"/>
    <cellStyle name="60% - Accent4 6 4" xfId="380" xr:uid="{00000000-0005-0000-0000-00007A010000}"/>
    <cellStyle name="60% - Accent4 6 5" xfId="381" xr:uid="{00000000-0005-0000-0000-00007B010000}"/>
    <cellStyle name="60% - Accent4 7 2" xfId="382" xr:uid="{00000000-0005-0000-0000-00007C010000}"/>
    <cellStyle name="60% - Accent4 7 3" xfId="383" xr:uid="{00000000-0005-0000-0000-00007D010000}"/>
    <cellStyle name="60% - Accent4 7 4" xfId="384" xr:uid="{00000000-0005-0000-0000-00007E010000}"/>
    <cellStyle name="60% - Accent4 7 5" xfId="385" xr:uid="{00000000-0005-0000-0000-00007F010000}"/>
    <cellStyle name="60% - Accent5 2 2" xfId="386" xr:uid="{00000000-0005-0000-0000-000080010000}"/>
    <cellStyle name="60% - Accent5 2 3" xfId="387" xr:uid="{00000000-0005-0000-0000-000081010000}"/>
    <cellStyle name="60% - Accent5 2 4" xfId="388" xr:uid="{00000000-0005-0000-0000-000082010000}"/>
    <cellStyle name="60% - Accent5 2 5" xfId="389" xr:uid="{00000000-0005-0000-0000-000083010000}"/>
    <cellStyle name="60% - Accent5 3 2" xfId="390" xr:uid="{00000000-0005-0000-0000-000084010000}"/>
    <cellStyle name="60% - Accent5 3 3" xfId="391" xr:uid="{00000000-0005-0000-0000-000085010000}"/>
    <cellStyle name="60% - Accent5 3 4" xfId="392" xr:uid="{00000000-0005-0000-0000-000086010000}"/>
    <cellStyle name="60% - Accent5 3 5" xfId="393" xr:uid="{00000000-0005-0000-0000-000087010000}"/>
    <cellStyle name="60% - Accent5 4 2" xfId="394" xr:uid="{00000000-0005-0000-0000-000088010000}"/>
    <cellStyle name="60% - Accent5 4 3" xfId="395" xr:uid="{00000000-0005-0000-0000-000089010000}"/>
    <cellStyle name="60% - Accent5 4 4" xfId="396" xr:uid="{00000000-0005-0000-0000-00008A010000}"/>
    <cellStyle name="60% - Accent5 4 5" xfId="397" xr:uid="{00000000-0005-0000-0000-00008B010000}"/>
    <cellStyle name="60% - Accent5 5 2" xfId="398" xr:uid="{00000000-0005-0000-0000-00008C010000}"/>
    <cellStyle name="60% - Accent5 5 3" xfId="399" xr:uid="{00000000-0005-0000-0000-00008D010000}"/>
    <cellStyle name="60% - Accent5 5 4" xfId="400" xr:uid="{00000000-0005-0000-0000-00008E010000}"/>
    <cellStyle name="60% - Accent5 5 5" xfId="401" xr:uid="{00000000-0005-0000-0000-00008F010000}"/>
    <cellStyle name="60% - Accent5 6 2" xfId="402" xr:uid="{00000000-0005-0000-0000-000090010000}"/>
    <cellStyle name="60% - Accent5 6 3" xfId="403" xr:uid="{00000000-0005-0000-0000-000091010000}"/>
    <cellStyle name="60% - Accent5 6 4" xfId="404" xr:uid="{00000000-0005-0000-0000-000092010000}"/>
    <cellStyle name="60% - Accent5 6 5" xfId="405" xr:uid="{00000000-0005-0000-0000-000093010000}"/>
    <cellStyle name="60% - Accent5 7 2" xfId="406" xr:uid="{00000000-0005-0000-0000-000094010000}"/>
    <cellStyle name="60% - Accent5 7 3" xfId="407" xr:uid="{00000000-0005-0000-0000-000095010000}"/>
    <cellStyle name="60% - Accent5 7 4" xfId="408" xr:uid="{00000000-0005-0000-0000-000096010000}"/>
    <cellStyle name="60% - Accent5 7 5" xfId="409" xr:uid="{00000000-0005-0000-0000-000097010000}"/>
    <cellStyle name="60% - Accent6 2 2" xfId="410" xr:uid="{00000000-0005-0000-0000-000098010000}"/>
    <cellStyle name="60% - Accent6 2 3" xfId="411" xr:uid="{00000000-0005-0000-0000-000099010000}"/>
    <cellStyle name="60% - Accent6 2 4" xfId="412" xr:uid="{00000000-0005-0000-0000-00009A010000}"/>
    <cellStyle name="60% - Accent6 2 5" xfId="413" xr:uid="{00000000-0005-0000-0000-00009B010000}"/>
    <cellStyle name="60% - Accent6 3 2" xfId="414" xr:uid="{00000000-0005-0000-0000-00009C010000}"/>
    <cellStyle name="60% - Accent6 3 3" xfId="415" xr:uid="{00000000-0005-0000-0000-00009D010000}"/>
    <cellStyle name="60% - Accent6 3 4" xfId="416" xr:uid="{00000000-0005-0000-0000-00009E010000}"/>
    <cellStyle name="60% - Accent6 3 5" xfId="417" xr:uid="{00000000-0005-0000-0000-00009F010000}"/>
    <cellStyle name="60% - Accent6 4 2" xfId="418" xr:uid="{00000000-0005-0000-0000-0000A0010000}"/>
    <cellStyle name="60% - Accent6 4 3" xfId="419" xr:uid="{00000000-0005-0000-0000-0000A1010000}"/>
    <cellStyle name="60% - Accent6 4 4" xfId="420" xr:uid="{00000000-0005-0000-0000-0000A2010000}"/>
    <cellStyle name="60% - Accent6 4 5" xfId="421" xr:uid="{00000000-0005-0000-0000-0000A3010000}"/>
    <cellStyle name="60% - Accent6 5 2" xfId="422" xr:uid="{00000000-0005-0000-0000-0000A4010000}"/>
    <cellStyle name="60% - Accent6 5 3" xfId="423" xr:uid="{00000000-0005-0000-0000-0000A5010000}"/>
    <cellStyle name="60% - Accent6 5 4" xfId="424" xr:uid="{00000000-0005-0000-0000-0000A6010000}"/>
    <cellStyle name="60% - Accent6 5 5" xfId="425" xr:uid="{00000000-0005-0000-0000-0000A7010000}"/>
    <cellStyle name="60% - Accent6 6 2" xfId="426" xr:uid="{00000000-0005-0000-0000-0000A8010000}"/>
    <cellStyle name="60% - Accent6 6 3" xfId="427" xr:uid="{00000000-0005-0000-0000-0000A9010000}"/>
    <cellStyle name="60% - Accent6 6 4" xfId="428" xr:uid="{00000000-0005-0000-0000-0000AA010000}"/>
    <cellStyle name="60% - Accent6 6 5" xfId="429" xr:uid="{00000000-0005-0000-0000-0000AB010000}"/>
    <cellStyle name="60% - Accent6 7 2" xfId="430" xr:uid="{00000000-0005-0000-0000-0000AC010000}"/>
    <cellStyle name="60% - Accent6 7 3" xfId="431" xr:uid="{00000000-0005-0000-0000-0000AD010000}"/>
    <cellStyle name="60% - Accent6 7 4" xfId="432" xr:uid="{00000000-0005-0000-0000-0000AE010000}"/>
    <cellStyle name="60% - Accent6 7 5" xfId="433" xr:uid="{00000000-0005-0000-0000-0000AF010000}"/>
    <cellStyle name="Accent1 2 2" xfId="434" xr:uid="{00000000-0005-0000-0000-0000B0010000}"/>
    <cellStyle name="Accent1 2 3" xfId="435" xr:uid="{00000000-0005-0000-0000-0000B1010000}"/>
    <cellStyle name="Accent1 2 4" xfId="436" xr:uid="{00000000-0005-0000-0000-0000B2010000}"/>
    <cellStyle name="Accent1 2 5" xfId="437" xr:uid="{00000000-0005-0000-0000-0000B3010000}"/>
    <cellStyle name="Accent1 3 2" xfId="438" xr:uid="{00000000-0005-0000-0000-0000B4010000}"/>
    <cellStyle name="Accent1 3 3" xfId="439" xr:uid="{00000000-0005-0000-0000-0000B5010000}"/>
    <cellStyle name="Accent1 3 4" xfId="440" xr:uid="{00000000-0005-0000-0000-0000B6010000}"/>
    <cellStyle name="Accent1 3 5" xfId="441" xr:uid="{00000000-0005-0000-0000-0000B7010000}"/>
    <cellStyle name="Accent1 4 2" xfId="442" xr:uid="{00000000-0005-0000-0000-0000B8010000}"/>
    <cellStyle name="Accent1 4 3" xfId="443" xr:uid="{00000000-0005-0000-0000-0000B9010000}"/>
    <cellStyle name="Accent1 4 4" xfId="444" xr:uid="{00000000-0005-0000-0000-0000BA010000}"/>
    <cellStyle name="Accent1 4 5" xfId="445" xr:uid="{00000000-0005-0000-0000-0000BB010000}"/>
    <cellStyle name="Accent1 5 2" xfId="446" xr:uid="{00000000-0005-0000-0000-0000BC010000}"/>
    <cellStyle name="Accent1 5 3" xfId="447" xr:uid="{00000000-0005-0000-0000-0000BD010000}"/>
    <cellStyle name="Accent1 5 4" xfId="448" xr:uid="{00000000-0005-0000-0000-0000BE010000}"/>
    <cellStyle name="Accent1 5 5" xfId="449" xr:uid="{00000000-0005-0000-0000-0000BF010000}"/>
    <cellStyle name="Accent1 6 2" xfId="450" xr:uid="{00000000-0005-0000-0000-0000C0010000}"/>
    <cellStyle name="Accent1 6 3" xfId="451" xr:uid="{00000000-0005-0000-0000-0000C1010000}"/>
    <cellStyle name="Accent1 6 4" xfId="452" xr:uid="{00000000-0005-0000-0000-0000C2010000}"/>
    <cellStyle name="Accent1 6 5" xfId="453" xr:uid="{00000000-0005-0000-0000-0000C3010000}"/>
    <cellStyle name="Accent1 7 2" xfId="454" xr:uid="{00000000-0005-0000-0000-0000C4010000}"/>
    <cellStyle name="Accent1 7 3" xfId="455" xr:uid="{00000000-0005-0000-0000-0000C5010000}"/>
    <cellStyle name="Accent1 7 4" xfId="456" xr:uid="{00000000-0005-0000-0000-0000C6010000}"/>
    <cellStyle name="Accent1 7 5" xfId="457" xr:uid="{00000000-0005-0000-0000-0000C7010000}"/>
    <cellStyle name="Accent2 2 2" xfId="458" xr:uid="{00000000-0005-0000-0000-0000C8010000}"/>
    <cellStyle name="Accent2 2 3" xfId="459" xr:uid="{00000000-0005-0000-0000-0000C9010000}"/>
    <cellStyle name="Accent2 2 4" xfId="460" xr:uid="{00000000-0005-0000-0000-0000CA010000}"/>
    <cellStyle name="Accent2 2 5" xfId="461" xr:uid="{00000000-0005-0000-0000-0000CB010000}"/>
    <cellStyle name="Accent2 3 2" xfId="462" xr:uid="{00000000-0005-0000-0000-0000CC010000}"/>
    <cellStyle name="Accent2 3 3" xfId="463" xr:uid="{00000000-0005-0000-0000-0000CD010000}"/>
    <cellStyle name="Accent2 3 4" xfId="464" xr:uid="{00000000-0005-0000-0000-0000CE010000}"/>
    <cellStyle name="Accent2 3 5" xfId="465" xr:uid="{00000000-0005-0000-0000-0000CF010000}"/>
    <cellStyle name="Accent2 4 2" xfId="466" xr:uid="{00000000-0005-0000-0000-0000D0010000}"/>
    <cellStyle name="Accent2 4 3" xfId="467" xr:uid="{00000000-0005-0000-0000-0000D1010000}"/>
    <cellStyle name="Accent2 4 4" xfId="468" xr:uid="{00000000-0005-0000-0000-0000D2010000}"/>
    <cellStyle name="Accent2 4 5" xfId="469" xr:uid="{00000000-0005-0000-0000-0000D3010000}"/>
    <cellStyle name="Accent2 5 2" xfId="470" xr:uid="{00000000-0005-0000-0000-0000D4010000}"/>
    <cellStyle name="Accent2 5 3" xfId="471" xr:uid="{00000000-0005-0000-0000-0000D5010000}"/>
    <cellStyle name="Accent2 5 4" xfId="472" xr:uid="{00000000-0005-0000-0000-0000D6010000}"/>
    <cellStyle name="Accent2 5 5" xfId="473" xr:uid="{00000000-0005-0000-0000-0000D7010000}"/>
    <cellStyle name="Accent2 6 2" xfId="474" xr:uid="{00000000-0005-0000-0000-0000D8010000}"/>
    <cellStyle name="Accent2 6 3" xfId="475" xr:uid="{00000000-0005-0000-0000-0000D9010000}"/>
    <cellStyle name="Accent2 6 4" xfId="476" xr:uid="{00000000-0005-0000-0000-0000DA010000}"/>
    <cellStyle name="Accent2 6 5" xfId="477" xr:uid="{00000000-0005-0000-0000-0000DB010000}"/>
    <cellStyle name="Accent2 7 2" xfId="478" xr:uid="{00000000-0005-0000-0000-0000DC010000}"/>
    <cellStyle name="Accent2 7 3" xfId="479" xr:uid="{00000000-0005-0000-0000-0000DD010000}"/>
    <cellStyle name="Accent2 7 4" xfId="480" xr:uid="{00000000-0005-0000-0000-0000DE010000}"/>
    <cellStyle name="Accent2 7 5" xfId="481" xr:uid="{00000000-0005-0000-0000-0000DF010000}"/>
    <cellStyle name="Accent3 2 2" xfId="482" xr:uid="{00000000-0005-0000-0000-0000E0010000}"/>
    <cellStyle name="Accent3 2 3" xfId="483" xr:uid="{00000000-0005-0000-0000-0000E1010000}"/>
    <cellStyle name="Accent3 2 4" xfId="484" xr:uid="{00000000-0005-0000-0000-0000E2010000}"/>
    <cellStyle name="Accent3 2 5" xfId="485" xr:uid="{00000000-0005-0000-0000-0000E3010000}"/>
    <cellStyle name="Accent3 3 2" xfId="486" xr:uid="{00000000-0005-0000-0000-0000E4010000}"/>
    <cellStyle name="Accent3 3 3" xfId="487" xr:uid="{00000000-0005-0000-0000-0000E5010000}"/>
    <cellStyle name="Accent3 3 4" xfId="488" xr:uid="{00000000-0005-0000-0000-0000E6010000}"/>
    <cellStyle name="Accent3 3 5" xfId="489" xr:uid="{00000000-0005-0000-0000-0000E7010000}"/>
    <cellStyle name="Accent3 4 2" xfId="490" xr:uid="{00000000-0005-0000-0000-0000E8010000}"/>
    <cellStyle name="Accent3 4 3" xfId="491" xr:uid="{00000000-0005-0000-0000-0000E9010000}"/>
    <cellStyle name="Accent3 4 4" xfId="492" xr:uid="{00000000-0005-0000-0000-0000EA010000}"/>
    <cellStyle name="Accent3 4 5" xfId="493" xr:uid="{00000000-0005-0000-0000-0000EB010000}"/>
    <cellStyle name="Accent3 5 2" xfId="494" xr:uid="{00000000-0005-0000-0000-0000EC010000}"/>
    <cellStyle name="Accent3 5 3" xfId="495" xr:uid="{00000000-0005-0000-0000-0000ED010000}"/>
    <cellStyle name="Accent3 5 4" xfId="496" xr:uid="{00000000-0005-0000-0000-0000EE010000}"/>
    <cellStyle name="Accent3 5 5" xfId="497" xr:uid="{00000000-0005-0000-0000-0000EF010000}"/>
    <cellStyle name="Accent3 6 2" xfId="498" xr:uid="{00000000-0005-0000-0000-0000F0010000}"/>
    <cellStyle name="Accent3 6 3" xfId="499" xr:uid="{00000000-0005-0000-0000-0000F1010000}"/>
    <cellStyle name="Accent3 6 4" xfId="500" xr:uid="{00000000-0005-0000-0000-0000F2010000}"/>
    <cellStyle name="Accent3 6 5" xfId="501" xr:uid="{00000000-0005-0000-0000-0000F3010000}"/>
    <cellStyle name="Accent3 7 2" xfId="502" xr:uid="{00000000-0005-0000-0000-0000F4010000}"/>
    <cellStyle name="Accent3 7 3" xfId="503" xr:uid="{00000000-0005-0000-0000-0000F5010000}"/>
    <cellStyle name="Accent3 7 4" xfId="504" xr:uid="{00000000-0005-0000-0000-0000F6010000}"/>
    <cellStyle name="Accent3 7 5" xfId="505" xr:uid="{00000000-0005-0000-0000-0000F7010000}"/>
    <cellStyle name="Accent4 2 2" xfId="506" xr:uid="{00000000-0005-0000-0000-0000F8010000}"/>
    <cellStyle name="Accent4 2 3" xfId="507" xr:uid="{00000000-0005-0000-0000-0000F9010000}"/>
    <cellStyle name="Accent4 2 4" xfId="508" xr:uid="{00000000-0005-0000-0000-0000FA010000}"/>
    <cellStyle name="Accent4 2 5" xfId="509" xr:uid="{00000000-0005-0000-0000-0000FB010000}"/>
    <cellStyle name="Accent4 3 2" xfId="510" xr:uid="{00000000-0005-0000-0000-0000FC010000}"/>
    <cellStyle name="Accent4 3 3" xfId="511" xr:uid="{00000000-0005-0000-0000-0000FD010000}"/>
    <cellStyle name="Accent4 3 4" xfId="512" xr:uid="{00000000-0005-0000-0000-0000FE010000}"/>
    <cellStyle name="Accent4 3 5" xfId="513" xr:uid="{00000000-0005-0000-0000-0000FF010000}"/>
    <cellStyle name="Accent4 4 2" xfId="514" xr:uid="{00000000-0005-0000-0000-000000020000}"/>
    <cellStyle name="Accent4 4 3" xfId="515" xr:uid="{00000000-0005-0000-0000-000001020000}"/>
    <cellStyle name="Accent4 4 4" xfId="516" xr:uid="{00000000-0005-0000-0000-000002020000}"/>
    <cellStyle name="Accent4 4 5" xfId="517" xr:uid="{00000000-0005-0000-0000-000003020000}"/>
    <cellStyle name="Accent4 5 2" xfId="518" xr:uid="{00000000-0005-0000-0000-000004020000}"/>
    <cellStyle name="Accent4 5 3" xfId="519" xr:uid="{00000000-0005-0000-0000-000005020000}"/>
    <cellStyle name="Accent4 5 4" xfId="520" xr:uid="{00000000-0005-0000-0000-000006020000}"/>
    <cellStyle name="Accent4 5 5" xfId="521" xr:uid="{00000000-0005-0000-0000-000007020000}"/>
    <cellStyle name="Accent4 6 2" xfId="522" xr:uid="{00000000-0005-0000-0000-000008020000}"/>
    <cellStyle name="Accent4 6 3" xfId="523" xr:uid="{00000000-0005-0000-0000-000009020000}"/>
    <cellStyle name="Accent4 6 4" xfId="524" xr:uid="{00000000-0005-0000-0000-00000A020000}"/>
    <cellStyle name="Accent4 6 5" xfId="525" xr:uid="{00000000-0005-0000-0000-00000B020000}"/>
    <cellStyle name="Accent4 7 2" xfId="526" xr:uid="{00000000-0005-0000-0000-00000C020000}"/>
    <cellStyle name="Accent4 7 3" xfId="527" xr:uid="{00000000-0005-0000-0000-00000D020000}"/>
    <cellStyle name="Accent4 7 4" xfId="528" xr:uid="{00000000-0005-0000-0000-00000E020000}"/>
    <cellStyle name="Accent4 7 5" xfId="529" xr:uid="{00000000-0005-0000-0000-00000F020000}"/>
    <cellStyle name="Accent5 2 2" xfId="530" xr:uid="{00000000-0005-0000-0000-000010020000}"/>
    <cellStyle name="Accent5 2 3" xfId="531" xr:uid="{00000000-0005-0000-0000-000011020000}"/>
    <cellStyle name="Accent5 2 4" xfId="532" xr:uid="{00000000-0005-0000-0000-000012020000}"/>
    <cellStyle name="Accent5 2 5" xfId="533" xr:uid="{00000000-0005-0000-0000-000013020000}"/>
    <cellStyle name="Accent5 3 2" xfId="534" xr:uid="{00000000-0005-0000-0000-000014020000}"/>
    <cellStyle name="Accent5 3 3" xfId="535" xr:uid="{00000000-0005-0000-0000-000015020000}"/>
    <cellStyle name="Accent5 3 4" xfId="536" xr:uid="{00000000-0005-0000-0000-000016020000}"/>
    <cellStyle name="Accent5 3 5" xfId="537" xr:uid="{00000000-0005-0000-0000-000017020000}"/>
    <cellStyle name="Accent5 4 2" xfId="538" xr:uid="{00000000-0005-0000-0000-000018020000}"/>
    <cellStyle name="Accent5 4 3" xfId="539" xr:uid="{00000000-0005-0000-0000-000019020000}"/>
    <cellStyle name="Accent5 4 4" xfId="540" xr:uid="{00000000-0005-0000-0000-00001A020000}"/>
    <cellStyle name="Accent5 4 5" xfId="541" xr:uid="{00000000-0005-0000-0000-00001B020000}"/>
    <cellStyle name="Accent5 5 2" xfId="542" xr:uid="{00000000-0005-0000-0000-00001C020000}"/>
    <cellStyle name="Accent5 5 3" xfId="543" xr:uid="{00000000-0005-0000-0000-00001D020000}"/>
    <cellStyle name="Accent5 5 4" xfId="544" xr:uid="{00000000-0005-0000-0000-00001E020000}"/>
    <cellStyle name="Accent5 5 5" xfId="545" xr:uid="{00000000-0005-0000-0000-00001F020000}"/>
    <cellStyle name="Accent5 6 2" xfId="546" xr:uid="{00000000-0005-0000-0000-000020020000}"/>
    <cellStyle name="Accent5 6 3" xfId="547" xr:uid="{00000000-0005-0000-0000-000021020000}"/>
    <cellStyle name="Accent5 6 4" xfId="548" xr:uid="{00000000-0005-0000-0000-000022020000}"/>
    <cellStyle name="Accent5 6 5" xfId="549" xr:uid="{00000000-0005-0000-0000-000023020000}"/>
    <cellStyle name="Accent5 7 2" xfId="550" xr:uid="{00000000-0005-0000-0000-000024020000}"/>
    <cellStyle name="Accent5 7 3" xfId="551" xr:uid="{00000000-0005-0000-0000-000025020000}"/>
    <cellStyle name="Accent5 7 4" xfId="552" xr:uid="{00000000-0005-0000-0000-000026020000}"/>
    <cellStyle name="Accent5 7 5" xfId="553" xr:uid="{00000000-0005-0000-0000-000027020000}"/>
    <cellStyle name="Accent6 2 2" xfId="554" xr:uid="{00000000-0005-0000-0000-000028020000}"/>
    <cellStyle name="Accent6 2 3" xfId="555" xr:uid="{00000000-0005-0000-0000-000029020000}"/>
    <cellStyle name="Accent6 2 4" xfId="556" xr:uid="{00000000-0005-0000-0000-00002A020000}"/>
    <cellStyle name="Accent6 2 5" xfId="557" xr:uid="{00000000-0005-0000-0000-00002B020000}"/>
    <cellStyle name="Accent6 3 2" xfId="558" xr:uid="{00000000-0005-0000-0000-00002C020000}"/>
    <cellStyle name="Accent6 3 3" xfId="559" xr:uid="{00000000-0005-0000-0000-00002D020000}"/>
    <cellStyle name="Accent6 3 4" xfId="560" xr:uid="{00000000-0005-0000-0000-00002E020000}"/>
    <cellStyle name="Accent6 3 5" xfId="561" xr:uid="{00000000-0005-0000-0000-00002F020000}"/>
    <cellStyle name="Accent6 4 2" xfId="562" xr:uid="{00000000-0005-0000-0000-000030020000}"/>
    <cellStyle name="Accent6 4 3" xfId="563" xr:uid="{00000000-0005-0000-0000-000031020000}"/>
    <cellStyle name="Accent6 4 4" xfId="564" xr:uid="{00000000-0005-0000-0000-000032020000}"/>
    <cellStyle name="Accent6 4 5" xfId="565" xr:uid="{00000000-0005-0000-0000-000033020000}"/>
    <cellStyle name="Accent6 5 2" xfId="566" xr:uid="{00000000-0005-0000-0000-000034020000}"/>
    <cellStyle name="Accent6 5 3" xfId="567" xr:uid="{00000000-0005-0000-0000-000035020000}"/>
    <cellStyle name="Accent6 5 4" xfId="568" xr:uid="{00000000-0005-0000-0000-000036020000}"/>
    <cellStyle name="Accent6 5 5" xfId="569" xr:uid="{00000000-0005-0000-0000-000037020000}"/>
    <cellStyle name="Accent6 6 2" xfId="570" xr:uid="{00000000-0005-0000-0000-000038020000}"/>
    <cellStyle name="Accent6 6 3" xfId="571" xr:uid="{00000000-0005-0000-0000-000039020000}"/>
    <cellStyle name="Accent6 6 4" xfId="572" xr:uid="{00000000-0005-0000-0000-00003A020000}"/>
    <cellStyle name="Accent6 6 5" xfId="573" xr:uid="{00000000-0005-0000-0000-00003B020000}"/>
    <cellStyle name="Accent6 7 2" xfId="574" xr:uid="{00000000-0005-0000-0000-00003C020000}"/>
    <cellStyle name="Accent6 7 3" xfId="575" xr:uid="{00000000-0005-0000-0000-00003D020000}"/>
    <cellStyle name="Accent6 7 4" xfId="576" xr:uid="{00000000-0005-0000-0000-00003E020000}"/>
    <cellStyle name="Accent6 7 5" xfId="577" xr:uid="{00000000-0005-0000-0000-00003F020000}"/>
    <cellStyle name="Bad 2 2" xfId="578" xr:uid="{00000000-0005-0000-0000-000040020000}"/>
    <cellStyle name="Bad 2 3" xfId="579" xr:uid="{00000000-0005-0000-0000-000041020000}"/>
    <cellStyle name="Bad 2 4" xfId="580" xr:uid="{00000000-0005-0000-0000-000042020000}"/>
    <cellStyle name="Bad 2 5" xfId="581" xr:uid="{00000000-0005-0000-0000-000043020000}"/>
    <cellStyle name="Bad 3 2" xfId="582" xr:uid="{00000000-0005-0000-0000-000044020000}"/>
    <cellStyle name="Bad 3 3" xfId="583" xr:uid="{00000000-0005-0000-0000-000045020000}"/>
    <cellStyle name="Bad 3 4" xfId="584" xr:uid="{00000000-0005-0000-0000-000046020000}"/>
    <cellStyle name="Bad 3 5" xfId="585" xr:uid="{00000000-0005-0000-0000-000047020000}"/>
    <cellStyle name="Bad 4 2" xfId="586" xr:uid="{00000000-0005-0000-0000-000048020000}"/>
    <cellStyle name="Bad 4 3" xfId="587" xr:uid="{00000000-0005-0000-0000-000049020000}"/>
    <cellStyle name="Bad 4 4" xfId="588" xr:uid="{00000000-0005-0000-0000-00004A020000}"/>
    <cellStyle name="Bad 4 5" xfId="589" xr:uid="{00000000-0005-0000-0000-00004B020000}"/>
    <cellStyle name="Bad 5 2" xfId="590" xr:uid="{00000000-0005-0000-0000-00004C020000}"/>
    <cellStyle name="Bad 5 3" xfId="591" xr:uid="{00000000-0005-0000-0000-00004D020000}"/>
    <cellStyle name="Bad 5 4" xfId="592" xr:uid="{00000000-0005-0000-0000-00004E020000}"/>
    <cellStyle name="Bad 5 5" xfId="593" xr:uid="{00000000-0005-0000-0000-00004F020000}"/>
    <cellStyle name="Bad 6 2" xfId="594" xr:uid="{00000000-0005-0000-0000-000050020000}"/>
    <cellStyle name="Bad 6 3" xfId="595" xr:uid="{00000000-0005-0000-0000-000051020000}"/>
    <cellStyle name="Bad 6 4" xfId="596" xr:uid="{00000000-0005-0000-0000-000052020000}"/>
    <cellStyle name="Bad 6 5" xfId="597" xr:uid="{00000000-0005-0000-0000-000053020000}"/>
    <cellStyle name="Bad 7 2" xfId="598" xr:uid="{00000000-0005-0000-0000-000054020000}"/>
    <cellStyle name="Bad 7 3" xfId="599" xr:uid="{00000000-0005-0000-0000-000055020000}"/>
    <cellStyle name="Bad 7 4" xfId="600" xr:uid="{00000000-0005-0000-0000-000056020000}"/>
    <cellStyle name="Bad 7 5" xfId="601" xr:uid="{00000000-0005-0000-0000-000057020000}"/>
    <cellStyle name="Calculation 2 2" xfId="602" xr:uid="{00000000-0005-0000-0000-000058020000}"/>
    <cellStyle name="Calculation 2 3" xfId="603" xr:uid="{00000000-0005-0000-0000-000059020000}"/>
    <cellStyle name="Calculation 2 4" xfId="604" xr:uid="{00000000-0005-0000-0000-00005A020000}"/>
    <cellStyle name="Calculation 2 5" xfId="605" xr:uid="{00000000-0005-0000-0000-00005B020000}"/>
    <cellStyle name="Calculation 3 2" xfId="606" xr:uid="{00000000-0005-0000-0000-00005C020000}"/>
    <cellStyle name="Calculation 3 3" xfId="607" xr:uid="{00000000-0005-0000-0000-00005D020000}"/>
    <cellStyle name="Calculation 3 4" xfId="608" xr:uid="{00000000-0005-0000-0000-00005E020000}"/>
    <cellStyle name="Calculation 3 5" xfId="609" xr:uid="{00000000-0005-0000-0000-00005F020000}"/>
    <cellStyle name="Calculation 4 2" xfId="610" xr:uid="{00000000-0005-0000-0000-000060020000}"/>
    <cellStyle name="Calculation 4 3" xfId="611" xr:uid="{00000000-0005-0000-0000-000061020000}"/>
    <cellStyle name="Calculation 4 4" xfId="612" xr:uid="{00000000-0005-0000-0000-000062020000}"/>
    <cellStyle name="Calculation 4 5" xfId="613" xr:uid="{00000000-0005-0000-0000-000063020000}"/>
    <cellStyle name="Calculation 5 2" xfId="614" xr:uid="{00000000-0005-0000-0000-000064020000}"/>
    <cellStyle name="Calculation 5 3" xfId="615" xr:uid="{00000000-0005-0000-0000-000065020000}"/>
    <cellStyle name="Calculation 5 4" xfId="616" xr:uid="{00000000-0005-0000-0000-000066020000}"/>
    <cellStyle name="Calculation 5 5" xfId="617" xr:uid="{00000000-0005-0000-0000-000067020000}"/>
    <cellStyle name="Calculation 6 2" xfId="618" xr:uid="{00000000-0005-0000-0000-000068020000}"/>
    <cellStyle name="Calculation 6 3" xfId="619" xr:uid="{00000000-0005-0000-0000-000069020000}"/>
    <cellStyle name="Calculation 6 4" xfId="620" xr:uid="{00000000-0005-0000-0000-00006A020000}"/>
    <cellStyle name="Calculation 6 5" xfId="621" xr:uid="{00000000-0005-0000-0000-00006B020000}"/>
    <cellStyle name="Calculation 7 2" xfId="622" xr:uid="{00000000-0005-0000-0000-00006C020000}"/>
    <cellStyle name="Calculation 7 3" xfId="623" xr:uid="{00000000-0005-0000-0000-00006D020000}"/>
    <cellStyle name="Calculation 7 4" xfId="624" xr:uid="{00000000-0005-0000-0000-00006E020000}"/>
    <cellStyle name="Calculation 7 5" xfId="625" xr:uid="{00000000-0005-0000-0000-00006F020000}"/>
    <cellStyle name="Check Cell 2 2" xfId="626" xr:uid="{00000000-0005-0000-0000-000070020000}"/>
    <cellStyle name="Check Cell 2 3" xfId="627" xr:uid="{00000000-0005-0000-0000-000071020000}"/>
    <cellStyle name="Check Cell 2 4" xfId="628" xr:uid="{00000000-0005-0000-0000-000072020000}"/>
    <cellStyle name="Check Cell 2 5" xfId="629" xr:uid="{00000000-0005-0000-0000-000073020000}"/>
    <cellStyle name="Check Cell 3 2" xfId="630" xr:uid="{00000000-0005-0000-0000-000074020000}"/>
    <cellStyle name="Check Cell 3 3" xfId="631" xr:uid="{00000000-0005-0000-0000-000075020000}"/>
    <cellStyle name="Check Cell 3 4" xfId="632" xr:uid="{00000000-0005-0000-0000-000076020000}"/>
    <cellStyle name="Check Cell 3 5" xfId="633" xr:uid="{00000000-0005-0000-0000-000077020000}"/>
    <cellStyle name="Check Cell 4 2" xfId="634" xr:uid="{00000000-0005-0000-0000-000078020000}"/>
    <cellStyle name="Check Cell 4 3" xfId="635" xr:uid="{00000000-0005-0000-0000-000079020000}"/>
    <cellStyle name="Check Cell 4 4" xfId="636" xr:uid="{00000000-0005-0000-0000-00007A020000}"/>
    <cellStyle name="Check Cell 4 5" xfId="637" xr:uid="{00000000-0005-0000-0000-00007B020000}"/>
    <cellStyle name="Check Cell 5 2" xfId="638" xr:uid="{00000000-0005-0000-0000-00007C020000}"/>
    <cellStyle name="Check Cell 5 3" xfId="639" xr:uid="{00000000-0005-0000-0000-00007D020000}"/>
    <cellStyle name="Check Cell 5 4" xfId="640" xr:uid="{00000000-0005-0000-0000-00007E020000}"/>
    <cellStyle name="Check Cell 5 5" xfId="641" xr:uid="{00000000-0005-0000-0000-00007F020000}"/>
    <cellStyle name="Check Cell 6 2" xfId="642" xr:uid="{00000000-0005-0000-0000-000080020000}"/>
    <cellStyle name="Check Cell 6 3" xfId="643" xr:uid="{00000000-0005-0000-0000-000081020000}"/>
    <cellStyle name="Check Cell 6 4" xfId="644" xr:uid="{00000000-0005-0000-0000-000082020000}"/>
    <cellStyle name="Check Cell 6 5" xfId="645" xr:uid="{00000000-0005-0000-0000-000083020000}"/>
    <cellStyle name="Check Cell 7 2" xfId="646" xr:uid="{00000000-0005-0000-0000-000084020000}"/>
    <cellStyle name="Check Cell 7 3" xfId="647" xr:uid="{00000000-0005-0000-0000-000085020000}"/>
    <cellStyle name="Check Cell 7 4" xfId="648" xr:uid="{00000000-0005-0000-0000-000086020000}"/>
    <cellStyle name="Check Cell 7 5" xfId="649" xr:uid="{00000000-0005-0000-0000-000087020000}"/>
    <cellStyle name="Comma" xfId="1" builtinId="3"/>
    <cellStyle name="Comma 2" xfId="650" xr:uid="{00000000-0005-0000-0000-000089020000}"/>
    <cellStyle name="Comma 2 2" xfId="1484" xr:uid="{00000000-0005-0000-0000-00008B020000}"/>
    <cellStyle name="Comma 2 2 2" xfId="1491" xr:uid="{E937394E-48E3-4DFC-995B-B6866E764F7D}"/>
    <cellStyle name="Comma 2 3" xfId="1483" xr:uid="{00000000-0005-0000-0000-00008A020000}"/>
    <cellStyle name="Comma 3" xfId="651" xr:uid="{00000000-0005-0000-0000-00008A020000}"/>
    <cellStyle name="Comma 4" xfId="652" xr:uid="{00000000-0005-0000-0000-00008B020000}"/>
    <cellStyle name="Comma 5" xfId="653" xr:uid="{00000000-0005-0000-0000-00008C020000}"/>
    <cellStyle name="Comma 6" xfId="1485" xr:uid="{00000000-0005-0000-0000-00008F020000}"/>
    <cellStyle name="Comma 7" xfId="1480" xr:uid="{00000000-0005-0000-0000-0000F6050000}"/>
    <cellStyle name="Comma 8" xfId="1489" xr:uid="{92BDAEFA-ADE5-47E4-B5DA-D3A79FB532E0}"/>
    <cellStyle name="Comma 9" xfId="1492" xr:uid="{2623B906-AC29-4B9A-82D5-EA9C095E01E5}"/>
    <cellStyle name="Excel Built-in Normal" xfId="654" xr:uid="{00000000-0005-0000-0000-00008D020000}"/>
    <cellStyle name="Explanatory Text 2 2" xfId="655" xr:uid="{00000000-0005-0000-0000-00008E020000}"/>
    <cellStyle name="Explanatory Text 2 3" xfId="656" xr:uid="{00000000-0005-0000-0000-00008F020000}"/>
    <cellStyle name="Explanatory Text 2 4" xfId="657" xr:uid="{00000000-0005-0000-0000-000090020000}"/>
    <cellStyle name="Explanatory Text 2 5" xfId="658" xr:uid="{00000000-0005-0000-0000-000091020000}"/>
    <cellStyle name="Explanatory Text 3 2" xfId="659" xr:uid="{00000000-0005-0000-0000-000092020000}"/>
    <cellStyle name="Explanatory Text 3 3" xfId="660" xr:uid="{00000000-0005-0000-0000-000093020000}"/>
    <cellStyle name="Explanatory Text 3 4" xfId="661" xr:uid="{00000000-0005-0000-0000-000094020000}"/>
    <cellStyle name="Explanatory Text 3 5" xfId="662" xr:uid="{00000000-0005-0000-0000-000095020000}"/>
    <cellStyle name="Explanatory Text 4 2" xfId="663" xr:uid="{00000000-0005-0000-0000-000096020000}"/>
    <cellStyle name="Explanatory Text 4 3" xfId="664" xr:uid="{00000000-0005-0000-0000-000097020000}"/>
    <cellStyle name="Explanatory Text 4 4" xfId="665" xr:uid="{00000000-0005-0000-0000-000098020000}"/>
    <cellStyle name="Explanatory Text 4 5" xfId="666" xr:uid="{00000000-0005-0000-0000-000099020000}"/>
    <cellStyle name="Explanatory Text 5 2" xfId="667" xr:uid="{00000000-0005-0000-0000-00009A020000}"/>
    <cellStyle name="Explanatory Text 5 3" xfId="668" xr:uid="{00000000-0005-0000-0000-00009B020000}"/>
    <cellStyle name="Explanatory Text 5 4" xfId="669" xr:uid="{00000000-0005-0000-0000-00009C020000}"/>
    <cellStyle name="Explanatory Text 5 5" xfId="670" xr:uid="{00000000-0005-0000-0000-00009D020000}"/>
    <cellStyle name="Explanatory Text 6 2" xfId="671" xr:uid="{00000000-0005-0000-0000-00009E020000}"/>
    <cellStyle name="Explanatory Text 6 3" xfId="672" xr:uid="{00000000-0005-0000-0000-00009F020000}"/>
    <cellStyle name="Explanatory Text 6 4" xfId="673" xr:uid="{00000000-0005-0000-0000-0000A0020000}"/>
    <cellStyle name="Explanatory Text 6 5" xfId="674" xr:uid="{00000000-0005-0000-0000-0000A1020000}"/>
    <cellStyle name="Explanatory Text 7 2" xfId="675" xr:uid="{00000000-0005-0000-0000-0000A2020000}"/>
    <cellStyle name="Explanatory Text 7 3" xfId="676" xr:uid="{00000000-0005-0000-0000-0000A3020000}"/>
    <cellStyle name="Explanatory Text 7 4" xfId="677" xr:uid="{00000000-0005-0000-0000-0000A4020000}"/>
    <cellStyle name="Explanatory Text 7 5" xfId="678" xr:uid="{00000000-0005-0000-0000-0000A5020000}"/>
    <cellStyle name="Good 2 2" xfId="679" xr:uid="{00000000-0005-0000-0000-0000A6020000}"/>
    <cellStyle name="Good 2 3" xfId="680" xr:uid="{00000000-0005-0000-0000-0000A7020000}"/>
    <cellStyle name="Good 2 4" xfId="681" xr:uid="{00000000-0005-0000-0000-0000A8020000}"/>
    <cellStyle name="Good 2 5" xfId="682" xr:uid="{00000000-0005-0000-0000-0000A9020000}"/>
    <cellStyle name="Good 3 2" xfId="683" xr:uid="{00000000-0005-0000-0000-0000AA020000}"/>
    <cellStyle name="Good 3 3" xfId="684" xr:uid="{00000000-0005-0000-0000-0000AB020000}"/>
    <cellStyle name="Good 3 4" xfId="685" xr:uid="{00000000-0005-0000-0000-0000AC020000}"/>
    <cellStyle name="Good 3 5" xfId="686" xr:uid="{00000000-0005-0000-0000-0000AD020000}"/>
    <cellStyle name="Good 4 2" xfId="687" xr:uid="{00000000-0005-0000-0000-0000AE020000}"/>
    <cellStyle name="Good 4 3" xfId="688" xr:uid="{00000000-0005-0000-0000-0000AF020000}"/>
    <cellStyle name="Good 4 4" xfId="689" xr:uid="{00000000-0005-0000-0000-0000B0020000}"/>
    <cellStyle name="Good 4 5" xfId="690" xr:uid="{00000000-0005-0000-0000-0000B1020000}"/>
    <cellStyle name="Good 5 2" xfId="691" xr:uid="{00000000-0005-0000-0000-0000B2020000}"/>
    <cellStyle name="Good 5 3" xfId="692" xr:uid="{00000000-0005-0000-0000-0000B3020000}"/>
    <cellStyle name="Good 5 4" xfId="693" xr:uid="{00000000-0005-0000-0000-0000B4020000}"/>
    <cellStyle name="Good 5 5" xfId="694" xr:uid="{00000000-0005-0000-0000-0000B5020000}"/>
    <cellStyle name="Good 6 2" xfId="695" xr:uid="{00000000-0005-0000-0000-0000B6020000}"/>
    <cellStyle name="Good 6 3" xfId="696" xr:uid="{00000000-0005-0000-0000-0000B7020000}"/>
    <cellStyle name="Good 6 4" xfId="697" xr:uid="{00000000-0005-0000-0000-0000B8020000}"/>
    <cellStyle name="Good 6 5" xfId="698" xr:uid="{00000000-0005-0000-0000-0000B9020000}"/>
    <cellStyle name="Good 7 2" xfId="699" xr:uid="{00000000-0005-0000-0000-0000BA020000}"/>
    <cellStyle name="Good 7 3" xfId="700" xr:uid="{00000000-0005-0000-0000-0000BB020000}"/>
    <cellStyle name="Good 7 4" xfId="701" xr:uid="{00000000-0005-0000-0000-0000BC020000}"/>
    <cellStyle name="Good 7 5" xfId="702" xr:uid="{00000000-0005-0000-0000-0000BD020000}"/>
    <cellStyle name="Heading 1 2 2" xfId="703" xr:uid="{00000000-0005-0000-0000-0000BE020000}"/>
    <cellStyle name="Heading 1 2 3" xfId="704" xr:uid="{00000000-0005-0000-0000-0000BF020000}"/>
    <cellStyle name="Heading 1 2 4" xfId="705" xr:uid="{00000000-0005-0000-0000-0000C0020000}"/>
    <cellStyle name="Heading 1 2 5" xfId="706" xr:uid="{00000000-0005-0000-0000-0000C1020000}"/>
    <cellStyle name="Heading 1 3 2" xfId="707" xr:uid="{00000000-0005-0000-0000-0000C2020000}"/>
    <cellStyle name="Heading 1 3 3" xfId="708" xr:uid="{00000000-0005-0000-0000-0000C3020000}"/>
    <cellStyle name="Heading 1 3 4" xfId="709" xr:uid="{00000000-0005-0000-0000-0000C4020000}"/>
    <cellStyle name="Heading 1 3 5" xfId="710" xr:uid="{00000000-0005-0000-0000-0000C5020000}"/>
    <cellStyle name="Heading 1 4 2" xfId="711" xr:uid="{00000000-0005-0000-0000-0000C6020000}"/>
    <cellStyle name="Heading 1 4 3" xfId="712" xr:uid="{00000000-0005-0000-0000-0000C7020000}"/>
    <cellStyle name="Heading 1 4 4" xfId="713" xr:uid="{00000000-0005-0000-0000-0000C8020000}"/>
    <cellStyle name="Heading 1 4 5" xfId="714" xr:uid="{00000000-0005-0000-0000-0000C9020000}"/>
    <cellStyle name="Heading 1 5 2" xfId="715" xr:uid="{00000000-0005-0000-0000-0000CA020000}"/>
    <cellStyle name="Heading 1 5 3" xfId="716" xr:uid="{00000000-0005-0000-0000-0000CB020000}"/>
    <cellStyle name="Heading 1 5 4" xfId="717" xr:uid="{00000000-0005-0000-0000-0000CC020000}"/>
    <cellStyle name="Heading 1 5 5" xfId="718" xr:uid="{00000000-0005-0000-0000-0000CD020000}"/>
    <cellStyle name="Heading 1 6 2" xfId="719" xr:uid="{00000000-0005-0000-0000-0000CE020000}"/>
    <cellStyle name="Heading 1 6 3" xfId="720" xr:uid="{00000000-0005-0000-0000-0000CF020000}"/>
    <cellStyle name="Heading 1 6 4" xfId="721" xr:uid="{00000000-0005-0000-0000-0000D0020000}"/>
    <cellStyle name="Heading 1 6 5" xfId="722" xr:uid="{00000000-0005-0000-0000-0000D1020000}"/>
    <cellStyle name="Heading 1 7 2" xfId="723" xr:uid="{00000000-0005-0000-0000-0000D2020000}"/>
    <cellStyle name="Heading 1 7 3" xfId="724" xr:uid="{00000000-0005-0000-0000-0000D3020000}"/>
    <cellStyle name="Heading 1 7 4" xfId="725" xr:uid="{00000000-0005-0000-0000-0000D4020000}"/>
    <cellStyle name="Heading 1 7 5" xfId="726" xr:uid="{00000000-0005-0000-0000-0000D5020000}"/>
    <cellStyle name="Heading 2 2 2" xfId="727" xr:uid="{00000000-0005-0000-0000-0000D6020000}"/>
    <cellStyle name="Heading 2 2 3" xfId="728" xr:uid="{00000000-0005-0000-0000-0000D7020000}"/>
    <cellStyle name="Heading 2 2 4" xfId="729" xr:uid="{00000000-0005-0000-0000-0000D8020000}"/>
    <cellStyle name="Heading 2 2 5" xfId="730" xr:uid="{00000000-0005-0000-0000-0000D9020000}"/>
    <cellStyle name="Heading 2 3 2" xfId="731" xr:uid="{00000000-0005-0000-0000-0000DA020000}"/>
    <cellStyle name="Heading 2 3 3" xfId="732" xr:uid="{00000000-0005-0000-0000-0000DB020000}"/>
    <cellStyle name="Heading 2 3 4" xfId="733" xr:uid="{00000000-0005-0000-0000-0000DC020000}"/>
    <cellStyle name="Heading 2 3 5" xfId="734" xr:uid="{00000000-0005-0000-0000-0000DD020000}"/>
    <cellStyle name="Heading 2 4 2" xfId="735" xr:uid="{00000000-0005-0000-0000-0000DE020000}"/>
    <cellStyle name="Heading 2 4 3" xfId="736" xr:uid="{00000000-0005-0000-0000-0000DF020000}"/>
    <cellStyle name="Heading 2 4 4" xfId="737" xr:uid="{00000000-0005-0000-0000-0000E0020000}"/>
    <cellStyle name="Heading 2 4 5" xfId="738" xr:uid="{00000000-0005-0000-0000-0000E1020000}"/>
    <cellStyle name="Heading 2 5 2" xfId="739" xr:uid="{00000000-0005-0000-0000-0000E2020000}"/>
    <cellStyle name="Heading 2 5 3" xfId="740" xr:uid="{00000000-0005-0000-0000-0000E3020000}"/>
    <cellStyle name="Heading 2 5 4" xfId="741" xr:uid="{00000000-0005-0000-0000-0000E4020000}"/>
    <cellStyle name="Heading 2 5 5" xfId="742" xr:uid="{00000000-0005-0000-0000-0000E5020000}"/>
    <cellStyle name="Heading 2 6 2" xfId="743" xr:uid="{00000000-0005-0000-0000-0000E6020000}"/>
    <cellStyle name="Heading 2 6 3" xfId="744" xr:uid="{00000000-0005-0000-0000-0000E7020000}"/>
    <cellStyle name="Heading 2 6 4" xfId="745" xr:uid="{00000000-0005-0000-0000-0000E8020000}"/>
    <cellStyle name="Heading 2 6 5" xfId="746" xr:uid="{00000000-0005-0000-0000-0000E9020000}"/>
    <cellStyle name="Heading 2 7 2" xfId="747" xr:uid="{00000000-0005-0000-0000-0000EA020000}"/>
    <cellStyle name="Heading 2 7 3" xfId="748" xr:uid="{00000000-0005-0000-0000-0000EB020000}"/>
    <cellStyle name="Heading 2 7 4" xfId="749" xr:uid="{00000000-0005-0000-0000-0000EC020000}"/>
    <cellStyle name="Heading 2 7 5" xfId="750" xr:uid="{00000000-0005-0000-0000-0000ED020000}"/>
    <cellStyle name="Heading 3 2 2" xfId="751" xr:uid="{00000000-0005-0000-0000-0000EE020000}"/>
    <cellStyle name="Heading 3 2 3" xfId="752" xr:uid="{00000000-0005-0000-0000-0000EF020000}"/>
    <cellStyle name="Heading 3 2 4" xfId="753" xr:uid="{00000000-0005-0000-0000-0000F0020000}"/>
    <cellStyle name="Heading 3 2 5" xfId="754" xr:uid="{00000000-0005-0000-0000-0000F1020000}"/>
    <cellStyle name="Heading 3 3 2" xfId="755" xr:uid="{00000000-0005-0000-0000-0000F2020000}"/>
    <cellStyle name="Heading 3 3 3" xfId="756" xr:uid="{00000000-0005-0000-0000-0000F3020000}"/>
    <cellStyle name="Heading 3 3 4" xfId="757" xr:uid="{00000000-0005-0000-0000-0000F4020000}"/>
    <cellStyle name="Heading 3 3 5" xfId="758" xr:uid="{00000000-0005-0000-0000-0000F5020000}"/>
    <cellStyle name="Heading 3 4 2" xfId="759" xr:uid="{00000000-0005-0000-0000-0000F6020000}"/>
    <cellStyle name="Heading 3 4 3" xfId="760" xr:uid="{00000000-0005-0000-0000-0000F7020000}"/>
    <cellStyle name="Heading 3 4 4" xfId="761" xr:uid="{00000000-0005-0000-0000-0000F8020000}"/>
    <cellStyle name="Heading 3 4 5" xfId="762" xr:uid="{00000000-0005-0000-0000-0000F9020000}"/>
    <cellStyle name="Heading 3 5 2" xfId="763" xr:uid="{00000000-0005-0000-0000-0000FA020000}"/>
    <cellStyle name="Heading 3 5 3" xfId="764" xr:uid="{00000000-0005-0000-0000-0000FB020000}"/>
    <cellStyle name="Heading 3 5 4" xfId="765" xr:uid="{00000000-0005-0000-0000-0000FC020000}"/>
    <cellStyle name="Heading 3 5 5" xfId="766" xr:uid="{00000000-0005-0000-0000-0000FD020000}"/>
    <cellStyle name="Heading 3 6 2" xfId="767" xr:uid="{00000000-0005-0000-0000-0000FE020000}"/>
    <cellStyle name="Heading 3 6 3" xfId="768" xr:uid="{00000000-0005-0000-0000-0000FF020000}"/>
    <cellStyle name="Heading 3 6 4" xfId="769" xr:uid="{00000000-0005-0000-0000-000000030000}"/>
    <cellStyle name="Heading 3 6 5" xfId="770" xr:uid="{00000000-0005-0000-0000-000001030000}"/>
    <cellStyle name="Heading 3 7 2" xfId="771" xr:uid="{00000000-0005-0000-0000-000002030000}"/>
    <cellStyle name="Heading 3 7 3" xfId="772" xr:uid="{00000000-0005-0000-0000-000003030000}"/>
    <cellStyle name="Heading 3 7 4" xfId="773" xr:uid="{00000000-0005-0000-0000-000004030000}"/>
    <cellStyle name="Heading 3 7 5" xfId="774" xr:uid="{00000000-0005-0000-0000-000005030000}"/>
    <cellStyle name="Heading 4 2 2" xfId="775" xr:uid="{00000000-0005-0000-0000-000006030000}"/>
    <cellStyle name="Heading 4 2 3" xfId="776" xr:uid="{00000000-0005-0000-0000-000007030000}"/>
    <cellStyle name="Heading 4 2 4" xfId="777" xr:uid="{00000000-0005-0000-0000-000008030000}"/>
    <cellStyle name="Heading 4 2 5" xfId="778" xr:uid="{00000000-0005-0000-0000-000009030000}"/>
    <cellStyle name="Heading 4 3 2" xfId="779" xr:uid="{00000000-0005-0000-0000-00000A030000}"/>
    <cellStyle name="Heading 4 3 3" xfId="780" xr:uid="{00000000-0005-0000-0000-00000B030000}"/>
    <cellStyle name="Heading 4 3 4" xfId="781" xr:uid="{00000000-0005-0000-0000-00000C030000}"/>
    <cellStyle name="Heading 4 3 5" xfId="782" xr:uid="{00000000-0005-0000-0000-00000D030000}"/>
    <cellStyle name="Heading 4 4 2" xfId="783" xr:uid="{00000000-0005-0000-0000-00000E030000}"/>
    <cellStyle name="Heading 4 4 3" xfId="784" xr:uid="{00000000-0005-0000-0000-00000F030000}"/>
    <cellStyle name="Heading 4 4 4" xfId="785" xr:uid="{00000000-0005-0000-0000-000010030000}"/>
    <cellStyle name="Heading 4 4 5" xfId="786" xr:uid="{00000000-0005-0000-0000-000011030000}"/>
    <cellStyle name="Heading 4 5 2" xfId="787" xr:uid="{00000000-0005-0000-0000-000012030000}"/>
    <cellStyle name="Heading 4 5 3" xfId="788" xr:uid="{00000000-0005-0000-0000-000013030000}"/>
    <cellStyle name="Heading 4 5 4" xfId="789" xr:uid="{00000000-0005-0000-0000-000014030000}"/>
    <cellStyle name="Heading 4 5 5" xfId="790" xr:uid="{00000000-0005-0000-0000-000015030000}"/>
    <cellStyle name="Heading 4 6 2" xfId="791" xr:uid="{00000000-0005-0000-0000-000016030000}"/>
    <cellStyle name="Heading 4 6 3" xfId="792" xr:uid="{00000000-0005-0000-0000-000017030000}"/>
    <cellStyle name="Heading 4 6 4" xfId="793" xr:uid="{00000000-0005-0000-0000-000018030000}"/>
    <cellStyle name="Heading 4 6 5" xfId="794" xr:uid="{00000000-0005-0000-0000-000019030000}"/>
    <cellStyle name="Heading 4 7 2" xfId="795" xr:uid="{00000000-0005-0000-0000-00001A030000}"/>
    <cellStyle name="Heading 4 7 3" xfId="796" xr:uid="{00000000-0005-0000-0000-00001B030000}"/>
    <cellStyle name="Heading 4 7 4" xfId="797" xr:uid="{00000000-0005-0000-0000-00001C030000}"/>
    <cellStyle name="Heading 4 7 5" xfId="798" xr:uid="{00000000-0005-0000-0000-00001D030000}"/>
    <cellStyle name="Input 2 2" xfId="799" xr:uid="{00000000-0005-0000-0000-00001E030000}"/>
    <cellStyle name="Input 2 3" xfId="800" xr:uid="{00000000-0005-0000-0000-00001F030000}"/>
    <cellStyle name="Input 2 4" xfId="801" xr:uid="{00000000-0005-0000-0000-000020030000}"/>
    <cellStyle name="Input 2 5" xfId="802" xr:uid="{00000000-0005-0000-0000-000021030000}"/>
    <cellStyle name="Input 3 2" xfId="803" xr:uid="{00000000-0005-0000-0000-000022030000}"/>
    <cellStyle name="Input 3 3" xfId="804" xr:uid="{00000000-0005-0000-0000-000023030000}"/>
    <cellStyle name="Input 3 4" xfId="805" xr:uid="{00000000-0005-0000-0000-000024030000}"/>
    <cellStyle name="Input 3 5" xfId="806" xr:uid="{00000000-0005-0000-0000-000025030000}"/>
    <cellStyle name="Input 4 2" xfId="807" xr:uid="{00000000-0005-0000-0000-000026030000}"/>
    <cellStyle name="Input 4 3" xfId="808" xr:uid="{00000000-0005-0000-0000-000027030000}"/>
    <cellStyle name="Input 4 4" xfId="809" xr:uid="{00000000-0005-0000-0000-000028030000}"/>
    <cellStyle name="Input 4 5" xfId="810" xr:uid="{00000000-0005-0000-0000-000029030000}"/>
    <cellStyle name="Input 5 2" xfId="811" xr:uid="{00000000-0005-0000-0000-00002A030000}"/>
    <cellStyle name="Input 5 3" xfId="812" xr:uid="{00000000-0005-0000-0000-00002B030000}"/>
    <cellStyle name="Input 5 4" xfId="813" xr:uid="{00000000-0005-0000-0000-00002C030000}"/>
    <cellStyle name="Input 5 5" xfId="814" xr:uid="{00000000-0005-0000-0000-00002D030000}"/>
    <cellStyle name="Input 6 2" xfId="815" xr:uid="{00000000-0005-0000-0000-00002E030000}"/>
    <cellStyle name="Input 6 3" xfId="816" xr:uid="{00000000-0005-0000-0000-00002F030000}"/>
    <cellStyle name="Input 6 4" xfId="817" xr:uid="{00000000-0005-0000-0000-000030030000}"/>
    <cellStyle name="Input 6 5" xfId="818" xr:uid="{00000000-0005-0000-0000-000031030000}"/>
    <cellStyle name="Input 7 2" xfId="819" xr:uid="{00000000-0005-0000-0000-000032030000}"/>
    <cellStyle name="Input 7 3" xfId="820" xr:uid="{00000000-0005-0000-0000-000033030000}"/>
    <cellStyle name="Input 7 4" xfId="821" xr:uid="{00000000-0005-0000-0000-000034030000}"/>
    <cellStyle name="Input 7 5" xfId="822" xr:uid="{00000000-0005-0000-0000-000035030000}"/>
    <cellStyle name="Linked Cell 2 2" xfId="823" xr:uid="{00000000-0005-0000-0000-000036030000}"/>
    <cellStyle name="Linked Cell 2 3" xfId="824" xr:uid="{00000000-0005-0000-0000-000037030000}"/>
    <cellStyle name="Linked Cell 2 4" xfId="825" xr:uid="{00000000-0005-0000-0000-000038030000}"/>
    <cellStyle name="Linked Cell 2 5" xfId="826" xr:uid="{00000000-0005-0000-0000-000039030000}"/>
    <cellStyle name="Linked Cell 3 2" xfId="827" xr:uid="{00000000-0005-0000-0000-00003A030000}"/>
    <cellStyle name="Linked Cell 3 3" xfId="828" xr:uid="{00000000-0005-0000-0000-00003B030000}"/>
    <cellStyle name="Linked Cell 3 4" xfId="829" xr:uid="{00000000-0005-0000-0000-00003C030000}"/>
    <cellStyle name="Linked Cell 3 5" xfId="830" xr:uid="{00000000-0005-0000-0000-00003D030000}"/>
    <cellStyle name="Linked Cell 4 2" xfId="831" xr:uid="{00000000-0005-0000-0000-00003E030000}"/>
    <cellStyle name="Linked Cell 4 3" xfId="832" xr:uid="{00000000-0005-0000-0000-00003F030000}"/>
    <cellStyle name="Linked Cell 4 4" xfId="833" xr:uid="{00000000-0005-0000-0000-000040030000}"/>
    <cellStyle name="Linked Cell 4 5" xfId="834" xr:uid="{00000000-0005-0000-0000-000041030000}"/>
    <cellStyle name="Linked Cell 5 2" xfId="835" xr:uid="{00000000-0005-0000-0000-000042030000}"/>
    <cellStyle name="Linked Cell 5 3" xfId="836" xr:uid="{00000000-0005-0000-0000-000043030000}"/>
    <cellStyle name="Linked Cell 5 4" xfId="837" xr:uid="{00000000-0005-0000-0000-000044030000}"/>
    <cellStyle name="Linked Cell 5 5" xfId="838" xr:uid="{00000000-0005-0000-0000-000045030000}"/>
    <cellStyle name="Linked Cell 6 2" xfId="839" xr:uid="{00000000-0005-0000-0000-000046030000}"/>
    <cellStyle name="Linked Cell 6 3" xfId="840" xr:uid="{00000000-0005-0000-0000-000047030000}"/>
    <cellStyle name="Linked Cell 6 4" xfId="841" xr:uid="{00000000-0005-0000-0000-000048030000}"/>
    <cellStyle name="Linked Cell 6 5" xfId="842" xr:uid="{00000000-0005-0000-0000-000049030000}"/>
    <cellStyle name="Linked Cell 7 2" xfId="843" xr:uid="{00000000-0005-0000-0000-00004A030000}"/>
    <cellStyle name="Linked Cell 7 3" xfId="844" xr:uid="{00000000-0005-0000-0000-00004B030000}"/>
    <cellStyle name="Linked Cell 7 4" xfId="845" xr:uid="{00000000-0005-0000-0000-00004C030000}"/>
    <cellStyle name="Linked Cell 7 5" xfId="846" xr:uid="{00000000-0005-0000-0000-00004D030000}"/>
    <cellStyle name="Neutral 2 2" xfId="847" xr:uid="{00000000-0005-0000-0000-00004E030000}"/>
    <cellStyle name="Neutral 2 3" xfId="848" xr:uid="{00000000-0005-0000-0000-00004F030000}"/>
    <cellStyle name="Neutral 2 4" xfId="849" xr:uid="{00000000-0005-0000-0000-000050030000}"/>
    <cellStyle name="Neutral 2 5" xfId="850" xr:uid="{00000000-0005-0000-0000-000051030000}"/>
    <cellStyle name="Neutral 3 2" xfId="851" xr:uid="{00000000-0005-0000-0000-000052030000}"/>
    <cellStyle name="Neutral 3 3" xfId="852" xr:uid="{00000000-0005-0000-0000-000053030000}"/>
    <cellStyle name="Neutral 3 4" xfId="853" xr:uid="{00000000-0005-0000-0000-000054030000}"/>
    <cellStyle name="Neutral 3 5" xfId="854" xr:uid="{00000000-0005-0000-0000-000055030000}"/>
    <cellStyle name="Neutral 4 2" xfId="855" xr:uid="{00000000-0005-0000-0000-000056030000}"/>
    <cellStyle name="Neutral 4 3" xfId="856" xr:uid="{00000000-0005-0000-0000-000057030000}"/>
    <cellStyle name="Neutral 4 4" xfId="857" xr:uid="{00000000-0005-0000-0000-000058030000}"/>
    <cellStyle name="Neutral 4 5" xfId="858" xr:uid="{00000000-0005-0000-0000-000059030000}"/>
    <cellStyle name="Neutral 5 2" xfId="859" xr:uid="{00000000-0005-0000-0000-00005A030000}"/>
    <cellStyle name="Neutral 5 3" xfId="860" xr:uid="{00000000-0005-0000-0000-00005B030000}"/>
    <cellStyle name="Neutral 5 4" xfId="861" xr:uid="{00000000-0005-0000-0000-00005C030000}"/>
    <cellStyle name="Neutral 5 5" xfId="862" xr:uid="{00000000-0005-0000-0000-00005D030000}"/>
    <cellStyle name="Neutral 6 2" xfId="863" xr:uid="{00000000-0005-0000-0000-00005E030000}"/>
    <cellStyle name="Neutral 6 3" xfId="864" xr:uid="{00000000-0005-0000-0000-00005F030000}"/>
    <cellStyle name="Neutral 6 4" xfId="865" xr:uid="{00000000-0005-0000-0000-000060030000}"/>
    <cellStyle name="Neutral 6 5" xfId="866" xr:uid="{00000000-0005-0000-0000-000061030000}"/>
    <cellStyle name="Neutral 7 2" xfId="867" xr:uid="{00000000-0005-0000-0000-000062030000}"/>
    <cellStyle name="Neutral 7 3" xfId="868" xr:uid="{00000000-0005-0000-0000-000063030000}"/>
    <cellStyle name="Neutral 7 4" xfId="869" xr:uid="{00000000-0005-0000-0000-000064030000}"/>
    <cellStyle name="Neutral 7 5" xfId="870" xr:uid="{00000000-0005-0000-0000-000065030000}"/>
    <cellStyle name="Normal" xfId="0" builtinId="0"/>
    <cellStyle name="Normal 10" xfId="871" xr:uid="{00000000-0005-0000-0000-000067030000}"/>
    <cellStyle name="Normal 100" xfId="872" xr:uid="{00000000-0005-0000-0000-000068030000}"/>
    <cellStyle name="Normal 102" xfId="873" xr:uid="{00000000-0005-0000-0000-000069030000}"/>
    <cellStyle name="Normal 102 2" xfId="874" xr:uid="{00000000-0005-0000-0000-00006A030000}"/>
    <cellStyle name="Normal 103" xfId="1486" xr:uid="{00000000-0005-0000-0000-00006E030000}"/>
    <cellStyle name="Normal 11 2" xfId="875" xr:uid="{00000000-0005-0000-0000-00006B030000}"/>
    <cellStyle name="Normal 11 2 2" xfId="876" xr:uid="{00000000-0005-0000-0000-00006C030000}"/>
    <cellStyle name="Normal 11 2 3" xfId="877" xr:uid="{00000000-0005-0000-0000-00006D030000}"/>
    <cellStyle name="Normal 11 2 4" xfId="878" xr:uid="{00000000-0005-0000-0000-00006E030000}"/>
    <cellStyle name="Normal 11 3" xfId="879" xr:uid="{00000000-0005-0000-0000-00006F030000}"/>
    <cellStyle name="Normal 11 4" xfId="880" xr:uid="{00000000-0005-0000-0000-000070030000}"/>
    <cellStyle name="Normal 11 5" xfId="881" xr:uid="{00000000-0005-0000-0000-000071030000}"/>
    <cellStyle name="Normal 12 2" xfId="882" xr:uid="{00000000-0005-0000-0000-000072030000}"/>
    <cellStyle name="Normal 12 2 2" xfId="883" xr:uid="{00000000-0005-0000-0000-000073030000}"/>
    <cellStyle name="Normal 12 2 3" xfId="884" xr:uid="{00000000-0005-0000-0000-000074030000}"/>
    <cellStyle name="Normal 12 2 4" xfId="885" xr:uid="{00000000-0005-0000-0000-000075030000}"/>
    <cellStyle name="Normal 12 3" xfId="886" xr:uid="{00000000-0005-0000-0000-000076030000}"/>
    <cellStyle name="Normal 12 4" xfId="887" xr:uid="{00000000-0005-0000-0000-000077030000}"/>
    <cellStyle name="Normal 12 5" xfId="888" xr:uid="{00000000-0005-0000-0000-000078030000}"/>
    <cellStyle name="Normal 13" xfId="889" xr:uid="{00000000-0005-0000-0000-000079030000}"/>
    <cellStyle name="Normal 14" xfId="890" xr:uid="{00000000-0005-0000-0000-00007A030000}"/>
    <cellStyle name="Normal 15" xfId="891" xr:uid="{00000000-0005-0000-0000-00007B030000}"/>
    <cellStyle name="Normal 16" xfId="892" xr:uid="{00000000-0005-0000-0000-00007C030000}"/>
    <cellStyle name="Normal 17" xfId="893" xr:uid="{00000000-0005-0000-0000-00007D030000}"/>
    <cellStyle name="Normal 18" xfId="894" xr:uid="{00000000-0005-0000-0000-00007E030000}"/>
    <cellStyle name="Normal 19" xfId="895" xr:uid="{00000000-0005-0000-0000-00007F030000}"/>
    <cellStyle name="Normal 2" xfId="896" xr:uid="{00000000-0005-0000-0000-000080030000}"/>
    <cellStyle name="Normal 2 2" xfId="897" xr:uid="{00000000-0005-0000-0000-000081030000}"/>
    <cellStyle name="Normal 2 2 2" xfId="898" xr:uid="{00000000-0005-0000-0000-000082030000}"/>
    <cellStyle name="Normal 2 2 3" xfId="1488" xr:uid="{00000000-0005-0000-0000-000087030000}"/>
    <cellStyle name="Normal 2 3" xfId="899" xr:uid="{00000000-0005-0000-0000-000083030000}"/>
    <cellStyle name="Normal 2 3 2" xfId="900" xr:uid="{00000000-0005-0000-0000-000084030000}"/>
    <cellStyle name="Normal 2 3 3" xfId="901" xr:uid="{00000000-0005-0000-0000-000085030000}"/>
    <cellStyle name="Normal 2 3 4" xfId="902" xr:uid="{00000000-0005-0000-0000-000086030000}"/>
    <cellStyle name="Normal 2 3 5" xfId="903" xr:uid="{00000000-0005-0000-0000-000087030000}"/>
    <cellStyle name="Normal 2 4" xfId="904" xr:uid="{00000000-0005-0000-0000-000088030000}"/>
    <cellStyle name="Normal 2 5" xfId="905" xr:uid="{00000000-0005-0000-0000-000089030000}"/>
    <cellStyle name="Normal 2 6" xfId="906" xr:uid="{00000000-0005-0000-0000-00008A030000}"/>
    <cellStyle name="Normal 2 6 2" xfId="907" xr:uid="{00000000-0005-0000-0000-00008B030000}"/>
    <cellStyle name="Normal 2 7" xfId="908" xr:uid="{00000000-0005-0000-0000-00008C030000}"/>
    <cellStyle name="Normal 2 7 2" xfId="909" xr:uid="{00000000-0005-0000-0000-00008D030000}"/>
    <cellStyle name="Normal 2 8" xfId="910" xr:uid="{00000000-0005-0000-0000-00008E030000}"/>
    <cellStyle name="Normal 2 9" xfId="1487" xr:uid="{00000000-0005-0000-0000-000094030000}"/>
    <cellStyle name="Normal 20" xfId="911" xr:uid="{00000000-0005-0000-0000-00008F030000}"/>
    <cellStyle name="Normal 21" xfId="912" xr:uid="{00000000-0005-0000-0000-000090030000}"/>
    <cellStyle name="Normal 22" xfId="913" xr:uid="{00000000-0005-0000-0000-000091030000}"/>
    <cellStyle name="Normal 23" xfId="914" xr:uid="{00000000-0005-0000-0000-000092030000}"/>
    <cellStyle name="Normal 24" xfId="915" xr:uid="{00000000-0005-0000-0000-000093030000}"/>
    <cellStyle name="Normal 25" xfId="916" xr:uid="{00000000-0005-0000-0000-000094030000}"/>
    <cellStyle name="Normal 26" xfId="917" xr:uid="{00000000-0005-0000-0000-000095030000}"/>
    <cellStyle name="Normal 27" xfId="918" xr:uid="{00000000-0005-0000-0000-000096030000}"/>
    <cellStyle name="Normal 28" xfId="919" xr:uid="{00000000-0005-0000-0000-000097030000}"/>
    <cellStyle name="Normal 29" xfId="920" xr:uid="{00000000-0005-0000-0000-000098030000}"/>
    <cellStyle name="Normal 3" xfId="921" xr:uid="{00000000-0005-0000-0000-000099030000}"/>
    <cellStyle name="Normal 3 10" xfId="922" xr:uid="{00000000-0005-0000-0000-00009A030000}"/>
    <cellStyle name="Normal 3 11" xfId="923" xr:uid="{00000000-0005-0000-0000-00009B030000}"/>
    <cellStyle name="Normal 3 12" xfId="924" xr:uid="{00000000-0005-0000-0000-00009C030000}"/>
    <cellStyle name="Normal 3 13" xfId="925" xr:uid="{00000000-0005-0000-0000-00009D030000}"/>
    <cellStyle name="Normal 3 14" xfId="926" xr:uid="{00000000-0005-0000-0000-00009E030000}"/>
    <cellStyle name="Normal 3 15" xfId="927" xr:uid="{00000000-0005-0000-0000-00009F030000}"/>
    <cellStyle name="Normal 3 16" xfId="928" xr:uid="{00000000-0005-0000-0000-0000A0030000}"/>
    <cellStyle name="Normal 3 17" xfId="929" xr:uid="{00000000-0005-0000-0000-0000A1030000}"/>
    <cellStyle name="Normal 3 18" xfId="930" xr:uid="{00000000-0005-0000-0000-0000A2030000}"/>
    <cellStyle name="Normal 3 19" xfId="931" xr:uid="{00000000-0005-0000-0000-0000A3030000}"/>
    <cellStyle name="Normal 3 2" xfId="932" xr:uid="{00000000-0005-0000-0000-0000A4030000}"/>
    <cellStyle name="Normal 3 20" xfId="933" xr:uid="{00000000-0005-0000-0000-0000A5030000}"/>
    <cellStyle name="Normal 3 21" xfId="934" xr:uid="{00000000-0005-0000-0000-0000A6030000}"/>
    <cellStyle name="Normal 3 22" xfId="935" xr:uid="{00000000-0005-0000-0000-0000A7030000}"/>
    <cellStyle name="Normal 3 23" xfId="936" xr:uid="{00000000-0005-0000-0000-0000A8030000}"/>
    <cellStyle name="Normal 3 24" xfId="937" xr:uid="{00000000-0005-0000-0000-0000A9030000}"/>
    <cellStyle name="Normal 3 25" xfId="938" xr:uid="{00000000-0005-0000-0000-0000AA030000}"/>
    <cellStyle name="Normal 3 26" xfId="939" xr:uid="{00000000-0005-0000-0000-0000AB030000}"/>
    <cellStyle name="Normal 3 27" xfId="940" xr:uid="{00000000-0005-0000-0000-0000AC030000}"/>
    <cellStyle name="Normal 3 28" xfId="941" xr:uid="{00000000-0005-0000-0000-0000AD030000}"/>
    <cellStyle name="Normal 3 29" xfId="942" xr:uid="{00000000-0005-0000-0000-0000AE030000}"/>
    <cellStyle name="Normal 3 3" xfId="943" xr:uid="{00000000-0005-0000-0000-0000AF030000}"/>
    <cellStyle name="Normal 3 30" xfId="944" xr:uid="{00000000-0005-0000-0000-0000B0030000}"/>
    <cellStyle name="Normal 3 31" xfId="945" xr:uid="{00000000-0005-0000-0000-0000B1030000}"/>
    <cellStyle name="Normal 3 32" xfId="946" xr:uid="{00000000-0005-0000-0000-0000B2030000}"/>
    <cellStyle name="Normal 3 33" xfId="947" xr:uid="{00000000-0005-0000-0000-0000B3030000}"/>
    <cellStyle name="Normal 3 34" xfId="948" xr:uid="{00000000-0005-0000-0000-0000B4030000}"/>
    <cellStyle name="Normal 3 35" xfId="949" xr:uid="{00000000-0005-0000-0000-0000B5030000}"/>
    <cellStyle name="Normal 3 36" xfId="950" xr:uid="{00000000-0005-0000-0000-0000B6030000}"/>
    <cellStyle name="Normal 3 37" xfId="951" xr:uid="{00000000-0005-0000-0000-0000B7030000}"/>
    <cellStyle name="Normal 3 38" xfId="952" xr:uid="{00000000-0005-0000-0000-0000B8030000}"/>
    <cellStyle name="Normal 3 39" xfId="953" xr:uid="{00000000-0005-0000-0000-0000B9030000}"/>
    <cellStyle name="Normal 3 4" xfId="954" xr:uid="{00000000-0005-0000-0000-0000BA030000}"/>
    <cellStyle name="Normal 3 40" xfId="955" xr:uid="{00000000-0005-0000-0000-0000BB030000}"/>
    <cellStyle name="Normal 3 41" xfId="956" xr:uid="{00000000-0005-0000-0000-0000BC030000}"/>
    <cellStyle name="Normal 3 42" xfId="957" xr:uid="{00000000-0005-0000-0000-0000BD030000}"/>
    <cellStyle name="Normal 3 43" xfId="958" xr:uid="{00000000-0005-0000-0000-0000BE030000}"/>
    <cellStyle name="Normal 3 44" xfId="959" xr:uid="{00000000-0005-0000-0000-0000BF030000}"/>
    <cellStyle name="Normal 3 45" xfId="960" xr:uid="{00000000-0005-0000-0000-0000C0030000}"/>
    <cellStyle name="Normal 3 46" xfId="961" xr:uid="{00000000-0005-0000-0000-0000C1030000}"/>
    <cellStyle name="Normal 3 47" xfId="962" xr:uid="{00000000-0005-0000-0000-0000C2030000}"/>
    <cellStyle name="Normal 3 48" xfId="963" xr:uid="{00000000-0005-0000-0000-0000C3030000}"/>
    <cellStyle name="Normal 3 49" xfId="964" xr:uid="{00000000-0005-0000-0000-0000C4030000}"/>
    <cellStyle name="Normal 3 5" xfId="965" xr:uid="{00000000-0005-0000-0000-0000C5030000}"/>
    <cellStyle name="Normal 3 50" xfId="966" xr:uid="{00000000-0005-0000-0000-0000C6030000}"/>
    <cellStyle name="Normal 3 51" xfId="967" xr:uid="{00000000-0005-0000-0000-0000C7030000}"/>
    <cellStyle name="Normal 3 52" xfId="968" xr:uid="{00000000-0005-0000-0000-0000C8030000}"/>
    <cellStyle name="Normal 3 53" xfId="969" xr:uid="{00000000-0005-0000-0000-0000C9030000}"/>
    <cellStyle name="Normal 3 54" xfId="970" xr:uid="{00000000-0005-0000-0000-0000CA030000}"/>
    <cellStyle name="Normal 3 55" xfId="971" xr:uid="{00000000-0005-0000-0000-0000CB030000}"/>
    <cellStyle name="Normal 3 56" xfId="972" xr:uid="{00000000-0005-0000-0000-0000CC030000}"/>
    <cellStyle name="Normal 3 57" xfId="973" xr:uid="{00000000-0005-0000-0000-0000CD030000}"/>
    <cellStyle name="Normal 3 58" xfId="974" xr:uid="{00000000-0005-0000-0000-0000CE030000}"/>
    <cellStyle name="Normal 3 59" xfId="975" xr:uid="{00000000-0005-0000-0000-0000CF030000}"/>
    <cellStyle name="Normal 3 6" xfId="976" xr:uid="{00000000-0005-0000-0000-0000D0030000}"/>
    <cellStyle name="Normal 3 60" xfId="977" xr:uid="{00000000-0005-0000-0000-0000D1030000}"/>
    <cellStyle name="Normal 3 61" xfId="978" xr:uid="{00000000-0005-0000-0000-0000D2030000}"/>
    <cellStyle name="Normal 3 62" xfId="979" xr:uid="{00000000-0005-0000-0000-0000D3030000}"/>
    <cellStyle name="Normal 3 63" xfId="980" xr:uid="{00000000-0005-0000-0000-0000D4030000}"/>
    <cellStyle name="Normal 3 64" xfId="981" xr:uid="{00000000-0005-0000-0000-0000D5030000}"/>
    <cellStyle name="Normal 3 65" xfId="982" xr:uid="{00000000-0005-0000-0000-0000D6030000}"/>
    <cellStyle name="Normal 3 66" xfId="983" xr:uid="{00000000-0005-0000-0000-0000D7030000}"/>
    <cellStyle name="Normal 3 67" xfId="984" xr:uid="{00000000-0005-0000-0000-0000D8030000}"/>
    <cellStyle name="Normal 3 68" xfId="985" xr:uid="{00000000-0005-0000-0000-0000D9030000}"/>
    <cellStyle name="Normal 3 69" xfId="986" xr:uid="{00000000-0005-0000-0000-0000DA030000}"/>
    <cellStyle name="Normal 3 7" xfId="987" xr:uid="{00000000-0005-0000-0000-0000DB030000}"/>
    <cellStyle name="Normal 3 70" xfId="988" xr:uid="{00000000-0005-0000-0000-0000DC030000}"/>
    <cellStyle name="Normal 3 71" xfId="989" xr:uid="{00000000-0005-0000-0000-0000DD030000}"/>
    <cellStyle name="Normal 3 72" xfId="990" xr:uid="{00000000-0005-0000-0000-0000DE030000}"/>
    <cellStyle name="Normal 3 73" xfId="991" xr:uid="{00000000-0005-0000-0000-0000DF030000}"/>
    <cellStyle name="Normal 3 74" xfId="992" xr:uid="{00000000-0005-0000-0000-0000E0030000}"/>
    <cellStyle name="Normal 3 75" xfId="993" xr:uid="{00000000-0005-0000-0000-0000E1030000}"/>
    <cellStyle name="Normal 3 76" xfId="994" xr:uid="{00000000-0005-0000-0000-0000E2030000}"/>
    <cellStyle name="Normal 3 77" xfId="995" xr:uid="{00000000-0005-0000-0000-0000E3030000}"/>
    <cellStyle name="Normal 3 78" xfId="996" xr:uid="{00000000-0005-0000-0000-0000E4030000}"/>
    <cellStyle name="Normal 3 79" xfId="997" xr:uid="{00000000-0005-0000-0000-0000E5030000}"/>
    <cellStyle name="Normal 3 8" xfId="998" xr:uid="{00000000-0005-0000-0000-0000E6030000}"/>
    <cellStyle name="Normal 3 80" xfId="999" xr:uid="{00000000-0005-0000-0000-0000E7030000}"/>
    <cellStyle name="Normal 3 81" xfId="1000" xr:uid="{00000000-0005-0000-0000-0000E8030000}"/>
    <cellStyle name="Normal 3 82" xfId="1001" xr:uid="{00000000-0005-0000-0000-0000E9030000}"/>
    <cellStyle name="Normal 3 83" xfId="1002" xr:uid="{00000000-0005-0000-0000-0000EA030000}"/>
    <cellStyle name="Normal 3 84" xfId="1003" xr:uid="{00000000-0005-0000-0000-0000EB030000}"/>
    <cellStyle name="Normal 3 85" xfId="1004" xr:uid="{00000000-0005-0000-0000-0000EC030000}"/>
    <cellStyle name="Normal 3 86" xfId="1005" xr:uid="{00000000-0005-0000-0000-0000ED030000}"/>
    <cellStyle name="Normal 3 87" xfId="1006" xr:uid="{00000000-0005-0000-0000-0000EE030000}"/>
    <cellStyle name="Normal 3 88" xfId="1007" xr:uid="{00000000-0005-0000-0000-0000EF030000}"/>
    <cellStyle name="Normal 3 89" xfId="1008" xr:uid="{00000000-0005-0000-0000-0000F0030000}"/>
    <cellStyle name="Normal 3 9" xfId="1009" xr:uid="{00000000-0005-0000-0000-0000F1030000}"/>
    <cellStyle name="Normal 3 90" xfId="1010" xr:uid="{00000000-0005-0000-0000-0000F2030000}"/>
    <cellStyle name="Normal 3 91" xfId="1011" xr:uid="{00000000-0005-0000-0000-0000F3030000}"/>
    <cellStyle name="Normal 3 92" xfId="1012" xr:uid="{00000000-0005-0000-0000-0000F4030000}"/>
    <cellStyle name="Normal 3 93" xfId="1013" xr:uid="{00000000-0005-0000-0000-0000F5030000}"/>
    <cellStyle name="Normal 3 94" xfId="1014" xr:uid="{00000000-0005-0000-0000-0000F6030000}"/>
    <cellStyle name="Normal 3 95" xfId="1015" xr:uid="{00000000-0005-0000-0000-0000F7030000}"/>
    <cellStyle name="Normal 3 96" xfId="1016" xr:uid="{00000000-0005-0000-0000-0000F8030000}"/>
    <cellStyle name="Normal 3 97" xfId="1017" xr:uid="{00000000-0005-0000-0000-0000F9030000}"/>
    <cellStyle name="Normal 3 98" xfId="1481" xr:uid="{00000000-0005-0000-0000-000000040000}"/>
    <cellStyle name="Normal 30" xfId="1018" xr:uid="{00000000-0005-0000-0000-0000FA030000}"/>
    <cellStyle name="Normal 31" xfId="1019" xr:uid="{00000000-0005-0000-0000-0000FB030000}"/>
    <cellStyle name="Normal 32" xfId="1020" xr:uid="{00000000-0005-0000-0000-0000FC030000}"/>
    <cellStyle name="Normal 33" xfId="1021" xr:uid="{00000000-0005-0000-0000-0000FD030000}"/>
    <cellStyle name="Normal 34" xfId="1022" xr:uid="{00000000-0005-0000-0000-0000FE030000}"/>
    <cellStyle name="Normal 35" xfId="1023" xr:uid="{00000000-0005-0000-0000-0000FF030000}"/>
    <cellStyle name="Normal 36" xfId="1024" xr:uid="{00000000-0005-0000-0000-000000040000}"/>
    <cellStyle name="Normal 37" xfId="1025" xr:uid="{00000000-0005-0000-0000-000001040000}"/>
    <cellStyle name="Normal 38" xfId="1026" xr:uid="{00000000-0005-0000-0000-000002040000}"/>
    <cellStyle name="Normal 39" xfId="1027" xr:uid="{00000000-0005-0000-0000-000003040000}"/>
    <cellStyle name="Normal 4" xfId="1028" xr:uid="{00000000-0005-0000-0000-000004040000}"/>
    <cellStyle name="Normal 4 10" xfId="1029" xr:uid="{00000000-0005-0000-0000-000005040000}"/>
    <cellStyle name="Normal 4 2" xfId="1030" xr:uid="{00000000-0005-0000-0000-000006040000}"/>
    <cellStyle name="Normal 4 2 2" xfId="1031" xr:uid="{00000000-0005-0000-0000-000007040000}"/>
    <cellStyle name="Normal 4 2 3" xfId="1032" xr:uid="{00000000-0005-0000-0000-000008040000}"/>
    <cellStyle name="Normal 4 2 4" xfId="1033" xr:uid="{00000000-0005-0000-0000-000009040000}"/>
    <cellStyle name="Normal 4 2 5" xfId="1490" xr:uid="{96849036-124A-4E94-954D-42566FA5D9CC}"/>
    <cellStyle name="Normal 4 3" xfId="1034" xr:uid="{00000000-0005-0000-0000-00000A040000}"/>
    <cellStyle name="Normal 4 3 2" xfId="1035" xr:uid="{00000000-0005-0000-0000-00000B040000}"/>
    <cellStyle name="Normal 4 3 3" xfId="1036" xr:uid="{00000000-0005-0000-0000-00000C040000}"/>
    <cellStyle name="Normal 4 3 4" xfId="1037" xr:uid="{00000000-0005-0000-0000-00000D040000}"/>
    <cellStyle name="Normal 4 4" xfId="1038" xr:uid="{00000000-0005-0000-0000-00000E040000}"/>
    <cellStyle name="Normal 4 4 2" xfId="1039" xr:uid="{00000000-0005-0000-0000-00000F040000}"/>
    <cellStyle name="Normal 4 4 3" xfId="1040" xr:uid="{00000000-0005-0000-0000-000010040000}"/>
    <cellStyle name="Normal 4 4 4" xfId="1041" xr:uid="{00000000-0005-0000-0000-000011040000}"/>
    <cellStyle name="Normal 4 5" xfId="1042" xr:uid="{00000000-0005-0000-0000-000012040000}"/>
    <cellStyle name="Normal 4 5 2" xfId="1043" xr:uid="{00000000-0005-0000-0000-000013040000}"/>
    <cellStyle name="Normal 4 5 3" xfId="1044" xr:uid="{00000000-0005-0000-0000-000014040000}"/>
    <cellStyle name="Normal 4 5 4" xfId="1045" xr:uid="{00000000-0005-0000-0000-000015040000}"/>
    <cellStyle name="Normal 4 6" xfId="1046" xr:uid="{00000000-0005-0000-0000-000016040000}"/>
    <cellStyle name="Normal 4 6 2" xfId="1047" xr:uid="{00000000-0005-0000-0000-000017040000}"/>
    <cellStyle name="Normal 4 6 3" xfId="1048" xr:uid="{00000000-0005-0000-0000-000018040000}"/>
    <cellStyle name="Normal 4 6 4" xfId="1049" xr:uid="{00000000-0005-0000-0000-000019040000}"/>
    <cellStyle name="Normal 4 7" xfId="1050" xr:uid="{00000000-0005-0000-0000-00001A040000}"/>
    <cellStyle name="Normal 4 7 2" xfId="1051" xr:uid="{00000000-0005-0000-0000-00001B040000}"/>
    <cellStyle name="Normal 4 7 3" xfId="1052" xr:uid="{00000000-0005-0000-0000-00001C040000}"/>
    <cellStyle name="Normal 4 7 4" xfId="1053" xr:uid="{00000000-0005-0000-0000-00001D040000}"/>
    <cellStyle name="Normal 4 8" xfId="1054" xr:uid="{00000000-0005-0000-0000-00001E040000}"/>
    <cellStyle name="Normal 4 9" xfId="1055" xr:uid="{00000000-0005-0000-0000-00001F040000}"/>
    <cellStyle name="Normal 40" xfId="1056" xr:uid="{00000000-0005-0000-0000-000020040000}"/>
    <cellStyle name="Normal 41" xfId="1057" xr:uid="{00000000-0005-0000-0000-000021040000}"/>
    <cellStyle name="Normal 42" xfId="1058" xr:uid="{00000000-0005-0000-0000-000022040000}"/>
    <cellStyle name="Normal 43 2" xfId="1059" xr:uid="{00000000-0005-0000-0000-000023040000}"/>
    <cellStyle name="Normal 43 2 2" xfId="1060" xr:uid="{00000000-0005-0000-0000-000024040000}"/>
    <cellStyle name="Normal 43 2 3" xfId="1061" xr:uid="{00000000-0005-0000-0000-000025040000}"/>
    <cellStyle name="Normal 43 2 4" xfId="1062" xr:uid="{00000000-0005-0000-0000-000026040000}"/>
    <cellStyle name="Normal 43 3" xfId="1063" xr:uid="{00000000-0005-0000-0000-000027040000}"/>
    <cellStyle name="Normal 43 4" xfId="1064" xr:uid="{00000000-0005-0000-0000-000028040000}"/>
    <cellStyle name="Normal 43 5" xfId="1065" xr:uid="{00000000-0005-0000-0000-000029040000}"/>
    <cellStyle name="Normal 44 2" xfId="1066" xr:uid="{00000000-0005-0000-0000-00002A040000}"/>
    <cellStyle name="Normal 44 2 2" xfId="1067" xr:uid="{00000000-0005-0000-0000-00002B040000}"/>
    <cellStyle name="Normal 44 2 3" xfId="1068" xr:uid="{00000000-0005-0000-0000-00002C040000}"/>
    <cellStyle name="Normal 44 2 4" xfId="1069" xr:uid="{00000000-0005-0000-0000-00002D040000}"/>
    <cellStyle name="Normal 44 3" xfId="1070" xr:uid="{00000000-0005-0000-0000-00002E040000}"/>
    <cellStyle name="Normal 44 4" xfId="1071" xr:uid="{00000000-0005-0000-0000-00002F040000}"/>
    <cellStyle name="Normal 44 5" xfId="1072" xr:uid="{00000000-0005-0000-0000-000030040000}"/>
    <cellStyle name="Normal 45" xfId="1073" xr:uid="{00000000-0005-0000-0000-000031040000}"/>
    <cellStyle name="Normal 46" xfId="1074" xr:uid="{00000000-0005-0000-0000-000032040000}"/>
    <cellStyle name="Normal 47" xfId="1075" xr:uid="{00000000-0005-0000-0000-000033040000}"/>
    <cellStyle name="Normal 48" xfId="1076" xr:uid="{00000000-0005-0000-0000-000034040000}"/>
    <cellStyle name="Normal 49" xfId="1077" xr:uid="{00000000-0005-0000-0000-000035040000}"/>
    <cellStyle name="Normal 5 10" xfId="1078" xr:uid="{00000000-0005-0000-0000-000036040000}"/>
    <cellStyle name="Normal 5 10 2" xfId="1079" xr:uid="{00000000-0005-0000-0000-000037040000}"/>
    <cellStyle name="Normal 5 10 3" xfId="1080" xr:uid="{00000000-0005-0000-0000-000038040000}"/>
    <cellStyle name="Normal 5 10 4" xfId="1081" xr:uid="{00000000-0005-0000-0000-000039040000}"/>
    <cellStyle name="Normal 5 11" xfId="1082" xr:uid="{00000000-0005-0000-0000-00003A040000}"/>
    <cellStyle name="Normal 5 11 2" xfId="1083" xr:uid="{00000000-0005-0000-0000-00003B040000}"/>
    <cellStyle name="Normal 5 11 3" xfId="1084" xr:uid="{00000000-0005-0000-0000-00003C040000}"/>
    <cellStyle name="Normal 5 11 4" xfId="1085" xr:uid="{00000000-0005-0000-0000-00003D040000}"/>
    <cellStyle name="Normal 5 12" xfId="1086" xr:uid="{00000000-0005-0000-0000-00003E040000}"/>
    <cellStyle name="Normal 5 12 2" xfId="1087" xr:uid="{00000000-0005-0000-0000-00003F040000}"/>
    <cellStyle name="Normal 5 12 3" xfId="1088" xr:uid="{00000000-0005-0000-0000-000040040000}"/>
    <cellStyle name="Normal 5 12 4" xfId="1089" xr:uid="{00000000-0005-0000-0000-000041040000}"/>
    <cellStyle name="Normal 5 13" xfId="1090" xr:uid="{00000000-0005-0000-0000-000042040000}"/>
    <cellStyle name="Normal 5 13 2" xfId="1091" xr:uid="{00000000-0005-0000-0000-000043040000}"/>
    <cellStyle name="Normal 5 13 3" xfId="1092" xr:uid="{00000000-0005-0000-0000-000044040000}"/>
    <cellStyle name="Normal 5 13 4" xfId="1093" xr:uid="{00000000-0005-0000-0000-000045040000}"/>
    <cellStyle name="Normal 5 14" xfId="1094" xr:uid="{00000000-0005-0000-0000-000046040000}"/>
    <cellStyle name="Normal 5 14 2" xfId="1095" xr:uid="{00000000-0005-0000-0000-000047040000}"/>
    <cellStyle name="Normal 5 14 3" xfId="1096" xr:uid="{00000000-0005-0000-0000-000048040000}"/>
    <cellStyle name="Normal 5 14 4" xfId="1097" xr:uid="{00000000-0005-0000-0000-000049040000}"/>
    <cellStyle name="Normal 5 15" xfId="1098" xr:uid="{00000000-0005-0000-0000-00004A040000}"/>
    <cellStyle name="Normal 5 15 2" xfId="1099" xr:uid="{00000000-0005-0000-0000-00004B040000}"/>
    <cellStyle name="Normal 5 15 3" xfId="1100" xr:uid="{00000000-0005-0000-0000-00004C040000}"/>
    <cellStyle name="Normal 5 15 4" xfId="1101" xr:uid="{00000000-0005-0000-0000-00004D040000}"/>
    <cellStyle name="Normal 5 16" xfId="1102" xr:uid="{00000000-0005-0000-0000-00004E040000}"/>
    <cellStyle name="Normal 5 16 2" xfId="1103" xr:uid="{00000000-0005-0000-0000-00004F040000}"/>
    <cellStyle name="Normal 5 16 3" xfId="1104" xr:uid="{00000000-0005-0000-0000-000050040000}"/>
    <cellStyle name="Normal 5 16 4" xfId="1105" xr:uid="{00000000-0005-0000-0000-000051040000}"/>
    <cellStyle name="Normal 5 17" xfId="1106" xr:uid="{00000000-0005-0000-0000-000052040000}"/>
    <cellStyle name="Normal 5 17 2" xfId="1107" xr:uid="{00000000-0005-0000-0000-000053040000}"/>
    <cellStyle name="Normal 5 17 3" xfId="1108" xr:uid="{00000000-0005-0000-0000-000054040000}"/>
    <cellStyle name="Normal 5 17 4" xfId="1109" xr:uid="{00000000-0005-0000-0000-000055040000}"/>
    <cellStyle name="Normal 5 18" xfId="1110" xr:uid="{00000000-0005-0000-0000-000056040000}"/>
    <cellStyle name="Normal 5 18 2" xfId="1111" xr:uid="{00000000-0005-0000-0000-000057040000}"/>
    <cellStyle name="Normal 5 18 3" xfId="1112" xr:uid="{00000000-0005-0000-0000-000058040000}"/>
    <cellStyle name="Normal 5 18 4" xfId="1113" xr:uid="{00000000-0005-0000-0000-000059040000}"/>
    <cellStyle name="Normal 5 19" xfId="1114" xr:uid="{00000000-0005-0000-0000-00005A040000}"/>
    <cellStyle name="Normal 5 19 2" xfId="1115" xr:uid="{00000000-0005-0000-0000-00005B040000}"/>
    <cellStyle name="Normal 5 19 3" xfId="1116" xr:uid="{00000000-0005-0000-0000-00005C040000}"/>
    <cellStyle name="Normal 5 19 4" xfId="1117" xr:uid="{00000000-0005-0000-0000-00005D040000}"/>
    <cellStyle name="Normal 5 2" xfId="1118" xr:uid="{00000000-0005-0000-0000-00005E040000}"/>
    <cellStyle name="Normal 5 2 10" xfId="1119" xr:uid="{00000000-0005-0000-0000-00005F040000}"/>
    <cellStyle name="Normal 5 2 10 2" xfId="1120" xr:uid="{00000000-0005-0000-0000-000060040000}"/>
    <cellStyle name="Normal 5 2 11" xfId="1121" xr:uid="{00000000-0005-0000-0000-000061040000}"/>
    <cellStyle name="Normal 5 2 11 2" xfId="1122" xr:uid="{00000000-0005-0000-0000-000062040000}"/>
    <cellStyle name="Normal 5 2 2" xfId="1123" xr:uid="{00000000-0005-0000-0000-000063040000}"/>
    <cellStyle name="Normal 5 2 2 2" xfId="1124" xr:uid="{00000000-0005-0000-0000-000064040000}"/>
    <cellStyle name="Normal 5 2 2 2 2" xfId="1125" xr:uid="{00000000-0005-0000-0000-000065040000}"/>
    <cellStyle name="Normal 5 2 2 2 3" xfId="1126" xr:uid="{00000000-0005-0000-0000-000066040000}"/>
    <cellStyle name="Normal 5 2 2 2 4" xfId="1127" xr:uid="{00000000-0005-0000-0000-000067040000}"/>
    <cellStyle name="Normal 5 2 2 3" xfId="1128" xr:uid="{00000000-0005-0000-0000-000068040000}"/>
    <cellStyle name="Normal 5 2 2 4" xfId="1129" xr:uid="{00000000-0005-0000-0000-000069040000}"/>
    <cellStyle name="Normal 5 2 2 5" xfId="1130" xr:uid="{00000000-0005-0000-0000-00006A040000}"/>
    <cellStyle name="Normal 5 2 2 6" xfId="1131" xr:uid="{00000000-0005-0000-0000-00006B040000}"/>
    <cellStyle name="Normal 5 2 3" xfId="1132" xr:uid="{00000000-0005-0000-0000-00006C040000}"/>
    <cellStyle name="Normal 5 2 3 2" xfId="1133" xr:uid="{00000000-0005-0000-0000-00006D040000}"/>
    <cellStyle name="Normal 5 2 3 3" xfId="1134" xr:uid="{00000000-0005-0000-0000-00006E040000}"/>
    <cellStyle name="Normal 5 2 3 4" xfId="1135" xr:uid="{00000000-0005-0000-0000-00006F040000}"/>
    <cellStyle name="Normal 5 2 4" xfId="1136" xr:uid="{00000000-0005-0000-0000-000070040000}"/>
    <cellStyle name="Normal 5 2 4 2" xfId="1137" xr:uid="{00000000-0005-0000-0000-000071040000}"/>
    <cellStyle name="Normal 5 2 4 3" xfId="1138" xr:uid="{00000000-0005-0000-0000-000072040000}"/>
    <cellStyle name="Normal 5 2 4 4" xfId="1139" xr:uid="{00000000-0005-0000-0000-000073040000}"/>
    <cellStyle name="Normal 5 2 5" xfId="1140" xr:uid="{00000000-0005-0000-0000-000074040000}"/>
    <cellStyle name="Normal 5 2 5 2" xfId="1141" xr:uid="{00000000-0005-0000-0000-000075040000}"/>
    <cellStyle name="Normal 5 2 5 3" xfId="1142" xr:uid="{00000000-0005-0000-0000-000076040000}"/>
    <cellStyle name="Normal 5 2 5 4" xfId="1143" xr:uid="{00000000-0005-0000-0000-000077040000}"/>
    <cellStyle name="Normal 5 2 6" xfId="1144" xr:uid="{00000000-0005-0000-0000-000078040000}"/>
    <cellStyle name="Normal 5 2 6 2" xfId="1145" xr:uid="{00000000-0005-0000-0000-000079040000}"/>
    <cellStyle name="Normal 5 2 6 3" xfId="1146" xr:uid="{00000000-0005-0000-0000-00007A040000}"/>
    <cellStyle name="Normal 5 2 6 4" xfId="1147" xr:uid="{00000000-0005-0000-0000-00007B040000}"/>
    <cellStyle name="Normal 5 2 7" xfId="1148" xr:uid="{00000000-0005-0000-0000-00007C040000}"/>
    <cellStyle name="Normal 5 2 7 2" xfId="1149" xr:uid="{00000000-0005-0000-0000-00007D040000}"/>
    <cellStyle name="Normal 5 2 7 3" xfId="1150" xr:uid="{00000000-0005-0000-0000-00007E040000}"/>
    <cellStyle name="Normal 5 2 7 4" xfId="1151" xr:uid="{00000000-0005-0000-0000-00007F040000}"/>
    <cellStyle name="Normal 5 2 8" xfId="1152" xr:uid="{00000000-0005-0000-0000-000080040000}"/>
    <cellStyle name="Normal 5 2 8 2" xfId="1153" xr:uid="{00000000-0005-0000-0000-000081040000}"/>
    <cellStyle name="Normal 5 2 8 3" xfId="1154" xr:uid="{00000000-0005-0000-0000-000082040000}"/>
    <cellStyle name="Normal 5 2 8 4" xfId="1155" xr:uid="{00000000-0005-0000-0000-000083040000}"/>
    <cellStyle name="Normal 5 2 8 5" xfId="1156" xr:uid="{00000000-0005-0000-0000-000084040000}"/>
    <cellStyle name="Normal 5 2 9" xfId="1157" xr:uid="{00000000-0005-0000-0000-000085040000}"/>
    <cellStyle name="Normal 5 20" xfId="1158" xr:uid="{00000000-0005-0000-0000-000086040000}"/>
    <cellStyle name="Normal 5 20 2" xfId="1159" xr:uid="{00000000-0005-0000-0000-000087040000}"/>
    <cellStyle name="Normal 5 20 3" xfId="1160" xr:uid="{00000000-0005-0000-0000-000088040000}"/>
    <cellStyle name="Normal 5 20 4" xfId="1161" xr:uid="{00000000-0005-0000-0000-000089040000}"/>
    <cellStyle name="Normal 5 21" xfId="1162" xr:uid="{00000000-0005-0000-0000-00008A040000}"/>
    <cellStyle name="Normal 5 21 2" xfId="1163" xr:uid="{00000000-0005-0000-0000-00008B040000}"/>
    <cellStyle name="Normal 5 21 3" xfId="1164" xr:uid="{00000000-0005-0000-0000-00008C040000}"/>
    <cellStyle name="Normal 5 21 4" xfId="1165" xr:uid="{00000000-0005-0000-0000-00008D040000}"/>
    <cellStyle name="Normal 5 22" xfId="1166" xr:uid="{00000000-0005-0000-0000-00008E040000}"/>
    <cellStyle name="Normal 5 22 2" xfId="1167" xr:uid="{00000000-0005-0000-0000-00008F040000}"/>
    <cellStyle name="Normal 5 22 3" xfId="1168" xr:uid="{00000000-0005-0000-0000-000090040000}"/>
    <cellStyle name="Normal 5 22 4" xfId="1169" xr:uid="{00000000-0005-0000-0000-000091040000}"/>
    <cellStyle name="Normal 5 23" xfId="1170" xr:uid="{00000000-0005-0000-0000-000092040000}"/>
    <cellStyle name="Normal 5 23 2" xfId="1171" xr:uid="{00000000-0005-0000-0000-000093040000}"/>
    <cellStyle name="Normal 5 23 3" xfId="1172" xr:uid="{00000000-0005-0000-0000-000094040000}"/>
    <cellStyle name="Normal 5 23 4" xfId="1173" xr:uid="{00000000-0005-0000-0000-000095040000}"/>
    <cellStyle name="Normal 5 24" xfId="1174" xr:uid="{00000000-0005-0000-0000-000096040000}"/>
    <cellStyle name="Normal 5 24 2" xfId="1175" xr:uid="{00000000-0005-0000-0000-000097040000}"/>
    <cellStyle name="Normal 5 24 3" xfId="1176" xr:uid="{00000000-0005-0000-0000-000098040000}"/>
    <cellStyle name="Normal 5 24 4" xfId="1177" xr:uid="{00000000-0005-0000-0000-000099040000}"/>
    <cellStyle name="Normal 5 25" xfId="1178" xr:uid="{00000000-0005-0000-0000-00009A040000}"/>
    <cellStyle name="Normal 5 25 2" xfId="1179" xr:uid="{00000000-0005-0000-0000-00009B040000}"/>
    <cellStyle name="Normal 5 25 3" xfId="1180" xr:uid="{00000000-0005-0000-0000-00009C040000}"/>
    <cellStyle name="Normal 5 25 4" xfId="1181" xr:uid="{00000000-0005-0000-0000-00009D040000}"/>
    <cellStyle name="Normal 5 26" xfId="1182" xr:uid="{00000000-0005-0000-0000-00009E040000}"/>
    <cellStyle name="Normal 5 26 2" xfId="1183" xr:uid="{00000000-0005-0000-0000-00009F040000}"/>
    <cellStyle name="Normal 5 26 3" xfId="1184" xr:uid="{00000000-0005-0000-0000-0000A0040000}"/>
    <cellStyle name="Normal 5 26 4" xfId="1185" xr:uid="{00000000-0005-0000-0000-0000A1040000}"/>
    <cellStyle name="Normal 5 27" xfId="1186" xr:uid="{00000000-0005-0000-0000-0000A2040000}"/>
    <cellStyle name="Normal 5 27 2" xfId="1187" xr:uid="{00000000-0005-0000-0000-0000A3040000}"/>
    <cellStyle name="Normal 5 27 3" xfId="1188" xr:uid="{00000000-0005-0000-0000-0000A4040000}"/>
    <cellStyle name="Normal 5 27 4" xfId="1189" xr:uid="{00000000-0005-0000-0000-0000A5040000}"/>
    <cellStyle name="Normal 5 28" xfId="1190" xr:uid="{00000000-0005-0000-0000-0000A6040000}"/>
    <cellStyle name="Normal 5 28 2" xfId="1191" xr:uid="{00000000-0005-0000-0000-0000A7040000}"/>
    <cellStyle name="Normal 5 28 3" xfId="1192" xr:uid="{00000000-0005-0000-0000-0000A8040000}"/>
    <cellStyle name="Normal 5 28 4" xfId="1193" xr:uid="{00000000-0005-0000-0000-0000A9040000}"/>
    <cellStyle name="Normal 5 29" xfId="1194" xr:uid="{00000000-0005-0000-0000-0000AA040000}"/>
    <cellStyle name="Normal 5 29 2" xfId="1195" xr:uid="{00000000-0005-0000-0000-0000AB040000}"/>
    <cellStyle name="Normal 5 29 3" xfId="1196" xr:uid="{00000000-0005-0000-0000-0000AC040000}"/>
    <cellStyle name="Normal 5 29 4" xfId="1197" xr:uid="{00000000-0005-0000-0000-0000AD040000}"/>
    <cellStyle name="Normal 5 3" xfId="1198" xr:uid="{00000000-0005-0000-0000-0000AE040000}"/>
    <cellStyle name="Normal 5 3 2" xfId="1199" xr:uid="{00000000-0005-0000-0000-0000AF040000}"/>
    <cellStyle name="Normal 5 3 3" xfId="1200" xr:uid="{00000000-0005-0000-0000-0000B0040000}"/>
    <cellStyle name="Normal 5 3 4" xfId="1201" xr:uid="{00000000-0005-0000-0000-0000B1040000}"/>
    <cellStyle name="Normal 5 30" xfId="1202" xr:uid="{00000000-0005-0000-0000-0000B2040000}"/>
    <cellStyle name="Normal 5 30 2" xfId="1203" xr:uid="{00000000-0005-0000-0000-0000B3040000}"/>
    <cellStyle name="Normal 5 30 3" xfId="1204" xr:uid="{00000000-0005-0000-0000-0000B4040000}"/>
    <cellStyle name="Normal 5 30 4" xfId="1205" xr:uid="{00000000-0005-0000-0000-0000B5040000}"/>
    <cellStyle name="Normal 5 31" xfId="1206" xr:uid="{00000000-0005-0000-0000-0000B6040000}"/>
    <cellStyle name="Normal 5 31 2" xfId="1207" xr:uid="{00000000-0005-0000-0000-0000B7040000}"/>
    <cellStyle name="Normal 5 31 3" xfId="1208" xr:uid="{00000000-0005-0000-0000-0000B8040000}"/>
    <cellStyle name="Normal 5 31 4" xfId="1209" xr:uid="{00000000-0005-0000-0000-0000B9040000}"/>
    <cellStyle name="Normal 5 32" xfId="1210" xr:uid="{00000000-0005-0000-0000-0000BA040000}"/>
    <cellStyle name="Normal 5 32 2" xfId="1211" xr:uid="{00000000-0005-0000-0000-0000BB040000}"/>
    <cellStyle name="Normal 5 32 3" xfId="1212" xr:uid="{00000000-0005-0000-0000-0000BC040000}"/>
    <cellStyle name="Normal 5 32 4" xfId="1213" xr:uid="{00000000-0005-0000-0000-0000BD040000}"/>
    <cellStyle name="Normal 5 33" xfId="1214" xr:uid="{00000000-0005-0000-0000-0000BE040000}"/>
    <cellStyle name="Normal 5 33 2" xfId="1215" xr:uid="{00000000-0005-0000-0000-0000BF040000}"/>
    <cellStyle name="Normal 5 33 3" xfId="1216" xr:uid="{00000000-0005-0000-0000-0000C0040000}"/>
    <cellStyle name="Normal 5 33 4" xfId="1217" xr:uid="{00000000-0005-0000-0000-0000C1040000}"/>
    <cellStyle name="Normal 5 34" xfId="1218" xr:uid="{00000000-0005-0000-0000-0000C2040000}"/>
    <cellStyle name="Normal 5 34 2" xfId="1219" xr:uid="{00000000-0005-0000-0000-0000C3040000}"/>
    <cellStyle name="Normal 5 34 3" xfId="1220" xr:uid="{00000000-0005-0000-0000-0000C4040000}"/>
    <cellStyle name="Normal 5 34 4" xfId="1221" xr:uid="{00000000-0005-0000-0000-0000C5040000}"/>
    <cellStyle name="Normal 5 35" xfId="1222" xr:uid="{00000000-0005-0000-0000-0000C6040000}"/>
    <cellStyle name="Normal 5 35 2" xfId="1223" xr:uid="{00000000-0005-0000-0000-0000C7040000}"/>
    <cellStyle name="Normal 5 35 3" xfId="1224" xr:uid="{00000000-0005-0000-0000-0000C8040000}"/>
    <cellStyle name="Normal 5 35 4" xfId="1225" xr:uid="{00000000-0005-0000-0000-0000C9040000}"/>
    <cellStyle name="Normal 5 36" xfId="1226" xr:uid="{00000000-0005-0000-0000-0000CA040000}"/>
    <cellStyle name="Normal 5 36 2" xfId="1227" xr:uid="{00000000-0005-0000-0000-0000CB040000}"/>
    <cellStyle name="Normal 5 36 3" xfId="1228" xr:uid="{00000000-0005-0000-0000-0000CC040000}"/>
    <cellStyle name="Normal 5 36 4" xfId="1229" xr:uid="{00000000-0005-0000-0000-0000CD040000}"/>
    <cellStyle name="Normal 5 37" xfId="1230" xr:uid="{00000000-0005-0000-0000-0000CE040000}"/>
    <cellStyle name="Normal 5 37 2" xfId="1231" xr:uid="{00000000-0005-0000-0000-0000CF040000}"/>
    <cellStyle name="Normal 5 37 3" xfId="1232" xr:uid="{00000000-0005-0000-0000-0000D0040000}"/>
    <cellStyle name="Normal 5 37 4" xfId="1233" xr:uid="{00000000-0005-0000-0000-0000D1040000}"/>
    <cellStyle name="Normal 5 38" xfId="1234" xr:uid="{00000000-0005-0000-0000-0000D2040000}"/>
    <cellStyle name="Normal 5 38 2" xfId="1235" xr:uid="{00000000-0005-0000-0000-0000D3040000}"/>
    <cellStyle name="Normal 5 38 2 2" xfId="1236" xr:uid="{00000000-0005-0000-0000-0000D4040000}"/>
    <cellStyle name="Normal 5 38 2 3" xfId="1237" xr:uid="{00000000-0005-0000-0000-0000D5040000}"/>
    <cellStyle name="Normal 5 38 2 4" xfId="1238" xr:uid="{00000000-0005-0000-0000-0000D6040000}"/>
    <cellStyle name="Normal 5 38 3" xfId="1239" xr:uid="{00000000-0005-0000-0000-0000D7040000}"/>
    <cellStyle name="Normal 5 38 4" xfId="1240" xr:uid="{00000000-0005-0000-0000-0000D8040000}"/>
    <cellStyle name="Normal 5 38 5" xfId="1241" xr:uid="{00000000-0005-0000-0000-0000D9040000}"/>
    <cellStyle name="Normal 5 38 6" xfId="1242" xr:uid="{00000000-0005-0000-0000-0000DA040000}"/>
    <cellStyle name="Normal 5 39" xfId="1243" xr:uid="{00000000-0005-0000-0000-0000DB040000}"/>
    <cellStyle name="Normal 5 4" xfId="1244" xr:uid="{00000000-0005-0000-0000-0000DC040000}"/>
    <cellStyle name="Normal 5 4 2" xfId="1245" xr:uid="{00000000-0005-0000-0000-0000DD040000}"/>
    <cellStyle name="Normal 5 4 3" xfId="1246" xr:uid="{00000000-0005-0000-0000-0000DE040000}"/>
    <cellStyle name="Normal 5 4 4" xfId="1247" xr:uid="{00000000-0005-0000-0000-0000DF040000}"/>
    <cellStyle name="Normal 5 40" xfId="1248" xr:uid="{00000000-0005-0000-0000-0000E0040000}"/>
    <cellStyle name="Normal 5 41" xfId="1249" xr:uid="{00000000-0005-0000-0000-0000E1040000}"/>
    <cellStyle name="Normal 5 42" xfId="1250" xr:uid="{00000000-0005-0000-0000-0000E2040000}"/>
    <cellStyle name="Normal 5 43" xfId="1251" xr:uid="{00000000-0005-0000-0000-0000E3040000}"/>
    <cellStyle name="Normal 5 43 2" xfId="1252" xr:uid="{00000000-0005-0000-0000-0000E4040000}"/>
    <cellStyle name="Normal 5 43 3" xfId="1253" xr:uid="{00000000-0005-0000-0000-0000E5040000}"/>
    <cellStyle name="Normal 5 43 4" xfId="1254" xr:uid="{00000000-0005-0000-0000-0000E6040000}"/>
    <cellStyle name="Normal 5 44" xfId="1255" xr:uid="{00000000-0005-0000-0000-0000E7040000}"/>
    <cellStyle name="Normal 5 44 2" xfId="1256" xr:uid="{00000000-0005-0000-0000-0000E8040000}"/>
    <cellStyle name="Normal 5 44 3" xfId="1257" xr:uid="{00000000-0005-0000-0000-0000E9040000}"/>
    <cellStyle name="Normal 5 44 4" xfId="1258" xr:uid="{00000000-0005-0000-0000-0000EA040000}"/>
    <cellStyle name="Normal 5 45" xfId="1259" xr:uid="{00000000-0005-0000-0000-0000EB040000}"/>
    <cellStyle name="Normal 5 46" xfId="1260" xr:uid="{00000000-0005-0000-0000-0000EC040000}"/>
    <cellStyle name="Normal 5 47" xfId="1261" xr:uid="{00000000-0005-0000-0000-0000ED040000}"/>
    <cellStyle name="Normal 5 5" xfId="1262" xr:uid="{00000000-0005-0000-0000-0000EE040000}"/>
    <cellStyle name="Normal 5 5 2" xfId="1263" xr:uid="{00000000-0005-0000-0000-0000EF040000}"/>
    <cellStyle name="Normal 5 5 3" xfId="1264" xr:uid="{00000000-0005-0000-0000-0000F0040000}"/>
    <cellStyle name="Normal 5 5 4" xfId="1265" xr:uid="{00000000-0005-0000-0000-0000F1040000}"/>
    <cellStyle name="Normal 5 6" xfId="1266" xr:uid="{00000000-0005-0000-0000-0000F2040000}"/>
    <cellStyle name="Normal 5 6 2" xfId="1267" xr:uid="{00000000-0005-0000-0000-0000F3040000}"/>
    <cellStyle name="Normal 5 6 3" xfId="1268" xr:uid="{00000000-0005-0000-0000-0000F4040000}"/>
    <cellStyle name="Normal 5 6 4" xfId="1269" xr:uid="{00000000-0005-0000-0000-0000F5040000}"/>
    <cellStyle name="Normal 5 7" xfId="1270" xr:uid="{00000000-0005-0000-0000-0000F6040000}"/>
    <cellStyle name="Normal 5 7 2" xfId="1271" xr:uid="{00000000-0005-0000-0000-0000F7040000}"/>
    <cellStyle name="Normal 5 7 3" xfId="1272" xr:uid="{00000000-0005-0000-0000-0000F8040000}"/>
    <cellStyle name="Normal 5 7 4" xfId="1273" xr:uid="{00000000-0005-0000-0000-0000F9040000}"/>
    <cellStyle name="Normal 5 8" xfId="1274" xr:uid="{00000000-0005-0000-0000-0000FA040000}"/>
    <cellStyle name="Normal 5 8 2" xfId="1275" xr:uid="{00000000-0005-0000-0000-0000FB040000}"/>
    <cellStyle name="Normal 5 8 3" xfId="1276" xr:uid="{00000000-0005-0000-0000-0000FC040000}"/>
    <cellStyle name="Normal 5 8 4" xfId="1277" xr:uid="{00000000-0005-0000-0000-0000FD040000}"/>
    <cellStyle name="Normal 5 9" xfId="1278" xr:uid="{00000000-0005-0000-0000-0000FE040000}"/>
    <cellStyle name="Normal 5 9 2" xfId="1279" xr:uid="{00000000-0005-0000-0000-0000FF040000}"/>
    <cellStyle name="Normal 5 9 3" xfId="1280" xr:uid="{00000000-0005-0000-0000-000000050000}"/>
    <cellStyle name="Normal 5 9 4" xfId="1281" xr:uid="{00000000-0005-0000-0000-000001050000}"/>
    <cellStyle name="Normal 50" xfId="1282" xr:uid="{00000000-0005-0000-0000-000002050000}"/>
    <cellStyle name="Normal 51" xfId="1283" xr:uid="{00000000-0005-0000-0000-000003050000}"/>
    <cellStyle name="Normal 52" xfId="1284" xr:uid="{00000000-0005-0000-0000-000004050000}"/>
    <cellStyle name="Normal 53" xfId="1285" xr:uid="{00000000-0005-0000-0000-000005050000}"/>
    <cellStyle name="Normal 54" xfId="1286" xr:uid="{00000000-0005-0000-0000-000006050000}"/>
    <cellStyle name="Normal 55" xfId="1287" xr:uid="{00000000-0005-0000-0000-000007050000}"/>
    <cellStyle name="Normal 56" xfId="1288" xr:uid="{00000000-0005-0000-0000-000008050000}"/>
    <cellStyle name="Normal 57" xfId="1289" xr:uid="{00000000-0005-0000-0000-000009050000}"/>
    <cellStyle name="Normal 58" xfId="1290" xr:uid="{00000000-0005-0000-0000-00000A050000}"/>
    <cellStyle name="Normal 59" xfId="1291" xr:uid="{00000000-0005-0000-0000-00000B050000}"/>
    <cellStyle name="Normal 6 10" xfId="1292" xr:uid="{00000000-0005-0000-0000-00000C050000}"/>
    <cellStyle name="Normal 6 11" xfId="1293" xr:uid="{00000000-0005-0000-0000-00000D050000}"/>
    <cellStyle name="Normal 6 12" xfId="1294" xr:uid="{00000000-0005-0000-0000-00000E050000}"/>
    <cellStyle name="Normal 6 2" xfId="1295" xr:uid="{00000000-0005-0000-0000-00000F050000}"/>
    <cellStyle name="Normal 6 2 2" xfId="1296" xr:uid="{00000000-0005-0000-0000-000010050000}"/>
    <cellStyle name="Normal 6 2 2 2" xfId="1297" xr:uid="{00000000-0005-0000-0000-000011050000}"/>
    <cellStyle name="Normal 6 2 2 3" xfId="1298" xr:uid="{00000000-0005-0000-0000-000012050000}"/>
    <cellStyle name="Normal 6 2 2 4" xfId="1299" xr:uid="{00000000-0005-0000-0000-000013050000}"/>
    <cellStyle name="Normal 6 2 3" xfId="1300" xr:uid="{00000000-0005-0000-0000-000014050000}"/>
    <cellStyle name="Normal 6 2 4" xfId="1301" xr:uid="{00000000-0005-0000-0000-000015050000}"/>
    <cellStyle name="Normal 6 2 5" xfId="1302" xr:uid="{00000000-0005-0000-0000-000016050000}"/>
    <cellStyle name="Normal 6 2 6" xfId="1303" xr:uid="{00000000-0005-0000-0000-000017050000}"/>
    <cellStyle name="Normal 6 3" xfId="1304" xr:uid="{00000000-0005-0000-0000-000018050000}"/>
    <cellStyle name="Normal 6 4" xfId="1305" xr:uid="{00000000-0005-0000-0000-000019050000}"/>
    <cellStyle name="Normal 6 5" xfId="1306" xr:uid="{00000000-0005-0000-0000-00001A050000}"/>
    <cellStyle name="Normal 6 6" xfId="1307" xr:uid="{00000000-0005-0000-0000-00001B050000}"/>
    <cellStyle name="Normal 6 7" xfId="1308" xr:uid="{00000000-0005-0000-0000-00001C050000}"/>
    <cellStyle name="Normal 6 8" xfId="1309" xr:uid="{00000000-0005-0000-0000-00001D050000}"/>
    <cellStyle name="Normal 6 8 2" xfId="1310" xr:uid="{00000000-0005-0000-0000-00001E050000}"/>
    <cellStyle name="Normal 6 8 3" xfId="1311" xr:uid="{00000000-0005-0000-0000-00001F050000}"/>
    <cellStyle name="Normal 6 8 4" xfId="1312" xr:uid="{00000000-0005-0000-0000-000020050000}"/>
    <cellStyle name="Normal 6 9" xfId="1313" xr:uid="{00000000-0005-0000-0000-000021050000}"/>
    <cellStyle name="Normal 6 9 2" xfId="1314" xr:uid="{00000000-0005-0000-0000-000022050000}"/>
    <cellStyle name="Normal 6 9 3" xfId="1315" xr:uid="{00000000-0005-0000-0000-000023050000}"/>
    <cellStyle name="Normal 6 9 4" xfId="1316" xr:uid="{00000000-0005-0000-0000-000024050000}"/>
    <cellStyle name="Normal 60" xfId="1317" xr:uid="{00000000-0005-0000-0000-000025050000}"/>
    <cellStyle name="Normal 61" xfId="1318" xr:uid="{00000000-0005-0000-0000-000026050000}"/>
    <cellStyle name="Normal 62" xfId="1319" xr:uid="{00000000-0005-0000-0000-000027050000}"/>
    <cellStyle name="Normal 63" xfId="1320" xr:uid="{00000000-0005-0000-0000-000028050000}"/>
    <cellStyle name="Normal 64" xfId="1321" xr:uid="{00000000-0005-0000-0000-000029050000}"/>
    <cellStyle name="Normal 65" xfId="1322" xr:uid="{00000000-0005-0000-0000-00002A050000}"/>
    <cellStyle name="Normal 66" xfId="1323" xr:uid="{00000000-0005-0000-0000-00002B050000}"/>
    <cellStyle name="Normal 67" xfId="1324" xr:uid="{00000000-0005-0000-0000-00002C050000}"/>
    <cellStyle name="Normal 68" xfId="1325" xr:uid="{00000000-0005-0000-0000-00002D050000}"/>
    <cellStyle name="Normal 69" xfId="1326" xr:uid="{00000000-0005-0000-0000-00002E050000}"/>
    <cellStyle name="Normal 7" xfId="1327" xr:uid="{00000000-0005-0000-0000-00002F050000}"/>
    <cellStyle name="Normal 70" xfId="1328" xr:uid="{00000000-0005-0000-0000-000030050000}"/>
    <cellStyle name="Normal 71" xfId="1329" xr:uid="{00000000-0005-0000-0000-000031050000}"/>
    <cellStyle name="Normal 72" xfId="1330" xr:uid="{00000000-0005-0000-0000-000032050000}"/>
    <cellStyle name="Normal 73" xfId="1331" xr:uid="{00000000-0005-0000-0000-000033050000}"/>
    <cellStyle name="Normal 74" xfId="1332" xr:uid="{00000000-0005-0000-0000-000034050000}"/>
    <cellStyle name="Normal 75" xfId="1333" xr:uid="{00000000-0005-0000-0000-000035050000}"/>
    <cellStyle name="Normal 76" xfId="1334" xr:uid="{00000000-0005-0000-0000-000036050000}"/>
    <cellStyle name="Normal 77" xfId="1335" xr:uid="{00000000-0005-0000-0000-000037050000}"/>
    <cellStyle name="Normal 78" xfId="1336" xr:uid="{00000000-0005-0000-0000-000038050000}"/>
    <cellStyle name="Normal 79" xfId="1337" xr:uid="{00000000-0005-0000-0000-000039050000}"/>
    <cellStyle name="Normal 8" xfId="1338" xr:uid="{00000000-0005-0000-0000-00003A050000}"/>
    <cellStyle name="Normal 80" xfId="1339" xr:uid="{00000000-0005-0000-0000-00003B050000}"/>
    <cellStyle name="Normal 81" xfId="1340" xr:uid="{00000000-0005-0000-0000-00003C050000}"/>
    <cellStyle name="Normal 82" xfId="1341" xr:uid="{00000000-0005-0000-0000-00003D050000}"/>
    <cellStyle name="Normal 83" xfId="1342" xr:uid="{00000000-0005-0000-0000-00003E050000}"/>
    <cellStyle name="Normal 84" xfId="1343" xr:uid="{00000000-0005-0000-0000-00003F050000}"/>
    <cellStyle name="Normal 85" xfId="1344" xr:uid="{00000000-0005-0000-0000-000040050000}"/>
    <cellStyle name="Normal 86" xfId="1345" xr:uid="{00000000-0005-0000-0000-000041050000}"/>
    <cellStyle name="Normal 87" xfId="1346" xr:uid="{00000000-0005-0000-0000-000042050000}"/>
    <cellStyle name="Normal 88" xfId="1347" xr:uid="{00000000-0005-0000-0000-000043050000}"/>
    <cellStyle name="Normal 89" xfId="1348" xr:uid="{00000000-0005-0000-0000-000044050000}"/>
    <cellStyle name="Normal 9" xfId="1349" xr:uid="{00000000-0005-0000-0000-000045050000}"/>
    <cellStyle name="Normal 90" xfId="1350" xr:uid="{00000000-0005-0000-0000-000046050000}"/>
    <cellStyle name="Normal 91" xfId="1351" xr:uid="{00000000-0005-0000-0000-000047050000}"/>
    <cellStyle name="Normal 92" xfId="1352" xr:uid="{00000000-0005-0000-0000-000048050000}"/>
    <cellStyle name="Normal 93" xfId="1353" xr:uid="{00000000-0005-0000-0000-000049050000}"/>
    <cellStyle name="Normal 94" xfId="1354" xr:uid="{00000000-0005-0000-0000-00004A050000}"/>
    <cellStyle name="Normal 95" xfId="1355" xr:uid="{00000000-0005-0000-0000-00004B050000}"/>
    <cellStyle name="Normal 96" xfId="1356" xr:uid="{00000000-0005-0000-0000-00004C050000}"/>
    <cellStyle name="Normal 97" xfId="1357" xr:uid="{00000000-0005-0000-0000-00004D050000}"/>
    <cellStyle name="Normal 98" xfId="1358" xr:uid="{00000000-0005-0000-0000-00004E050000}"/>
    <cellStyle name="Normal 99" xfId="1359" xr:uid="{00000000-0005-0000-0000-00004F050000}"/>
    <cellStyle name="Note 2 2" xfId="1360" xr:uid="{00000000-0005-0000-0000-000050050000}"/>
    <cellStyle name="Note 2 3" xfId="1361" xr:uid="{00000000-0005-0000-0000-000051050000}"/>
    <cellStyle name="Note 2 4" xfId="1362" xr:uid="{00000000-0005-0000-0000-000052050000}"/>
    <cellStyle name="Note 2 5" xfId="1363" xr:uid="{00000000-0005-0000-0000-000053050000}"/>
    <cellStyle name="Note 3 2" xfId="1364" xr:uid="{00000000-0005-0000-0000-000054050000}"/>
    <cellStyle name="Note 3 3" xfId="1365" xr:uid="{00000000-0005-0000-0000-000055050000}"/>
    <cellStyle name="Note 3 4" xfId="1366" xr:uid="{00000000-0005-0000-0000-000056050000}"/>
    <cellStyle name="Note 3 5" xfId="1367" xr:uid="{00000000-0005-0000-0000-000057050000}"/>
    <cellStyle name="Note 4 2" xfId="1368" xr:uid="{00000000-0005-0000-0000-000058050000}"/>
    <cellStyle name="Note 4 3" xfId="1369" xr:uid="{00000000-0005-0000-0000-000059050000}"/>
    <cellStyle name="Note 4 4" xfId="1370" xr:uid="{00000000-0005-0000-0000-00005A050000}"/>
    <cellStyle name="Note 4 5" xfId="1371" xr:uid="{00000000-0005-0000-0000-00005B050000}"/>
    <cellStyle name="Note 5 2" xfId="1372" xr:uid="{00000000-0005-0000-0000-00005C050000}"/>
    <cellStyle name="Note 5 3" xfId="1373" xr:uid="{00000000-0005-0000-0000-00005D050000}"/>
    <cellStyle name="Note 5 4" xfId="1374" xr:uid="{00000000-0005-0000-0000-00005E050000}"/>
    <cellStyle name="Note 5 5" xfId="1375" xr:uid="{00000000-0005-0000-0000-00005F050000}"/>
    <cellStyle name="Note 6 2" xfId="1376" xr:uid="{00000000-0005-0000-0000-000060050000}"/>
    <cellStyle name="Note 6 3" xfId="1377" xr:uid="{00000000-0005-0000-0000-000061050000}"/>
    <cellStyle name="Note 6 4" xfId="1378" xr:uid="{00000000-0005-0000-0000-000062050000}"/>
    <cellStyle name="Note 6 5" xfId="1379" xr:uid="{00000000-0005-0000-0000-000063050000}"/>
    <cellStyle name="Note 7 2" xfId="1380" xr:uid="{00000000-0005-0000-0000-000064050000}"/>
    <cellStyle name="Note 7 3" xfId="1381" xr:uid="{00000000-0005-0000-0000-000065050000}"/>
    <cellStyle name="Note 7 4" xfId="1382" xr:uid="{00000000-0005-0000-0000-000066050000}"/>
    <cellStyle name="Note 7 5" xfId="1383" xr:uid="{00000000-0005-0000-0000-000067050000}"/>
    <cellStyle name="Output 2 2" xfId="1384" xr:uid="{00000000-0005-0000-0000-000068050000}"/>
    <cellStyle name="Output 2 3" xfId="1385" xr:uid="{00000000-0005-0000-0000-000069050000}"/>
    <cellStyle name="Output 2 4" xfId="1386" xr:uid="{00000000-0005-0000-0000-00006A050000}"/>
    <cellStyle name="Output 2 5" xfId="1387" xr:uid="{00000000-0005-0000-0000-00006B050000}"/>
    <cellStyle name="Output 3 2" xfId="1388" xr:uid="{00000000-0005-0000-0000-00006C050000}"/>
    <cellStyle name="Output 3 3" xfId="1389" xr:uid="{00000000-0005-0000-0000-00006D050000}"/>
    <cellStyle name="Output 3 4" xfId="1390" xr:uid="{00000000-0005-0000-0000-00006E050000}"/>
    <cellStyle name="Output 3 5" xfId="1391" xr:uid="{00000000-0005-0000-0000-00006F050000}"/>
    <cellStyle name="Output 4 2" xfId="1392" xr:uid="{00000000-0005-0000-0000-000070050000}"/>
    <cellStyle name="Output 4 3" xfId="1393" xr:uid="{00000000-0005-0000-0000-000071050000}"/>
    <cellStyle name="Output 4 4" xfId="1394" xr:uid="{00000000-0005-0000-0000-000072050000}"/>
    <cellStyle name="Output 4 5" xfId="1395" xr:uid="{00000000-0005-0000-0000-000073050000}"/>
    <cellStyle name="Output 5 2" xfId="1396" xr:uid="{00000000-0005-0000-0000-000074050000}"/>
    <cellStyle name="Output 5 3" xfId="1397" xr:uid="{00000000-0005-0000-0000-000075050000}"/>
    <cellStyle name="Output 5 4" xfId="1398" xr:uid="{00000000-0005-0000-0000-000076050000}"/>
    <cellStyle name="Output 5 5" xfId="1399" xr:uid="{00000000-0005-0000-0000-000077050000}"/>
    <cellStyle name="Output 6 2" xfId="1400" xr:uid="{00000000-0005-0000-0000-000078050000}"/>
    <cellStyle name="Output 6 3" xfId="1401" xr:uid="{00000000-0005-0000-0000-000079050000}"/>
    <cellStyle name="Output 6 4" xfId="1402" xr:uid="{00000000-0005-0000-0000-00007A050000}"/>
    <cellStyle name="Output 6 5" xfId="1403" xr:uid="{00000000-0005-0000-0000-00007B050000}"/>
    <cellStyle name="Output 7 2" xfId="1404" xr:uid="{00000000-0005-0000-0000-00007C050000}"/>
    <cellStyle name="Output 7 3" xfId="1405" xr:uid="{00000000-0005-0000-0000-00007D050000}"/>
    <cellStyle name="Output 7 4" xfId="1406" xr:uid="{00000000-0005-0000-0000-00007E050000}"/>
    <cellStyle name="Output 7 5" xfId="1407" xr:uid="{00000000-0005-0000-0000-00007F050000}"/>
    <cellStyle name="Title 2 2" xfId="1408" xr:uid="{00000000-0005-0000-0000-000080050000}"/>
    <cellStyle name="Title 2 3" xfId="1409" xr:uid="{00000000-0005-0000-0000-000081050000}"/>
    <cellStyle name="Title 2 4" xfId="1410" xr:uid="{00000000-0005-0000-0000-000082050000}"/>
    <cellStyle name="Title 2 5" xfId="1411" xr:uid="{00000000-0005-0000-0000-000083050000}"/>
    <cellStyle name="Title 3 2" xfId="1412" xr:uid="{00000000-0005-0000-0000-000084050000}"/>
    <cellStyle name="Title 3 3" xfId="1413" xr:uid="{00000000-0005-0000-0000-000085050000}"/>
    <cellStyle name="Title 3 4" xfId="1414" xr:uid="{00000000-0005-0000-0000-000086050000}"/>
    <cellStyle name="Title 3 5" xfId="1415" xr:uid="{00000000-0005-0000-0000-000087050000}"/>
    <cellStyle name="Title 4 2" xfId="1416" xr:uid="{00000000-0005-0000-0000-000088050000}"/>
    <cellStyle name="Title 4 3" xfId="1417" xr:uid="{00000000-0005-0000-0000-000089050000}"/>
    <cellStyle name="Title 4 4" xfId="1418" xr:uid="{00000000-0005-0000-0000-00008A050000}"/>
    <cellStyle name="Title 4 5" xfId="1419" xr:uid="{00000000-0005-0000-0000-00008B050000}"/>
    <cellStyle name="Title 5 2" xfId="1420" xr:uid="{00000000-0005-0000-0000-00008C050000}"/>
    <cellStyle name="Title 5 3" xfId="1421" xr:uid="{00000000-0005-0000-0000-00008D050000}"/>
    <cellStyle name="Title 5 4" xfId="1422" xr:uid="{00000000-0005-0000-0000-00008E050000}"/>
    <cellStyle name="Title 5 5" xfId="1423" xr:uid="{00000000-0005-0000-0000-00008F050000}"/>
    <cellStyle name="Title 6 2" xfId="1424" xr:uid="{00000000-0005-0000-0000-000090050000}"/>
    <cellStyle name="Title 6 3" xfId="1425" xr:uid="{00000000-0005-0000-0000-000091050000}"/>
    <cellStyle name="Title 6 4" xfId="1426" xr:uid="{00000000-0005-0000-0000-000092050000}"/>
    <cellStyle name="Title 6 5" xfId="1427" xr:uid="{00000000-0005-0000-0000-000093050000}"/>
    <cellStyle name="Title 7 2" xfId="1428" xr:uid="{00000000-0005-0000-0000-000094050000}"/>
    <cellStyle name="Title 7 3" xfId="1429" xr:uid="{00000000-0005-0000-0000-000095050000}"/>
    <cellStyle name="Title 7 4" xfId="1430" xr:uid="{00000000-0005-0000-0000-000096050000}"/>
    <cellStyle name="Title 7 5" xfId="1431" xr:uid="{00000000-0005-0000-0000-000097050000}"/>
    <cellStyle name="Total 2 2" xfId="1432" xr:uid="{00000000-0005-0000-0000-000098050000}"/>
    <cellStyle name="Total 2 3" xfId="1433" xr:uid="{00000000-0005-0000-0000-000099050000}"/>
    <cellStyle name="Total 2 4" xfId="1434" xr:uid="{00000000-0005-0000-0000-00009A050000}"/>
    <cellStyle name="Total 2 5" xfId="1435" xr:uid="{00000000-0005-0000-0000-00009B050000}"/>
    <cellStyle name="Total 3 2" xfId="1436" xr:uid="{00000000-0005-0000-0000-00009C050000}"/>
    <cellStyle name="Total 3 3" xfId="1437" xr:uid="{00000000-0005-0000-0000-00009D050000}"/>
    <cellStyle name="Total 3 4" xfId="1438" xr:uid="{00000000-0005-0000-0000-00009E050000}"/>
    <cellStyle name="Total 3 5" xfId="1439" xr:uid="{00000000-0005-0000-0000-00009F050000}"/>
    <cellStyle name="Total 4 2" xfId="1440" xr:uid="{00000000-0005-0000-0000-0000A0050000}"/>
    <cellStyle name="Total 4 3" xfId="1441" xr:uid="{00000000-0005-0000-0000-0000A1050000}"/>
    <cellStyle name="Total 4 4" xfId="1442" xr:uid="{00000000-0005-0000-0000-0000A2050000}"/>
    <cellStyle name="Total 4 5" xfId="1443" xr:uid="{00000000-0005-0000-0000-0000A3050000}"/>
    <cellStyle name="Total 5 2" xfId="1444" xr:uid="{00000000-0005-0000-0000-0000A4050000}"/>
    <cellStyle name="Total 5 3" xfId="1445" xr:uid="{00000000-0005-0000-0000-0000A5050000}"/>
    <cellStyle name="Total 5 4" xfId="1446" xr:uid="{00000000-0005-0000-0000-0000A6050000}"/>
    <cellStyle name="Total 5 5" xfId="1447" xr:uid="{00000000-0005-0000-0000-0000A7050000}"/>
    <cellStyle name="Total 6 2" xfId="1448" xr:uid="{00000000-0005-0000-0000-0000A8050000}"/>
    <cellStyle name="Total 6 3" xfId="1449" xr:uid="{00000000-0005-0000-0000-0000A9050000}"/>
    <cellStyle name="Total 6 4" xfId="1450" xr:uid="{00000000-0005-0000-0000-0000AA050000}"/>
    <cellStyle name="Total 6 5" xfId="1451" xr:uid="{00000000-0005-0000-0000-0000AB050000}"/>
    <cellStyle name="Total 7 2" xfId="1452" xr:uid="{00000000-0005-0000-0000-0000AC050000}"/>
    <cellStyle name="Total 7 3" xfId="1453" xr:uid="{00000000-0005-0000-0000-0000AD050000}"/>
    <cellStyle name="Total 7 4" xfId="1454" xr:uid="{00000000-0005-0000-0000-0000AE050000}"/>
    <cellStyle name="Total 7 5" xfId="1455" xr:uid="{00000000-0005-0000-0000-0000AF050000}"/>
    <cellStyle name="Warning Text 2 2" xfId="1456" xr:uid="{00000000-0005-0000-0000-0000B0050000}"/>
    <cellStyle name="Warning Text 2 3" xfId="1457" xr:uid="{00000000-0005-0000-0000-0000B1050000}"/>
    <cellStyle name="Warning Text 2 4" xfId="1458" xr:uid="{00000000-0005-0000-0000-0000B2050000}"/>
    <cellStyle name="Warning Text 2 5" xfId="1459" xr:uid="{00000000-0005-0000-0000-0000B3050000}"/>
    <cellStyle name="Warning Text 3 2" xfId="1460" xr:uid="{00000000-0005-0000-0000-0000B4050000}"/>
    <cellStyle name="Warning Text 3 3" xfId="1461" xr:uid="{00000000-0005-0000-0000-0000B5050000}"/>
    <cellStyle name="Warning Text 3 4" xfId="1462" xr:uid="{00000000-0005-0000-0000-0000B6050000}"/>
    <cellStyle name="Warning Text 3 5" xfId="1463" xr:uid="{00000000-0005-0000-0000-0000B7050000}"/>
    <cellStyle name="Warning Text 4 2" xfId="1464" xr:uid="{00000000-0005-0000-0000-0000B8050000}"/>
    <cellStyle name="Warning Text 4 3" xfId="1465" xr:uid="{00000000-0005-0000-0000-0000B9050000}"/>
    <cellStyle name="Warning Text 4 4" xfId="1466" xr:uid="{00000000-0005-0000-0000-0000BA050000}"/>
    <cellStyle name="Warning Text 4 5" xfId="1467" xr:uid="{00000000-0005-0000-0000-0000BB050000}"/>
    <cellStyle name="Warning Text 5 2" xfId="1468" xr:uid="{00000000-0005-0000-0000-0000BC050000}"/>
    <cellStyle name="Warning Text 5 3" xfId="1469" xr:uid="{00000000-0005-0000-0000-0000BD050000}"/>
    <cellStyle name="Warning Text 5 4" xfId="1470" xr:uid="{00000000-0005-0000-0000-0000BE050000}"/>
    <cellStyle name="Warning Text 5 5" xfId="1471" xr:uid="{00000000-0005-0000-0000-0000BF050000}"/>
    <cellStyle name="Warning Text 6 2" xfId="1472" xr:uid="{00000000-0005-0000-0000-0000C0050000}"/>
    <cellStyle name="Warning Text 6 3" xfId="1473" xr:uid="{00000000-0005-0000-0000-0000C1050000}"/>
    <cellStyle name="Warning Text 6 4" xfId="1474" xr:uid="{00000000-0005-0000-0000-0000C2050000}"/>
    <cellStyle name="Warning Text 6 5" xfId="1475" xr:uid="{00000000-0005-0000-0000-0000C3050000}"/>
    <cellStyle name="Warning Text 7 2" xfId="1476" xr:uid="{00000000-0005-0000-0000-0000C4050000}"/>
    <cellStyle name="Warning Text 7 3" xfId="1477" xr:uid="{00000000-0005-0000-0000-0000C5050000}"/>
    <cellStyle name="Warning Text 7 4" xfId="1478" xr:uid="{00000000-0005-0000-0000-0000C6050000}"/>
    <cellStyle name="Warning Text 7 5" xfId="1479" xr:uid="{00000000-0005-0000-0000-0000C7050000}"/>
  </cellStyles>
  <dxfs count="5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257</xdr:row>
      <xdr:rowOff>9525</xdr:rowOff>
    </xdr:from>
    <xdr:to>
      <xdr:col>2</xdr:col>
      <xdr:colOff>9525</xdr:colOff>
      <xdr:row>257</xdr:row>
      <xdr:rowOff>19050</xdr:rowOff>
    </xdr:to>
    <xdr:pic>
      <xdr:nvPicPr>
        <xdr:cNvPr id="2" name="formMain:j_idt204:6:j_idt207" descr="http://pmis.hcmpc.com.vn/PMIS_Web/javax.faces.resource/spacer/dot_clear.gif.jsf?ln=primefaces&amp;v=5.1.12">
          <a:extLst>
            <a:ext uri="{FF2B5EF4-FFF2-40B4-BE49-F238E27FC236}">
              <a16:creationId xmlns:a16="http://schemas.microsoft.com/office/drawing/2014/main" id="{27628999-264C-49FD-888A-5BA00005A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61807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257</xdr:row>
      <xdr:rowOff>9525</xdr:rowOff>
    </xdr:from>
    <xdr:to>
      <xdr:col>2</xdr:col>
      <xdr:colOff>9525</xdr:colOff>
      <xdr:row>257</xdr:row>
      <xdr:rowOff>19050</xdr:rowOff>
    </xdr:to>
    <xdr:pic>
      <xdr:nvPicPr>
        <xdr:cNvPr id="3" name="formMain:j_idt204:6:j_idt207" descr="http://pmis.hcmpc.com.vn/PMIS_Web/javax.faces.resource/spacer/dot_clear.gif.jsf?ln=primefaces&amp;v=5.1.12">
          <a:extLst>
            <a:ext uri="{FF2B5EF4-FFF2-40B4-BE49-F238E27FC236}">
              <a16:creationId xmlns:a16="http://schemas.microsoft.com/office/drawing/2014/main" id="{683E6826-33C2-41EA-AC34-18078FBD3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61807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ecovery%20Hung/Thanh%20ly%20Nam%202024/&#272;&#7907;t%204/DS%20De%20xuat%20TXL%20Dot%204_31.08.202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N_INV_011A___Báo_cáo_vật_0409"/>
      <sheetName val="TXL KĐK"/>
      <sheetName val="TXL CĐK"/>
      <sheetName val="TỔNG HỢP"/>
    </sheetNames>
    <sheetDataSet>
      <sheetData sheetId="0">
        <row r="273">
          <cell r="B273" t="str">
            <v>3.53.04.206.VIE.00.BXX</v>
          </cell>
        </row>
        <row r="431">
          <cell r="B431" t="str">
            <v>2.05.45.912.000.00.BXX</v>
          </cell>
          <cell r="C431" t="str">
            <v>Thép L mạ kẽm các loại (trụ tháp)</v>
          </cell>
          <cell r="D431" t="str">
            <v>Kg</v>
          </cell>
          <cell r="F431" t="str">
            <v>Không xác định</v>
          </cell>
          <cell r="G431" t="str">
            <v>BXX</v>
          </cell>
          <cell r="H431">
            <v>5321</v>
          </cell>
        </row>
        <row r="432">
          <cell r="B432" t="str">
            <v>2.05.45.914.000.00.BXX</v>
          </cell>
          <cell r="C432" t="str">
            <v>Thép các loại MPC</v>
          </cell>
          <cell r="D432" t="str">
            <v>Kg</v>
          </cell>
          <cell r="F432" t="str">
            <v>Không xác định</v>
          </cell>
          <cell r="G432" t="str">
            <v>BXX</v>
          </cell>
          <cell r="H432">
            <v>624</v>
          </cell>
        </row>
        <row r="433">
          <cell r="B433" t="str">
            <v>2.55.33.461.000.00.DXX</v>
          </cell>
          <cell r="C433" t="str">
            <v>đồng bản 40*6</v>
          </cell>
          <cell r="D433" t="str">
            <v>Kg</v>
          </cell>
          <cell r="F433" t="str">
            <v>Không xác định</v>
          </cell>
          <cell r="G433" t="str">
            <v>DXX</v>
          </cell>
          <cell r="H433">
            <v>120</v>
          </cell>
        </row>
        <row r="434">
          <cell r="B434" t="str">
            <v>3.06.60.917.000.00.DXX</v>
          </cell>
          <cell r="C434" t="str">
            <v>Cần thao tác dao cách ly</v>
          </cell>
          <cell r="D434" t="str">
            <v>Kg</v>
          </cell>
          <cell r="F434" t="str">
            <v>Không xác định</v>
          </cell>
          <cell r="G434" t="str">
            <v>DXX</v>
          </cell>
          <cell r="H434">
            <v>214</v>
          </cell>
        </row>
        <row r="435">
          <cell r="B435" t="str">
            <v>3.10.88.670.000.00.DXX</v>
          </cell>
          <cell r="C435" t="str">
            <v>Sứ treo 70KN</v>
          </cell>
          <cell r="D435" t="str">
            <v>Cái</v>
          </cell>
          <cell r="F435" t="str">
            <v>Không xác định</v>
          </cell>
          <cell r="G435" t="str">
            <v>DXX</v>
          </cell>
          <cell r="H435">
            <v>72</v>
          </cell>
        </row>
        <row r="436">
          <cell r="B436" t="str">
            <v>3.15.25.025.000.00.BXX</v>
          </cell>
          <cell r="C436" t="str">
            <v>Cáp đồng trần 25mm2</v>
          </cell>
          <cell r="D436" t="str">
            <v>Kg</v>
          </cell>
          <cell r="F436" t="str">
            <v>Không xác định</v>
          </cell>
          <cell r="G436" t="str">
            <v>BXX</v>
          </cell>
          <cell r="H436">
            <v>2.67</v>
          </cell>
        </row>
        <row r="437">
          <cell r="B437" t="str">
            <v>3.15.25.991.000.00.BXX</v>
          </cell>
          <cell r="C437" t="str">
            <v>Cáp đồng trần các loại MPC</v>
          </cell>
          <cell r="D437" t="str">
            <v>Kg</v>
          </cell>
          <cell r="F437" t="str">
            <v>Không xác định</v>
          </cell>
          <cell r="G437" t="str">
            <v>BXX</v>
          </cell>
          <cell r="H437">
            <v>119.55</v>
          </cell>
        </row>
        <row r="438">
          <cell r="B438" t="str">
            <v>3.15.25.991.000.00.DXX</v>
          </cell>
          <cell r="C438" t="str">
            <v>Cáp cu trần thu hồi mpc.</v>
          </cell>
          <cell r="D438" t="str">
            <v>Kg</v>
          </cell>
          <cell r="F438" t="str">
            <v>Không xác định</v>
          </cell>
          <cell r="G438" t="str">
            <v>DXX</v>
          </cell>
          <cell r="H438">
            <v>479.11</v>
          </cell>
        </row>
        <row r="439">
          <cell r="B439" t="str">
            <v>3.15.27.197.000.00.BXX</v>
          </cell>
          <cell r="C439" t="str">
            <v>Nhôm vụn các loại MPC</v>
          </cell>
          <cell r="D439" t="str">
            <v>Kg</v>
          </cell>
          <cell r="F439" t="str">
            <v>Không xác định</v>
          </cell>
          <cell r="G439" t="str">
            <v>BXX</v>
          </cell>
          <cell r="H439">
            <v>49.09</v>
          </cell>
        </row>
        <row r="440">
          <cell r="B440" t="str">
            <v>3.15.28.050.000.00.BXX</v>
          </cell>
          <cell r="C440" t="str">
            <v>Cáp nhôm lõi thép trần 50mm2 MPC</v>
          </cell>
          <cell r="D440" t="str">
            <v>Kg</v>
          </cell>
          <cell r="F440" t="str">
            <v>Không xác định</v>
          </cell>
          <cell r="G440" t="str">
            <v>BXX</v>
          </cell>
          <cell r="H440">
            <v>3627.41</v>
          </cell>
        </row>
        <row r="441">
          <cell r="B441" t="str">
            <v>3.15.28.050.000.00.DXX</v>
          </cell>
          <cell r="C441" t="str">
            <v>cáp nhôm trần ac 50mm2</v>
          </cell>
          <cell r="D441" t="str">
            <v>Kg</v>
          </cell>
          <cell r="F441" t="str">
            <v>Không xác định</v>
          </cell>
          <cell r="G441" t="str">
            <v>DXX</v>
          </cell>
          <cell r="H441">
            <v>4872.16</v>
          </cell>
        </row>
        <row r="442">
          <cell r="B442" t="str">
            <v>3.15.28.070.000.00.BXX</v>
          </cell>
          <cell r="C442" t="str">
            <v>Cáp nhôm lõi thép trần 70mm2 MPC</v>
          </cell>
          <cell r="D442" t="str">
            <v>Kg</v>
          </cell>
          <cell r="F442" t="str">
            <v>Không xác định</v>
          </cell>
          <cell r="G442" t="str">
            <v>BXX</v>
          </cell>
          <cell r="H442">
            <v>853.53</v>
          </cell>
        </row>
        <row r="443">
          <cell r="B443" t="str">
            <v>3.15.28.070.000.00.DXX</v>
          </cell>
          <cell r="C443" t="str">
            <v>cáp nhôm trần ac 70mm2</v>
          </cell>
          <cell r="D443" t="str">
            <v>Kg</v>
          </cell>
          <cell r="F443" t="str">
            <v>Không xác định</v>
          </cell>
          <cell r="G443" t="str">
            <v>DXX</v>
          </cell>
          <cell r="H443">
            <v>560.19000000000005</v>
          </cell>
        </row>
        <row r="444">
          <cell r="B444" t="str">
            <v>3.15.28.095.000.00.BXX</v>
          </cell>
          <cell r="C444" t="str">
            <v>Cáp nhôm lõi thép trần 95mm2 MPC</v>
          </cell>
          <cell r="D444" t="str">
            <v>Kg</v>
          </cell>
          <cell r="F444" t="str">
            <v>Không xác định</v>
          </cell>
          <cell r="G444" t="str">
            <v>BXX</v>
          </cell>
          <cell r="H444">
            <v>7848.08</v>
          </cell>
        </row>
        <row r="445">
          <cell r="B445" t="str">
            <v>3.15.28.095.000.00.DXX</v>
          </cell>
          <cell r="C445" t="str">
            <v>cáp nhôm trần ac 95mm2</v>
          </cell>
          <cell r="D445" t="str">
            <v>Kg</v>
          </cell>
          <cell r="F445" t="str">
            <v>Không xác định</v>
          </cell>
          <cell r="G445" t="str">
            <v>DXX</v>
          </cell>
          <cell r="H445">
            <v>8501.61</v>
          </cell>
        </row>
        <row r="446">
          <cell r="B446" t="str">
            <v>3.15.28.120.000.00.BXX</v>
          </cell>
          <cell r="C446" t="str">
            <v>Cáp nhôm lõi thép trần 120mm2 MPC</v>
          </cell>
          <cell r="D446" t="str">
            <v>Kg</v>
          </cell>
          <cell r="F446" t="str">
            <v>Không xác định</v>
          </cell>
          <cell r="G446" t="str">
            <v>BXX</v>
          </cell>
          <cell r="H446">
            <v>10.08</v>
          </cell>
        </row>
        <row r="447">
          <cell r="B447" t="str">
            <v>3.15.28.120.000.00.DXX</v>
          </cell>
          <cell r="C447" t="str">
            <v>cáp nhôm trần ac 120mm2</v>
          </cell>
          <cell r="D447" t="str">
            <v>Kg</v>
          </cell>
          <cell r="F447" t="str">
            <v>Không xác định</v>
          </cell>
          <cell r="G447" t="str">
            <v>DXX</v>
          </cell>
          <cell r="H447">
            <v>103.92</v>
          </cell>
        </row>
        <row r="448">
          <cell r="B448" t="str">
            <v>3.15.28.150.000.00.BXX</v>
          </cell>
          <cell r="C448" t="str">
            <v>Cáp nhôm lõi thép trần 150mm2 MPC</v>
          </cell>
          <cell r="D448" t="str">
            <v>Kg</v>
          </cell>
          <cell r="F448" t="str">
            <v>Không xác định</v>
          </cell>
          <cell r="G448" t="str">
            <v>BXX</v>
          </cell>
          <cell r="H448">
            <v>81.900000000000006</v>
          </cell>
        </row>
        <row r="449">
          <cell r="B449" t="str">
            <v>3.15.28.150.000.00.DXX</v>
          </cell>
          <cell r="C449" t="str">
            <v>Cáp nhôm trần AC 150mm2</v>
          </cell>
          <cell r="D449" t="str">
            <v>Kg</v>
          </cell>
          <cell r="F449" t="str">
            <v>Không xác định</v>
          </cell>
          <cell r="G449" t="str">
            <v>DXX</v>
          </cell>
          <cell r="H449">
            <v>1004</v>
          </cell>
        </row>
        <row r="450">
          <cell r="B450" t="str">
            <v>3.15.28.185.000.00.DXX</v>
          </cell>
          <cell r="C450" t="str">
            <v>cáp nhôm trần ac 185mm2</v>
          </cell>
          <cell r="D450" t="str">
            <v>Kg</v>
          </cell>
          <cell r="F450" t="str">
            <v>Không xác định</v>
          </cell>
          <cell r="G450" t="str">
            <v>DXX</v>
          </cell>
          <cell r="H450">
            <v>1205.4000000000001</v>
          </cell>
        </row>
        <row r="451">
          <cell r="B451" t="str">
            <v>3.15.28.240.000.00.BXX</v>
          </cell>
          <cell r="C451" t="str">
            <v>Cáp nhôm lõi thép trần 240mm2 MPC</v>
          </cell>
          <cell r="D451" t="str">
            <v>Kg</v>
          </cell>
          <cell r="F451" t="str">
            <v>Không xác định</v>
          </cell>
          <cell r="G451" t="str">
            <v>BXX</v>
          </cell>
          <cell r="H451">
            <v>18549</v>
          </cell>
        </row>
        <row r="452">
          <cell r="B452" t="str">
            <v>3.15.28.240.000.00.DXX</v>
          </cell>
          <cell r="C452" t="str">
            <v>cáp nhôm trần ac 240mm2</v>
          </cell>
          <cell r="D452" t="str">
            <v>Kg</v>
          </cell>
          <cell r="F452" t="str">
            <v>Không xác định</v>
          </cell>
          <cell r="G452" t="str">
            <v>DXX</v>
          </cell>
          <cell r="H452">
            <v>54734.98</v>
          </cell>
        </row>
        <row r="453">
          <cell r="B453" t="str">
            <v>3.15.28.330.000.00.BXX</v>
          </cell>
          <cell r="C453" t="str">
            <v>Cáp nhôm lõi thép trần 330mm2 MPC</v>
          </cell>
          <cell r="D453" t="str">
            <v>Kg</v>
          </cell>
          <cell r="F453" t="str">
            <v>Không xác định</v>
          </cell>
          <cell r="G453" t="str">
            <v>BXX</v>
          </cell>
          <cell r="H453">
            <v>1118</v>
          </cell>
        </row>
        <row r="454">
          <cell r="B454" t="str">
            <v>3.15.28.330.000.00.DXX</v>
          </cell>
          <cell r="C454" t="str">
            <v>cáp nhôm trần ac 330mm2</v>
          </cell>
          <cell r="D454" t="str">
            <v>Kg</v>
          </cell>
          <cell r="F454" t="str">
            <v>Không xác định</v>
          </cell>
          <cell r="G454" t="str">
            <v>DXX</v>
          </cell>
          <cell r="H454">
            <v>4.6500000000000004</v>
          </cell>
        </row>
        <row r="455">
          <cell r="B455" t="str">
            <v>3.15.28.395.000.00.BXX</v>
          </cell>
          <cell r="C455" t="str">
            <v>Cáp nhôm lõi thép trần 795MCM MPC</v>
          </cell>
          <cell r="D455" t="str">
            <v>Kg</v>
          </cell>
          <cell r="F455" t="str">
            <v>Không xác định</v>
          </cell>
          <cell r="G455" t="str">
            <v>BXX</v>
          </cell>
          <cell r="H455">
            <v>638.37</v>
          </cell>
        </row>
        <row r="456">
          <cell r="B456" t="str">
            <v>3.15.28.395.000.00.DXX</v>
          </cell>
          <cell r="C456" t="str">
            <v>cáp nhôm trần ac 795mcm</v>
          </cell>
          <cell r="D456" t="str">
            <v>Kg</v>
          </cell>
          <cell r="F456" t="str">
            <v>Không xác định</v>
          </cell>
          <cell r="G456" t="str">
            <v>DXX</v>
          </cell>
          <cell r="H456">
            <v>2560.75</v>
          </cell>
        </row>
        <row r="457">
          <cell r="B457" t="str">
            <v>3.15.28.630.000.00.BXX</v>
          </cell>
          <cell r="C457" t="str">
            <v>Cáp nhôm lõi thép trần 630mm2 MPC</v>
          </cell>
          <cell r="D457" t="str">
            <v>Kg</v>
          </cell>
          <cell r="F457" t="str">
            <v>Không xác định</v>
          </cell>
          <cell r="G457" t="str">
            <v>BXX</v>
          </cell>
          <cell r="H457">
            <v>21.75</v>
          </cell>
        </row>
        <row r="458">
          <cell r="B458" t="str">
            <v>3.15.28.630.000.00.DXX</v>
          </cell>
          <cell r="C458" t="str">
            <v>Cáp nhôm lõi thép trần 630mm2 MPC</v>
          </cell>
          <cell r="D458" t="str">
            <v>Kg</v>
          </cell>
          <cell r="F458" t="str">
            <v>Không xác định</v>
          </cell>
          <cell r="G458" t="str">
            <v>DXX</v>
          </cell>
          <cell r="H458">
            <v>4.25</v>
          </cell>
        </row>
        <row r="459">
          <cell r="B459" t="str">
            <v>3.15.28.996.000.00.BXX</v>
          </cell>
          <cell r="C459" t="str">
            <v>Cáp nhôm trần các loại MPC</v>
          </cell>
          <cell r="D459" t="str">
            <v>Kg</v>
          </cell>
          <cell r="F459" t="str">
            <v>Không xác định</v>
          </cell>
          <cell r="G459" t="str">
            <v>BXX</v>
          </cell>
          <cell r="H459">
            <v>130.18</v>
          </cell>
        </row>
        <row r="460">
          <cell r="B460" t="str">
            <v>3.15.28.996.000.00.DXX</v>
          </cell>
          <cell r="C460" t="str">
            <v>Cáp nhôm trần a th mpc</v>
          </cell>
          <cell r="D460" t="str">
            <v>Kg</v>
          </cell>
          <cell r="F460" t="str">
            <v>Không xác định</v>
          </cell>
          <cell r="G460" t="str">
            <v>DXX</v>
          </cell>
          <cell r="H460">
            <v>61.05</v>
          </cell>
        </row>
        <row r="461">
          <cell r="B461" t="str">
            <v>3.15.36.082.000.00.BXX</v>
          </cell>
          <cell r="C461" t="str">
            <v>Đồng tròn các loại MPC</v>
          </cell>
          <cell r="D461" t="str">
            <v>Kg</v>
          </cell>
          <cell r="F461" t="str">
            <v>Không xác định</v>
          </cell>
          <cell r="G461" t="str">
            <v>BXX</v>
          </cell>
          <cell r="H461">
            <v>22.2</v>
          </cell>
        </row>
        <row r="462">
          <cell r="B462" t="str">
            <v>3.15.36.084.000.00.BXX</v>
          </cell>
          <cell r="C462" t="str">
            <v>Đồng bản các loại MPC</v>
          </cell>
          <cell r="D462" t="str">
            <v>Kg</v>
          </cell>
          <cell r="F462" t="str">
            <v>Không xác định</v>
          </cell>
          <cell r="G462" t="str">
            <v>BXX</v>
          </cell>
          <cell r="H462">
            <v>834.68</v>
          </cell>
        </row>
        <row r="463">
          <cell r="B463" t="str">
            <v>3.15.36.084.000.00.DXX</v>
          </cell>
          <cell r="C463" t="str">
            <v>Đồng bản các loại thu hồi MPC .</v>
          </cell>
          <cell r="D463" t="str">
            <v>Kg</v>
          </cell>
          <cell r="F463" t="str">
            <v>Không xác định</v>
          </cell>
          <cell r="G463" t="str">
            <v>DXX</v>
          </cell>
          <cell r="H463">
            <v>1943.08</v>
          </cell>
        </row>
        <row r="464">
          <cell r="B464" t="str">
            <v>3.15.43.052.000.00.BXX</v>
          </cell>
          <cell r="C464" t="str">
            <v>Cáp đồng bọc hạ thế 50mm2 MPC</v>
          </cell>
          <cell r="D464" t="str">
            <v>Kg</v>
          </cell>
          <cell r="F464" t="str">
            <v>Không xác định</v>
          </cell>
          <cell r="G464" t="str">
            <v>BXX</v>
          </cell>
          <cell r="H464">
            <v>8482.39</v>
          </cell>
        </row>
        <row r="465">
          <cell r="B465" t="str">
            <v>3.15.43.052.000.00.DXX</v>
          </cell>
          <cell r="C465" t="str">
            <v>Cáp đồng bọc hạ thế 50mm2 MPC</v>
          </cell>
          <cell r="D465" t="str">
            <v>Kg</v>
          </cell>
          <cell r="F465" t="str">
            <v>Không xác định</v>
          </cell>
          <cell r="G465" t="str">
            <v>DXX</v>
          </cell>
          <cell r="H465">
            <v>1419.51</v>
          </cell>
        </row>
        <row r="466">
          <cell r="B466" t="str">
            <v>3.15.43.096.000.00.BXX</v>
          </cell>
          <cell r="C466" t="str">
            <v>Cáp đồng bọc hạ thế 95mm2 MPC</v>
          </cell>
          <cell r="D466" t="str">
            <v>Kg</v>
          </cell>
          <cell r="F466" t="str">
            <v>Không xác định</v>
          </cell>
          <cell r="G466" t="str">
            <v>BXX</v>
          </cell>
          <cell r="H466">
            <v>2092.79</v>
          </cell>
        </row>
        <row r="467">
          <cell r="B467" t="str">
            <v>3.15.43.096.000.00.DXX</v>
          </cell>
          <cell r="C467" t="str">
            <v>Cáp đồng bọc hạ thế 95mm2 MPC</v>
          </cell>
          <cell r="D467" t="str">
            <v>Kg</v>
          </cell>
          <cell r="F467" t="str">
            <v>Không xác định</v>
          </cell>
          <cell r="G467" t="str">
            <v>DXX</v>
          </cell>
          <cell r="H467">
            <v>46.76</v>
          </cell>
        </row>
        <row r="468">
          <cell r="B468" t="str">
            <v>3.15.43.122.000.00.BXX</v>
          </cell>
          <cell r="C468" t="str">
            <v>Cáp đồng bọc hạ thế 120mm2 MPC</v>
          </cell>
          <cell r="D468" t="str">
            <v>Kg</v>
          </cell>
          <cell r="F468" t="str">
            <v>Không xác định</v>
          </cell>
          <cell r="G468" t="str">
            <v>BXX</v>
          </cell>
          <cell r="H468">
            <v>204.26</v>
          </cell>
        </row>
        <row r="469">
          <cell r="B469" t="str">
            <v>3.15.43.152.000.00.BXX</v>
          </cell>
          <cell r="C469" t="str">
            <v>Cáp đồng bọc hạ thế 150mm2 MPC</v>
          </cell>
          <cell r="D469" t="str">
            <v>Kg</v>
          </cell>
          <cell r="F469" t="str">
            <v>Không xác định</v>
          </cell>
          <cell r="G469" t="str">
            <v>BXX</v>
          </cell>
          <cell r="H469">
            <v>334.31</v>
          </cell>
        </row>
        <row r="470">
          <cell r="B470" t="str">
            <v>3.15.43.152.000.00.DXX</v>
          </cell>
          <cell r="C470" t="str">
            <v>Cáp đồng bọc hạ thế 150mm2 MPC</v>
          </cell>
          <cell r="D470" t="str">
            <v>Kg</v>
          </cell>
          <cell r="F470" t="str">
            <v>Không xác định</v>
          </cell>
          <cell r="G470" t="str">
            <v>DXX</v>
          </cell>
          <cell r="H470">
            <v>282.26</v>
          </cell>
        </row>
        <row r="471">
          <cell r="B471" t="str">
            <v>3.15.43.202.000.00.BXX</v>
          </cell>
          <cell r="C471" t="str">
            <v>Cáp đồng bọc hạ thế 200mm2 MPC</v>
          </cell>
          <cell r="D471" t="str">
            <v>Kg</v>
          </cell>
          <cell r="F471" t="str">
            <v>Không xác định</v>
          </cell>
          <cell r="G471" t="str">
            <v>BXX</v>
          </cell>
          <cell r="H471">
            <v>200.1</v>
          </cell>
        </row>
        <row r="472">
          <cell r="B472" t="str">
            <v>3.15.43.202.000.00.DXX</v>
          </cell>
          <cell r="C472" t="str">
            <v>Cáp đồng bọc hạ thế 200mm2 MPC</v>
          </cell>
          <cell r="D472" t="str">
            <v>Kg</v>
          </cell>
          <cell r="F472" t="str">
            <v>Không xác định</v>
          </cell>
          <cell r="G472" t="str">
            <v>DXX</v>
          </cell>
          <cell r="H472">
            <v>400.31</v>
          </cell>
        </row>
        <row r="473">
          <cell r="B473" t="str">
            <v>3.15.43.242.000.00.BXX</v>
          </cell>
          <cell r="C473" t="str">
            <v>Cáp đồng bọc hạ thế 240mm2 MPC</v>
          </cell>
          <cell r="D473" t="str">
            <v>Kg</v>
          </cell>
          <cell r="F473" t="str">
            <v>Không xác định</v>
          </cell>
          <cell r="G473" t="str">
            <v>BXX</v>
          </cell>
          <cell r="H473">
            <v>2001.07</v>
          </cell>
        </row>
        <row r="474">
          <cell r="B474" t="str">
            <v>3.15.43.242.000.00.DXX</v>
          </cell>
          <cell r="C474" t="str">
            <v>Cáp đồng bọc hạ thế 240mm2 MPC</v>
          </cell>
          <cell r="D474" t="str">
            <v>Kg</v>
          </cell>
          <cell r="F474" t="str">
            <v>Không xác định</v>
          </cell>
          <cell r="G474" t="str">
            <v>DXX</v>
          </cell>
          <cell r="H474">
            <v>4815.78</v>
          </cell>
        </row>
        <row r="475">
          <cell r="B475" t="str">
            <v>3.15.43.302.000.00.BXX</v>
          </cell>
          <cell r="C475" t="str">
            <v>Cáp đồng bọc hạ thế 300mm2 MPC</v>
          </cell>
          <cell r="D475" t="str">
            <v>Kg</v>
          </cell>
          <cell r="F475" t="str">
            <v>Không xác định</v>
          </cell>
          <cell r="G475" t="str">
            <v>BXX</v>
          </cell>
          <cell r="H475">
            <v>3084.42</v>
          </cell>
        </row>
        <row r="476">
          <cell r="B476" t="str">
            <v>3.15.43.302.000.00.DXX</v>
          </cell>
          <cell r="C476" t="str">
            <v>Cáp đồng bọc hạ thế 300mm2 MPC</v>
          </cell>
          <cell r="D476" t="str">
            <v>Kg</v>
          </cell>
          <cell r="F476" t="str">
            <v>Không xác định</v>
          </cell>
          <cell r="G476" t="str">
            <v>DXX</v>
          </cell>
          <cell r="H476">
            <v>1823.52</v>
          </cell>
        </row>
        <row r="477">
          <cell r="B477" t="str">
            <v>3.15.43.996.000.00.BXX</v>
          </cell>
          <cell r="C477" t="str">
            <v>Cáp đồng bọc hạ thế có tiết diện &lt; 50mm2 MPC</v>
          </cell>
          <cell r="D477" t="str">
            <v>Kg</v>
          </cell>
          <cell r="F477" t="str">
            <v>Không xác định</v>
          </cell>
          <cell r="G477" t="str">
            <v>BXX</v>
          </cell>
          <cell r="H477">
            <v>3131.49</v>
          </cell>
        </row>
        <row r="478">
          <cell r="B478" t="str">
            <v>3.15.43.996.000.00.DXX</v>
          </cell>
          <cell r="C478" t="str">
            <v>Cáp cu bọc ht t.h &lt;50mm2 mpc.</v>
          </cell>
          <cell r="D478" t="str">
            <v>Kg</v>
          </cell>
          <cell r="F478" t="str">
            <v>Không xác định</v>
          </cell>
          <cell r="G478" t="str">
            <v>DXX</v>
          </cell>
          <cell r="H478">
            <v>2006.78</v>
          </cell>
        </row>
        <row r="479">
          <cell r="B479" t="str">
            <v>3.15.52.900.000.00.BXX</v>
          </cell>
          <cell r="C479" t="str">
            <v>Cáp Duplex lõi đồng các loại MPC</v>
          </cell>
          <cell r="D479" t="str">
            <v>Kg</v>
          </cell>
          <cell r="F479" t="str">
            <v>Không xác định</v>
          </cell>
          <cell r="G479" t="str">
            <v>BXX</v>
          </cell>
          <cell r="H479">
            <v>15799.99</v>
          </cell>
        </row>
        <row r="480">
          <cell r="B480" t="str">
            <v>3.15.52.900.000.00.DXX</v>
          </cell>
          <cell r="C480" t="str">
            <v>Cáp đồng duplex các loại TH MPC.</v>
          </cell>
          <cell r="D480" t="str">
            <v>Kg</v>
          </cell>
          <cell r="F480" t="str">
            <v>Không xác định</v>
          </cell>
          <cell r="G480" t="str">
            <v>DXX</v>
          </cell>
          <cell r="H480">
            <v>7733.62</v>
          </cell>
        </row>
        <row r="481">
          <cell r="B481" t="str">
            <v>3.15.52.902.000.00.BXX</v>
          </cell>
          <cell r="C481" t="str">
            <v>Cáp đồng bọc dẹp 2*11mm2 MPC</v>
          </cell>
          <cell r="D481" t="str">
            <v>Kg</v>
          </cell>
          <cell r="F481" t="str">
            <v>Không xác định</v>
          </cell>
          <cell r="G481" t="str">
            <v>BXX</v>
          </cell>
          <cell r="H481">
            <v>67.819999999999993</v>
          </cell>
        </row>
        <row r="482">
          <cell r="B482" t="str">
            <v>3.15.52.902.000.00.DXX</v>
          </cell>
          <cell r="C482" t="str">
            <v>Cáp đồng bọc dẹp 2*11mm2 TH MPC.</v>
          </cell>
          <cell r="D482" t="str">
            <v>Kg</v>
          </cell>
          <cell r="F482" t="str">
            <v>Không xác định</v>
          </cell>
          <cell r="G482" t="str">
            <v>DXX</v>
          </cell>
          <cell r="H482">
            <v>161.27000000000001</v>
          </cell>
        </row>
        <row r="483">
          <cell r="B483" t="str">
            <v>3.15.52.907.000.00.DXX</v>
          </cell>
          <cell r="C483" t="str">
            <v>Cáp đồng bọc dẹp 2*7mm2 MPC</v>
          </cell>
          <cell r="D483" t="str">
            <v>Kg</v>
          </cell>
          <cell r="F483" t="str">
            <v>Không xác định</v>
          </cell>
          <cell r="G483" t="str">
            <v>DXX</v>
          </cell>
          <cell r="H483">
            <v>5.0599999999999996</v>
          </cell>
        </row>
        <row r="484">
          <cell r="B484" t="str">
            <v>3.15.52.992.000.00.BXX</v>
          </cell>
          <cell r="C484" t="str">
            <v>Cáp Quaduplex lõi đồng có tiết diện dây pha ≤ 20mm2 MPC</v>
          </cell>
          <cell r="D484" t="str">
            <v>Kg</v>
          </cell>
          <cell r="F484" t="str">
            <v>Không xác định</v>
          </cell>
          <cell r="G484" t="str">
            <v>BXX</v>
          </cell>
          <cell r="H484">
            <v>1404.64</v>
          </cell>
        </row>
        <row r="485">
          <cell r="B485" t="str">
            <v>3.15.52.992.000.00.DXX</v>
          </cell>
          <cell r="C485" t="str">
            <v>Cáp Quaduplex lõi đồng có tiết diện dây pha ≤ 20mm2 MPC</v>
          </cell>
          <cell r="D485" t="str">
            <v>Kg</v>
          </cell>
          <cell r="F485" t="str">
            <v>Không xác định</v>
          </cell>
          <cell r="G485" t="str">
            <v>DXX</v>
          </cell>
          <cell r="H485">
            <v>618.61</v>
          </cell>
        </row>
        <row r="486">
          <cell r="B486" t="str">
            <v>3.15.52.994.000.00.BXX</v>
          </cell>
          <cell r="C486" t="str">
            <v>Cáp Quaduplex lõi đồng có tiết diện dây pha &gt; 20mm2 MPC</v>
          </cell>
          <cell r="D486" t="str">
            <v>Kg</v>
          </cell>
          <cell r="F486" t="str">
            <v>Không xác định</v>
          </cell>
          <cell r="G486" t="str">
            <v>BXX</v>
          </cell>
          <cell r="H486">
            <v>4247.54</v>
          </cell>
        </row>
        <row r="487">
          <cell r="B487" t="str">
            <v>3.15.52.994.000.00.DXX</v>
          </cell>
          <cell r="C487" t="str">
            <v>Cáp Quaduplex lõi đồng có tiết diện dây pha &gt; 20mm2 MPC</v>
          </cell>
          <cell r="D487" t="str">
            <v>Kg</v>
          </cell>
          <cell r="F487" t="str">
            <v>Không xác định</v>
          </cell>
          <cell r="G487" t="str">
            <v>DXX</v>
          </cell>
          <cell r="H487">
            <v>2267.06</v>
          </cell>
        </row>
        <row r="488">
          <cell r="B488" t="str">
            <v>3.15.54.920.000.00.BXX</v>
          </cell>
          <cell r="C488" t="str">
            <v>Cáp Muller 1 pha lõi đồng các loại MPC</v>
          </cell>
          <cell r="D488" t="str">
            <v>Kg</v>
          </cell>
          <cell r="F488" t="str">
            <v>Không xác định</v>
          </cell>
          <cell r="G488" t="str">
            <v>BXX</v>
          </cell>
          <cell r="H488">
            <v>5233.96</v>
          </cell>
        </row>
        <row r="489">
          <cell r="B489" t="str">
            <v>3.15.54.920.000.00.DXX</v>
          </cell>
          <cell r="C489" t="str">
            <v>Cáp muller 1 pha các loại TH MPC.</v>
          </cell>
          <cell r="D489" t="str">
            <v>Kg</v>
          </cell>
          <cell r="F489" t="str">
            <v>Không xác định</v>
          </cell>
          <cell r="G489" t="str">
            <v>DXX</v>
          </cell>
          <cell r="H489">
            <v>5902.15</v>
          </cell>
        </row>
        <row r="490">
          <cell r="B490" t="str">
            <v>3.15.54.931.000.00.BXX</v>
          </cell>
          <cell r="C490" t="str">
            <v>Cáp Muller 3 pha lõi đồng có tiết diện dây pha ≤ 10mm2 MPC</v>
          </cell>
          <cell r="D490" t="str">
            <v>Kg</v>
          </cell>
          <cell r="F490" t="str">
            <v>Không xác định</v>
          </cell>
          <cell r="G490" t="str">
            <v>BXX</v>
          </cell>
          <cell r="H490">
            <v>937.63</v>
          </cell>
        </row>
        <row r="491">
          <cell r="B491" t="str">
            <v>3.15.54.931.000.00.DXX</v>
          </cell>
          <cell r="C491" t="str">
            <v>Cáp Muller 3 pha lõi đồng có tiết diện dây pha ≤ 10mm2 MPC</v>
          </cell>
          <cell r="D491" t="str">
            <v>Kg</v>
          </cell>
          <cell r="F491" t="str">
            <v>Không xác định</v>
          </cell>
          <cell r="G491" t="str">
            <v>DXX</v>
          </cell>
          <cell r="H491">
            <v>890.2</v>
          </cell>
        </row>
        <row r="492">
          <cell r="B492" t="str">
            <v>3.15.54.932.000.00.BXX</v>
          </cell>
          <cell r="C492" t="str">
            <v>Cáp Muller 3 pha lõi đồng có tiết diện dây pha &gt; 10mm2 đến &lt; 50mm2 MPC</v>
          </cell>
          <cell r="D492" t="str">
            <v>Kg</v>
          </cell>
          <cell r="F492" t="str">
            <v>Không xác định</v>
          </cell>
          <cell r="G492" t="str">
            <v>BXX</v>
          </cell>
          <cell r="H492">
            <v>3450.1</v>
          </cell>
        </row>
        <row r="493">
          <cell r="B493" t="str">
            <v>3.15.54.932.000.00.DXX</v>
          </cell>
          <cell r="C493" t="str">
            <v>Cáp Muller 3 pha lõi đồng có tiết diện dây pha &gt; 10mm2 đến &lt; 50mm2 MPC</v>
          </cell>
          <cell r="D493" t="str">
            <v>Kg</v>
          </cell>
          <cell r="F493" t="str">
            <v>Không xác định</v>
          </cell>
          <cell r="G493" t="str">
            <v>DXX</v>
          </cell>
          <cell r="H493">
            <v>4306.37</v>
          </cell>
        </row>
        <row r="494">
          <cell r="B494" t="str">
            <v>3.15.54.933.000.00.BXX</v>
          </cell>
          <cell r="C494" t="str">
            <v>Cáp Muller 3 pha lõi đồng có tiết diện dây pha ≥ 50mm2 MPC</v>
          </cell>
          <cell r="D494" t="str">
            <v>Kg</v>
          </cell>
          <cell r="F494" t="str">
            <v>Không xác định</v>
          </cell>
          <cell r="G494" t="str">
            <v>BXX</v>
          </cell>
          <cell r="H494">
            <v>562.67999999999995</v>
          </cell>
        </row>
        <row r="495">
          <cell r="B495" t="str">
            <v>3.15.54.933.000.00.DXX</v>
          </cell>
          <cell r="C495" t="str">
            <v>Cáp Muller 3 pha lõi đồng có tiết diện dây pha ≥ 50mm2 MPC</v>
          </cell>
          <cell r="D495" t="str">
            <v>Kg</v>
          </cell>
          <cell r="F495" t="str">
            <v>Không xác định</v>
          </cell>
          <cell r="G495" t="str">
            <v>DXX</v>
          </cell>
          <cell r="H495">
            <v>914.44</v>
          </cell>
        </row>
        <row r="496">
          <cell r="B496" t="str">
            <v>3.15.56.920.000.00.BXX</v>
          </cell>
          <cell r="C496" t="str">
            <v>Cáp nhị thứ lõi đồng các loại MPC</v>
          </cell>
          <cell r="D496" t="str">
            <v>Kg</v>
          </cell>
          <cell r="F496" t="str">
            <v>Không xác định</v>
          </cell>
          <cell r="G496" t="str">
            <v>BXX</v>
          </cell>
          <cell r="H496">
            <v>1230.2</v>
          </cell>
        </row>
        <row r="497">
          <cell r="B497" t="str">
            <v>3.15.56.920.000.00.DXX</v>
          </cell>
          <cell r="C497" t="str">
            <v>Cáp nhị thứ các loại TH MPC 10-20mm2.</v>
          </cell>
          <cell r="D497" t="str">
            <v>Kg</v>
          </cell>
          <cell r="F497" t="str">
            <v>Không xác định</v>
          </cell>
          <cell r="G497" t="str">
            <v>DXX</v>
          </cell>
          <cell r="H497">
            <v>175.03</v>
          </cell>
        </row>
        <row r="498">
          <cell r="B498" t="str">
            <v>3.15.72.040.000.00.DXX</v>
          </cell>
          <cell r="C498" t="str">
            <v>Cáp nhôm bọc hạ thế có tiết diện &lt; 50mm2 MPC</v>
          </cell>
          <cell r="D498" t="str">
            <v>Kg</v>
          </cell>
          <cell r="F498" t="str">
            <v>Không xác định</v>
          </cell>
          <cell r="G498" t="str">
            <v>DXX</v>
          </cell>
          <cell r="H498">
            <v>18.2</v>
          </cell>
        </row>
        <row r="499">
          <cell r="B499" t="str">
            <v>3.15.72.050.000.00.BXX</v>
          </cell>
          <cell r="C499" t="str">
            <v>Cáp nhôm bọc hạ thế 50mm2 MPC</v>
          </cell>
          <cell r="D499" t="str">
            <v>Kg</v>
          </cell>
          <cell r="F499" t="str">
            <v>Không xác định</v>
          </cell>
          <cell r="G499" t="str">
            <v>BXX</v>
          </cell>
          <cell r="H499">
            <v>12</v>
          </cell>
        </row>
        <row r="500">
          <cell r="B500" t="str">
            <v>3.15.72.050.000.00.DXX</v>
          </cell>
          <cell r="C500" t="str">
            <v>Cáp nhôm bọc hạ thế 50mm2 MPC</v>
          </cell>
          <cell r="D500" t="str">
            <v>Kg</v>
          </cell>
          <cell r="F500" t="str">
            <v>Không xác định</v>
          </cell>
          <cell r="G500" t="str">
            <v>DXX</v>
          </cell>
          <cell r="H500">
            <v>16.920000000000002</v>
          </cell>
        </row>
        <row r="501">
          <cell r="B501" t="str">
            <v>3.15.72.900.000.00.BXX</v>
          </cell>
          <cell r="C501" t="str">
            <v>Cáp Duplex lõi nhôm các loại MPC</v>
          </cell>
          <cell r="D501" t="str">
            <v>Kg</v>
          </cell>
          <cell r="F501" t="str">
            <v>Không xác định</v>
          </cell>
          <cell r="G501" t="str">
            <v>BXX</v>
          </cell>
          <cell r="H501">
            <v>300.44</v>
          </cell>
        </row>
        <row r="502">
          <cell r="B502" t="str">
            <v>3.15.72.900.000.00.DXX</v>
          </cell>
          <cell r="C502" t="str">
            <v>Cáp nhôm duplex các loại TH MPC.</v>
          </cell>
          <cell r="D502" t="str">
            <v>Kg</v>
          </cell>
          <cell r="F502" t="str">
            <v>Không xác định</v>
          </cell>
          <cell r="G502" t="str">
            <v>DXX</v>
          </cell>
          <cell r="H502">
            <v>352.42</v>
          </cell>
        </row>
        <row r="503">
          <cell r="B503" t="str">
            <v>3.15.74.050.000.00.BXX</v>
          </cell>
          <cell r="C503" t="str">
            <v>Cáp nhôm lõi thép bọc hạ thế 50mm2 MPC</v>
          </cell>
          <cell r="D503" t="str">
            <v>Kg</v>
          </cell>
          <cell r="F503" t="str">
            <v>Không xác định</v>
          </cell>
          <cell r="G503" t="str">
            <v>BXX</v>
          </cell>
          <cell r="H503">
            <v>333.5</v>
          </cell>
        </row>
        <row r="504">
          <cell r="B504" t="str">
            <v>3.15.74.050.000.00.DXX</v>
          </cell>
          <cell r="C504" t="str">
            <v>Cáp nhôm lõi thép bọc hạ thế 50mm2 MPC</v>
          </cell>
          <cell r="D504" t="str">
            <v>Kg</v>
          </cell>
          <cell r="F504" t="str">
            <v>Không xác định</v>
          </cell>
          <cell r="G504" t="str">
            <v>DXX</v>
          </cell>
          <cell r="H504">
            <v>30</v>
          </cell>
        </row>
        <row r="505">
          <cell r="B505" t="str">
            <v>3.15.74.095.000.00.BXX</v>
          </cell>
          <cell r="C505" t="str">
            <v>Cáp nhôm lõi thép bọc hạ thế 95mm2 MPC</v>
          </cell>
          <cell r="D505" t="str">
            <v>Kg</v>
          </cell>
          <cell r="F505" t="str">
            <v>Không xác định</v>
          </cell>
          <cell r="G505" t="str">
            <v>BXX</v>
          </cell>
          <cell r="H505">
            <v>20.47</v>
          </cell>
        </row>
        <row r="506">
          <cell r="B506" t="str">
            <v>3.15.74.095.000.00.DXX</v>
          </cell>
          <cell r="C506" t="str">
            <v>Cáp nhôm lõi thép bọc hạ thế 95mm2 MPC</v>
          </cell>
          <cell r="D506" t="str">
            <v>Kg</v>
          </cell>
          <cell r="F506" t="str">
            <v>Không xác định</v>
          </cell>
          <cell r="G506" t="str">
            <v>DXX</v>
          </cell>
          <cell r="H506">
            <v>1108.48</v>
          </cell>
        </row>
        <row r="507">
          <cell r="B507" t="str">
            <v>3.15.74.240.000.00.BXX</v>
          </cell>
          <cell r="C507" t="str">
            <v>Cáp nhôm lõi thép bọc hạ thế 240mm2 MPC</v>
          </cell>
          <cell r="D507" t="str">
            <v>Kg</v>
          </cell>
          <cell r="F507" t="str">
            <v>Không xác định</v>
          </cell>
          <cell r="G507" t="str">
            <v>BXX</v>
          </cell>
          <cell r="H507">
            <v>1018</v>
          </cell>
        </row>
        <row r="508">
          <cell r="B508" t="str">
            <v>3.15.74.240.000.00.DXX</v>
          </cell>
          <cell r="C508" t="str">
            <v>Cáp nhôm lõi thép bọc hạ thế 240mm2 MPC</v>
          </cell>
          <cell r="D508" t="str">
            <v>Kg</v>
          </cell>
          <cell r="F508" t="str">
            <v>Không xác định</v>
          </cell>
          <cell r="G508" t="str">
            <v>DXX</v>
          </cell>
          <cell r="H508">
            <v>582.70000000000005</v>
          </cell>
        </row>
        <row r="509">
          <cell r="B509" t="str">
            <v>3.15.74.417.000.00.BXX</v>
          </cell>
          <cell r="C509" t="str">
            <v>Cáp nhôm bọc hạ thế ABC 4*16mm2 MPC</v>
          </cell>
          <cell r="D509" t="str">
            <v>Kg</v>
          </cell>
          <cell r="F509" t="str">
            <v>Không xác định</v>
          </cell>
          <cell r="G509" t="str">
            <v>BXX</v>
          </cell>
          <cell r="H509">
            <v>105.25</v>
          </cell>
        </row>
        <row r="510">
          <cell r="B510" t="str">
            <v>3.15.74.417.000.00.DXX</v>
          </cell>
          <cell r="C510" t="str">
            <v>Cáp nhôm bọc HT ABC 4*16mm2 TH MPC.</v>
          </cell>
          <cell r="D510" t="str">
            <v>Kg</v>
          </cell>
          <cell r="F510" t="str">
            <v>Không xác định</v>
          </cell>
          <cell r="G510" t="str">
            <v>DXX</v>
          </cell>
          <cell r="H510">
            <v>80.08</v>
          </cell>
        </row>
        <row r="511">
          <cell r="B511" t="str">
            <v>3.15.74.436.000.00.BXX</v>
          </cell>
          <cell r="C511" t="str">
            <v>Cáp nhôm bọc hạ thế ABC 4*35mm2 MPC</v>
          </cell>
          <cell r="D511" t="str">
            <v>Kg</v>
          </cell>
          <cell r="F511" t="str">
            <v>Không xác định</v>
          </cell>
          <cell r="G511" t="str">
            <v>BXX</v>
          </cell>
          <cell r="H511">
            <v>684.5</v>
          </cell>
        </row>
        <row r="512">
          <cell r="B512" t="str">
            <v>3.15.74.436.000.00.DXX</v>
          </cell>
          <cell r="C512" t="str">
            <v>Cáp nhôm bọc HT ABC 4*35mm2 TH MPC.</v>
          </cell>
          <cell r="D512" t="str">
            <v>Kg</v>
          </cell>
          <cell r="F512" t="str">
            <v>Không xác định</v>
          </cell>
          <cell r="G512" t="str">
            <v>DXX</v>
          </cell>
          <cell r="H512">
            <v>1240.6199999999999</v>
          </cell>
        </row>
        <row r="513">
          <cell r="B513" t="str">
            <v>3.15.74.451.000.00.BXX</v>
          </cell>
          <cell r="C513" t="str">
            <v>Cáp nhôm bọc hạ thế ABC 4*50mm2 MPC</v>
          </cell>
          <cell r="D513" t="str">
            <v>Kg</v>
          </cell>
          <cell r="F513" t="str">
            <v>Không xác định</v>
          </cell>
          <cell r="G513" t="str">
            <v>BXX</v>
          </cell>
          <cell r="H513">
            <v>32536.880000000001</v>
          </cell>
        </row>
        <row r="514">
          <cell r="B514" t="str">
            <v>3.15.74.451.000.00.DXX</v>
          </cell>
          <cell r="C514" t="str">
            <v>Cáp nhôm ABC 4*50mm2 thu hồi MPC.</v>
          </cell>
          <cell r="D514" t="str">
            <v>Kg</v>
          </cell>
          <cell r="F514" t="str">
            <v>Không xác định</v>
          </cell>
          <cell r="G514" t="str">
            <v>DXX</v>
          </cell>
          <cell r="H514">
            <v>23320.57</v>
          </cell>
        </row>
        <row r="515">
          <cell r="B515" t="str">
            <v>3.15.74.471.000.00.BXX</v>
          </cell>
          <cell r="C515" t="str">
            <v>Cáp nhôm bọc hạ thế ABC 4*70mm2 MPC</v>
          </cell>
          <cell r="D515" t="str">
            <v>Kg</v>
          </cell>
          <cell r="F515" t="str">
            <v>Không xác định</v>
          </cell>
          <cell r="G515" t="str">
            <v>BXX</v>
          </cell>
          <cell r="H515">
            <v>36798.04</v>
          </cell>
        </row>
        <row r="516">
          <cell r="B516" t="str">
            <v>3.15.74.471.000.00.DXX</v>
          </cell>
          <cell r="C516" t="str">
            <v>Cáp nhôm ABC 4*70mm2 thu hồi MPC.</v>
          </cell>
          <cell r="D516" t="str">
            <v>Kg</v>
          </cell>
          <cell r="F516" t="str">
            <v>Không xác định</v>
          </cell>
          <cell r="G516" t="str">
            <v>DXX</v>
          </cell>
          <cell r="H516">
            <v>10963.49</v>
          </cell>
        </row>
        <row r="517">
          <cell r="B517" t="str">
            <v>3.15.74.474.000.00.BXX</v>
          </cell>
          <cell r="C517" t="str">
            <v>Cáp nhôm bọc hạ thế ABC 3*70 + 1*50 + 1*16mm2 MPC</v>
          </cell>
          <cell r="D517" t="str">
            <v>Kg</v>
          </cell>
          <cell r="F517" t="str">
            <v>Không xác định</v>
          </cell>
          <cell r="G517" t="str">
            <v>BXX</v>
          </cell>
          <cell r="H517">
            <v>1196.32</v>
          </cell>
        </row>
        <row r="518">
          <cell r="B518" t="str">
            <v>3.15.74.496.000.00.BXX</v>
          </cell>
          <cell r="C518" t="str">
            <v>Cáp nhôm bọc hạ thế ABC 4*95mm2 MPC</v>
          </cell>
          <cell r="D518" t="str">
            <v>Kg</v>
          </cell>
          <cell r="F518" t="str">
            <v>Không xác định</v>
          </cell>
          <cell r="G518" t="str">
            <v>BXX</v>
          </cell>
          <cell r="H518">
            <v>539135.71</v>
          </cell>
        </row>
        <row r="519">
          <cell r="B519" t="str">
            <v>3.15.74.496.000.00.DXX</v>
          </cell>
          <cell r="C519" t="str">
            <v>Cáp nhôm ABC 4*95mm2 thu hồi MPC.</v>
          </cell>
          <cell r="D519" t="str">
            <v>Kg</v>
          </cell>
          <cell r="F519" t="str">
            <v>Không xác định</v>
          </cell>
          <cell r="G519" t="str">
            <v>DXX</v>
          </cell>
          <cell r="H519">
            <v>137553.82999999999</v>
          </cell>
        </row>
        <row r="520">
          <cell r="B520" t="str">
            <v>3.15.74.497.000.00.BXX</v>
          </cell>
          <cell r="C520" t="str">
            <v>Cáp nhôm bọc hạ thế ABC 4*120mm2 MPC</v>
          </cell>
          <cell r="D520" t="str">
            <v>Kg</v>
          </cell>
          <cell r="F520" t="str">
            <v>Không xác định</v>
          </cell>
          <cell r="G520" t="str">
            <v>BXX</v>
          </cell>
          <cell r="H520">
            <v>994.9</v>
          </cell>
        </row>
        <row r="521">
          <cell r="B521" t="str">
            <v>3.15.74.497.000.00.DXX</v>
          </cell>
          <cell r="C521" t="str">
            <v>Cáp nhôm ABC 4*120mm2 TH MPC</v>
          </cell>
          <cell r="D521" t="str">
            <v>Kg</v>
          </cell>
          <cell r="F521" t="str">
            <v>Không xác định</v>
          </cell>
          <cell r="G521" t="str">
            <v>DXX</v>
          </cell>
          <cell r="H521">
            <v>268.60000000000002</v>
          </cell>
        </row>
        <row r="522">
          <cell r="B522" t="str">
            <v>3.15.74.498.000.00.BXX</v>
          </cell>
          <cell r="C522" t="str">
            <v>Cáp nhôm bọc hạ thế ABC 4*150mm2 MPC</v>
          </cell>
          <cell r="D522" t="str">
            <v>Kg</v>
          </cell>
          <cell r="F522" t="str">
            <v>Không xác định</v>
          </cell>
          <cell r="G522" t="str">
            <v>BXX</v>
          </cell>
          <cell r="H522">
            <v>53.46</v>
          </cell>
        </row>
        <row r="523">
          <cell r="B523" t="str">
            <v>3.15.82.052.000.00.BXX</v>
          </cell>
          <cell r="C523" t="str">
            <v>Cáp đồng bọc trung thế 50mm2 MPC</v>
          </cell>
          <cell r="D523" t="str">
            <v>Kg</v>
          </cell>
          <cell r="F523" t="str">
            <v>Không xác định</v>
          </cell>
          <cell r="G523" t="str">
            <v>BXX</v>
          </cell>
          <cell r="H523">
            <v>215.05</v>
          </cell>
        </row>
        <row r="524">
          <cell r="B524" t="str">
            <v>3.15.82.052.000.00.DXX</v>
          </cell>
          <cell r="C524" t="str">
            <v>Cáp đồng bọc trung thế 50mm2 MPC</v>
          </cell>
          <cell r="D524" t="str">
            <v>Kg</v>
          </cell>
          <cell r="F524" t="str">
            <v>Không xác định</v>
          </cell>
          <cell r="G524" t="str">
            <v>DXX</v>
          </cell>
          <cell r="H524">
            <v>118.13</v>
          </cell>
        </row>
        <row r="525">
          <cell r="B525" t="str">
            <v>3.15.82.072.000.00.DXX</v>
          </cell>
          <cell r="C525" t="str">
            <v>Cáp đồng bọc trung thế 70mm2 MPC</v>
          </cell>
          <cell r="D525" t="str">
            <v>Kg</v>
          </cell>
          <cell r="F525" t="str">
            <v>Không xác định</v>
          </cell>
          <cell r="G525" t="str">
            <v>DXX</v>
          </cell>
          <cell r="H525">
            <v>36.4</v>
          </cell>
        </row>
        <row r="526">
          <cell r="B526" t="str">
            <v>3.15.82.092.000.00.BXX</v>
          </cell>
          <cell r="C526" t="str">
            <v>Cáp đồng bọc trung thế 95mm2 MPC</v>
          </cell>
          <cell r="D526" t="str">
            <v>Kg</v>
          </cell>
          <cell r="F526" t="str">
            <v>Không xác định</v>
          </cell>
          <cell r="G526" t="str">
            <v>BXX</v>
          </cell>
          <cell r="H526">
            <v>49.9</v>
          </cell>
        </row>
        <row r="527">
          <cell r="B527" t="str">
            <v>3.15.82.152.000.00.BXX</v>
          </cell>
          <cell r="C527" t="str">
            <v>Cáp đồng bọc trung thế 150mm2 MPC</v>
          </cell>
          <cell r="D527" t="str">
            <v>Kg</v>
          </cell>
          <cell r="F527" t="str">
            <v>Không xác định</v>
          </cell>
          <cell r="G527" t="str">
            <v>BXX</v>
          </cell>
          <cell r="H527">
            <v>19.850000000000001</v>
          </cell>
        </row>
        <row r="528">
          <cell r="B528" t="str">
            <v>3.15.82.152.000.00.DXX</v>
          </cell>
          <cell r="C528" t="str">
            <v>Cáp đồng bọc trung thế 150mm2 MPC</v>
          </cell>
          <cell r="D528" t="str">
            <v>Kg</v>
          </cell>
          <cell r="F528" t="str">
            <v>Không xác định</v>
          </cell>
          <cell r="G528" t="str">
            <v>DXX</v>
          </cell>
          <cell r="H528">
            <v>41.37</v>
          </cell>
        </row>
        <row r="529">
          <cell r="B529" t="str">
            <v>3.15.82.244.000.00.BXX</v>
          </cell>
          <cell r="C529" t="str">
            <v>Cáp đồng bọc trung thế 240mm2 MPC</v>
          </cell>
          <cell r="D529" t="str">
            <v>Kg</v>
          </cell>
          <cell r="F529" t="str">
            <v>Không xác định</v>
          </cell>
          <cell r="G529" t="str">
            <v>BXX</v>
          </cell>
          <cell r="H529">
            <v>162.85</v>
          </cell>
        </row>
        <row r="530">
          <cell r="B530" t="str">
            <v>3.15.82.244.000.00.DXX</v>
          </cell>
          <cell r="C530" t="str">
            <v>Cáp đồng bọc trung thế 240mm2 MPC</v>
          </cell>
          <cell r="D530" t="str">
            <v>Kg</v>
          </cell>
          <cell r="F530" t="str">
            <v>Không xác định</v>
          </cell>
          <cell r="G530" t="str">
            <v>DXX</v>
          </cell>
          <cell r="H530">
            <v>70.83</v>
          </cell>
        </row>
        <row r="531">
          <cell r="B531" t="str">
            <v>3.15.82.996.000.00.BXX</v>
          </cell>
          <cell r="C531" t="str">
            <v>Cáp đồng bọc trung thế có tiết diện &lt; 50mm2 MPC</v>
          </cell>
          <cell r="D531" t="str">
            <v>Kg</v>
          </cell>
          <cell r="F531" t="str">
            <v>Không xác định</v>
          </cell>
          <cell r="G531" t="str">
            <v>BXX</v>
          </cell>
          <cell r="H531">
            <v>9594.82</v>
          </cell>
        </row>
        <row r="532">
          <cell r="B532" t="str">
            <v>3.15.82.996.000.00.DXX</v>
          </cell>
          <cell r="C532" t="str">
            <v>Cáp đồng bọc tthế các loại TH MPC &lt;50mm2.</v>
          </cell>
          <cell r="D532" t="str">
            <v>Kg</v>
          </cell>
          <cell r="F532" t="str">
            <v>Không xác định</v>
          </cell>
          <cell r="G532" t="str">
            <v>DXX</v>
          </cell>
          <cell r="H532">
            <v>6353.74</v>
          </cell>
        </row>
        <row r="533">
          <cell r="B533" t="str">
            <v>3.15.90.050.000.00.BXX</v>
          </cell>
          <cell r="C533" t="str">
            <v>Cáp nhôm lõi thép bọc trung thế 50mm2 MPC</v>
          </cell>
          <cell r="D533" t="str">
            <v>Kg</v>
          </cell>
          <cell r="F533" t="str">
            <v>Không xác định</v>
          </cell>
          <cell r="G533" t="str">
            <v>BXX</v>
          </cell>
          <cell r="H533">
            <v>30669.39</v>
          </cell>
        </row>
        <row r="534">
          <cell r="B534" t="str">
            <v>3.15.90.050.000.00.DXX</v>
          </cell>
          <cell r="C534" t="str">
            <v>Cáp nhôm lõi thép bọc trung thế 50mm2 MPC</v>
          </cell>
          <cell r="D534" t="str">
            <v>Kg</v>
          </cell>
          <cell r="F534" t="str">
            <v>Không xác định</v>
          </cell>
          <cell r="G534" t="str">
            <v>DXX</v>
          </cell>
          <cell r="H534">
            <v>12803.51</v>
          </cell>
        </row>
        <row r="535">
          <cell r="B535" t="str">
            <v>3.15.90.070.000.00.BXX</v>
          </cell>
          <cell r="C535" t="str">
            <v>Cáp nhôm lõi thép bọc trung thế 70mm2 MPC</v>
          </cell>
          <cell r="D535" t="str">
            <v>Kg</v>
          </cell>
          <cell r="F535" t="str">
            <v>Không xác định</v>
          </cell>
          <cell r="G535" t="str">
            <v>BXX</v>
          </cell>
          <cell r="H535">
            <v>1024.07</v>
          </cell>
        </row>
        <row r="536">
          <cell r="B536" t="str">
            <v>3.15.90.070.000.00.DXX</v>
          </cell>
          <cell r="C536" t="str">
            <v>Cáp nhôm lõi thép bọc trung thế 70mm2 MPC</v>
          </cell>
          <cell r="D536" t="str">
            <v>Kg</v>
          </cell>
          <cell r="F536" t="str">
            <v>Không xác định</v>
          </cell>
          <cell r="G536" t="str">
            <v>DXX</v>
          </cell>
          <cell r="H536">
            <v>2659.91</v>
          </cell>
        </row>
        <row r="537">
          <cell r="B537" t="str">
            <v>3.15.90.095.000.00.BXX</v>
          </cell>
          <cell r="C537" t="str">
            <v>Cáp nhôm lõi thép bọc trung thế 95mm2 MPC</v>
          </cell>
          <cell r="D537" t="str">
            <v>Kg</v>
          </cell>
          <cell r="F537" t="str">
            <v>Không xác định</v>
          </cell>
          <cell r="G537" t="str">
            <v>BXX</v>
          </cell>
          <cell r="H537">
            <v>11441.57</v>
          </cell>
        </row>
        <row r="538">
          <cell r="B538" t="str">
            <v>3.15.90.095.000.00.DXX</v>
          </cell>
          <cell r="C538" t="str">
            <v>Cáp nhôm lõi thép bọc trung thế 95mm2 MPC</v>
          </cell>
          <cell r="D538" t="str">
            <v>Kg</v>
          </cell>
          <cell r="F538" t="str">
            <v>Không xác định</v>
          </cell>
          <cell r="G538" t="str">
            <v>DXX</v>
          </cell>
          <cell r="H538">
            <v>11782.71</v>
          </cell>
        </row>
        <row r="539">
          <cell r="B539" t="str">
            <v>3.15.90.120.000.00.BXX</v>
          </cell>
          <cell r="C539" t="str">
            <v>Cáp nhôm lõi thép bọc trung thế 120mm2 MPC</v>
          </cell>
          <cell r="D539" t="str">
            <v>Kg</v>
          </cell>
          <cell r="F539" t="str">
            <v>Không xác định</v>
          </cell>
          <cell r="G539" t="str">
            <v>BXX</v>
          </cell>
          <cell r="H539">
            <v>1629.33</v>
          </cell>
        </row>
        <row r="540">
          <cell r="B540" t="str">
            <v>3.15.90.120.000.00.DXX</v>
          </cell>
          <cell r="C540" t="str">
            <v>Cáp nhôm lõi thép bọc trung thế 120mm2 MPC</v>
          </cell>
          <cell r="D540" t="str">
            <v>Kg</v>
          </cell>
          <cell r="F540" t="str">
            <v>Không xác định</v>
          </cell>
          <cell r="G540" t="str">
            <v>DXX</v>
          </cell>
          <cell r="H540">
            <v>31.95</v>
          </cell>
        </row>
        <row r="541">
          <cell r="B541" t="str">
            <v>3.15.90.150.000.00.BXX</v>
          </cell>
          <cell r="C541" t="str">
            <v>Cáp nhôm lõi thép bọc trung thế 150mm2 MPC</v>
          </cell>
          <cell r="D541" t="str">
            <v>Kg</v>
          </cell>
          <cell r="F541" t="str">
            <v>Không xác định</v>
          </cell>
          <cell r="G541" t="str">
            <v>BXX</v>
          </cell>
          <cell r="H541">
            <v>27869.66</v>
          </cell>
        </row>
        <row r="542">
          <cell r="B542" t="str">
            <v>3.15.90.150.000.00.DXX</v>
          </cell>
          <cell r="C542" t="str">
            <v>Cáp nhôm lõi thép bọc trung thế 150mm2 MPC</v>
          </cell>
          <cell r="D542" t="str">
            <v>Kg</v>
          </cell>
          <cell r="F542" t="str">
            <v>Không xác định</v>
          </cell>
          <cell r="G542" t="str">
            <v>DXX</v>
          </cell>
          <cell r="H542">
            <v>1202.21</v>
          </cell>
        </row>
        <row r="543">
          <cell r="B543" t="str">
            <v>3.15.90.240.000.00.BXX</v>
          </cell>
          <cell r="C543" t="str">
            <v>Cáp nhôm lõi thép bọc trung thế 240mm2 MPC</v>
          </cell>
          <cell r="D543" t="str">
            <v>Kg</v>
          </cell>
          <cell r="F543" t="str">
            <v>Không xác định</v>
          </cell>
          <cell r="G543" t="str">
            <v>BXX</v>
          </cell>
          <cell r="H543">
            <v>114771.31</v>
          </cell>
        </row>
        <row r="544">
          <cell r="B544" t="str">
            <v>3.15.90.240.000.00.DXX</v>
          </cell>
          <cell r="C544" t="str">
            <v>Cáp nhôm lõi thép bọc trung thế 240mm2 MPC</v>
          </cell>
          <cell r="D544" t="str">
            <v>Kg</v>
          </cell>
          <cell r="F544" t="str">
            <v>Không xác định</v>
          </cell>
          <cell r="G544" t="str">
            <v>DXX</v>
          </cell>
          <cell r="H544">
            <v>184634.23999999999</v>
          </cell>
        </row>
        <row r="545">
          <cell r="B545" t="str">
            <v>3.15.92.050.000.00.BXX</v>
          </cell>
          <cell r="C545" t="str">
            <v>Cáp nhôm bọc trung thế 50mm2 MPC</v>
          </cell>
          <cell r="D545" t="str">
            <v>Kg</v>
          </cell>
          <cell r="F545" t="str">
            <v>Không xác định</v>
          </cell>
          <cell r="G545" t="str">
            <v>BXX</v>
          </cell>
          <cell r="H545">
            <v>4.46</v>
          </cell>
        </row>
        <row r="546">
          <cell r="B546" t="str">
            <v>3.15.92.185.000.00.BXX</v>
          </cell>
          <cell r="C546" t="str">
            <v>Cáp nhôm bọc trung thế 185mm2 MPC</v>
          </cell>
          <cell r="D546" t="str">
            <v>Kg</v>
          </cell>
          <cell r="F546" t="str">
            <v>Không xác định</v>
          </cell>
          <cell r="G546" t="str">
            <v>BXX</v>
          </cell>
          <cell r="H546">
            <v>90</v>
          </cell>
        </row>
        <row r="547">
          <cell r="B547" t="str">
            <v>3.15.92.240.000.00.BXX</v>
          </cell>
          <cell r="C547" t="str">
            <v>Cáp nhôm bọc trung thế 240mm2 MPC</v>
          </cell>
          <cell r="D547" t="str">
            <v>Kg</v>
          </cell>
          <cell r="F547" t="str">
            <v>Không xác định</v>
          </cell>
          <cell r="G547" t="str">
            <v>BXX</v>
          </cell>
          <cell r="H547">
            <v>10184.08</v>
          </cell>
        </row>
        <row r="548">
          <cell r="B548" t="str">
            <v>3.15.92.240.000.00.DXX</v>
          </cell>
          <cell r="C548" t="str">
            <v>Cáp nhôm bọc trung thế 240mm2 MPC</v>
          </cell>
          <cell r="D548" t="str">
            <v>Kg</v>
          </cell>
          <cell r="F548" t="str">
            <v>Không xác định</v>
          </cell>
          <cell r="G548" t="str">
            <v>DXX</v>
          </cell>
          <cell r="H548">
            <v>2730.93</v>
          </cell>
        </row>
        <row r="549">
          <cell r="B549" t="str">
            <v>3.20.05.396.000.00.DXX</v>
          </cell>
          <cell r="C549" t="str">
            <v>Kẹp nối rẽ t ac 240-795mcm</v>
          </cell>
          <cell r="D549" t="str">
            <v>Cái</v>
          </cell>
          <cell r="F549" t="str">
            <v>Không xác định</v>
          </cell>
          <cell r="G549" t="str">
            <v>DXX</v>
          </cell>
          <cell r="H549">
            <v>3</v>
          </cell>
        </row>
        <row r="550">
          <cell r="B550" t="str">
            <v>3.20.17.147.000.00.DXX</v>
          </cell>
          <cell r="C550" t="str">
            <v>ống chữa dây chống sét PASTEL 147,1MM2</v>
          </cell>
          <cell r="D550" t="str">
            <v>Cái</v>
          </cell>
          <cell r="F550" t="str">
            <v>Không xác định</v>
          </cell>
          <cell r="G550" t="str">
            <v>DXX</v>
          </cell>
          <cell r="H550">
            <v>3</v>
          </cell>
        </row>
        <row r="551">
          <cell r="B551" t="str">
            <v>3.20.17.314.000.00.DXX</v>
          </cell>
          <cell r="C551" t="str">
            <v>ống nối dây chống sét PASTEL 147,1mm2</v>
          </cell>
          <cell r="D551" t="str">
            <v>Cái</v>
          </cell>
          <cell r="F551" t="str">
            <v>Không xác định</v>
          </cell>
          <cell r="G551" t="str">
            <v>DXX</v>
          </cell>
          <cell r="H551">
            <v>2</v>
          </cell>
        </row>
        <row r="552">
          <cell r="B552" t="str">
            <v>3.20.17.408.000.00.DXX</v>
          </cell>
          <cell r="C552" t="str">
            <v>ống chữa dây chịu nhiệt 410mm2</v>
          </cell>
          <cell r="D552" t="str">
            <v>Cái</v>
          </cell>
          <cell r="F552" t="str">
            <v>Không xác định</v>
          </cell>
          <cell r="G552" t="str">
            <v>DXX</v>
          </cell>
          <cell r="H552">
            <v>9</v>
          </cell>
        </row>
        <row r="553">
          <cell r="B553" t="str">
            <v>3.20.17.410.000.00.DXX</v>
          </cell>
          <cell r="C553" t="str">
            <v>ống nối chịu lực cho cáp ACSR 795MCM</v>
          </cell>
          <cell r="D553" t="str">
            <v>Cái</v>
          </cell>
          <cell r="F553" t="str">
            <v>Không xác định</v>
          </cell>
          <cell r="G553" t="str">
            <v>DXX</v>
          </cell>
          <cell r="H553">
            <v>11</v>
          </cell>
        </row>
        <row r="554">
          <cell r="B554" t="str">
            <v>3.20.17.412.000.00.DXX</v>
          </cell>
          <cell r="C554" t="str">
            <v>ống nối chịu lực cáp nhôm AC chịu nhiệt GZTACSR 410mm2</v>
          </cell>
          <cell r="D554" t="str">
            <v>Cái</v>
          </cell>
          <cell r="F554" t="str">
            <v>Không xác định</v>
          </cell>
          <cell r="G554" t="str">
            <v>DXX</v>
          </cell>
          <cell r="H554">
            <v>6</v>
          </cell>
        </row>
        <row r="555">
          <cell r="B555" t="str">
            <v>3.20.17.469.000.00.DXX</v>
          </cell>
          <cell r="C555" t="str">
            <v>ống chữa dây acsr-795mcm</v>
          </cell>
          <cell r="D555" t="str">
            <v>Cái</v>
          </cell>
          <cell r="F555" t="str">
            <v>Không xác định</v>
          </cell>
          <cell r="G555" t="str">
            <v>DXX</v>
          </cell>
          <cell r="H555">
            <v>10</v>
          </cell>
        </row>
        <row r="556">
          <cell r="B556" t="str">
            <v>3.20.17.605.000.00.DXX</v>
          </cell>
          <cell r="C556" t="str">
            <v>ống nối chịu lực acsr-477mcm</v>
          </cell>
          <cell r="D556" t="str">
            <v>Cái</v>
          </cell>
          <cell r="F556" t="str">
            <v>Không xác định</v>
          </cell>
          <cell r="G556" t="str">
            <v>DXX</v>
          </cell>
          <cell r="H556">
            <v>2</v>
          </cell>
        </row>
        <row r="557">
          <cell r="B557" t="str">
            <v>3.20.17.635.000.00.DXX</v>
          </cell>
          <cell r="C557" t="str">
            <v>ống nối chịu lực acsr-795mcm</v>
          </cell>
          <cell r="D557" t="str">
            <v>Cái</v>
          </cell>
          <cell r="F557" t="str">
            <v>Không xác định</v>
          </cell>
          <cell r="G557" t="str">
            <v>DXX</v>
          </cell>
          <cell r="H557">
            <v>7</v>
          </cell>
        </row>
        <row r="558">
          <cell r="B558" t="str">
            <v>3.20.22.799.000.00.DXX</v>
          </cell>
          <cell r="C558" t="str">
            <v>Kẹp dây T cho cáp ACSR 510/240mm2</v>
          </cell>
          <cell r="D558" t="str">
            <v>Cái</v>
          </cell>
          <cell r="F558" t="str">
            <v>Không xác định</v>
          </cell>
          <cell r="G558" t="str">
            <v>DXX</v>
          </cell>
          <cell r="H558">
            <v>4</v>
          </cell>
        </row>
        <row r="559">
          <cell r="B559" t="str">
            <v>3.20.31.030.000.00.DXX</v>
          </cell>
          <cell r="C559" t="str">
            <v>Jumper Clamp</v>
          </cell>
          <cell r="D559" t="str">
            <v>Bộ</v>
          </cell>
          <cell r="F559" t="str">
            <v>Không xác định</v>
          </cell>
          <cell r="G559" t="str">
            <v>DXX</v>
          </cell>
          <cell r="H559">
            <v>21</v>
          </cell>
        </row>
        <row r="560">
          <cell r="B560" t="str">
            <v>3.20.53.007.000.00.DXX</v>
          </cell>
          <cell r="C560" t="str">
            <v>Giáp buộc các loại</v>
          </cell>
          <cell r="D560" t="str">
            <v>Kg</v>
          </cell>
          <cell r="F560" t="str">
            <v>Không xác định</v>
          </cell>
          <cell r="G560" t="str">
            <v>DXX</v>
          </cell>
          <cell r="H560">
            <v>136</v>
          </cell>
        </row>
        <row r="561">
          <cell r="B561" t="str">
            <v>3.20.53.957.000.00.DXX</v>
          </cell>
          <cell r="C561" t="str">
            <v>Giáp níu các loại</v>
          </cell>
          <cell r="D561" t="str">
            <v>Kg</v>
          </cell>
          <cell r="F561" t="str">
            <v>Không xác định</v>
          </cell>
          <cell r="G561" t="str">
            <v>DXX</v>
          </cell>
          <cell r="H561">
            <v>389</v>
          </cell>
        </row>
        <row r="562">
          <cell r="B562" t="str">
            <v>3.20.54.957.000.00.DXX</v>
          </cell>
          <cell r="C562" t="str">
            <v>Bộ đỡ giáp níu các loại</v>
          </cell>
          <cell r="D562" t="str">
            <v>Kg</v>
          </cell>
          <cell r="F562" t="str">
            <v>Không xác định</v>
          </cell>
          <cell r="G562" t="str">
            <v>DXX</v>
          </cell>
          <cell r="H562">
            <v>313</v>
          </cell>
        </row>
        <row r="563">
          <cell r="B563" t="str">
            <v>3.20.60.320.000.00.DXX</v>
          </cell>
          <cell r="C563" t="str">
            <v>kẹp căng dây cáp ac 185-400mm2</v>
          </cell>
          <cell r="D563" t="str">
            <v>Cái</v>
          </cell>
          <cell r="F563" t="str">
            <v>Không xác định</v>
          </cell>
          <cell r="G563" t="str">
            <v>DXX</v>
          </cell>
          <cell r="H563">
            <v>3</v>
          </cell>
        </row>
        <row r="564">
          <cell r="B564" t="str">
            <v>3.20.60.407.000.00.DXX</v>
          </cell>
          <cell r="C564" t="str">
            <v>Kẹp căng dây các loại</v>
          </cell>
          <cell r="D564" t="str">
            <v>Kg</v>
          </cell>
          <cell r="F564" t="str">
            <v>Không xác định</v>
          </cell>
          <cell r="G564" t="str">
            <v>DXX</v>
          </cell>
          <cell r="H564">
            <v>93</v>
          </cell>
        </row>
        <row r="565">
          <cell r="B565" t="str">
            <v>3.20.65.972.000.00.DXX</v>
          </cell>
          <cell r="C565" t="str">
            <v>Đệm dây (Armour rod) cho tạ chống rung dây cáp quang OPGW70</v>
          </cell>
          <cell r="D565" t="str">
            <v>Cái</v>
          </cell>
          <cell r="F565" t="str">
            <v>Không xác định</v>
          </cell>
          <cell r="G565" t="str">
            <v>DXX</v>
          </cell>
          <cell r="H565">
            <v>4</v>
          </cell>
        </row>
        <row r="566">
          <cell r="B566" t="str">
            <v>3.20.80.293.000.00.DXX</v>
          </cell>
          <cell r="C566" t="str">
            <v>Đầu cosse nối T cho cáp ACSR 150mm2 (4 lỗ)</v>
          </cell>
          <cell r="D566" t="str">
            <v>Cái</v>
          </cell>
          <cell r="F566" t="str">
            <v>Không xác định</v>
          </cell>
          <cell r="G566" t="str">
            <v>DXX</v>
          </cell>
          <cell r="H566">
            <v>2</v>
          </cell>
        </row>
        <row r="567">
          <cell r="B567" t="str">
            <v>3.25.10.109.000.00.BXX</v>
          </cell>
          <cell r="C567" t="str">
            <v>Cáp ngầm hạ thế 2*11mm2 (lõi đồng) MPC</v>
          </cell>
          <cell r="D567" t="str">
            <v>Kg</v>
          </cell>
          <cell r="F567" t="str">
            <v>Không xác định</v>
          </cell>
          <cell r="G567" t="str">
            <v>BXX</v>
          </cell>
          <cell r="H567">
            <v>33.93</v>
          </cell>
        </row>
        <row r="568">
          <cell r="B568" t="str">
            <v>3.25.10.109.000.00.DXX</v>
          </cell>
          <cell r="C568" t="str">
            <v>Cáp ngầm hạ thế 2*11mm2 thu hồi MPC</v>
          </cell>
          <cell r="D568" t="str">
            <v>Kg</v>
          </cell>
          <cell r="F568" t="str">
            <v>Không xác định</v>
          </cell>
          <cell r="G568" t="str">
            <v>DXX</v>
          </cell>
          <cell r="H568">
            <v>1.59</v>
          </cell>
        </row>
        <row r="569">
          <cell r="B569" t="str">
            <v>3.25.16.220.000.00.BXX</v>
          </cell>
          <cell r="C569" t="str">
            <v>Cáp ngầm hạ thế 2*10mm2 (lõi đồng) MPC</v>
          </cell>
          <cell r="D569" t="str">
            <v>Kg</v>
          </cell>
          <cell r="F569" t="str">
            <v>Không xác định</v>
          </cell>
          <cell r="G569" t="str">
            <v>BXX</v>
          </cell>
          <cell r="H569">
            <v>419.55</v>
          </cell>
        </row>
        <row r="570">
          <cell r="B570" t="str">
            <v>3.25.16.220.000.00.DXX</v>
          </cell>
          <cell r="C570" t="str">
            <v>Cáp ngầm hạ thế 2*10mm2 (lõi đồng) thu hồi</v>
          </cell>
          <cell r="D570" t="str">
            <v>Kg</v>
          </cell>
          <cell r="F570" t="str">
            <v>Không xác định</v>
          </cell>
          <cell r="G570" t="str">
            <v>DXX</v>
          </cell>
          <cell r="H570">
            <v>1044.33</v>
          </cell>
        </row>
        <row r="571">
          <cell r="B571" t="str">
            <v>3.25.16.222.000.00.BXX</v>
          </cell>
          <cell r="C571" t="str">
            <v>Cáp ngầm hạ thế 2*14mm2 (lõi đồng) MPC</v>
          </cell>
          <cell r="D571" t="str">
            <v>Kg</v>
          </cell>
          <cell r="F571" t="str">
            <v>Không xác định</v>
          </cell>
          <cell r="G571" t="str">
            <v>BXX</v>
          </cell>
          <cell r="H571">
            <v>19.66</v>
          </cell>
        </row>
        <row r="572">
          <cell r="B572" t="str">
            <v>3.25.16.224.000.00.BXX</v>
          </cell>
          <cell r="C572" t="str">
            <v>Cáp ngầm hạ thế 2*16mm2 (lõi đồng) MPC</v>
          </cell>
          <cell r="D572" t="str">
            <v>Kg</v>
          </cell>
          <cell r="F572" t="str">
            <v>Không xác định</v>
          </cell>
          <cell r="G572" t="str">
            <v>BXX</v>
          </cell>
          <cell r="H572">
            <v>442.31</v>
          </cell>
        </row>
        <row r="573">
          <cell r="B573" t="str">
            <v>3.25.16.224.000.00.DXX</v>
          </cell>
          <cell r="C573" t="str">
            <v>Cáp ngầm hạ thế 2*16mm2 (lõi đồng) thu hồi</v>
          </cell>
          <cell r="D573" t="str">
            <v>Kg</v>
          </cell>
          <cell r="F573" t="str">
            <v>Không xác định</v>
          </cell>
          <cell r="G573" t="str">
            <v>DXX</v>
          </cell>
          <cell r="H573">
            <v>268.29000000000002</v>
          </cell>
        </row>
        <row r="574">
          <cell r="B574" t="str">
            <v>3.25.17.220.000.00.DXX</v>
          </cell>
          <cell r="C574" t="str">
            <v>Cáp ngầm hạ thế 3*10 + 1*6 mm2 (lõi đồng) thu hồi</v>
          </cell>
          <cell r="D574" t="str">
            <v>Kg</v>
          </cell>
          <cell r="F574" t="str">
            <v>Không xác định</v>
          </cell>
          <cell r="G574" t="str">
            <v>DXX</v>
          </cell>
          <cell r="H574">
            <v>98.52</v>
          </cell>
        </row>
        <row r="575">
          <cell r="B575" t="str">
            <v>3.25.17.222.000.00.BXX</v>
          </cell>
          <cell r="C575" t="str">
            <v>Cáp ngầm hạ thế 3*22 + 1*11 mm2 (lõi đồng) MPC</v>
          </cell>
          <cell r="D575" t="str">
            <v>Kg</v>
          </cell>
          <cell r="F575" t="str">
            <v>Không xác định</v>
          </cell>
          <cell r="G575" t="str">
            <v>BXX</v>
          </cell>
          <cell r="H575">
            <v>20.37</v>
          </cell>
        </row>
        <row r="576">
          <cell r="B576" t="str">
            <v>3.25.17.222.000.00.DXX</v>
          </cell>
          <cell r="C576" t="str">
            <v>Cáp ngầm hạ thế 3*22 + 1*11 mm2 (lõi đồng) thu hồi</v>
          </cell>
          <cell r="D576" t="str">
            <v>Kg</v>
          </cell>
          <cell r="F576" t="str">
            <v>Không xác định</v>
          </cell>
          <cell r="G576" t="str">
            <v>DXX</v>
          </cell>
          <cell r="H576">
            <v>45.64</v>
          </cell>
        </row>
        <row r="577">
          <cell r="B577" t="str">
            <v>3.25.17.224.000.00.BXX</v>
          </cell>
          <cell r="C577" t="str">
            <v>Cáp ngầm hạ thế 3*25 + 1*16 mm2 (lõi đồng) MPC</v>
          </cell>
          <cell r="D577" t="str">
            <v>Kg</v>
          </cell>
          <cell r="F577" t="str">
            <v>Không xác định</v>
          </cell>
          <cell r="G577" t="str">
            <v>BXX</v>
          </cell>
          <cell r="H577">
            <v>1003.8</v>
          </cell>
        </row>
        <row r="578">
          <cell r="B578" t="str">
            <v>3.25.17.224.000.00.DXX</v>
          </cell>
          <cell r="C578" t="str">
            <v>Cáp ngầm hạ thế 3*25 + 1*16 mm2 (lõi đồng) thu hồi</v>
          </cell>
          <cell r="D578" t="str">
            <v>Kg</v>
          </cell>
          <cell r="F578" t="str">
            <v>Không xác định</v>
          </cell>
          <cell r="G578" t="str">
            <v>DXX</v>
          </cell>
          <cell r="H578">
            <v>518.19000000000005</v>
          </cell>
        </row>
        <row r="579">
          <cell r="B579" t="str">
            <v>3.25.17.228.000.00.BXX</v>
          </cell>
          <cell r="C579" t="str">
            <v>Cáp ngầm hạ thế 3*50 + 1*25 mm2 (lõi đồng) MPC</v>
          </cell>
          <cell r="D579" t="str">
            <v>Kg</v>
          </cell>
          <cell r="F579" t="str">
            <v>Không xác định</v>
          </cell>
          <cell r="G579" t="str">
            <v>BXX</v>
          </cell>
          <cell r="H579">
            <v>312.16000000000003</v>
          </cell>
        </row>
        <row r="580">
          <cell r="B580" t="str">
            <v>3.25.17.228.000.00.DXX</v>
          </cell>
          <cell r="C580" t="str">
            <v>Cáp ngầm hạ thế 3*50 + 1*25 mm2 (lõi đồng) thu hồi</v>
          </cell>
          <cell r="D580" t="str">
            <v>Kg</v>
          </cell>
          <cell r="F580" t="str">
            <v>Không xác định</v>
          </cell>
          <cell r="G580" t="str">
            <v>DXX</v>
          </cell>
          <cell r="H580">
            <v>40.9</v>
          </cell>
        </row>
        <row r="581">
          <cell r="B581" t="str">
            <v>3.25.17.230.000.00.BXX</v>
          </cell>
          <cell r="C581" t="str">
            <v>Cáp ngầm hạ thế 3*70 + 1*35 mm2 (lõi đồng) MPC</v>
          </cell>
          <cell r="D581" t="str">
            <v>Kg</v>
          </cell>
          <cell r="F581" t="str">
            <v>Không xác định</v>
          </cell>
          <cell r="G581" t="str">
            <v>BXX</v>
          </cell>
          <cell r="H581">
            <v>211.28</v>
          </cell>
        </row>
        <row r="582">
          <cell r="B582" t="str">
            <v>3.25.17.230.000.00.DXX</v>
          </cell>
          <cell r="C582" t="str">
            <v>Cáp ngầm hạ thế 3*70 + 1*35 mm2 (lõi đồng) thu hồi</v>
          </cell>
          <cell r="D582" t="str">
            <v>Kg</v>
          </cell>
          <cell r="F582" t="str">
            <v>Không xác định</v>
          </cell>
          <cell r="G582" t="str">
            <v>DXX</v>
          </cell>
          <cell r="H582">
            <v>101.4</v>
          </cell>
        </row>
        <row r="583">
          <cell r="B583" t="str">
            <v>3.25.17.232.000.00.BXX</v>
          </cell>
          <cell r="C583" t="str">
            <v>Cáp ngầm hạ thế 3*95 + 1*50 mm2 (lõi đồng) MPC</v>
          </cell>
          <cell r="D583" t="str">
            <v>Kg</v>
          </cell>
          <cell r="F583" t="str">
            <v>Không xác định</v>
          </cell>
          <cell r="G583" t="str">
            <v>BXX</v>
          </cell>
          <cell r="H583">
            <v>3719.7</v>
          </cell>
        </row>
        <row r="584">
          <cell r="B584" t="str">
            <v>3.25.17.232.000.00.DXX</v>
          </cell>
          <cell r="C584" t="str">
            <v>Cáp ngầm hạ thế 3*95 + 1*50 mm2 (lõi đồng) thu hồi</v>
          </cell>
          <cell r="D584" t="str">
            <v>Kg</v>
          </cell>
          <cell r="F584" t="str">
            <v>Không xác định</v>
          </cell>
          <cell r="G584" t="str">
            <v>DXX</v>
          </cell>
          <cell r="H584">
            <v>2001.27</v>
          </cell>
        </row>
        <row r="585">
          <cell r="B585" t="str">
            <v>3.25.17.234.000.00.BXX</v>
          </cell>
          <cell r="C585" t="str">
            <v>Cáp ngầm hạ thế 3*120 + 1*70 mm2 (lõi đồng) MPC</v>
          </cell>
          <cell r="D585" t="str">
            <v>Kg</v>
          </cell>
          <cell r="F585" t="str">
            <v>Không xác định</v>
          </cell>
          <cell r="G585" t="str">
            <v>BXX</v>
          </cell>
          <cell r="H585">
            <v>116.61</v>
          </cell>
        </row>
        <row r="586">
          <cell r="B586" t="str">
            <v>3.25.17.234.000.00.DXX</v>
          </cell>
          <cell r="C586" t="str">
            <v>Cáp ngầm hạ thế 3*120 + 1*70 mm2 (lõi đồng) thu hồi</v>
          </cell>
          <cell r="D586" t="str">
            <v>Kg</v>
          </cell>
          <cell r="F586" t="str">
            <v>Không xác định</v>
          </cell>
          <cell r="G586" t="str">
            <v>DXX</v>
          </cell>
          <cell r="H586">
            <v>293.88</v>
          </cell>
        </row>
        <row r="587">
          <cell r="B587" t="str">
            <v>3.25.17.238.000.00.BXX</v>
          </cell>
          <cell r="C587" t="str">
            <v>Cáp ngầm hạ thế 3*150 + 1*95 mm2 (lõi đồng) MPC</v>
          </cell>
          <cell r="D587" t="str">
            <v>Kg</v>
          </cell>
          <cell r="F587" t="str">
            <v>Không xác định</v>
          </cell>
          <cell r="G587" t="str">
            <v>BXX</v>
          </cell>
          <cell r="H587">
            <v>85.11</v>
          </cell>
        </row>
        <row r="588">
          <cell r="B588" t="str">
            <v>3.25.17.238.000.00.DXX</v>
          </cell>
          <cell r="C588" t="str">
            <v>Cáp ngầm hạ thế 3*150 + 1*95 mm2 (lõi đồng) MPC</v>
          </cell>
          <cell r="D588" t="str">
            <v>Kg</v>
          </cell>
          <cell r="F588" t="str">
            <v>Không xác định</v>
          </cell>
          <cell r="G588" t="str">
            <v>DXX</v>
          </cell>
          <cell r="H588">
            <v>0.88</v>
          </cell>
        </row>
        <row r="589">
          <cell r="B589" t="str">
            <v>3.25.28.220.000.00.BXX</v>
          </cell>
          <cell r="C589" t="str">
            <v>Cáp ngầm hạ thế 3*95 + 1*50 mm2 (lõi nhôm) MPC</v>
          </cell>
          <cell r="D589" t="str">
            <v>Kg</v>
          </cell>
          <cell r="F589" t="str">
            <v>Không xác định</v>
          </cell>
          <cell r="G589" t="str">
            <v>BXX</v>
          </cell>
          <cell r="H589">
            <v>30</v>
          </cell>
        </row>
        <row r="590">
          <cell r="B590" t="str">
            <v>3.25.28.223.000.00.DXX</v>
          </cell>
          <cell r="C590" t="str">
            <v>Cáp ngầm hạ thế 3*120 + 1*70 mm2 (lõi nhôm) MPC</v>
          </cell>
          <cell r="D590" t="str">
            <v>Kg</v>
          </cell>
          <cell r="F590" t="str">
            <v>Không xác định</v>
          </cell>
          <cell r="G590" t="str">
            <v>DXX</v>
          </cell>
          <cell r="H590">
            <v>81.48</v>
          </cell>
        </row>
        <row r="591">
          <cell r="B591" t="str">
            <v>3.25.28.224.000.00.BXX</v>
          </cell>
          <cell r="C591" t="str">
            <v>Cáp ngầm hạ thế 3*150 + 1*95 mm2 (lõi nhôm) MPC</v>
          </cell>
          <cell r="D591" t="str">
            <v>Kg</v>
          </cell>
          <cell r="F591" t="str">
            <v>Không xác định</v>
          </cell>
          <cell r="G591" t="str">
            <v>BXX</v>
          </cell>
          <cell r="H591">
            <v>26.69</v>
          </cell>
        </row>
        <row r="592">
          <cell r="B592" t="str">
            <v>3.25.28.224.000.00.DXX</v>
          </cell>
          <cell r="C592" t="str">
            <v>Cáp ngầm hạ thế 3*150 + 1*95 mm2 (lõi nhôm) thu hồi</v>
          </cell>
          <cell r="D592" t="str">
            <v>Kg</v>
          </cell>
          <cell r="F592" t="str">
            <v>Không xác định</v>
          </cell>
          <cell r="G592" t="str">
            <v>DXX</v>
          </cell>
          <cell r="H592">
            <v>876.6</v>
          </cell>
        </row>
        <row r="593">
          <cell r="B593" t="str">
            <v>3.25.28.228.000.00.BXX</v>
          </cell>
          <cell r="C593" t="str">
            <v>Cáp ngầm hạ thế 3*240 + 1*120 mm2 (lõi nhôm) MPC</v>
          </cell>
          <cell r="D593" t="str">
            <v>Kg</v>
          </cell>
          <cell r="F593" t="str">
            <v>Không xác định</v>
          </cell>
          <cell r="G593" t="str">
            <v>BXX</v>
          </cell>
          <cell r="H593">
            <v>4847.43</v>
          </cell>
        </row>
        <row r="594">
          <cell r="B594" t="str">
            <v>3.25.28.228.000.00.DXX</v>
          </cell>
          <cell r="C594" t="str">
            <v>Cáp ngầm hạ thế 3*240 + 1*120 mm2 (lõi nhôm) thu hồi</v>
          </cell>
          <cell r="D594" t="str">
            <v>Kg</v>
          </cell>
          <cell r="F594" t="str">
            <v>Không xác định</v>
          </cell>
          <cell r="G594" t="str">
            <v>DXX</v>
          </cell>
          <cell r="H594">
            <v>689.79</v>
          </cell>
        </row>
        <row r="595">
          <cell r="B595" t="str">
            <v>3.25.32.053.000.00.BXX</v>
          </cell>
          <cell r="C595" t="str">
            <v>Cáp ngầm trung thế 3*50mm2 (lõi đồng) MPC</v>
          </cell>
          <cell r="D595" t="str">
            <v>Kg</v>
          </cell>
          <cell r="F595" t="str">
            <v>Không xác định</v>
          </cell>
          <cell r="G595" t="str">
            <v>BXX</v>
          </cell>
          <cell r="H595">
            <v>1915.66</v>
          </cell>
        </row>
        <row r="596">
          <cell r="B596" t="str">
            <v>3.25.32.053.000.00.DXX</v>
          </cell>
          <cell r="C596" t="str">
            <v>Cáp ngầm trung thế 3*50mm2 (lõi đồng) MPC</v>
          </cell>
          <cell r="D596" t="str">
            <v>Kg</v>
          </cell>
          <cell r="F596" t="str">
            <v>Không xác định</v>
          </cell>
          <cell r="G596" t="str">
            <v>DXX</v>
          </cell>
          <cell r="H596">
            <v>3183.35</v>
          </cell>
        </row>
        <row r="597">
          <cell r="B597" t="str">
            <v>3.25.32.072.000.00.DXX</v>
          </cell>
          <cell r="C597" t="str">
            <v>Cáp ngầm trung thế 3*70mm2 (lõi đồng) MPC</v>
          </cell>
          <cell r="D597" t="str">
            <v>Kg</v>
          </cell>
          <cell r="F597" t="str">
            <v>Không xác định</v>
          </cell>
          <cell r="G597" t="str">
            <v>DXX</v>
          </cell>
          <cell r="H597">
            <v>61</v>
          </cell>
        </row>
        <row r="598">
          <cell r="B598" t="str">
            <v>3.25.32.096.000.00.BXX</v>
          </cell>
          <cell r="C598" t="str">
            <v>Cáp ngầm trung thế 3*95mm2 (lõi đồng) MPC</v>
          </cell>
          <cell r="D598" t="str">
            <v>Kg</v>
          </cell>
          <cell r="F598" t="str">
            <v>Không xác định</v>
          </cell>
          <cell r="G598" t="str">
            <v>BXX</v>
          </cell>
          <cell r="H598">
            <v>717.61</v>
          </cell>
        </row>
        <row r="599">
          <cell r="B599" t="str">
            <v>3.25.32.096.000.00.DXX</v>
          </cell>
          <cell r="C599" t="str">
            <v>Cáp ngầm trung thế 3*95mm2 (lõi đồng) MPC</v>
          </cell>
          <cell r="D599" t="str">
            <v>Kg</v>
          </cell>
          <cell r="F599" t="str">
            <v>Không xác định</v>
          </cell>
          <cell r="G599" t="str">
            <v>DXX</v>
          </cell>
          <cell r="H599">
            <v>638.16</v>
          </cell>
        </row>
        <row r="600">
          <cell r="B600" t="str">
            <v>3.25.33.226.000.00.BXX</v>
          </cell>
          <cell r="C600" t="str">
            <v>Cáp ngầm trung thế 3*120mm2 (lõi đồng) MPC</v>
          </cell>
          <cell r="D600" t="str">
            <v>Kg</v>
          </cell>
          <cell r="F600" t="str">
            <v>Không xác định</v>
          </cell>
          <cell r="G600" t="str">
            <v>BXX</v>
          </cell>
          <cell r="H600">
            <v>150</v>
          </cell>
        </row>
        <row r="601">
          <cell r="B601" t="str">
            <v>3.25.33.227.000.00.BXX</v>
          </cell>
          <cell r="C601" t="str">
            <v>Cáp ngầm trung thế 3*150mm2 (lõi đồng) MPC</v>
          </cell>
          <cell r="D601" t="str">
            <v>Kg</v>
          </cell>
          <cell r="F601" t="str">
            <v>Không xác định</v>
          </cell>
          <cell r="G601" t="str">
            <v>BXX</v>
          </cell>
          <cell r="H601">
            <v>165.6</v>
          </cell>
        </row>
        <row r="602">
          <cell r="B602" t="str">
            <v>3.25.33.234.000.00.BXX</v>
          </cell>
          <cell r="C602" t="str">
            <v>Cáp ngầm trung thế 3*240mm2 (màn chắn sợi đồng) MPC</v>
          </cell>
          <cell r="D602" t="str">
            <v>Kg</v>
          </cell>
          <cell r="F602" t="str">
            <v>Không xác định</v>
          </cell>
          <cell r="G602" t="str">
            <v>BXX</v>
          </cell>
          <cell r="H602">
            <v>7313.04</v>
          </cell>
        </row>
        <row r="603">
          <cell r="B603" t="str">
            <v>3.25.33.234.000.00.DXX</v>
          </cell>
          <cell r="C603" t="str">
            <v>Cáp ngầm trung thế 3*240mm2 (loại giáp sợi đồng) thu hồi</v>
          </cell>
          <cell r="D603" t="str">
            <v>Kg</v>
          </cell>
          <cell r="F603" t="str">
            <v>Không xác định</v>
          </cell>
          <cell r="G603" t="str">
            <v>DXX</v>
          </cell>
          <cell r="H603">
            <v>519.73</v>
          </cell>
        </row>
        <row r="604">
          <cell r="B604" t="str">
            <v>3.25.33.244.000.00.BXX</v>
          </cell>
          <cell r="C604" t="str">
            <v>Cáp ngầm trung thế 3*240mm2 (màn chắn băng đồng) MPC</v>
          </cell>
          <cell r="D604" t="str">
            <v>Kg</v>
          </cell>
          <cell r="F604" t="str">
            <v>Không xác định</v>
          </cell>
          <cell r="G604" t="str">
            <v>BXX</v>
          </cell>
          <cell r="H604">
            <v>53718.29</v>
          </cell>
        </row>
        <row r="605">
          <cell r="B605" t="str">
            <v>3.25.33.244.000.00.DXX</v>
          </cell>
          <cell r="C605" t="str">
            <v>Cáp ngầm trung thế 3*240mm2 (màn chắn băng đồng) MPC</v>
          </cell>
          <cell r="D605" t="str">
            <v>Kg</v>
          </cell>
          <cell r="F605" t="str">
            <v>Không xác định</v>
          </cell>
          <cell r="G605" t="str">
            <v>DXX</v>
          </cell>
          <cell r="H605">
            <v>16396.52</v>
          </cell>
        </row>
        <row r="606">
          <cell r="B606" t="str">
            <v>3.25.33.418.000.00.BXX</v>
          </cell>
          <cell r="C606" t="str">
            <v>Cáp ngầm trung thế 3*35mm2 (lõi đồng) MPC</v>
          </cell>
          <cell r="D606" t="str">
            <v>Kg</v>
          </cell>
          <cell r="F606" t="str">
            <v>Không xác định</v>
          </cell>
          <cell r="G606" t="str">
            <v>BXX</v>
          </cell>
          <cell r="H606">
            <v>130.68</v>
          </cell>
        </row>
        <row r="607">
          <cell r="B607" t="str">
            <v>3.25.33.422.000.00.DXX</v>
          </cell>
          <cell r="C607" t="str">
            <v>Cáp ngầm trung thế 1*240mm2 thu hồi</v>
          </cell>
          <cell r="D607" t="str">
            <v>Kg</v>
          </cell>
          <cell r="F607" t="str">
            <v>Không xác định</v>
          </cell>
          <cell r="G607" t="str">
            <v>DXX</v>
          </cell>
          <cell r="H607">
            <v>38</v>
          </cell>
        </row>
        <row r="608">
          <cell r="B608" t="str">
            <v>3.25.33.424.000.00.DXX</v>
          </cell>
          <cell r="C608" t="str">
            <v>Cáp ngầm trung thế 1*400mm2 thu hồi</v>
          </cell>
          <cell r="D608" t="str">
            <v>Kg</v>
          </cell>
          <cell r="F608" t="str">
            <v>Không xác định</v>
          </cell>
          <cell r="G608" t="str">
            <v>DXX</v>
          </cell>
          <cell r="H608">
            <v>155</v>
          </cell>
        </row>
        <row r="609">
          <cell r="B609" t="str">
            <v>3.25.33.426.000.00.BXX</v>
          </cell>
          <cell r="C609" t="str">
            <v>Cáp ngầm trung thế 1*500mm2 (lõi đồng) MPC</v>
          </cell>
          <cell r="D609" t="str">
            <v>Kg</v>
          </cell>
          <cell r="F609" t="str">
            <v>Không xác định</v>
          </cell>
          <cell r="G609" t="str">
            <v>BXX</v>
          </cell>
          <cell r="H609">
            <v>21482.2</v>
          </cell>
        </row>
        <row r="610">
          <cell r="B610" t="str">
            <v>3.25.33.426.000.00.DXX</v>
          </cell>
          <cell r="C610" t="str">
            <v>Cáp ngầm trung thế 1*500mm2 thu hồi</v>
          </cell>
          <cell r="D610" t="str">
            <v>Kg</v>
          </cell>
          <cell r="F610" t="str">
            <v>Không xác định</v>
          </cell>
          <cell r="G610" t="str">
            <v>DXX</v>
          </cell>
          <cell r="H610">
            <v>10031</v>
          </cell>
        </row>
        <row r="611">
          <cell r="B611" t="str">
            <v>3.25.33.888.000.00.DXX</v>
          </cell>
          <cell r="C611" t="str">
            <v>Cáp ngầm 110kV 1*1000mm2 (lõi đồng) MPC</v>
          </cell>
          <cell r="D611" t="str">
            <v>Kg</v>
          </cell>
          <cell r="F611" t="str">
            <v>Không xác định</v>
          </cell>
          <cell r="G611" t="str">
            <v>DXX</v>
          </cell>
          <cell r="H611">
            <v>267.85000000000002</v>
          </cell>
        </row>
        <row r="612">
          <cell r="B612" t="str">
            <v>3.25.72.910.000.00.BXX</v>
          </cell>
          <cell r="C612" t="str">
            <v>Đầu nối cáp 220kV 1x1600mm2 OD</v>
          </cell>
          <cell r="D612" t="str">
            <v>Bộ</v>
          </cell>
          <cell r="F612" t="str">
            <v>Không xác định</v>
          </cell>
          <cell r="G612" t="str">
            <v>BXX</v>
          </cell>
          <cell r="H612">
            <v>1</v>
          </cell>
        </row>
        <row r="613">
          <cell r="B613" t="str">
            <v>3.25.72.912.000.00.BXX</v>
          </cell>
          <cell r="C613" t="str">
            <v>Đầu nối cáp 220kV 1x1600mm2 GIS</v>
          </cell>
          <cell r="D613" t="str">
            <v>Bộ</v>
          </cell>
          <cell r="F613" t="str">
            <v>Không xác định</v>
          </cell>
          <cell r="G613" t="str">
            <v>BXX</v>
          </cell>
          <cell r="H613">
            <v>1</v>
          </cell>
        </row>
        <row r="614">
          <cell r="B614" t="str">
            <v>3.25.96.024.000.00.DXX</v>
          </cell>
          <cell r="C614" t="str">
            <v>ống nối ép dây ACSR 795 MCM</v>
          </cell>
          <cell r="D614" t="str">
            <v>Bộ</v>
          </cell>
          <cell r="F614" t="str">
            <v>Không xác định</v>
          </cell>
          <cell r="G614" t="str">
            <v>DXX</v>
          </cell>
          <cell r="H614">
            <v>18</v>
          </cell>
        </row>
        <row r="615">
          <cell r="B615" t="str">
            <v>3.25.96.025.000.00.DXX</v>
          </cell>
          <cell r="C615" t="str">
            <v>ống nối sửa chữa dây ACSR 795 MCM</v>
          </cell>
          <cell r="D615" t="str">
            <v>Bộ</v>
          </cell>
          <cell r="F615" t="str">
            <v>Không xác định</v>
          </cell>
          <cell r="G615" t="str">
            <v>DXX</v>
          </cell>
          <cell r="H615">
            <v>137</v>
          </cell>
        </row>
        <row r="616">
          <cell r="B616" t="str">
            <v>3.42.05.129.000.00.DXX</v>
          </cell>
          <cell r="C616" t="str">
            <v>Dao cách ly trung thế hiệu NGK</v>
          </cell>
          <cell r="D616" t="str">
            <v>Bộ</v>
          </cell>
          <cell r="F616" t="str">
            <v>Không xác định</v>
          </cell>
          <cell r="G616" t="str">
            <v>DXX</v>
          </cell>
          <cell r="H616">
            <v>3</v>
          </cell>
        </row>
        <row r="617">
          <cell r="B617" t="str">
            <v>3.64.04.020.000.00.BXX</v>
          </cell>
          <cell r="C617" t="str">
            <v>Tụ bù 3 pha hạ thế 20kVAr</v>
          </cell>
          <cell r="D617" t="str">
            <v>Cái</v>
          </cell>
          <cell r="F617" t="str">
            <v>Không xác định</v>
          </cell>
          <cell r="G617" t="str">
            <v>BXX</v>
          </cell>
          <cell r="H617">
            <v>69</v>
          </cell>
        </row>
        <row r="618">
          <cell r="B618" t="str">
            <v>3.64.04.020.000.00.DXX</v>
          </cell>
          <cell r="C618" t="str">
            <v>Tụ bù 3P h.thế 20kVAr</v>
          </cell>
          <cell r="D618" t="str">
            <v>Cái</v>
          </cell>
          <cell r="F618" t="str">
            <v>Không xác định</v>
          </cell>
          <cell r="G618" t="str">
            <v>DXX</v>
          </cell>
          <cell r="H618">
            <v>17</v>
          </cell>
        </row>
        <row r="619">
          <cell r="B619" t="str">
            <v>3.64.04.025.000.00.BXX</v>
          </cell>
          <cell r="C619" t="str">
            <v>Tụ bù 3p h.thế 25kvar</v>
          </cell>
          <cell r="D619" t="str">
            <v>Cái</v>
          </cell>
          <cell r="F619" t="str">
            <v>Không xác định</v>
          </cell>
          <cell r="G619" t="str">
            <v>BXX</v>
          </cell>
          <cell r="H619">
            <v>1</v>
          </cell>
        </row>
        <row r="620">
          <cell r="B620" t="str">
            <v>3.64.04.025.000.00.DXX</v>
          </cell>
          <cell r="C620" t="str">
            <v>Tụ bù 3p h.thế 25kvar</v>
          </cell>
          <cell r="D620" t="str">
            <v>Cái</v>
          </cell>
          <cell r="F620" t="str">
            <v>Không xác định</v>
          </cell>
          <cell r="G620" t="str">
            <v>DXX</v>
          </cell>
          <cell r="H620">
            <v>3</v>
          </cell>
        </row>
        <row r="621">
          <cell r="B621" t="str">
            <v>3.64.04.030.000.00.BXX</v>
          </cell>
          <cell r="C621" t="str">
            <v>Tụ bù 3 pha hạ thế 30kVAr</v>
          </cell>
          <cell r="D621" t="str">
            <v>Cái</v>
          </cell>
          <cell r="F621" t="str">
            <v>Không xác định</v>
          </cell>
          <cell r="G621" t="str">
            <v>BXX</v>
          </cell>
          <cell r="H621">
            <v>42</v>
          </cell>
        </row>
        <row r="622">
          <cell r="B622" t="str">
            <v>3.64.04.030.000.00.DXX</v>
          </cell>
          <cell r="C622" t="str">
            <v>Tụ bù 3P h.thế 30kVAr</v>
          </cell>
          <cell r="D622" t="str">
            <v>Cái</v>
          </cell>
          <cell r="F622" t="str">
            <v>Không xác định</v>
          </cell>
          <cell r="G622" t="str">
            <v>DXX</v>
          </cell>
          <cell r="H622">
            <v>16</v>
          </cell>
        </row>
        <row r="623">
          <cell r="B623" t="str">
            <v>3.64.34.094.000.00.BXX</v>
          </cell>
          <cell r="C623" t="str">
            <v>Tụ bù 1pha 100kVAr 8,66kV</v>
          </cell>
          <cell r="D623" t="str">
            <v>Cái</v>
          </cell>
          <cell r="F623" t="str">
            <v>Không xác định</v>
          </cell>
          <cell r="G623" t="str">
            <v>BXX</v>
          </cell>
          <cell r="H623">
            <v>12</v>
          </cell>
        </row>
        <row r="624">
          <cell r="B624" t="str">
            <v>3.64.34.098.000.00.BXX</v>
          </cell>
          <cell r="C624" t="str">
            <v>Tụ bù 1pha 100KVAr 12,7kV</v>
          </cell>
          <cell r="D624" t="str">
            <v>Cái</v>
          </cell>
          <cell r="F624" t="str">
            <v>Không xác định</v>
          </cell>
          <cell r="G624" t="str">
            <v>BXX</v>
          </cell>
          <cell r="H624">
            <v>9</v>
          </cell>
        </row>
        <row r="625">
          <cell r="B625" t="str">
            <v>3.64.34.098.000.00.DXX</v>
          </cell>
          <cell r="C625" t="str">
            <v>Tụ bù 1pha 100KVAr 12,7kV</v>
          </cell>
          <cell r="D625" t="str">
            <v>Cái</v>
          </cell>
          <cell r="F625" t="str">
            <v>Không xác định</v>
          </cell>
          <cell r="G625" t="str">
            <v>DXX</v>
          </cell>
          <cell r="H625">
            <v>12</v>
          </cell>
        </row>
        <row r="626">
          <cell r="B626" t="str">
            <v>3.64.34.100.000.00.AXX</v>
          </cell>
          <cell r="C626" t="str">
            <v>Tụ bù 1 pha 12,7kV 100kVAr</v>
          </cell>
          <cell r="D626" t="str">
            <v>Cái</v>
          </cell>
          <cell r="F626" t="str">
            <v>Không xác định</v>
          </cell>
          <cell r="G626" t="str">
            <v>AXX</v>
          </cell>
          <cell r="H626">
            <v>1</v>
          </cell>
        </row>
        <row r="627">
          <cell r="B627" t="str">
            <v>3.64.34.100.000.00.BXX</v>
          </cell>
          <cell r="C627" t="str">
            <v>Tụ bù 1 pha 12,7kV 100kVAr</v>
          </cell>
          <cell r="D627" t="str">
            <v>Cái</v>
          </cell>
          <cell r="F627" t="str">
            <v>Không xác định</v>
          </cell>
          <cell r="G627" t="str">
            <v>BXX</v>
          </cell>
          <cell r="H627">
            <v>6</v>
          </cell>
        </row>
        <row r="628">
          <cell r="B628" t="str">
            <v>3.64.34.100.000.00.DXX</v>
          </cell>
          <cell r="C628" t="str">
            <v>Tụ bù 1 pha 12,7kV 100kVAr</v>
          </cell>
          <cell r="D628" t="str">
            <v>Cái</v>
          </cell>
          <cell r="F628" t="str">
            <v>Không xác định</v>
          </cell>
          <cell r="G628" t="str">
            <v>DXX</v>
          </cell>
          <cell r="H628">
            <v>6</v>
          </cell>
        </row>
        <row r="629">
          <cell r="B629" t="str">
            <v>3.64.34.106.000.00.AXX</v>
          </cell>
          <cell r="C629" t="str">
            <v>tụ bù 1p t.thế 100kvar</v>
          </cell>
          <cell r="D629" t="str">
            <v>Cái</v>
          </cell>
          <cell r="F629" t="str">
            <v>Không xác định</v>
          </cell>
          <cell r="G629" t="str">
            <v>AXX</v>
          </cell>
          <cell r="H629">
            <v>22</v>
          </cell>
        </row>
        <row r="630">
          <cell r="B630" t="str">
            <v>3.64.34.106.000.00.BXX</v>
          </cell>
          <cell r="C630" t="str">
            <v>Tụ bù 1 pha trung thế 100kVAr</v>
          </cell>
          <cell r="D630" t="str">
            <v>Cái</v>
          </cell>
          <cell r="F630" t="str">
            <v>Không xác định</v>
          </cell>
          <cell r="G630" t="str">
            <v>BXX</v>
          </cell>
          <cell r="H630">
            <v>42</v>
          </cell>
        </row>
        <row r="631">
          <cell r="B631" t="str">
            <v>3.64.34.106.000.00.DXX</v>
          </cell>
          <cell r="C631" t="str">
            <v>tụ bù 1p t.thế 100kvar</v>
          </cell>
          <cell r="D631" t="str">
            <v>Cái</v>
          </cell>
          <cell r="F631" t="str">
            <v>Không xác định</v>
          </cell>
          <cell r="G631" t="str">
            <v>DXX</v>
          </cell>
          <cell r="H631">
            <v>43</v>
          </cell>
        </row>
        <row r="632">
          <cell r="B632" t="str">
            <v>3.64.34.107.000.00.BXX</v>
          </cell>
          <cell r="C632" t="str">
            <v>Tụ bù 1 pha trung thế 200kVAr</v>
          </cell>
          <cell r="D632" t="str">
            <v>Cái</v>
          </cell>
          <cell r="F632" t="str">
            <v>Không xác định</v>
          </cell>
          <cell r="G632" t="str">
            <v>BXX</v>
          </cell>
          <cell r="H632">
            <v>3</v>
          </cell>
        </row>
        <row r="633">
          <cell r="B633" t="str">
            <v>3.64.34.107.000.00.DXX</v>
          </cell>
          <cell r="C633" t="str">
            <v>tụ bù 1p t.thế 200kvar</v>
          </cell>
          <cell r="D633" t="str">
            <v>Cái</v>
          </cell>
          <cell r="F633" t="str">
            <v>Không xác định</v>
          </cell>
          <cell r="G633" t="str">
            <v>DXX</v>
          </cell>
          <cell r="H633">
            <v>3</v>
          </cell>
        </row>
        <row r="634">
          <cell r="B634" t="str">
            <v>3.64.34.108.000.00.DXX</v>
          </cell>
          <cell r="C634" t="str">
            <v>tụ bù 1p t.thế 200kvar</v>
          </cell>
          <cell r="D634" t="str">
            <v>Cái</v>
          </cell>
          <cell r="F634" t="str">
            <v>Không xác định</v>
          </cell>
          <cell r="G634" t="str">
            <v>DXX</v>
          </cell>
          <cell r="H634">
            <v>1</v>
          </cell>
        </row>
        <row r="635">
          <cell r="B635" t="str">
            <v>3.64.34.118.000.00.BXX</v>
          </cell>
          <cell r="C635" t="str">
            <v>Tụ bù 1 pha 12,7kV 200kVAr</v>
          </cell>
          <cell r="D635" t="str">
            <v>Bộ</v>
          </cell>
          <cell r="F635" t="str">
            <v>Không xác định</v>
          </cell>
          <cell r="G635" t="str">
            <v>BXX</v>
          </cell>
          <cell r="H635">
            <v>9</v>
          </cell>
        </row>
        <row r="636">
          <cell r="B636" t="str">
            <v>3.64.34.118.000.00.DXX</v>
          </cell>
          <cell r="C636" t="str">
            <v>Tụ bù 1 pha 12,7kV 200kVAr</v>
          </cell>
          <cell r="D636" t="str">
            <v>Bộ</v>
          </cell>
          <cell r="F636" t="str">
            <v>Không xác định</v>
          </cell>
          <cell r="G636" t="str">
            <v>DXX</v>
          </cell>
          <cell r="H636">
            <v>6</v>
          </cell>
        </row>
        <row r="637">
          <cell r="B637" t="str">
            <v>3.64.34.155.000.00.BXX</v>
          </cell>
          <cell r="C637" t="str">
            <v>Tụ bù trung thế 550kVAr</v>
          </cell>
          <cell r="D637" t="str">
            <v>Cái</v>
          </cell>
          <cell r="F637" t="str">
            <v>Không xác định</v>
          </cell>
          <cell r="G637" t="str">
            <v>BXX</v>
          </cell>
          <cell r="H637">
            <v>6</v>
          </cell>
        </row>
        <row r="638">
          <cell r="B638" t="str">
            <v>3.80.22.142.000.00.DXX</v>
          </cell>
          <cell r="C638" t="str">
            <v>Cáp quang ADSS loại 24 sợi - khoảng vượt 350m</v>
          </cell>
          <cell r="D638" t="str">
            <v>Mét</v>
          </cell>
          <cell r="F638" t="str">
            <v>Không xác định</v>
          </cell>
          <cell r="G638" t="str">
            <v>DXX</v>
          </cell>
          <cell r="H638">
            <v>9</v>
          </cell>
        </row>
        <row r="639">
          <cell r="B639" t="str">
            <v>3.80.88.154.000.00.DXX</v>
          </cell>
          <cell r="C639" t="str">
            <v>Hộp nối cáp quang OPGW</v>
          </cell>
          <cell r="D639" t="str">
            <v>Cái</v>
          </cell>
          <cell r="F639" t="str">
            <v>Không xác định</v>
          </cell>
          <cell r="G639" t="str">
            <v>DXX</v>
          </cell>
          <cell r="H639">
            <v>1</v>
          </cell>
        </row>
        <row r="640">
          <cell r="B640" t="str">
            <v>5.76.21.011.000.00.BXX</v>
          </cell>
          <cell r="C640" t="str">
            <v>MBA 1P 8,6-12,7kV/220V 1kVA cấp nguồn cho recloser</v>
          </cell>
          <cell r="D640" t="str">
            <v>Cái</v>
          </cell>
          <cell r="F640" t="str">
            <v>Không xác định</v>
          </cell>
          <cell r="G640" t="str">
            <v>BXX</v>
          </cell>
          <cell r="H640">
            <v>1</v>
          </cell>
        </row>
        <row r="641">
          <cell r="B641" t="str">
            <v>5.76.21.012.000.00.DXX</v>
          </cell>
          <cell r="C641" t="str">
            <v>MBA 1P 8,6-12,7kV/220V 5kVA cấp nguồn cho recloser</v>
          </cell>
          <cell r="D641" t="str">
            <v>Cái</v>
          </cell>
          <cell r="F641" t="str">
            <v>Không xác định</v>
          </cell>
          <cell r="G641" t="str">
            <v>DXX</v>
          </cell>
          <cell r="H641">
            <v>1</v>
          </cell>
        </row>
        <row r="642">
          <cell r="B642" t="str">
            <v>5.80.25.001.000.00.BXX</v>
          </cell>
          <cell r="C642" t="str">
            <v>Accu 12V - 5Ah.</v>
          </cell>
          <cell r="D642" t="str">
            <v>Cái</v>
          </cell>
          <cell r="F642" t="str">
            <v>Không xác định</v>
          </cell>
          <cell r="G642" t="str">
            <v>BXX</v>
          </cell>
          <cell r="H642">
            <v>1</v>
          </cell>
        </row>
        <row r="643">
          <cell r="B643" t="str">
            <v>5.80.25.009.000.00.BXX</v>
          </cell>
          <cell r="C643" t="str">
            <v>Accu 12V 9Ah</v>
          </cell>
          <cell r="D643" t="str">
            <v>Bình</v>
          </cell>
          <cell r="F643" t="str">
            <v>Không xác định</v>
          </cell>
          <cell r="G643" t="str">
            <v>BXX</v>
          </cell>
          <cell r="H643">
            <v>4</v>
          </cell>
        </row>
        <row r="644">
          <cell r="B644" t="str">
            <v>5.80.25.009.000.00.DXX</v>
          </cell>
          <cell r="C644" t="str">
            <v>Accu 12V 9Ah</v>
          </cell>
          <cell r="D644" t="str">
            <v>Bình</v>
          </cell>
          <cell r="F644" t="str">
            <v>Không xác định</v>
          </cell>
          <cell r="G644" t="str">
            <v>DXX</v>
          </cell>
          <cell r="H644">
            <v>13</v>
          </cell>
        </row>
        <row r="645">
          <cell r="B645" t="str">
            <v>5.80.25.010.000.00.BXX</v>
          </cell>
          <cell r="C645" t="str">
            <v>Accu 12V - 7,5Ah</v>
          </cell>
          <cell r="D645" t="str">
            <v>Bình</v>
          </cell>
          <cell r="F645" t="str">
            <v>Không xác định</v>
          </cell>
          <cell r="G645" t="str">
            <v>BXX</v>
          </cell>
          <cell r="H645">
            <v>8</v>
          </cell>
        </row>
        <row r="646">
          <cell r="B646" t="str">
            <v>5.80.25.010.000.00.DXX</v>
          </cell>
          <cell r="C646" t="str">
            <v>Accu 12V - 7,5Ah</v>
          </cell>
          <cell r="D646" t="str">
            <v>Bình</v>
          </cell>
          <cell r="F646" t="str">
            <v>Không xác định</v>
          </cell>
          <cell r="G646" t="str">
            <v>DXX</v>
          </cell>
          <cell r="H646">
            <v>16</v>
          </cell>
        </row>
        <row r="647">
          <cell r="B647" t="str">
            <v>5.80.25.011.000.00.BXX</v>
          </cell>
          <cell r="C647" t="str">
            <v>Accu 12V - 7,2Ah.</v>
          </cell>
          <cell r="D647" t="str">
            <v>Bình</v>
          </cell>
          <cell r="F647" t="str">
            <v>Không xác định</v>
          </cell>
          <cell r="G647" t="str">
            <v>BXX</v>
          </cell>
          <cell r="H647">
            <v>7</v>
          </cell>
        </row>
        <row r="648">
          <cell r="B648" t="str">
            <v>5.80.25.011.000.00.DXX</v>
          </cell>
          <cell r="C648" t="str">
            <v>Accu 12V - 7,2Ah.</v>
          </cell>
          <cell r="D648" t="str">
            <v>Bình</v>
          </cell>
          <cell r="F648" t="str">
            <v>Không xác định</v>
          </cell>
          <cell r="G648" t="str">
            <v>DXX</v>
          </cell>
          <cell r="H648">
            <v>12</v>
          </cell>
        </row>
        <row r="649">
          <cell r="B649" t="str">
            <v>5.80.25.012.000.00.BXX</v>
          </cell>
          <cell r="C649" t="str">
            <v>Accu 12V 12Ah</v>
          </cell>
          <cell r="D649" t="str">
            <v>Cái</v>
          </cell>
          <cell r="F649" t="str">
            <v>Không xác định</v>
          </cell>
          <cell r="G649" t="str">
            <v>BXX</v>
          </cell>
          <cell r="H649">
            <v>24</v>
          </cell>
        </row>
        <row r="650">
          <cell r="B650" t="str">
            <v>5.80.25.012.000.00.DXX</v>
          </cell>
          <cell r="C650" t="str">
            <v>Accu 12V 12Ah</v>
          </cell>
          <cell r="D650" t="str">
            <v>Cái</v>
          </cell>
          <cell r="F650" t="str">
            <v>Không xác định</v>
          </cell>
          <cell r="G650" t="str">
            <v>DXX</v>
          </cell>
          <cell r="H650">
            <v>29</v>
          </cell>
        </row>
        <row r="651">
          <cell r="B651" t="str">
            <v>5.80.25.017.000.00.BXX</v>
          </cell>
          <cell r="C651" t="str">
            <v>Accu khô 12V-17Ah</v>
          </cell>
          <cell r="D651" t="str">
            <v>Bình</v>
          </cell>
          <cell r="F651" t="str">
            <v>Không xác định</v>
          </cell>
          <cell r="G651" t="str">
            <v>BXX</v>
          </cell>
          <cell r="H651">
            <v>15</v>
          </cell>
        </row>
        <row r="652">
          <cell r="B652" t="str">
            <v>5.80.25.017.000.00.DXX</v>
          </cell>
          <cell r="C652" t="str">
            <v>Accu khô 12V-17Ah</v>
          </cell>
          <cell r="D652" t="str">
            <v>Bình</v>
          </cell>
          <cell r="F652" t="str">
            <v>Không xác định</v>
          </cell>
          <cell r="G652" t="str">
            <v>DXX</v>
          </cell>
          <cell r="H652">
            <v>2</v>
          </cell>
        </row>
        <row r="653">
          <cell r="B653" t="str">
            <v>5.80.25.018.000.00.BXX</v>
          </cell>
          <cell r="C653" t="str">
            <v>Accu 12V 18Ah</v>
          </cell>
          <cell r="D653" t="str">
            <v>Cái</v>
          </cell>
          <cell r="F653" t="str">
            <v>Không xác định</v>
          </cell>
          <cell r="G653" t="str">
            <v>BXX</v>
          </cell>
          <cell r="H653">
            <v>12</v>
          </cell>
        </row>
        <row r="654">
          <cell r="B654" t="str">
            <v>5.80.25.018.000.00.DXX</v>
          </cell>
          <cell r="C654" t="str">
            <v>Accu 12V 18Ah</v>
          </cell>
          <cell r="D654" t="str">
            <v>Cái</v>
          </cell>
          <cell r="F654" t="str">
            <v>Không xác định</v>
          </cell>
          <cell r="G654" t="str">
            <v>DXX</v>
          </cell>
          <cell r="H654">
            <v>7</v>
          </cell>
        </row>
        <row r="655">
          <cell r="B655" t="str">
            <v>5.80.25.020.000.00.BXX</v>
          </cell>
          <cell r="C655" t="str">
            <v>Accu 12V 20Ah</v>
          </cell>
          <cell r="D655" t="str">
            <v>Cái</v>
          </cell>
          <cell r="F655" t="str">
            <v>Không xác định</v>
          </cell>
          <cell r="G655" t="str">
            <v>BXX</v>
          </cell>
          <cell r="H655">
            <v>7</v>
          </cell>
        </row>
        <row r="656">
          <cell r="B656" t="str">
            <v>5.80.25.020.000.00.DXX</v>
          </cell>
          <cell r="C656" t="str">
            <v>Accu 12V 20Ah</v>
          </cell>
          <cell r="D656" t="str">
            <v>Cái</v>
          </cell>
          <cell r="F656" t="str">
            <v>Không xác định</v>
          </cell>
          <cell r="G656" t="str">
            <v>DXX</v>
          </cell>
          <cell r="H656">
            <v>9</v>
          </cell>
        </row>
        <row r="657">
          <cell r="B657" t="str">
            <v>5.80.25.026.000.00.BXX</v>
          </cell>
          <cell r="C657" t="str">
            <v>Accu 12V 26Ah</v>
          </cell>
          <cell r="D657" t="str">
            <v>Cái</v>
          </cell>
          <cell r="F657" t="str">
            <v>Không xác định</v>
          </cell>
          <cell r="G657" t="str">
            <v>BXX</v>
          </cell>
          <cell r="H657">
            <v>13</v>
          </cell>
        </row>
        <row r="658">
          <cell r="B658" t="str">
            <v>5.80.25.026.000.00.DXX</v>
          </cell>
          <cell r="C658" t="str">
            <v>Accu 12V 26Ah</v>
          </cell>
          <cell r="D658" t="str">
            <v>Cái</v>
          </cell>
          <cell r="F658" t="str">
            <v>Không xác định</v>
          </cell>
          <cell r="G658" t="str">
            <v>DXX</v>
          </cell>
          <cell r="H658">
            <v>13</v>
          </cell>
        </row>
        <row r="659">
          <cell r="B659" t="str">
            <v>5.80.25.040.000.00.BXX</v>
          </cell>
          <cell r="C659" t="str">
            <v>Accu 12v 40Ah</v>
          </cell>
          <cell r="D659" t="str">
            <v>Cái</v>
          </cell>
          <cell r="F659" t="str">
            <v>Không xác định</v>
          </cell>
          <cell r="G659" t="str">
            <v>BXX</v>
          </cell>
          <cell r="H659">
            <v>2</v>
          </cell>
        </row>
        <row r="660">
          <cell r="B660" t="str">
            <v>5.80.25.061.000.00.BXX</v>
          </cell>
          <cell r="C660" t="str">
            <v>Accu 12V - 60Ah</v>
          </cell>
          <cell r="D660" t="str">
            <v>Bình</v>
          </cell>
          <cell r="F660" t="str">
            <v>Không xác định</v>
          </cell>
          <cell r="G660" t="str">
            <v>BXX</v>
          </cell>
          <cell r="H660">
            <v>1</v>
          </cell>
        </row>
        <row r="661">
          <cell r="B661" t="str">
            <v>5.80.25.061.000.00.DXX</v>
          </cell>
          <cell r="C661" t="str">
            <v>Accu 12V - 60Ah</v>
          </cell>
          <cell r="D661" t="str">
            <v>Bình</v>
          </cell>
          <cell r="F661" t="str">
            <v>Không xác định</v>
          </cell>
          <cell r="G661" t="str">
            <v>DXX</v>
          </cell>
          <cell r="H661">
            <v>72</v>
          </cell>
        </row>
        <row r="662">
          <cell r="B662" t="str">
            <v>5.80.25.080.000.00.DXX</v>
          </cell>
          <cell r="C662" t="str">
            <v>Accu 12v 80ah</v>
          </cell>
          <cell r="D662" t="str">
            <v>Cái</v>
          </cell>
          <cell r="F662" t="str">
            <v>Không xác định</v>
          </cell>
          <cell r="G662" t="str">
            <v>DXX</v>
          </cell>
          <cell r="H662">
            <v>21</v>
          </cell>
        </row>
        <row r="663">
          <cell r="B663" t="str">
            <v>5.80.25.106.000.00.BXX</v>
          </cell>
          <cell r="C663" t="str">
            <v>Accu 1,2VDC 150Ah</v>
          </cell>
          <cell r="D663" t="str">
            <v>Bình</v>
          </cell>
          <cell r="F663" t="str">
            <v>Không xác định</v>
          </cell>
          <cell r="G663" t="str">
            <v>BXX</v>
          </cell>
          <cell r="H663">
            <v>92</v>
          </cell>
        </row>
        <row r="664">
          <cell r="B664" t="str">
            <v>5.80.25.106.000.00.DXX</v>
          </cell>
          <cell r="C664" t="str">
            <v>Accu 1,2VDC 150Ah</v>
          </cell>
          <cell r="D664" t="str">
            <v>Bình</v>
          </cell>
          <cell r="F664" t="str">
            <v>Không xác định</v>
          </cell>
          <cell r="G664" t="str">
            <v>DXX</v>
          </cell>
          <cell r="H664">
            <v>76</v>
          </cell>
        </row>
        <row r="665">
          <cell r="B665" t="str">
            <v>5.80.25.150.000.00.BXX</v>
          </cell>
          <cell r="C665" t="str">
            <v>accu 12v 150ah</v>
          </cell>
          <cell r="D665" t="str">
            <v>Cái</v>
          </cell>
          <cell r="F665" t="str">
            <v>Không xác định</v>
          </cell>
          <cell r="G665" t="str">
            <v>BXX</v>
          </cell>
          <cell r="H665">
            <v>4</v>
          </cell>
        </row>
        <row r="666">
          <cell r="B666" t="str">
            <v>5.80.25.151.000.00.BXX</v>
          </cell>
          <cell r="C666" t="str">
            <v>Accu axit chì 2V 150Ah.</v>
          </cell>
          <cell r="D666" t="str">
            <v>Bình</v>
          </cell>
          <cell r="F666" t="str">
            <v>Không xác định</v>
          </cell>
          <cell r="G666" t="str">
            <v>BXX</v>
          </cell>
          <cell r="H666">
            <v>110</v>
          </cell>
        </row>
        <row r="667">
          <cell r="B667" t="str">
            <v>5.80.25.202.000.00.DXX</v>
          </cell>
          <cell r="C667" t="str">
            <v>Accu 12V 200Ah</v>
          </cell>
          <cell r="D667" t="str">
            <v>Cái</v>
          </cell>
          <cell r="F667" t="str">
            <v>Không xác định</v>
          </cell>
          <cell r="G667" t="str">
            <v>DXX</v>
          </cell>
          <cell r="H667">
            <v>2</v>
          </cell>
        </row>
        <row r="668">
          <cell r="B668" t="str">
            <v>5.98.00.763.000.00.DXX</v>
          </cell>
          <cell r="C668" t="str">
            <v>Multiplexer PCM-30 (Bộ ghép kênh)</v>
          </cell>
          <cell r="D668" t="str">
            <v>Bộ</v>
          </cell>
          <cell r="F668" t="str">
            <v>Không xác định</v>
          </cell>
          <cell r="G668" t="str">
            <v>DXX</v>
          </cell>
          <cell r="H668">
            <v>4</v>
          </cell>
        </row>
        <row r="718">
          <cell r="B718" t="str">
            <v>5.80.71.464.000.00.BXX</v>
          </cell>
          <cell r="C718" t="str">
            <v>Thiết bị tập trung dữ liệu DCU (CPC-EMEC)</v>
          </cell>
          <cell r="D718" t="str">
            <v>Cái</v>
          </cell>
          <cell r="F718" t="str">
            <v>Không xác định</v>
          </cell>
          <cell r="G718" t="str">
            <v>BXX</v>
          </cell>
          <cell r="H718">
            <v>5</v>
          </cell>
        </row>
        <row r="719">
          <cell r="B719" t="str">
            <v>5.80.71.468.000.00.BXX</v>
          </cell>
          <cell r="C719" t="str">
            <v>Bộ thu thập dữ liệu tập trung DCU H.HỒNG (loại PLC)</v>
          </cell>
          <cell r="D719" t="str">
            <v>Bộ</v>
          </cell>
          <cell r="F719" t="str">
            <v>Không xác định</v>
          </cell>
          <cell r="G719" t="str">
            <v>BXX</v>
          </cell>
          <cell r="H719">
            <v>11</v>
          </cell>
        </row>
        <row r="720">
          <cell r="B720" t="str">
            <v>5.80.71.468.000.00.DXX</v>
          </cell>
          <cell r="C720" t="str">
            <v>Bộ thu thập dữ liệu tập trung DCU H.HỒNG (loại PLC)</v>
          </cell>
          <cell r="D720" t="str">
            <v>Bộ</v>
          </cell>
          <cell r="F720" t="str">
            <v>Không xác định</v>
          </cell>
          <cell r="G720" t="str">
            <v>DXX</v>
          </cell>
          <cell r="H720">
            <v>17</v>
          </cell>
        </row>
        <row r="721">
          <cell r="B721" t="str">
            <v>5.80.71.469.000.00.BXX</v>
          </cell>
          <cell r="C721" t="str">
            <v>Bộ thu thập dữ liệu tập trung DCU EMEC (loại RF)</v>
          </cell>
          <cell r="D721" t="str">
            <v>Bộ</v>
          </cell>
          <cell r="F721" t="str">
            <v>Không xác định</v>
          </cell>
          <cell r="G721" t="str">
            <v>BXX</v>
          </cell>
          <cell r="H721">
            <v>1</v>
          </cell>
        </row>
        <row r="722">
          <cell r="B722" t="str">
            <v>5.80.71.471.000.00.BXX</v>
          </cell>
          <cell r="C722" t="str">
            <v>Bộ thu thập dữ liệu tập trung DCU Vinasino (loại PLC)</v>
          </cell>
          <cell r="D722" t="str">
            <v>Bộ</v>
          </cell>
          <cell r="F722" t="str">
            <v>Không xác định</v>
          </cell>
          <cell r="G722" t="str">
            <v>BXX</v>
          </cell>
          <cell r="H722">
            <v>2</v>
          </cell>
        </row>
        <row r="723">
          <cell r="B723" t="str">
            <v>5.80.71.471.000.00.CXA</v>
          </cell>
          <cell r="C723" t="str">
            <v>Bộ thu thập dữ liệu tập trung DCU Vinasino (loại PLC)</v>
          </cell>
          <cell r="D723" t="str">
            <v>Bộ</v>
          </cell>
          <cell r="F723" t="str">
            <v>Không xác định</v>
          </cell>
          <cell r="G723" t="str">
            <v>CXA</v>
          </cell>
          <cell r="H723">
            <v>5</v>
          </cell>
        </row>
        <row r="724">
          <cell r="B724" t="str">
            <v>5.80.71.471.000.00.DXX</v>
          </cell>
          <cell r="C724" t="str">
            <v>Bộ thu thập dữ liệu tập trung DCU Vinasino (loại PLC)</v>
          </cell>
          <cell r="D724" t="str">
            <v>Bộ</v>
          </cell>
          <cell r="F724" t="str">
            <v>Không xác định</v>
          </cell>
          <cell r="G724" t="str">
            <v>DXX</v>
          </cell>
          <cell r="H724">
            <v>1</v>
          </cell>
        </row>
        <row r="725">
          <cell r="B725" t="str">
            <v>5.80.71.478.000.00.CXA</v>
          </cell>
          <cell r="C725" t="str">
            <v>Bộ thu thập dữ liệu DCU – PLC (Tatung)</v>
          </cell>
          <cell r="D725" t="str">
            <v>Bộ</v>
          </cell>
          <cell r="F725" t="str">
            <v>Không xác định</v>
          </cell>
          <cell r="G725" t="str">
            <v>CXA</v>
          </cell>
          <cell r="H725">
            <v>2</v>
          </cell>
        </row>
        <row r="726">
          <cell r="B726" t="str">
            <v>5.80.71.480.000.00.CXA</v>
          </cell>
          <cell r="C726" t="str">
            <v>Bộ thu thập dữ liệu tập trung DCU – IFC - D2100-01 (loại RF)</v>
          </cell>
          <cell r="D726" t="str">
            <v>Bộ</v>
          </cell>
          <cell r="F726" t="str">
            <v>Không xác định</v>
          </cell>
          <cell r="G726" t="str">
            <v>CXA</v>
          </cell>
          <cell r="H726">
            <v>23</v>
          </cell>
        </row>
        <row r="727">
          <cell r="B727" t="str">
            <v>5.98.00.030.KOR.00.BXX</v>
          </cell>
          <cell r="C727" t="str">
            <v>Bộ thu thập dữ liệu tập trung DCU - KOR</v>
          </cell>
          <cell r="D727" t="str">
            <v>Bộ</v>
          </cell>
          <cell r="F727" t="str">
            <v>Korea, South</v>
          </cell>
          <cell r="G727" t="str">
            <v>BXX</v>
          </cell>
          <cell r="H727">
            <v>28</v>
          </cell>
        </row>
        <row r="728">
          <cell r="B728" t="str">
            <v>5.98.00.030.KOR.00.CXA</v>
          </cell>
          <cell r="C728" t="str">
            <v>Bộ thu thập dữ liệu tập trung DCU - KOR</v>
          </cell>
          <cell r="D728" t="str">
            <v>Bộ</v>
          </cell>
          <cell r="F728" t="str">
            <v>Korea, South</v>
          </cell>
          <cell r="G728" t="str">
            <v>CXA</v>
          </cell>
          <cell r="H728">
            <v>2</v>
          </cell>
        </row>
        <row r="729">
          <cell r="B729" t="str">
            <v>5.98.00.030.KOR.00.DXX</v>
          </cell>
          <cell r="C729" t="str">
            <v>Bộ thu thập dữ liệu tập trung DCU - KOR</v>
          </cell>
          <cell r="D729" t="str">
            <v>Bộ</v>
          </cell>
          <cell r="F729" t="str">
            <v>Korea, South</v>
          </cell>
          <cell r="G729" t="str">
            <v>DXX</v>
          </cell>
          <cell r="H729">
            <v>11</v>
          </cell>
        </row>
        <row r="730">
          <cell r="B730" t="str">
            <v>5.98.00.036.000.00.BXX</v>
          </cell>
          <cell r="C730" t="str">
            <v>Bộ thu thập dữ liệu tập trung DCU - GELEX</v>
          </cell>
          <cell r="D730" t="str">
            <v>Bộ</v>
          </cell>
          <cell r="F730" t="str">
            <v>Không xác định</v>
          </cell>
          <cell r="G730" t="str">
            <v>BXX</v>
          </cell>
          <cell r="H730">
            <v>3</v>
          </cell>
        </row>
        <row r="731">
          <cell r="B731" t="str">
            <v>5.98.00.036.000.00.CXA</v>
          </cell>
          <cell r="C731" t="str">
            <v>Bộ thu thập dữ liệu tập trung DCU - GELEX</v>
          </cell>
          <cell r="D731" t="str">
            <v>Bộ</v>
          </cell>
          <cell r="F731" t="str">
            <v>Không xác định</v>
          </cell>
          <cell r="G731" t="str">
            <v>CXA</v>
          </cell>
          <cell r="H731">
            <v>8</v>
          </cell>
        </row>
        <row r="732">
          <cell r="B732" t="str">
            <v>5.98.00.036.000.00.DXX</v>
          </cell>
          <cell r="C732" t="str">
            <v>Bộ thu thập dữ liệu tập trung DCU - GELEX</v>
          </cell>
          <cell r="D732" t="str">
            <v>Bộ</v>
          </cell>
          <cell r="F732" t="str">
            <v>Không xác định</v>
          </cell>
          <cell r="G732" t="str">
            <v>DXX</v>
          </cell>
          <cell r="H732">
            <v>11</v>
          </cell>
        </row>
        <row r="733">
          <cell r="B733" t="str">
            <v>5.98.00.101.000.00.KXX</v>
          </cell>
          <cell r="C733" t="str">
            <v>Module thu thập dữ liệu RF-MESH</v>
          </cell>
          <cell r="D733" t="str">
            <v>Cái</v>
          </cell>
          <cell r="F733" t="str">
            <v>Không xác định</v>
          </cell>
          <cell r="G733" t="str">
            <v>KXX</v>
          </cell>
          <cell r="H733">
            <v>32</v>
          </cell>
        </row>
        <row r="734">
          <cell r="B734" t="str">
            <v>8.75.50.101.000.00.BXX</v>
          </cell>
          <cell r="C734" t="str">
            <v>Điện kế điện tử 3 pha 1 giá trực tiếp Vinasino (thu thập dữ liệu từ xa)</v>
          </cell>
          <cell r="D734" t="str">
            <v>Cái</v>
          </cell>
          <cell r="F734" t="str">
            <v>Không xác định</v>
          </cell>
          <cell r="G734" t="str">
            <v>BXX</v>
          </cell>
          <cell r="H734">
            <v>275</v>
          </cell>
        </row>
        <row r="735">
          <cell r="B735" t="str">
            <v>8.75.50.101.000.00.CXA</v>
          </cell>
          <cell r="C735" t="str">
            <v>Điện kế điện tử 3 pha 1 giá trực tiếp Vinasino (thu thập dữ liệu từ xa)</v>
          </cell>
          <cell r="D735" t="str">
            <v>Cái</v>
          </cell>
          <cell r="F735" t="str">
            <v>Không xác định</v>
          </cell>
          <cell r="G735" t="str">
            <v>CXA</v>
          </cell>
          <cell r="H735">
            <v>375</v>
          </cell>
        </row>
        <row r="736">
          <cell r="B736" t="str">
            <v>8.75.50.101.000.00.CXB</v>
          </cell>
          <cell r="C736" t="str">
            <v>Điện kế điện tử 3 pha 1 giá trực tiếp Vinasino (thu thập dữ liệu từ xa)</v>
          </cell>
          <cell r="D736" t="str">
            <v>Cái</v>
          </cell>
          <cell r="F736" t="str">
            <v>Không xác định</v>
          </cell>
          <cell r="G736" t="str">
            <v>CXB</v>
          </cell>
          <cell r="H736">
            <v>13</v>
          </cell>
        </row>
        <row r="737">
          <cell r="B737" t="str">
            <v>8.75.50.101.000.00.DXX</v>
          </cell>
          <cell r="C737" t="str">
            <v>Điện kế điện tử 3 pha 1 giá trực tiếp Vinasino (thu thập dữ liệu từ xa)</v>
          </cell>
          <cell r="D737" t="str">
            <v>Cái</v>
          </cell>
          <cell r="F737" t="str">
            <v>Không xác định</v>
          </cell>
          <cell r="G737" t="str">
            <v>DXX</v>
          </cell>
          <cell r="H737">
            <v>319</v>
          </cell>
        </row>
        <row r="738">
          <cell r="B738" t="str">
            <v>8.75.50.102.000.00.CXA</v>
          </cell>
          <cell r="C738" t="str">
            <v>Điện kế điện tử 3 pha 1 giá trực tiếp</v>
          </cell>
          <cell r="D738" t="str">
            <v>Cái</v>
          </cell>
          <cell r="F738" t="str">
            <v>Không xác định</v>
          </cell>
          <cell r="G738" t="str">
            <v>CXA</v>
          </cell>
          <cell r="H738">
            <v>117</v>
          </cell>
        </row>
        <row r="739">
          <cell r="B739" t="str">
            <v>8.75.50.102.000.00.CXB</v>
          </cell>
          <cell r="C739" t="str">
            <v>Điện kế điện tử 3 pha 1 giá trực tiếp</v>
          </cell>
          <cell r="D739" t="str">
            <v>Cái</v>
          </cell>
          <cell r="F739" t="str">
            <v>Không xác định</v>
          </cell>
          <cell r="G739" t="str">
            <v>CXB</v>
          </cell>
          <cell r="H739">
            <v>5</v>
          </cell>
        </row>
        <row r="740">
          <cell r="B740" t="str">
            <v>8.75.50.102.000.00.DXX</v>
          </cell>
          <cell r="C740" t="str">
            <v>Điện kế điện tử 3 pha 1 giá trực tiếp</v>
          </cell>
          <cell r="D740" t="str">
            <v>Cái</v>
          </cell>
          <cell r="F740" t="str">
            <v>Không xác định</v>
          </cell>
          <cell r="G740" t="str">
            <v>DXX</v>
          </cell>
          <cell r="H740">
            <v>747</v>
          </cell>
        </row>
        <row r="741">
          <cell r="B741" t="str">
            <v>8.75.50.105.000.00.BXX</v>
          </cell>
          <cell r="C741" t="str">
            <v>Điện kế ĐT 3P 5(100)A - 220/380V</v>
          </cell>
          <cell r="D741" t="str">
            <v>Cái</v>
          </cell>
          <cell r="F741" t="str">
            <v>Không xác định</v>
          </cell>
          <cell r="G741" t="str">
            <v>BXX</v>
          </cell>
          <cell r="H741">
            <v>11</v>
          </cell>
        </row>
        <row r="742">
          <cell r="B742" t="str">
            <v>8.75.50.105.000.00.CXA</v>
          </cell>
          <cell r="C742" t="str">
            <v>Điện kế ĐT 3P 5(100)A - 220/380V</v>
          </cell>
          <cell r="D742" t="str">
            <v>Cái</v>
          </cell>
          <cell r="F742" t="str">
            <v>Không xác định</v>
          </cell>
          <cell r="G742" t="str">
            <v>CXA</v>
          </cell>
          <cell r="H742">
            <v>3</v>
          </cell>
        </row>
        <row r="743">
          <cell r="B743" t="str">
            <v>8.75.50.105.000.00.DXX</v>
          </cell>
          <cell r="C743" t="str">
            <v>Điện kế ĐT 3P 5(100)A - 220/380V</v>
          </cell>
          <cell r="D743" t="str">
            <v>Cái</v>
          </cell>
          <cell r="F743" t="str">
            <v>Không xác định</v>
          </cell>
          <cell r="G743" t="str">
            <v>DXX</v>
          </cell>
          <cell r="H743">
            <v>7</v>
          </cell>
        </row>
        <row r="744">
          <cell r="B744" t="str">
            <v>8.75.50.108.000.00.BXX</v>
          </cell>
          <cell r="C744" t="str">
            <v>Điện kế điện tử 3 pha một giá trực tiếp GELEX (thu thập dữ liệu từ xa)</v>
          </cell>
          <cell r="D744" t="str">
            <v>Cái</v>
          </cell>
          <cell r="F744" t="str">
            <v>Không xác định</v>
          </cell>
          <cell r="G744" t="str">
            <v>BXX</v>
          </cell>
          <cell r="H744">
            <v>144</v>
          </cell>
        </row>
        <row r="745">
          <cell r="B745" t="str">
            <v>8.75.50.108.000.00.CXA</v>
          </cell>
          <cell r="C745" t="str">
            <v>Điện kế điện tử 3 pha một giá trực tiếp GELEX (thu thập dữ liệu từ xa)</v>
          </cell>
          <cell r="D745" t="str">
            <v>Cái</v>
          </cell>
          <cell r="F745" t="str">
            <v>Không xác định</v>
          </cell>
          <cell r="G745" t="str">
            <v>CXA</v>
          </cell>
          <cell r="H745">
            <v>1309</v>
          </cell>
        </row>
        <row r="746">
          <cell r="B746" t="str">
            <v>8.75.50.108.000.00.CXB</v>
          </cell>
          <cell r="C746" t="str">
            <v>Điện kế điện tử 3 pha một giá trực tiếp GELEX (thu thập dữ liệu từ xa)</v>
          </cell>
          <cell r="D746" t="str">
            <v>Cái</v>
          </cell>
          <cell r="F746" t="str">
            <v>Không xác định</v>
          </cell>
          <cell r="G746" t="str">
            <v>CXB</v>
          </cell>
          <cell r="H746">
            <v>69</v>
          </cell>
        </row>
        <row r="747">
          <cell r="B747" t="str">
            <v>8.75.50.108.000.00.DXX</v>
          </cell>
          <cell r="C747" t="str">
            <v>Điện kế điện tử 3 pha một giá trực tiếp GELEX (thu thập dữ liệu từ xa)</v>
          </cell>
          <cell r="D747" t="str">
            <v>Cái</v>
          </cell>
          <cell r="F747" t="str">
            <v>Không xác định</v>
          </cell>
          <cell r="G747" t="str">
            <v>DXX</v>
          </cell>
          <cell r="H747">
            <v>145</v>
          </cell>
        </row>
        <row r="748">
          <cell r="B748" t="str">
            <v>8.75.50.109.000.00.BXX</v>
          </cell>
          <cell r="C748" t="str">
            <v>Công tơ điện tử 3 pha 1 giá trực tiếp H.HỒNG (thu thập dữ liệu từ xa)</v>
          </cell>
          <cell r="D748" t="str">
            <v>Cái</v>
          </cell>
          <cell r="F748" t="str">
            <v>Không xác định</v>
          </cell>
          <cell r="G748" t="str">
            <v>BXX</v>
          </cell>
          <cell r="H748">
            <v>82</v>
          </cell>
        </row>
        <row r="749">
          <cell r="B749" t="str">
            <v>8.75.50.109.000.00.CXA</v>
          </cell>
          <cell r="C749" t="str">
            <v>Công tơ điện tử 3 pha 1 giá trực tiếp H.HỒNG (thu thập dữ liệu từ xa)</v>
          </cell>
          <cell r="D749" t="str">
            <v>Cái</v>
          </cell>
          <cell r="F749" t="str">
            <v>Không xác định</v>
          </cell>
          <cell r="G749" t="str">
            <v>CXA</v>
          </cell>
          <cell r="H749">
            <v>529</v>
          </cell>
        </row>
        <row r="750">
          <cell r="B750" t="str">
            <v>8.75.50.109.000.00.CXB</v>
          </cell>
          <cell r="C750" t="str">
            <v>Công tơ điện tử 3 pha 1 giá trực tiếp H.HỒNG (thu thập dữ liệu từ xa)</v>
          </cell>
          <cell r="D750" t="str">
            <v>Cái</v>
          </cell>
          <cell r="F750" t="str">
            <v>Không xác định</v>
          </cell>
          <cell r="G750" t="str">
            <v>CXB</v>
          </cell>
          <cell r="H750">
            <v>133</v>
          </cell>
        </row>
        <row r="751">
          <cell r="B751" t="str">
            <v>8.75.50.109.000.00.DXX</v>
          </cell>
          <cell r="C751" t="str">
            <v>Công tơ điện tử 3 pha 1 giá trực tiếp H.HỒNG (thu thập dữ liệu từ xa)</v>
          </cell>
          <cell r="D751" t="str">
            <v>Cái</v>
          </cell>
          <cell r="F751" t="str">
            <v>Không xác định</v>
          </cell>
          <cell r="G751" t="str">
            <v>DXX</v>
          </cell>
          <cell r="H751">
            <v>41</v>
          </cell>
        </row>
        <row r="752">
          <cell r="B752" t="str">
            <v>8.75.50.111.000.00.CXA</v>
          </cell>
          <cell r="C752" t="str">
            <v>Điện kế điện tử 3 pha một giá trực tiếp GELEX (thu thập dữ liệu từ xa) loại PLC</v>
          </cell>
          <cell r="D752" t="str">
            <v>Cái</v>
          </cell>
          <cell r="F752" t="str">
            <v>Không xác định</v>
          </cell>
          <cell r="G752" t="str">
            <v>CXA</v>
          </cell>
          <cell r="H752">
            <v>6</v>
          </cell>
        </row>
        <row r="753">
          <cell r="B753" t="str">
            <v>8.75.50.118.000.00.BXX</v>
          </cell>
          <cell r="C753" t="str">
            <v>Điện kế điện tử 3 pha nhiều giá trực tiếp</v>
          </cell>
          <cell r="D753" t="str">
            <v>Cái</v>
          </cell>
          <cell r="F753" t="str">
            <v>Không xác định</v>
          </cell>
          <cell r="G753" t="str">
            <v>BXX</v>
          </cell>
          <cell r="H753">
            <v>3</v>
          </cell>
        </row>
        <row r="754">
          <cell r="B754" t="str">
            <v>8.75.50.118.000.00.CXA</v>
          </cell>
          <cell r="C754" t="str">
            <v>Điện kế điện tử 3 pha nhiều giá trực tiếp</v>
          </cell>
          <cell r="D754" t="str">
            <v>Cái</v>
          </cell>
          <cell r="F754" t="str">
            <v>Không xác định</v>
          </cell>
          <cell r="G754" t="str">
            <v>CXA</v>
          </cell>
          <cell r="H754">
            <v>43</v>
          </cell>
        </row>
        <row r="755">
          <cell r="B755" t="str">
            <v>8.75.50.118.000.00.CXB</v>
          </cell>
          <cell r="C755" t="str">
            <v>Điện kế điện tử 3 pha nhiều giá trực tiếp</v>
          </cell>
          <cell r="D755" t="str">
            <v>Cái</v>
          </cell>
          <cell r="F755" t="str">
            <v>Không xác định</v>
          </cell>
          <cell r="G755" t="str">
            <v>CXB</v>
          </cell>
          <cell r="H755">
            <v>1</v>
          </cell>
        </row>
        <row r="756">
          <cell r="B756" t="str">
            <v>8.75.50.118.000.00.DXX</v>
          </cell>
          <cell r="C756" t="str">
            <v>Điện kế điện tử 3 pha nhiều giá trực tiếp</v>
          </cell>
          <cell r="D756" t="str">
            <v>Cái</v>
          </cell>
          <cell r="F756" t="str">
            <v>Không xác định</v>
          </cell>
          <cell r="G756" t="str">
            <v>DXX</v>
          </cell>
          <cell r="H756">
            <v>189</v>
          </cell>
        </row>
        <row r="757">
          <cell r="B757" t="str">
            <v>8.75.50.121.000.00.BXX</v>
          </cell>
          <cell r="C757" t="str">
            <v>Điện kế điện tử 3 pha nhiều giá trực tiếp Vinasino (thu thập dữ liệu từ xa)</v>
          </cell>
          <cell r="D757" t="str">
            <v>Cái</v>
          </cell>
          <cell r="F757" t="str">
            <v>Không xác định</v>
          </cell>
          <cell r="G757" t="str">
            <v>BXX</v>
          </cell>
          <cell r="H757">
            <v>275</v>
          </cell>
        </row>
        <row r="758">
          <cell r="B758" t="str">
            <v>8.75.50.121.000.00.CXA</v>
          </cell>
          <cell r="C758" t="str">
            <v>Điện kế điện tử 3 pha nhiều giá trực tiếp Vinasino (thu thập dữ liệu từ xa)</v>
          </cell>
          <cell r="D758" t="str">
            <v>Cái</v>
          </cell>
          <cell r="F758" t="str">
            <v>Không xác định</v>
          </cell>
          <cell r="G758" t="str">
            <v>CXA</v>
          </cell>
          <cell r="H758">
            <v>452</v>
          </cell>
        </row>
        <row r="759">
          <cell r="B759" t="str">
            <v>8.75.50.121.000.00.CXB</v>
          </cell>
          <cell r="C759" t="str">
            <v>Điện kế điện tử 3 pha nhiều giá trực tiếp Vinasino (thu thập dữ liệu từ xa)</v>
          </cell>
          <cell r="D759" t="str">
            <v>Cái</v>
          </cell>
          <cell r="F759" t="str">
            <v>Không xác định</v>
          </cell>
          <cell r="G759" t="str">
            <v>CXB</v>
          </cell>
          <cell r="H759">
            <v>19</v>
          </cell>
        </row>
        <row r="760">
          <cell r="B760" t="str">
            <v>8.75.50.121.000.00.DXX</v>
          </cell>
          <cell r="C760" t="str">
            <v>Điện kế điện tử 3 pha nhiều giá trực tiếp Vinasino (thu thập dữ liệu từ xa)</v>
          </cell>
          <cell r="D760" t="str">
            <v>Cái</v>
          </cell>
          <cell r="F760" t="str">
            <v>Không xác định</v>
          </cell>
          <cell r="G760" t="str">
            <v>DXX</v>
          </cell>
          <cell r="H760">
            <v>198</v>
          </cell>
        </row>
        <row r="761">
          <cell r="B761" t="str">
            <v>8.75.50.123.KOR.00.BXX</v>
          </cell>
          <cell r="C761" t="str">
            <v>Điện kế điện tử 3 pha nhiều giá 5(10)A loại đo đếm hạ thế - KOR</v>
          </cell>
          <cell r="D761" t="str">
            <v>Cái</v>
          </cell>
          <cell r="F761" t="str">
            <v>Korea, South</v>
          </cell>
          <cell r="G761" t="str">
            <v>BXX</v>
          </cell>
          <cell r="H761">
            <v>307</v>
          </cell>
        </row>
        <row r="762">
          <cell r="B762" t="str">
            <v>8.75.50.123.KOR.00.CXA</v>
          </cell>
          <cell r="C762" t="str">
            <v>Điện kế điện tử 3 pha nhiều giá 5(10)A loại đo đếm hạ thế - KOR</v>
          </cell>
          <cell r="D762" t="str">
            <v>Cái</v>
          </cell>
          <cell r="F762" t="str">
            <v>Korea, South</v>
          </cell>
          <cell r="G762" t="str">
            <v>CXA</v>
          </cell>
          <cell r="H762">
            <v>89</v>
          </cell>
        </row>
        <row r="763">
          <cell r="B763" t="str">
            <v>8.75.50.123.KOR.00.CXB</v>
          </cell>
          <cell r="C763" t="str">
            <v>Điện kế điện tử 3 pha nhiều giá 5(10)A loại đo đếm hạ thế - KOR</v>
          </cell>
          <cell r="D763" t="str">
            <v>Cái</v>
          </cell>
          <cell r="F763" t="str">
            <v>Korea, South</v>
          </cell>
          <cell r="G763" t="str">
            <v>CXB</v>
          </cell>
          <cell r="H763">
            <v>9</v>
          </cell>
        </row>
        <row r="764">
          <cell r="B764" t="str">
            <v>8.75.50.123.KOR.00.DXX</v>
          </cell>
          <cell r="C764" t="str">
            <v>Điện kế điện tử 3 pha nhiều giá 5(10)A loại đo đếm hạ thế - KOR</v>
          </cell>
          <cell r="D764" t="str">
            <v>Cái</v>
          </cell>
          <cell r="F764" t="str">
            <v>Korea, South</v>
          </cell>
          <cell r="G764" t="str">
            <v>DXX</v>
          </cell>
          <cell r="H764">
            <v>80</v>
          </cell>
        </row>
        <row r="765">
          <cell r="B765" t="str">
            <v>8.75.50.124.KOR.00.BXX</v>
          </cell>
          <cell r="C765" t="str">
            <v>Điện kế điện tử 3 pha nhiều giá 2.5(10)A (đo đếm trung thế)</v>
          </cell>
          <cell r="D765" t="str">
            <v>Cái</v>
          </cell>
          <cell r="F765" t="str">
            <v>Korea, South</v>
          </cell>
          <cell r="G765" t="str">
            <v>BXX</v>
          </cell>
          <cell r="H765">
            <v>14</v>
          </cell>
        </row>
        <row r="766">
          <cell r="B766" t="str">
            <v>8.75.50.124.KOR.00.CXA</v>
          </cell>
          <cell r="C766" t="str">
            <v>Điện kế điện tử 3 pha nhiều giá 2.5(10)A (đo đếm trung thế)</v>
          </cell>
          <cell r="D766" t="str">
            <v>Cái</v>
          </cell>
          <cell r="F766" t="str">
            <v>Korea, South</v>
          </cell>
          <cell r="G766" t="str">
            <v>CXA</v>
          </cell>
          <cell r="H766">
            <v>2</v>
          </cell>
        </row>
        <row r="767">
          <cell r="B767" t="str">
            <v>8.75.50.124.KOR.00.DXX</v>
          </cell>
          <cell r="C767" t="str">
            <v>Điện kế điện tử 3 pha nhiều giá 2.5(10)A (đo đếm trung thế)</v>
          </cell>
          <cell r="D767" t="str">
            <v>Cái</v>
          </cell>
          <cell r="F767" t="str">
            <v>Korea, South</v>
          </cell>
          <cell r="G767" t="str">
            <v>DXX</v>
          </cell>
          <cell r="H767">
            <v>2</v>
          </cell>
        </row>
        <row r="768">
          <cell r="B768" t="str">
            <v>8.75.50.125.000.00.CXA</v>
          </cell>
          <cell r="C768" t="str">
            <v>Điện kế KTS 3P 5(6)A 220/380V (ShenZhen)</v>
          </cell>
          <cell r="D768" t="str">
            <v>Cái</v>
          </cell>
          <cell r="F768" t="str">
            <v>Không xác định</v>
          </cell>
          <cell r="G768" t="str">
            <v>CXA</v>
          </cell>
          <cell r="H768">
            <v>9</v>
          </cell>
        </row>
        <row r="769">
          <cell r="B769" t="str">
            <v>8.75.50.126.KOR.00.BXX</v>
          </cell>
          <cell r="C769" t="str">
            <v>Điện kế điện tử 3 pha nhiều giá 5(100)A - KOR</v>
          </cell>
          <cell r="D769" t="str">
            <v>Cái</v>
          </cell>
          <cell r="F769" t="str">
            <v>Korea, South</v>
          </cell>
          <cell r="G769" t="str">
            <v>BXX</v>
          </cell>
          <cell r="H769">
            <v>261</v>
          </cell>
        </row>
        <row r="770">
          <cell r="B770" t="str">
            <v>8.75.50.126.KOR.00.CXA</v>
          </cell>
          <cell r="C770" t="str">
            <v>Điện kế điện tử 3 pha nhiều giá 5(100)A - KOR</v>
          </cell>
          <cell r="D770" t="str">
            <v>Cái</v>
          </cell>
          <cell r="F770" t="str">
            <v>Korea, South</v>
          </cell>
          <cell r="G770" t="str">
            <v>CXA</v>
          </cell>
          <cell r="H770">
            <v>42</v>
          </cell>
        </row>
        <row r="771">
          <cell r="B771" t="str">
            <v>8.75.50.126.KOR.00.CXB</v>
          </cell>
          <cell r="C771" t="str">
            <v>Điện kế điện tử 3 pha nhiều giá 5(100)A - KOR</v>
          </cell>
          <cell r="D771" t="str">
            <v>Cái</v>
          </cell>
          <cell r="F771" t="str">
            <v>Korea, South</v>
          </cell>
          <cell r="G771" t="str">
            <v>CXB</v>
          </cell>
          <cell r="H771">
            <v>44</v>
          </cell>
        </row>
        <row r="772">
          <cell r="B772" t="str">
            <v>8.75.50.126.KOR.00.DXX</v>
          </cell>
          <cell r="C772" t="str">
            <v>Điện kế điện tử 3 pha nhiều giá 5(100)A - KOR</v>
          </cell>
          <cell r="D772" t="str">
            <v>Cái</v>
          </cell>
          <cell r="F772" t="str">
            <v>Korea, South</v>
          </cell>
          <cell r="G772" t="str">
            <v>DXX</v>
          </cell>
          <cell r="H772">
            <v>171</v>
          </cell>
        </row>
        <row r="773">
          <cell r="B773" t="str">
            <v>8.75.50.128.000.00.BXX</v>
          </cell>
          <cell r="C773" t="str">
            <v>Điện kế điện tử 3 pha nhiều giá trực tiếp GELEX (thu thập dữ liệu từ xa)</v>
          </cell>
          <cell r="D773" t="str">
            <v>Cái</v>
          </cell>
          <cell r="F773" t="str">
            <v>Không xác định</v>
          </cell>
          <cell r="G773" t="str">
            <v>BXX</v>
          </cell>
          <cell r="H773">
            <v>109</v>
          </cell>
        </row>
        <row r="774">
          <cell r="B774" t="str">
            <v>8.75.50.128.000.00.CXA</v>
          </cell>
          <cell r="C774" t="str">
            <v>Điện kế điện tử 3 pha nhiều giá trực tiếp GELEX (thu thập dữ liệu từ xa)</v>
          </cell>
          <cell r="D774" t="str">
            <v>Cái</v>
          </cell>
          <cell r="F774" t="str">
            <v>Không xác định</v>
          </cell>
          <cell r="G774" t="str">
            <v>CXA</v>
          </cell>
          <cell r="H774">
            <v>799</v>
          </cell>
        </row>
        <row r="775">
          <cell r="B775" t="str">
            <v>8.75.50.128.000.00.CXB</v>
          </cell>
          <cell r="C775" t="str">
            <v>Điện kế điện tử 3 pha nhiều giá trực tiếp GELEX (thu thập dữ liệu từ xa)</v>
          </cell>
          <cell r="D775" t="str">
            <v>Cái</v>
          </cell>
          <cell r="F775" t="str">
            <v>Không xác định</v>
          </cell>
          <cell r="G775" t="str">
            <v>CXB</v>
          </cell>
          <cell r="H775">
            <v>73</v>
          </cell>
        </row>
        <row r="776">
          <cell r="B776" t="str">
            <v>8.75.50.128.000.00.DXX</v>
          </cell>
          <cell r="C776" t="str">
            <v>Điện kế điện tử 3 pha nhiều giá trực tiếp GELEX (thu thập dữ liệu từ xa)</v>
          </cell>
          <cell r="D776" t="str">
            <v>Cái</v>
          </cell>
          <cell r="F776" t="str">
            <v>Không xác định</v>
          </cell>
          <cell r="G776" t="str">
            <v>DXX</v>
          </cell>
          <cell r="H776">
            <v>134</v>
          </cell>
        </row>
        <row r="777">
          <cell r="B777" t="str">
            <v>8.75.50.129.000.00.CXA</v>
          </cell>
          <cell r="C777" t="str">
            <v>Điện kế điện tử 3 pha nhiều giá trực tiếp GELEX (thu thập dữ liệu từ xa) loại PLC</v>
          </cell>
          <cell r="D777" t="str">
            <v>Cái</v>
          </cell>
          <cell r="F777" t="str">
            <v>Không xác định</v>
          </cell>
          <cell r="G777" t="str">
            <v>CXA</v>
          </cell>
          <cell r="H777">
            <v>1</v>
          </cell>
        </row>
        <row r="778">
          <cell r="B778" t="str">
            <v>8.75.50.130.000.00.CXA</v>
          </cell>
          <cell r="C778" t="str">
            <v>Điện kế ĐT 3P 5(6)A 57,5/240V (ShenZhen - loại nhiều giá)</v>
          </cell>
          <cell r="D778" t="str">
            <v>Cái</v>
          </cell>
          <cell r="F778" t="str">
            <v>Không xác định</v>
          </cell>
          <cell r="G778" t="str">
            <v>CXA</v>
          </cell>
          <cell r="H778">
            <v>141</v>
          </cell>
        </row>
        <row r="779">
          <cell r="B779" t="str">
            <v>8.75.50.130.000.00.DXX</v>
          </cell>
          <cell r="C779" t="str">
            <v>Điện kế ĐT 3P 5(6)A 57,5/240V (ShenZhen - loại nhiều giá)</v>
          </cell>
          <cell r="D779" t="str">
            <v>Cái</v>
          </cell>
          <cell r="F779" t="str">
            <v>Không xác định</v>
          </cell>
          <cell r="G779" t="str">
            <v>DXX</v>
          </cell>
          <cell r="H779">
            <v>1</v>
          </cell>
        </row>
        <row r="780">
          <cell r="B780" t="str">
            <v>8.75.50.135.000.00.BXX</v>
          </cell>
          <cell r="C780" t="str">
            <v>Điện kế điện tử 3 pha nhiều giá gián tiếp (GELEX)</v>
          </cell>
          <cell r="D780" t="str">
            <v>Cái</v>
          </cell>
          <cell r="F780" t="str">
            <v>Không xác định</v>
          </cell>
          <cell r="G780" t="str">
            <v>BXX</v>
          </cell>
          <cell r="H780">
            <v>396</v>
          </cell>
        </row>
        <row r="781">
          <cell r="B781" t="str">
            <v>8.75.50.135.000.00.CXA</v>
          </cell>
          <cell r="C781" t="str">
            <v>Điện kế điện tử 3 pha nhiều giá gián tiếp (GELEX)</v>
          </cell>
          <cell r="D781" t="str">
            <v>Cái</v>
          </cell>
          <cell r="F781" t="str">
            <v>Không xác định</v>
          </cell>
          <cell r="G781" t="str">
            <v>CXA</v>
          </cell>
          <cell r="H781">
            <v>357</v>
          </cell>
        </row>
        <row r="782">
          <cell r="B782" t="str">
            <v>8.75.50.135.000.00.CXB</v>
          </cell>
          <cell r="C782" t="str">
            <v>Điện kế điện tử 3 pha nhiều giá gián tiếp (GELEX)</v>
          </cell>
          <cell r="D782" t="str">
            <v>Cái</v>
          </cell>
          <cell r="F782" t="str">
            <v>Không xác định</v>
          </cell>
          <cell r="G782" t="str">
            <v>CXB</v>
          </cell>
          <cell r="H782">
            <v>101</v>
          </cell>
        </row>
        <row r="783">
          <cell r="B783" t="str">
            <v>8.75.50.135.000.00.DXX</v>
          </cell>
          <cell r="C783" t="str">
            <v>Điện kế điện tử 3 pha nhiều giá gián tiếp (GELEX)</v>
          </cell>
          <cell r="D783" t="str">
            <v>Cái</v>
          </cell>
          <cell r="F783" t="str">
            <v>Không xác định</v>
          </cell>
          <cell r="G783" t="str">
            <v>DXX</v>
          </cell>
          <cell r="H783">
            <v>434</v>
          </cell>
        </row>
        <row r="784">
          <cell r="B784" t="str">
            <v>8.75.50.136.000.00.BXX</v>
          </cell>
          <cell r="C784" t="str">
            <v>Công tơ điện tử 3 pha nhiều giá trực tiếp H.HỒNG (thu thập dữ liệu từ xa)</v>
          </cell>
          <cell r="D784" t="str">
            <v>Cái</v>
          </cell>
          <cell r="F784" t="str">
            <v>Không xác định</v>
          </cell>
          <cell r="G784" t="str">
            <v>BXX</v>
          </cell>
          <cell r="H784">
            <v>85</v>
          </cell>
        </row>
        <row r="785">
          <cell r="B785" t="str">
            <v>8.75.50.136.000.00.CXA</v>
          </cell>
          <cell r="C785" t="str">
            <v>Công tơ điện tử 3 pha nhiều giá trực tiếp H.HỒNG (thu thập dữ liệu từ xa)</v>
          </cell>
          <cell r="D785" t="str">
            <v>Cái</v>
          </cell>
          <cell r="F785" t="str">
            <v>Không xác định</v>
          </cell>
          <cell r="G785" t="str">
            <v>CXA</v>
          </cell>
          <cell r="H785">
            <v>549</v>
          </cell>
        </row>
        <row r="786">
          <cell r="B786" t="str">
            <v>8.75.50.136.000.00.CXB</v>
          </cell>
          <cell r="C786" t="str">
            <v>Công tơ điện tử 3 pha nhiều giá trực tiếp H.HỒNG (thu thập dữ liệu từ xa)</v>
          </cell>
          <cell r="D786" t="str">
            <v>Cái</v>
          </cell>
          <cell r="F786" t="str">
            <v>Không xác định</v>
          </cell>
          <cell r="G786" t="str">
            <v>CXB</v>
          </cell>
          <cell r="H786">
            <v>28</v>
          </cell>
        </row>
        <row r="787">
          <cell r="B787" t="str">
            <v>8.75.50.136.000.00.DXX</v>
          </cell>
          <cell r="C787" t="str">
            <v>Công tơ điện tử 3 pha nhiều giá trực tiếp H.HỒNG (thu thập dữ liệu từ xa)</v>
          </cell>
          <cell r="D787" t="str">
            <v>Cái</v>
          </cell>
          <cell r="F787" t="str">
            <v>Không xác định</v>
          </cell>
          <cell r="G787" t="str">
            <v>DXX</v>
          </cell>
          <cell r="H787">
            <v>46</v>
          </cell>
        </row>
        <row r="788">
          <cell r="B788" t="str">
            <v>8.75.50.137.000.00.BXX</v>
          </cell>
          <cell r="C788" t="str">
            <v>Điện kế điện tử 3 pha nhiều giá gián tiếp GELEX (thu thập dữ liệu từ xa)</v>
          </cell>
          <cell r="D788" t="str">
            <v>Cái</v>
          </cell>
          <cell r="F788" t="str">
            <v>Không xác định</v>
          </cell>
          <cell r="G788" t="str">
            <v>BXX</v>
          </cell>
          <cell r="H788">
            <v>78</v>
          </cell>
        </row>
        <row r="789">
          <cell r="B789" t="str">
            <v>8.75.50.137.000.00.CXA</v>
          </cell>
          <cell r="C789" t="str">
            <v>Điện kế điện tử 3 pha nhiều giá gián tiếp GELEX (thu thập dữ liệu từ xa)</v>
          </cell>
          <cell r="D789" t="str">
            <v>Cái</v>
          </cell>
          <cell r="F789" t="str">
            <v>Không xác định</v>
          </cell>
          <cell r="G789" t="str">
            <v>CXA</v>
          </cell>
          <cell r="H789">
            <v>168</v>
          </cell>
        </row>
        <row r="790">
          <cell r="B790" t="str">
            <v>8.75.50.137.000.00.CXB</v>
          </cell>
          <cell r="C790" t="str">
            <v>Điện kế điện tử 3 pha nhiều giá gián tiếp GELEX (thu thập dữ liệu từ xa)</v>
          </cell>
          <cell r="D790" t="str">
            <v>Cái</v>
          </cell>
          <cell r="F790" t="str">
            <v>Không xác định</v>
          </cell>
          <cell r="G790" t="str">
            <v>CXB</v>
          </cell>
          <cell r="H790">
            <v>28</v>
          </cell>
        </row>
        <row r="791">
          <cell r="B791" t="str">
            <v>8.75.50.137.000.00.DXX</v>
          </cell>
          <cell r="C791" t="str">
            <v>Điện kế điện tử 3 pha nhiều giá gián tiếp GELEX (thu thập dữ liệu từ xa)</v>
          </cell>
          <cell r="D791" t="str">
            <v>Cái</v>
          </cell>
          <cell r="F791" t="str">
            <v>Không xác định</v>
          </cell>
          <cell r="G791" t="str">
            <v>DXX</v>
          </cell>
          <cell r="H791">
            <v>23</v>
          </cell>
        </row>
        <row r="792">
          <cell r="B792" t="str">
            <v>8.75.50.139.000.00.CXA</v>
          </cell>
          <cell r="C792" t="str">
            <v>Điện kế điện tử 3 pha nhiều giá trực tiếp RF-MESH, ME-42 (GELEX)</v>
          </cell>
          <cell r="D792" t="str">
            <v>Cái</v>
          </cell>
          <cell r="F792" t="str">
            <v>Không xác định</v>
          </cell>
          <cell r="G792" t="str">
            <v>CXA</v>
          </cell>
          <cell r="H792">
            <v>1</v>
          </cell>
        </row>
        <row r="793">
          <cell r="B793" t="str">
            <v>8.75.50.141.000.00.BXX</v>
          </cell>
          <cell r="C793" t="str">
            <v>Công tơ điện tử 3 pha nhiều giá gián tiếp hạ thế H.HỒNG (thu thập dữ liệu từ xa)</v>
          </cell>
          <cell r="D793" t="str">
            <v>Cái</v>
          </cell>
          <cell r="F793" t="str">
            <v>Không xác định</v>
          </cell>
          <cell r="G793" t="str">
            <v>BXX</v>
          </cell>
          <cell r="H793">
            <v>163</v>
          </cell>
        </row>
        <row r="794">
          <cell r="B794" t="str">
            <v>8.75.50.141.000.00.CXA</v>
          </cell>
          <cell r="C794" t="str">
            <v>Công tơ điện tử 3 pha nhiều giá gián tiếp hạ thế H.HỒNG (thu thập dữ liệu từ xa)</v>
          </cell>
          <cell r="D794" t="str">
            <v>Cái</v>
          </cell>
          <cell r="F794" t="str">
            <v>Không xác định</v>
          </cell>
          <cell r="G794" t="str">
            <v>CXA</v>
          </cell>
          <cell r="H794">
            <v>598</v>
          </cell>
        </row>
        <row r="795">
          <cell r="B795" t="str">
            <v>8.75.50.141.000.00.CXB</v>
          </cell>
          <cell r="C795" t="str">
            <v>Công tơ điện tử 3 pha nhiều giá gián tiếp hạ thế H.HỒNG (thu thập dữ liệu từ xa)</v>
          </cell>
          <cell r="D795" t="str">
            <v>Cái</v>
          </cell>
          <cell r="F795" t="str">
            <v>Không xác định</v>
          </cell>
          <cell r="G795" t="str">
            <v>CXB</v>
          </cell>
          <cell r="H795">
            <v>25</v>
          </cell>
        </row>
        <row r="796">
          <cell r="B796" t="str">
            <v>8.75.50.141.000.00.DXX</v>
          </cell>
          <cell r="C796" t="str">
            <v>Công tơ điện tử 3 pha nhiều giá gián tiếp hạ thế H.HỒNG (thu thập dữ liệu từ xa)</v>
          </cell>
          <cell r="D796" t="str">
            <v>Cái</v>
          </cell>
          <cell r="F796" t="str">
            <v>Không xác định</v>
          </cell>
          <cell r="G796" t="str">
            <v>DXX</v>
          </cell>
          <cell r="H796">
            <v>17</v>
          </cell>
        </row>
        <row r="797">
          <cell r="B797" t="str">
            <v>8.75.50.151.000.00.BXX</v>
          </cell>
          <cell r="C797" t="str">
            <v>Điện kế điện tử 3 pha nhiều giá gián tiếp Vinasino (thu thập dữ liệu từ xa)</v>
          </cell>
          <cell r="D797" t="str">
            <v>Cái</v>
          </cell>
          <cell r="F797" t="str">
            <v>Không xác định</v>
          </cell>
          <cell r="G797" t="str">
            <v>BXX</v>
          </cell>
          <cell r="H797">
            <v>96</v>
          </cell>
        </row>
        <row r="798">
          <cell r="B798" t="str">
            <v>8.75.50.151.000.00.CXA</v>
          </cell>
          <cell r="C798" t="str">
            <v>Điện kế điện tử 3 pha nhiều giá gián tiếp Vinasino (thu thập dữ liệu từ xa)</v>
          </cell>
          <cell r="D798" t="str">
            <v>Cái</v>
          </cell>
          <cell r="F798" t="str">
            <v>Không xác định</v>
          </cell>
          <cell r="G798" t="str">
            <v>CXA</v>
          </cell>
          <cell r="H798">
            <v>51</v>
          </cell>
        </row>
        <row r="799">
          <cell r="B799" t="str">
            <v>8.75.50.151.000.00.DXX</v>
          </cell>
          <cell r="C799" t="str">
            <v>Điện kế điện tử 3 pha nhiều giá gián tiếp Vinasino (thu thập dữ liệu từ xa)</v>
          </cell>
          <cell r="D799" t="str">
            <v>Cái</v>
          </cell>
          <cell r="F799" t="str">
            <v>Không xác định</v>
          </cell>
          <cell r="G799" t="str">
            <v>DXX</v>
          </cell>
          <cell r="H799">
            <v>38</v>
          </cell>
        </row>
        <row r="800">
          <cell r="B800" t="str">
            <v>8.75.50.157.000.00.CXA</v>
          </cell>
          <cell r="C800" t="str">
            <v>Điện kế thông minh 3 pha trực tiếp - Tatung</v>
          </cell>
          <cell r="D800" t="str">
            <v>Cái</v>
          </cell>
          <cell r="F800" t="str">
            <v>Không xác định</v>
          </cell>
          <cell r="G800" t="str">
            <v>CXA</v>
          </cell>
          <cell r="H800">
            <v>12</v>
          </cell>
        </row>
        <row r="801">
          <cell r="B801" t="str">
            <v>8.75.50.158.000.00.CXA</v>
          </cell>
          <cell r="C801" t="str">
            <v>Điện kế thông minh 3 pha gián tiếp - Tatung</v>
          </cell>
          <cell r="D801" t="str">
            <v>Cái</v>
          </cell>
          <cell r="F801" t="str">
            <v>Không xác định</v>
          </cell>
          <cell r="G801" t="str">
            <v>CXA</v>
          </cell>
          <cell r="H801">
            <v>2</v>
          </cell>
        </row>
        <row r="802">
          <cell r="B802" t="str">
            <v>8.75.50.160.000.00.BXX</v>
          </cell>
          <cell r="C802" t="str">
            <v>Điện kế KTS 3P 10(100)A 220/380V (ShenZhen)</v>
          </cell>
          <cell r="D802" t="str">
            <v>Cái</v>
          </cell>
          <cell r="F802" t="str">
            <v>Không xác định</v>
          </cell>
          <cell r="G802" t="str">
            <v>BXX</v>
          </cell>
          <cell r="H802">
            <v>2</v>
          </cell>
        </row>
        <row r="803">
          <cell r="B803" t="str">
            <v>8.75.50.160.000.00.CXA</v>
          </cell>
          <cell r="C803" t="str">
            <v>Điện kế KTS 3P 10(100)A 220/380V (ShenZhen)</v>
          </cell>
          <cell r="D803" t="str">
            <v>Cái</v>
          </cell>
          <cell r="F803" t="str">
            <v>Không xác định</v>
          </cell>
          <cell r="G803" t="str">
            <v>CXA</v>
          </cell>
          <cell r="H803">
            <v>3</v>
          </cell>
        </row>
        <row r="804">
          <cell r="B804" t="str">
            <v>8.75.50.160.000.00.DXX</v>
          </cell>
          <cell r="C804" t="str">
            <v>Điện kế KTS 3P 10(100)A 220/380V (ShenZhen)</v>
          </cell>
          <cell r="D804" t="str">
            <v>Cái</v>
          </cell>
          <cell r="F804" t="str">
            <v>Không xác định</v>
          </cell>
          <cell r="G804" t="str">
            <v>DXX</v>
          </cell>
          <cell r="H804">
            <v>7</v>
          </cell>
        </row>
        <row r="805">
          <cell r="B805" t="str">
            <v>8.75.50.210.000.00.DXX</v>
          </cell>
          <cell r="C805" t="str">
            <v>Điện kế Đ.tử 3*220/380V 3*5A</v>
          </cell>
          <cell r="D805" t="str">
            <v>Cái</v>
          </cell>
          <cell r="F805" t="str">
            <v>Không xác định</v>
          </cell>
          <cell r="G805" t="str">
            <v>DXX</v>
          </cell>
          <cell r="H805">
            <v>1</v>
          </cell>
        </row>
        <row r="806">
          <cell r="B806" t="str">
            <v>8.75.50.214.000.00.CXA</v>
          </cell>
          <cell r="C806" t="str">
            <v>Điện kế ĐT 3*58/100-240/415V 5(10)A (Landis.Gyr)</v>
          </cell>
          <cell r="D806" t="str">
            <v>Cái</v>
          </cell>
          <cell r="F806" t="str">
            <v>Không xác định</v>
          </cell>
          <cell r="G806" t="str">
            <v>CXA</v>
          </cell>
          <cell r="H806">
            <v>1</v>
          </cell>
        </row>
        <row r="807">
          <cell r="B807" t="str">
            <v>8.75.50.214.000.00.DXX</v>
          </cell>
          <cell r="C807" t="str">
            <v>Điện kế ĐT 3*58/100-240/415V 5(10)A (Landis.Gyr)</v>
          </cell>
          <cell r="D807" t="str">
            <v>Cái</v>
          </cell>
          <cell r="F807" t="str">
            <v>Không xác định</v>
          </cell>
          <cell r="G807" t="str">
            <v>DXX</v>
          </cell>
          <cell r="H807">
            <v>1</v>
          </cell>
        </row>
        <row r="808">
          <cell r="B808" t="str">
            <v>8.75.50.260.000.00.CXA</v>
          </cell>
          <cell r="C808" t="str">
            <v>Điện kế ĐT 3P 230/400V 40-100A (Elster)</v>
          </cell>
          <cell r="D808" t="str">
            <v>Cái</v>
          </cell>
          <cell r="F808" t="str">
            <v>Không xác định</v>
          </cell>
          <cell r="G808" t="str">
            <v>CXA</v>
          </cell>
          <cell r="H808">
            <v>1</v>
          </cell>
        </row>
        <row r="809">
          <cell r="B809" t="str">
            <v>8.75.50.260.000.00.CXB</v>
          </cell>
          <cell r="C809" t="str">
            <v>Điện kế ĐT 3P 230/400V 40-100A (Elster)</v>
          </cell>
          <cell r="D809" t="str">
            <v>Cái</v>
          </cell>
          <cell r="F809" t="str">
            <v>Không xác định</v>
          </cell>
          <cell r="G809" t="str">
            <v>CXB</v>
          </cell>
          <cell r="H809">
            <v>1</v>
          </cell>
        </row>
        <row r="810">
          <cell r="B810" t="str">
            <v>8.75.50.260.000.00.DXX</v>
          </cell>
          <cell r="C810" t="str">
            <v>Điện kế ĐT 3P 230/400V 40-100A (Elster)</v>
          </cell>
          <cell r="D810" t="str">
            <v>Cái</v>
          </cell>
          <cell r="F810" t="str">
            <v>Không xác định</v>
          </cell>
          <cell r="G810" t="str">
            <v>DXX</v>
          </cell>
          <cell r="H810">
            <v>1</v>
          </cell>
        </row>
        <row r="811">
          <cell r="B811" t="str">
            <v>8.75.50.261.000.00.DXX</v>
          </cell>
          <cell r="C811" t="str">
            <v>Điện kế điện tử 220/380v 50-100a</v>
          </cell>
          <cell r="D811" t="str">
            <v>Cái</v>
          </cell>
          <cell r="F811" t="str">
            <v>Không xác định</v>
          </cell>
          <cell r="G811" t="str">
            <v>DXX</v>
          </cell>
          <cell r="H811">
            <v>1</v>
          </cell>
        </row>
        <row r="812">
          <cell r="B812" t="str">
            <v>8.75.50.275.000.00.CXA</v>
          </cell>
          <cell r="C812" t="str">
            <v>Điện kế Đ.tử 3P 5(6)A 57,5-240V 5(10)A (Elster)</v>
          </cell>
          <cell r="D812" t="str">
            <v>Cái</v>
          </cell>
          <cell r="F812" t="str">
            <v>Không xác định</v>
          </cell>
          <cell r="G812" t="str">
            <v>CXA</v>
          </cell>
          <cell r="H812">
            <v>1</v>
          </cell>
        </row>
        <row r="813">
          <cell r="B813" t="str">
            <v>8.75.50.275.000.00.CXB</v>
          </cell>
          <cell r="C813" t="str">
            <v>Điện kế Đ.tử 3P 5(6)A 57,5-240V 5(10)A (Elster)</v>
          </cell>
          <cell r="D813" t="str">
            <v>Cái</v>
          </cell>
          <cell r="F813" t="str">
            <v>Không xác định</v>
          </cell>
          <cell r="G813" t="str">
            <v>CXB</v>
          </cell>
          <cell r="H813">
            <v>3</v>
          </cell>
        </row>
        <row r="814">
          <cell r="B814" t="str">
            <v>8.75.50.275.000.00.DXX</v>
          </cell>
          <cell r="C814" t="str">
            <v>Điện kế Đ.tử 3P 5(6)A 57,5-240V 5(10)A (Elster)</v>
          </cell>
          <cell r="D814" t="str">
            <v>Cái</v>
          </cell>
          <cell r="F814" t="str">
            <v>Không xác định</v>
          </cell>
          <cell r="G814" t="str">
            <v>DXX</v>
          </cell>
          <cell r="H814">
            <v>7</v>
          </cell>
        </row>
        <row r="815">
          <cell r="B815" t="str">
            <v>8.75.50.278.000.00.CXA</v>
          </cell>
          <cell r="C815" t="str">
            <v>Điện kế điện tử 3 pha 5 (10) A 57,5-240 V (EVN CPC-IT)</v>
          </cell>
          <cell r="D815" t="str">
            <v>Cái</v>
          </cell>
          <cell r="F815" t="str">
            <v>Không xác định</v>
          </cell>
          <cell r="G815" t="str">
            <v>CXA</v>
          </cell>
          <cell r="H815">
            <v>3</v>
          </cell>
        </row>
        <row r="816">
          <cell r="B816" t="str">
            <v>8.75.50.299.000.00.CXA</v>
          </cell>
          <cell r="C816" t="str">
            <v>ĐKĐT 3*58/100V - 240/415V - 5(10)A (Elster)</v>
          </cell>
          <cell r="D816" t="str">
            <v>Cái</v>
          </cell>
          <cell r="F816" t="str">
            <v>Không xác định</v>
          </cell>
          <cell r="G816" t="str">
            <v>CXA</v>
          </cell>
          <cell r="H816">
            <v>1</v>
          </cell>
        </row>
        <row r="817">
          <cell r="B817" t="str">
            <v>8.75.50.299.000.00.DXX</v>
          </cell>
          <cell r="C817" t="str">
            <v>ĐKĐT 3*58/100V - 240/415V - 5(10)A (Elster)</v>
          </cell>
          <cell r="D817" t="str">
            <v>Cái</v>
          </cell>
          <cell r="F817" t="str">
            <v>Không xác định</v>
          </cell>
          <cell r="G817" t="str">
            <v>DXX</v>
          </cell>
          <cell r="H817">
            <v>11</v>
          </cell>
        </row>
        <row r="818">
          <cell r="B818" t="str">
            <v>8.75.60.010.000.00.CXA</v>
          </cell>
          <cell r="C818" t="str">
            <v>điện kế 3p 5a/220-380v</v>
          </cell>
          <cell r="D818" t="str">
            <v>Cái</v>
          </cell>
          <cell r="F818" t="str">
            <v>Không xác định</v>
          </cell>
          <cell r="G818" t="str">
            <v>CXA</v>
          </cell>
          <cell r="H818">
            <v>5</v>
          </cell>
        </row>
        <row r="819">
          <cell r="B819" t="str">
            <v>8.75.60.010.000.00.DXX</v>
          </cell>
          <cell r="C819" t="str">
            <v>điện kế 3p 5a/220-380v</v>
          </cell>
          <cell r="D819" t="str">
            <v>Cái</v>
          </cell>
          <cell r="F819" t="str">
            <v>Không xác định</v>
          </cell>
          <cell r="G819" t="str">
            <v>DXX</v>
          </cell>
          <cell r="H819">
            <v>1</v>
          </cell>
        </row>
        <row r="820">
          <cell r="B820" t="str">
            <v>8.75.60.013.000.00.BXX</v>
          </cell>
          <cell r="C820" t="str">
            <v>điện kế 3p 10-40a/220-380v</v>
          </cell>
          <cell r="D820" t="str">
            <v>Cái</v>
          </cell>
          <cell r="F820" t="str">
            <v>Không xác định</v>
          </cell>
          <cell r="G820" t="str">
            <v>BXX</v>
          </cell>
          <cell r="H820">
            <v>1</v>
          </cell>
        </row>
        <row r="821">
          <cell r="B821" t="str">
            <v>8.75.60.013.000.00.CXA</v>
          </cell>
          <cell r="C821" t="str">
            <v>điện kế 3p 10-40a/220-380v</v>
          </cell>
          <cell r="D821" t="str">
            <v>Cái</v>
          </cell>
          <cell r="F821" t="str">
            <v>Không xác định</v>
          </cell>
          <cell r="G821" t="str">
            <v>CXA</v>
          </cell>
          <cell r="H821">
            <v>11</v>
          </cell>
        </row>
        <row r="822">
          <cell r="B822" t="str">
            <v>8.75.60.013.000.00.DXX</v>
          </cell>
          <cell r="C822" t="str">
            <v>điện kế 3p 10-40a/220-380v</v>
          </cell>
          <cell r="D822" t="str">
            <v>Cái</v>
          </cell>
          <cell r="F822" t="str">
            <v>Không xác định</v>
          </cell>
          <cell r="G822" t="str">
            <v>DXX</v>
          </cell>
          <cell r="H822">
            <v>48</v>
          </cell>
        </row>
        <row r="823">
          <cell r="B823" t="str">
            <v>8.75.60.015.000.00.BXX</v>
          </cell>
          <cell r="C823" t="str">
            <v>điện kế 3p 50-100a/220-380v</v>
          </cell>
          <cell r="D823" t="str">
            <v>Cái</v>
          </cell>
          <cell r="F823" t="str">
            <v>Không xác định</v>
          </cell>
          <cell r="G823" t="str">
            <v>BXX</v>
          </cell>
          <cell r="H823">
            <v>1</v>
          </cell>
        </row>
        <row r="824">
          <cell r="B824" t="str">
            <v>8.75.60.015.000.00.CXA</v>
          </cell>
          <cell r="C824" t="str">
            <v>điện kế 3p 50-100a/220-380v</v>
          </cell>
          <cell r="D824" t="str">
            <v>Cái</v>
          </cell>
          <cell r="F824" t="str">
            <v>Không xác định</v>
          </cell>
          <cell r="G824" t="str">
            <v>CXA</v>
          </cell>
          <cell r="H824">
            <v>9</v>
          </cell>
        </row>
        <row r="825">
          <cell r="B825" t="str">
            <v>8.75.60.015.000.00.CXB</v>
          </cell>
          <cell r="C825" t="str">
            <v>điện kế 3p 50-100a/220-380v</v>
          </cell>
          <cell r="D825" t="str">
            <v>Cái</v>
          </cell>
          <cell r="F825" t="str">
            <v>Không xác định</v>
          </cell>
          <cell r="G825" t="str">
            <v>CXB</v>
          </cell>
          <cell r="H825">
            <v>1</v>
          </cell>
        </row>
        <row r="826">
          <cell r="B826" t="str">
            <v>8.75.60.015.000.00.DXX</v>
          </cell>
          <cell r="C826" t="str">
            <v>điện kế 3p 50-100a/220-380v</v>
          </cell>
          <cell r="D826" t="str">
            <v>Cái</v>
          </cell>
          <cell r="F826" t="str">
            <v>Không xác định</v>
          </cell>
          <cell r="G826" t="str">
            <v>DXX</v>
          </cell>
          <cell r="H826">
            <v>60</v>
          </cell>
        </row>
        <row r="827">
          <cell r="B827" t="str">
            <v>8.75.60.020.000.00.CXA</v>
          </cell>
          <cell r="C827" t="str">
            <v>Điện kế 3P 10-40A/220-380V (CCX1, GELEX)</v>
          </cell>
          <cell r="D827" t="str">
            <v>Cái</v>
          </cell>
          <cell r="F827" t="str">
            <v>Không xác định</v>
          </cell>
          <cell r="G827" t="str">
            <v>CXA</v>
          </cell>
          <cell r="H827">
            <v>4</v>
          </cell>
        </row>
        <row r="828">
          <cell r="B828" t="str">
            <v>8.75.60.022.000.00.CXA</v>
          </cell>
          <cell r="C828" t="str">
            <v>Điện kế 3P 50-100A/220-380V (CCX1, GELEX)</v>
          </cell>
          <cell r="D828" t="str">
            <v>Cái</v>
          </cell>
          <cell r="F828" t="str">
            <v>Không xác định</v>
          </cell>
          <cell r="G828" t="str">
            <v>CXA</v>
          </cell>
          <cell r="H828">
            <v>1</v>
          </cell>
        </row>
        <row r="829">
          <cell r="B829" t="str">
            <v>8.75.60.030.000.00.CXA</v>
          </cell>
          <cell r="C829" t="str">
            <v>Điện kế 3P 5(10)A/220-380V (CCX1, GELEX)</v>
          </cell>
          <cell r="D829" t="str">
            <v>Cái</v>
          </cell>
          <cell r="F829" t="str">
            <v>Không xác định</v>
          </cell>
          <cell r="G829" t="str">
            <v>CXA</v>
          </cell>
          <cell r="H829">
            <v>2</v>
          </cell>
        </row>
        <row r="830">
          <cell r="B830" t="str">
            <v>8.75.60.062.000.00.DXX</v>
          </cell>
          <cell r="C830" t="str">
            <v>điện kế 1p 5a/220v</v>
          </cell>
          <cell r="D830" t="str">
            <v>Cái</v>
          </cell>
          <cell r="F830" t="str">
            <v>Không xác định</v>
          </cell>
          <cell r="G830" t="str">
            <v>DXX</v>
          </cell>
          <cell r="H830">
            <v>10</v>
          </cell>
        </row>
        <row r="831">
          <cell r="B831" t="str">
            <v>8.75.60.108.000.00.BXX</v>
          </cell>
          <cell r="C831" t="str">
            <v>Điện kế 1P 10-40A/220V</v>
          </cell>
          <cell r="D831" t="str">
            <v>Cái</v>
          </cell>
          <cell r="F831" t="str">
            <v>Không xác định</v>
          </cell>
          <cell r="G831" t="str">
            <v>BXX</v>
          </cell>
          <cell r="H831">
            <v>49</v>
          </cell>
        </row>
        <row r="832">
          <cell r="B832" t="str">
            <v>8.75.60.108.000.00.CXA</v>
          </cell>
          <cell r="C832" t="str">
            <v>Điện kế 1P 10-40A/220V</v>
          </cell>
          <cell r="D832" t="str">
            <v>Cái</v>
          </cell>
          <cell r="F832" t="str">
            <v>Không xác định</v>
          </cell>
          <cell r="G832" t="str">
            <v>CXA</v>
          </cell>
          <cell r="H832">
            <v>248</v>
          </cell>
        </row>
        <row r="833">
          <cell r="B833" t="str">
            <v>8.75.60.108.000.00.DXX</v>
          </cell>
          <cell r="C833" t="str">
            <v>Điện kế 1P 10-40A/220V</v>
          </cell>
          <cell r="D833" t="str">
            <v>Cái</v>
          </cell>
          <cell r="F833" t="str">
            <v>Không xác định</v>
          </cell>
          <cell r="G833" t="str">
            <v>DXX</v>
          </cell>
          <cell r="H833">
            <v>775</v>
          </cell>
        </row>
        <row r="834">
          <cell r="B834" t="str">
            <v>8.75.60.411.000.00.BXX</v>
          </cell>
          <cell r="C834" t="str">
            <v>Công tơ điện tử 1 pha 1 giá 10(40)A – 220V EMEC (thu thập dữ liệu từ xa)</v>
          </cell>
          <cell r="D834" t="str">
            <v>Cái</v>
          </cell>
          <cell r="F834" t="str">
            <v>Không xác định</v>
          </cell>
          <cell r="G834" t="str">
            <v>BXX</v>
          </cell>
          <cell r="H834">
            <v>683</v>
          </cell>
        </row>
        <row r="835">
          <cell r="B835" t="str">
            <v>8.75.60.411.000.00.CXA</v>
          </cell>
          <cell r="C835" t="str">
            <v>Công tơ điện tử 1 pha 1 giá 10(40)A – 220V EMEC (thu thập dữ liệu từ xa)</v>
          </cell>
          <cell r="D835" t="str">
            <v>Cái</v>
          </cell>
          <cell r="F835" t="str">
            <v>Không xác định</v>
          </cell>
          <cell r="G835" t="str">
            <v>CXA</v>
          </cell>
          <cell r="H835">
            <v>9999</v>
          </cell>
        </row>
        <row r="836">
          <cell r="B836" t="str">
            <v>8.75.60.411.000.00.CXB</v>
          </cell>
          <cell r="C836" t="str">
            <v>Công tơ điện tử 1 pha 1 giá 10(40)A – 220V EMEC (thu thập dữ liệu từ xa)</v>
          </cell>
          <cell r="D836" t="str">
            <v>Cái</v>
          </cell>
          <cell r="F836" t="str">
            <v>Không xác định</v>
          </cell>
          <cell r="G836" t="str">
            <v>CXB</v>
          </cell>
          <cell r="H836">
            <v>205</v>
          </cell>
        </row>
        <row r="837">
          <cell r="B837" t="str">
            <v>8.75.60.411.000.00.DXX</v>
          </cell>
          <cell r="C837" t="str">
            <v>Công tơ điện tử 1 pha 1 giá 10(40)A – 220V EMEC (thu thập dữ liệu từ xa)</v>
          </cell>
          <cell r="D837" t="str">
            <v>Cái</v>
          </cell>
          <cell r="F837" t="str">
            <v>Không xác định</v>
          </cell>
          <cell r="G837" t="str">
            <v>DXX</v>
          </cell>
          <cell r="H837">
            <v>124</v>
          </cell>
        </row>
        <row r="838">
          <cell r="B838" t="str">
            <v>8.75.60.421.000.00.BXX</v>
          </cell>
          <cell r="C838" t="str">
            <v>Công tơ điện tử 1 pha 1 giá 20(80)A – 220V EMEC (thu thập dữ liệu từ xa)</v>
          </cell>
          <cell r="D838" t="str">
            <v>Cái</v>
          </cell>
          <cell r="F838" t="str">
            <v>Không xác định</v>
          </cell>
          <cell r="G838" t="str">
            <v>BXX</v>
          </cell>
          <cell r="H838">
            <v>99</v>
          </cell>
        </row>
        <row r="839">
          <cell r="B839" t="str">
            <v>8.75.60.421.000.00.CXA</v>
          </cell>
          <cell r="C839" t="str">
            <v>Công tơ điện tử 1 pha 1 giá 20(80)A – 220V EMEC (thu thập dữ liệu từ xa)</v>
          </cell>
          <cell r="D839" t="str">
            <v>Cái</v>
          </cell>
          <cell r="F839" t="str">
            <v>Không xác định</v>
          </cell>
          <cell r="G839" t="str">
            <v>CXA</v>
          </cell>
          <cell r="H839">
            <v>3995</v>
          </cell>
        </row>
        <row r="840">
          <cell r="B840" t="str">
            <v>8.75.60.421.000.00.CXB</v>
          </cell>
          <cell r="C840" t="str">
            <v>Công tơ điện tử 1 pha 1 giá 20(80)A – 220V EMEC (thu thập dữ liệu từ xa)</v>
          </cell>
          <cell r="D840" t="str">
            <v>Cái</v>
          </cell>
          <cell r="F840" t="str">
            <v>Không xác định</v>
          </cell>
          <cell r="G840" t="str">
            <v>CXB</v>
          </cell>
          <cell r="H840">
            <v>24</v>
          </cell>
        </row>
        <row r="841">
          <cell r="B841" t="str">
            <v>8.75.60.421.000.00.DXX</v>
          </cell>
          <cell r="C841" t="str">
            <v>Công tơ điện tử 1 pha 1 giá 20(80)A – 220V EMEC (thu thập dữ liệu từ xa)</v>
          </cell>
          <cell r="D841" t="str">
            <v>Cái</v>
          </cell>
          <cell r="F841" t="str">
            <v>Không xác định</v>
          </cell>
          <cell r="G841" t="str">
            <v>DXX</v>
          </cell>
          <cell r="H841">
            <v>199</v>
          </cell>
        </row>
        <row r="842">
          <cell r="B842" t="str">
            <v>8.75.60.441.000.00.BXX</v>
          </cell>
          <cell r="C842" t="str">
            <v>Công tơ điện tử 1 pha nhiều giá EMEC (thu thập dữ liệu từ xa)</v>
          </cell>
          <cell r="D842" t="str">
            <v>Cái</v>
          </cell>
          <cell r="F842" t="str">
            <v>Không xác định</v>
          </cell>
          <cell r="G842" t="str">
            <v>BXX</v>
          </cell>
          <cell r="H842">
            <v>6</v>
          </cell>
        </row>
        <row r="843">
          <cell r="B843" t="str">
            <v>8.75.60.441.000.00.CXA</v>
          </cell>
          <cell r="C843" t="str">
            <v>Công tơ điện tử 1 pha nhiều giá EMEC (thu thập dữ liệu từ xa)</v>
          </cell>
          <cell r="D843" t="str">
            <v>Cái</v>
          </cell>
          <cell r="F843" t="str">
            <v>Không xác định</v>
          </cell>
          <cell r="G843" t="str">
            <v>CXA</v>
          </cell>
          <cell r="H843">
            <v>52</v>
          </cell>
        </row>
        <row r="844">
          <cell r="B844" t="str">
            <v>8.75.60.441.000.00.CXB</v>
          </cell>
          <cell r="C844" t="str">
            <v>Công tơ điện tử 1 pha nhiều giá EMEC (thu thập dữ liệu từ xa)</v>
          </cell>
          <cell r="D844" t="str">
            <v>Cái</v>
          </cell>
          <cell r="F844" t="str">
            <v>Không xác định</v>
          </cell>
          <cell r="G844" t="str">
            <v>CXB</v>
          </cell>
          <cell r="H844">
            <v>5</v>
          </cell>
        </row>
        <row r="845">
          <cell r="B845" t="str">
            <v>8.75.60.441.000.00.DXX</v>
          </cell>
          <cell r="C845" t="str">
            <v>Công tơ điện tử 1 pha nhiều giá EMEC (thu thập dữ liệu từ xa)</v>
          </cell>
          <cell r="D845" t="str">
            <v>Cái</v>
          </cell>
          <cell r="F845" t="str">
            <v>Không xác định</v>
          </cell>
          <cell r="G845" t="str">
            <v>DXX</v>
          </cell>
          <cell r="H845">
            <v>2</v>
          </cell>
        </row>
        <row r="846">
          <cell r="B846" t="str">
            <v>8.75.60.511.000.00.BXX</v>
          </cell>
          <cell r="C846" t="str">
            <v>Công tơ điện tử 3 pha 1 giá trực tiếp EMEC (thu thập dữ liệu từ xa)</v>
          </cell>
          <cell r="D846" t="str">
            <v>Cái</v>
          </cell>
          <cell r="F846" t="str">
            <v>Không xác định</v>
          </cell>
          <cell r="G846" t="str">
            <v>BXX</v>
          </cell>
          <cell r="H846">
            <v>57</v>
          </cell>
        </row>
        <row r="847">
          <cell r="B847" t="str">
            <v>8.75.60.511.000.00.CXA</v>
          </cell>
          <cell r="C847" t="str">
            <v>Công tơ điện tử 3 pha 1 giá trực tiếp EMEC (thu thập dữ liệu từ xa)</v>
          </cell>
          <cell r="D847" t="str">
            <v>Cái</v>
          </cell>
          <cell r="F847" t="str">
            <v>Không xác định</v>
          </cell>
          <cell r="G847" t="str">
            <v>CXA</v>
          </cell>
          <cell r="H847">
            <v>26</v>
          </cell>
        </row>
        <row r="848">
          <cell r="B848" t="str">
            <v>8.75.60.511.000.00.CXB</v>
          </cell>
          <cell r="C848" t="str">
            <v>Công tơ điện tử 3 pha 1 giá trực tiếp EMEC (thu thập dữ liệu từ xa)</v>
          </cell>
          <cell r="D848" t="str">
            <v>Cái</v>
          </cell>
          <cell r="F848" t="str">
            <v>Không xác định</v>
          </cell>
          <cell r="G848" t="str">
            <v>CXB</v>
          </cell>
          <cell r="H848">
            <v>16</v>
          </cell>
        </row>
        <row r="849">
          <cell r="B849" t="str">
            <v>8.75.60.511.000.00.DXX</v>
          </cell>
          <cell r="C849" t="str">
            <v>Công tơ điện tử 3 pha 1 giá trực tiếp EMEC (thu thập dữ liệu từ xa)</v>
          </cell>
          <cell r="D849" t="str">
            <v>Cái</v>
          </cell>
          <cell r="F849" t="str">
            <v>Không xác định</v>
          </cell>
          <cell r="G849" t="str">
            <v>DXX</v>
          </cell>
          <cell r="H849">
            <v>30</v>
          </cell>
        </row>
        <row r="850">
          <cell r="B850" t="str">
            <v>8.75.60.611.000.00.BXX</v>
          </cell>
          <cell r="C850" t="str">
            <v>Công tơ điện tử 3 pha nhiều giá trực tiếp EMEC (thu thập dữ liệu từ xa)</v>
          </cell>
          <cell r="D850" t="str">
            <v>Cái</v>
          </cell>
          <cell r="F850" t="str">
            <v>Không xác định</v>
          </cell>
          <cell r="G850" t="str">
            <v>BXX</v>
          </cell>
          <cell r="H850">
            <v>641</v>
          </cell>
        </row>
        <row r="851">
          <cell r="B851" t="str">
            <v>8.75.60.611.000.00.CXA</v>
          </cell>
          <cell r="C851" t="str">
            <v>Công tơ điện tử 3 pha nhiều giá trực tiếp EMEC (thu thập dữ liệu từ xa)</v>
          </cell>
          <cell r="D851" t="str">
            <v>Cái</v>
          </cell>
          <cell r="F851" t="str">
            <v>Không xác định</v>
          </cell>
          <cell r="G851" t="str">
            <v>CXA</v>
          </cell>
          <cell r="H851">
            <v>8</v>
          </cell>
        </row>
        <row r="852">
          <cell r="B852" t="str">
            <v>8.75.60.611.000.00.CXB</v>
          </cell>
          <cell r="C852" t="str">
            <v>Công tơ điện tử 3 pha nhiều giá trực tiếp EMEC (thu thập dữ liệu từ xa)</v>
          </cell>
          <cell r="D852" t="str">
            <v>Cái</v>
          </cell>
          <cell r="F852" t="str">
            <v>Không xác định</v>
          </cell>
          <cell r="G852" t="str">
            <v>CXB</v>
          </cell>
          <cell r="H852">
            <v>32</v>
          </cell>
        </row>
        <row r="853">
          <cell r="B853" t="str">
            <v>8.75.60.611.000.00.DXX</v>
          </cell>
          <cell r="C853" t="str">
            <v>Công tơ điện tử 3 pha nhiều giá trực tiếp EMEC (thu thập dữ liệu từ xa)</v>
          </cell>
          <cell r="D853" t="str">
            <v>Cái</v>
          </cell>
          <cell r="F853" t="str">
            <v>Không xác định</v>
          </cell>
          <cell r="G853" t="str">
            <v>DXX</v>
          </cell>
          <cell r="H853">
            <v>40</v>
          </cell>
        </row>
        <row r="854">
          <cell r="B854" t="str">
            <v>8.75.60.661.000.00.BXX</v>
          </cell>
          <cell r="C854" t="str">
            <v>Công tơ điện tử 3 pha nhiều giá gián tiếp EMEC (thu thập dữ liệu từ xa)</v>
          </cell>
          <cell r="D854" t="str">
            <v>Cái</v>
          </cell>
          <cell r="F854" t="str">
            <v>Không xác định</v>
          </cell>
          <cell r="G854" t="str">
            <v>BXX</v>
          </cell>
          <cell r="H854">
            <v>11</v>
          </cell>
        </row>
        <row r="855">
          <cell r="B855" t="str">
            <v>8.75.60.661.000.00.CXA</v>
          </cell>
          <cell r="C855" t="str">
            <v>Công tơ điện tử 3 pha nhiều giá gián tiếp EMEC (thu thập dữ liệu từ xa)</v>
          </cell>
          <cell r="D855" t="str">
            <v>Cái</v>
          </cell>
          <cell r="F855" t="str">
            <v>Không xác định</v>
          </cell>
          <cell r="G855" t="str">
            <v>CXA</v>
          </cell>
          <cell r="H855">
            <v>21</v>
          </cell>
        </row>
        <row r="856">
          <cell r="B856" t="str">
            <v>8.75.60.661.000.00.CXB</v>
          </cell>
          <cell r="C856" t="str">
            <v>Công tơ điện tử 3 pha nhiều giá gián tiếp EMEC (thu thập dữ liệu từ xa)</v>
          </cell>
          <cell r="D856" t="str">
            <v>Cái</v>
          </cell>
          <cell r="F856" t="str">
            <v>Không xác định</v>
          </cell>
          <cell r="G856" t="str">
            <v>CXB</v>
          </cell>
          <cell r="H856">
            <v>4</v>
          </cell>
        </row>
        <row r="857">
          <cell r="B857" t="str">
            <v>8.75.60.661.000.00.DXX</v>
          </cell>
          <cell r="C857" t="str">
            <v>Công tơ điện tử 3 pha nhiều giá gián tiếp EMEC (thu thập dữ liệu từ xa)</v>
          </cell>
          <cell r="D857" t="str">
            <v>Cái</v>
          </cell>
          <cell r="F857" t="str">
            <v>Không xác định</v>
          </cell>
          <cell r="G857" t="str">
            <v>DXX</v>
          </cell>
          <cell r="H857">
            <v>1</v>
          </cell>
        </row>
        <row r="858">
          <cell r="B858" t="str">
            <v>8.75.60.800.000.00.BXX</v>
          </cell>
          <cell r="C858" t="str">
            <v>điện kế 1p 20-80a/220v</v>
          </cell>
          <cell r="D858" t="str">
            <v>Cái</v>
          </cell>
          <cell r="F858" t="str">
            <v>Không xác định</v>
          </cell>
          <cell r="G858" t="str">
            <v>BXX</v>
          </cell>
          <cell r="H858">
            <v>3</v>
          </cell>
        </row>
        <row r="859">
          <cell r="B859" t="str">
            <v>8.75.60.800.000.00.CXA</v>
          </cell>
          <cell r="C859" t="str">
            <v>điện kế 1p 20-80a/220v</v>
          </cell>
          <cell r="D859" t="str">
            <v>Cái</v>
          </cell>
          <cell r="F859" t="str">
            <v>Không xác định</v>
          </cell>
          <cell r="G859" t="str">
            <v>CXA</v>
          </cell>
          <cell r="H859">
            <v>134</v>
          </cell>
        </row>
        <row r="860">
          <cell r="B860" t="str">
            <v>8.75.60.800.000.00.DXX</v>
          </cell>
          <cell r="C860" t="str">
            <v>điện kế 1p 20-80a/220v</v>
          </cell>
          <cell r="D860" t="str">
            <v>Cái</v>
          </cell>
          <cell r="F860" t="str">
            <v>Không xác định</v>
          </cell>
          <cell r="G860" t="str">
            <v>DXX</v>
          </cell>
          <cell r="H860">
            <v>239</v>
          </cell>
        </row>
        <row r="861">
          <cell r="B861" t="str">
            <v>8.75.60.900.000.00.BXX</v>
          </cell>
          <cell r="C861" t="str">
            <v>Điện kế điện tử 1 pha một giá GELEX (thu thập dữ liệu từ xa)</v>
          </cell>
          <cell r="D861" t="str">
            <v>Cái</v>
          </cell>
          <cell r="F861" t="str">
            <v>Không xác định</v>
          </cell>
          <cell r="G861" t="str">
            <v>BXX</v>
          </cell>
          <cell r="H861">
            <v>3290</v>
          </cell>
        </row>
        <row r="862">
          <cell r="B862" t="str">
            <v>8.75.60.900.000.00.CXA</v>
          </cell>
          <cell r="C862" t="str">
            <v>Điện kế điện tử 1 pha một giá GELEX (thu thập dữ liệu từ xa)</v>
          </cell>
          <cell r="D862" t="str">
            <v>Cái</v>
          </cell>
          <cell r="F862" t="str">
            <v>Không xác định</v>
          </cell>
          <cell r="G862" t="str">
            <v>CXA</v>
          </cell>
          <cell r="H862">
            <v>2370</v>
          </cell>
        </row>
        <row r="863">
          <cell r="B863" t="str">
            <v>8.75.60.900.000.00.CXB</v>
          </cell>
          <cell r="C863" t="str">
            <v>Điện kế điện tử 1 pha một giá GELEX (thu thập dữ liệu từ xa)</v>
          </cell>
          <cell r="D863" t="str">
            <v>Cái</v>
          </cell>
          <cell r="F863" t="str">
            <v>Không xác định</v>
          </cell>
          <cell r="G863" t="str">
            <v>CXB</v>
          </cell>
          <cell r="H863">
            <v>276</v>
          </cell>
        </row>
        <row r="864">
          <cell r="B864" t="str">
            <v>8.75.60.900.000.00.DXX</v>
          </cell>
          <cell r="C864" t="str">
            <v>Điện kế điện tử 1 pha một giá GELEX (thu thập dữ liệu từ xa)</v>
          </cell>
          <cell r="D864" t="str">
            <v>Cái</v>
          </cell>
          <cell r="F864" t="str">
            <v>Không xác định</v>
          </cell>
          <cell r="G864" t="str">
            <v>DXX</v>
          </cell>
          <cell r="H864">
            <v>3008</v>
          </cell>
        </row>
        <row r="865">
          <cell r="B865" t="str">
            <v>8.75.60.901.000.00.BXX</v>
          </cell>
          <cell r="C865" t="str">
            <v>điện kế kts 1p 10-40a/220v</v>
          </cell>
          <cell r="D865" t="str">
            <v>Cái</v>
          </cell>
          <cell r="F865" t="str">
            <v>Không xác định</v>
          </cell>
          <cell r="G865" t="str">
            <v>BXX</v>
          </cell>
          <cell r="H865">
            <v>2</v>
          </cell>
        </row>
        <row r="866">
          <cell r="B866" t="str">
            <v>8.75.60.901.000.00.CXA</v>
          </cell>
          <cell r="C866" t="str">
            <v>điện kế kts 1p 10-40a/220v</v>
          </cell>
          <cell r="D866" t="str">
            <v>Cái</v>
          </cell>
          <cell r="F866" t="str">
            <v>Không xác định</v>
          </cell>
          <cell r="G866" t="str">
            <v>CXA</v>
          </cell>
          <cell r="H866">
            <v>68</v>
          </cell>
        </row>
        <row r="867">
          <cell r="B867" t="str">
            <v>8.75.60.901.000.00.DXX</v>
          </cell>
          <cell r="C867" t="str">
            <v>điện kế kts 1p 10-40a/220v</v>
          </cell>
          <cell r="D867" t="str">
            <v>Cái</v>
          </cell>
          <cell r="F867" t="str">
            <v>Không xác định</v>
          </cell>
          <cell r="G867" t="str">
            <v>DXX</v>
          </cell>
          <cell r="H867">
            <v>189</v>
          </cell>
        </row>
        <row r="868">
          <cell r="B868" t="str">
            <v>8.75.60.903.000.00.CXA</v>
          </cell>
          <cell r="C868" t="str">
            <v>Điện kế KTS 1P 10-40A/220V (ShenZhen)</v>
          </cell>
          <cell r="D868" t="str">
            <v>Cái</v>
          </cell>
          <cell r="F868" t="str">
            <v>Không xác định</v>
          </cell>
          <cell r="G868" t="str">
            <v>CXA</v>
          </cell>
          <cell r="H868">
            <v>28</v>
          </cell>
        </row>
        <row r="869">
          <cell r="B869" t="str">
            <v>8.75.60.903.000.00.DXX</v>
          </cell>
          <cell r="C869" t="str">
            <v>Điện kế KTS 1P 10-40A/220V (ShenZhen)</v>
          </cell>
          <cell r="D869" t="str">
            <v>Cái</v>
          </cell>
          <cell r="F869" t="str">
            <v>Không xác định</v>
          </cell>
          <cell r="G869" t="str">
            <v>DXX</v>
          </cell>
          <cell r="H869">
            <v>5</v>
          </cell>
        </row>
        <row r="870">
          <cell r="B870" t="str">
            <v>8.75.60.904.000.00.CXA</v>
          </cell>
          <cell r="C870" t="str">
            <v>Điện kế KTS 1P 20-80A/220V (ShenZhen)</v>
          </cell>
          <cell r="D870" t="str">
            <v>Cái</v>
          </cell>
          <cell r="F870" t="str">
            <v>Không xác định</v>
          </cell>
          <cell r="G870" t="str">
            <v>CXA</v>
          </cell>
          <cell r="H870">
            <v>10</v>
          </cell>
        </row>
        <row r="871">
          <cell r="B871" t="str">
            <v>8.75.60.904.000.00.DXX</v>
          </cell>
          <cell r="C871" t="str">
            <v>Điện kế KTS 1P 20-80A/220V (ShenZhen)</v>
          </cell>
          <cell r="D871" t="str">
            <v>Cái</v>
          </cell>
          <cell r="F871" t="str">
            <v>Không xác định</v>
          </cell>
          <cell r="G871" t="str">
            <v>DXX</v>
          </cell>
          <cell r="H871">
            <v>12</v>
          </cell>
        </row>
        <row r="872">
          <cell r="B872" t="str">
            <v>8.75.60.907.000.00.CXA</v>
          </cell>
          <cell r="C872" t="str">
            <v>Điện kế điện tử 1 pha một giá 5(80)A-220V (Hữu Hồng)</v>
          </cell>
          <cell r="D872" t="str">
            <v>Cái</v>
          </cell>
          <cell r="F872" t="str">
            <v>Không xác định</v>
          </cell>
          <cell r="G872" t="str">
            <v>CXA</v>
          </cell>
          <cell r="H872">
            <v>123</v>
          </cell>
        </row>
        <row r="873">
          <cell r="B873" t="str">
            <v>8.75.60.907.000.00.DXX</v>
          </cell>
          <cell r="C873" t="str">
            <v>Điện kế điện tử 1 pha một giá 5(80)A-220V (Hữu Hồng)</v>
          </cell>
          <cell r="D873" t="str">
            <v>Cái</v>
          </cell>
          <cell r="F873" t="str">
            <v>Không xác định</v>
          </cell>
          <cell r="G873" t="str">
            <v>DXX</v>
          </cell>
          <cell r="H873">
            <v>51</v>
          </cell>
        </row>
        <row r="874">
          <cell r="B874" t="str">
            <v>8.75.60.909.000.00.CXA</v>
          </cell>
          <cell r="C874" t="str">
            <v>Đ.kế ĐT 1P 20-80A-220V Shenzhen (có cảnh báo âm thanh)</v>
          </cell>
          <cell r="D874" t="str">
            <v>Cái</v>
          </cell>
          <cell r="F874" t="str">
            <v>Không xác định</v>
          </cell>
          <cell r="G874" t="str">
            <v>CXA</v>
          </cell>
          <cell r="H874">
            <v>1</v>
          </cell>
        </row>
        <row r="875">
          <cell r="B875" t="str">
            <v>8.75.60.909.000.00.DXX</v>
          </cell>
          <cell r="C875" t="str">
            <v>Đ.kế ĐT 1P 20-80A-220V Shenzhen (có cảnh báo âm thanh)</v>
          </cell>
          <cell r="D875" t="str">
            <v>Cái</v>
          </cell>
          <cell r="F875" t="str">
            <v>Không xác định</v>
          </cell>
          <cell r="G875" t="str">
            <v>DXX</v>
          </cell>
          <cell r="H875">
            <v>4</v>
          </cell>
        </row>
        <row r="876">
          <cell r="B876" t="str">
            <v>8.75.60.911.000.00.CXA</v>
          </cell>
          <cell r="C876" t="str">
            <v>Điện kế điện tử 1 pha một giá GELEX (thu thập dữ liệu từ xa) loại PLC</v>
          </cell>
          <cell r="D876" t="str">
            <v>Cái</v>
          </cell>
          <cell r="F876" t="str">
            <v>Không xác định</v>
          </cell>
          <cell r="G876" t="str">
            <v>CXA</v>
          </cell>
          <cell r="H876">
            <v>433</v>
          </cell>
        </row>
        <row r="877">
          <cell r="B877" t="str">
            <v>8.75.60.913.000.00.BXX</v>
          </cell>
          <cell r="C877" t="str">
            <v>Điện kế điện tử 1 pha một giá 10(40)A Vinasino (thu thập dữ liệu từ xa)</v>
          </cell>
          <cell r="D877" t="str">
            <v>Cái</v>
          </cell>
          <cell r="F877" t="str">
            <v>Không xác định</v>
          </cell>
          <cell r="G877" t="str">
            <v>BXX</v>
          </cell>
          <cell r="H877">
            <v>15</v>
          </cell>
        </row>
        <row r="878">
          <cell r="B878" t="str">
            <v>8.75.60.913.000.00.CXA</v>
          </cell>
          <cell r="C878" t="str">
            <v>Điện kế điện tử 1 pha một giá 10(40)A Vinasino (thu thập dữ liệu từ xa)</v>
          </cell>
          <cell r="D878" t="str">
            <v>Cái</v>
          </cell>
          <cell r="F878" t="str">
            <v>Không xác định</v>
          </cell>
          <cell r="G878" t="str">
            <v>CXA</v>
          </cell>
          <cell r="H878">
            <v>1045</v>
          </cell>
        </row>
        <row r="879">
          <cell r="B879" t="str">
            <v>8.75.60.913.000.00.DXX</v>
          </cell>
          <cell r="C879" t="str">
            <v>Điện kế điện tử 1 pha một giá 10(40)A Vinasino (thu thập dữ liệu từ xa)</v>
          </cell>
          <cell r="D879" t="str">
            <v>Cái</v>
          </cell>
          <cell r="F879" t="str">
            <v>Không xác định</v>
          </cell>
          <cell r="G879" t="str">
            <v>DXX</v>
          </cell>
          <cell r="H879">
            <v>11</v>
          </cell>
        </row>
        <row r="880">
          <cell r="B880" t="str">
            <v>8.75.60.914.000.00.BXX</v>
          </cell>
          <cell r="C880" t="str">
            <v>Điện kế điện tử 1 pha một giá 20(80)A Vinasino (thu thập dữ liệu từ xa)</v>
          </cell>
          <cell r="D880" t="str">
            <v>Cái</v>
          </cell>
          <cell r="F880" t="str">
            <v>Không xác định</v>
          </cell>
          <cell r="G880" t="str">
            <v>BXX</v>
          </cell>
          <cell r="H880">
            <v>866</v>
          </cell>
        </row>
        <row r="881">
          <cell r="B881" t="str">
            <v>8.75.60.914.000.00.CXA</v>
          </cell>
          <cell r="C881" t="str">
            <v>Điện kế điện tử 1 pha một giá 20(80)A Vinasino (thu thập dữ liệu từ xa)</v>
          </cell>
          <cell r="D881" t="str">
            <v>Cái</v>
          </cell>
          <cell r="F881" t="str">
            <v>Không xác định</v>
          </cell>
          <cell r="G881" t="str">
            <v>CXA</v>
          </cell>
          <cell r="H881">
            <v>42401</v>
          </cell>
        </row>
        <row r="882">
          <cell r="B882" t="str">
            <v>8.75.60.914.000.00.CXB</v>
          </cell>
          <cell r="C882" t="str">
            <v>Điện kế điện tử 1 pha một giá 20(80)A Vinasino (thu thập dữ liệu từ xa)</v>
          </cell>
          <cell r="D882" t="str">
            <v>Cái</v>
          </cell>
          <cell r="F882" t="str">
            <v>Không xác định</v>
          </cell>
          <cell r="G882" t="str">
            <v>CXB</v>
          </cell>
          <cell r="H882">
            <v>22</v>
          </cell>
        </row>
        <row r="883">
          <cell r="B883" t="str">
            <v>8.75.60.914.000.00.DXX</v>
          </cell>
          <cell r="C883" t="str">
            <v>Điện kế điện tử 1 pha một giá 20(80)A Vinasino (thu thập dữ liệu từ xa)</v>
          </cell>
          <cell r="D883" t="str">
            <v>Cái</v>
          </cell>
          <cell r="F883" t="str">
            <v>Không xác định</v>
          </cell>
          <cell r="G883" t="str">
            <v>DXX</v>
          </cell>
          <cell r="H883">
            <v>364</v>
          </cell>
        </row>
        <row r="884">
          <cell r="B884" t="str">
            <v>8.75.60.915.000.00.CXA</v>
          </cell>
          <cell r="C884" t="str">
            <v>Điện kế điện tử 1 pha 5(60)A 220V (EVNCPC-IT)</v>
          </cell>
          <cell r="D884" t="str">
            <v>Cái</v>
          </cell>
          <cell r="F884" t="str">
            <v>Không xác định</v>
          </cell>
          <cell r="G884" t="str">
            <v>CXA</v>
          </cell>
          <cell r="H884">
            <v>2</v>
          </cell>
        </row>
        <row r="885">
          <cell r="B885" t="str">
            <v>8.75.60.916.000.00.CXA</v>
          </cell>
          <cell r="C885" t="str">
            <v>ĐKĐT 1 pha 2 dây trực tiếp 1 biểu giá 10(80)A CCX 1; GELEX</v>
          </cell>
          <cell r="D885" t="str">
            <v>Cái</v>
          </cell>
          <cell r="F885" t="str">
            <v>Không xác định</v>
          </cell>
          <cell r="G885" t="str">
            <v>CXA</v>
          </cell>
          <cell r="H885">
            <v>2</v>
          </cell>
        </row>
        <row r="886">
          <cell r="B886" t="str">
            <v>8.75.60.916.000.00.DXX</v>
          </cell>
          <cell r="C886" t="str">
            <v>ĐKĐT 1 pha 2 dây trực tiếp 1 biểu giá 10(80)A CCX 1; GELEX</v>
          </cell>
          <cell r="D886" t="str">
            <v>Cái</v>
          </cell>
          <cell r="F886" t="str">
            <v>Không xác định</v>
          </cell>
          <cell r="G886" t="str">
            <v>DXX</v>
          </cell>
          <cell r="H886">
            <v>1</v>
          </cell>
        </row>
        <row r="887">
          <cell r="B887" t="str">
            <v>8.75.60.917.000.00.CXA</v>
          </cell>
          <cell r="C887" t="str">
            <v>Điện kế thông minh 1 pha (không đóng cắt) - Tatung</v>
          </cell>
          <cell r="D887" t="str">
            <v>Cái</v>
          </cell>
          <cell r="F887" t="str">
            <v>Không xác định</v>
          </cell>
          <cell r="G887" t="str">
            <v>CXA</v>
          </cell>
          <cell r="H887">
            <v>178</v>
          </cell>
        </row>
        <row r="888">
          <cell r="B888" t="str">
            <v>8.75.60.919.000.00.CXA</v>
          </cell>
          <cell r="C888" t="str">
            <v>Điện kế điện tử 1 pha 20(80)A 220V (EVNCPC-IT)</v>
          </cell>
          <cell r="D888" t="str">
            <v>Cái</v>
          </cell>
          <cell r="F888" t="str">
            <v>Không xác định</v>
          </cell>
          <cell r="G888" t="str">
            <v>CXA</v>
          </cell>
          <cell r="H888">
            <v>15</v>
          </cell>
        </row>
        <row r="889">
          <cell r="B889" t="str">
            <v>8.75.60.920.000.00.CXA</v>
          </cell>
          <cell r="C889" t="str">
            <v>Điện kế ĐT 1P nhiều giá 5(80)A-220V (Shenzhen)</v>
          </cell>
          <cell r="D889" t="str">
            <v>Cái</v>
          </cell>
          <cell r="F889" t="str">
            <v>Không xác định</v>
          </cell>
          <cell r="G889" t="str">
            <v>CXA</v>
          </cell>
          <cell r="H889">
            <v>4</v>
          </cell>
        </row>
        <row r="890">
          <cell r="B890" t="str">
            <v>8.75.60.920.000.00.DXX</v>
          </cell>
          <cell r="C890" t="str">
            <v>Điện kế ĐT 1P nhiều giá 5(80)A-220V (Shenzhen)</v>
          </cell>
          <cell r="D890" t="str">
            <v>Cái</v>
          </cell>
          <cell r="F890" t="str">
            <v>Không xác định</v>
          </cell>
          <cell r="G890" t="str">
            <v>DXX</v>
          </cell>
          <cell r="H890">
            <v>37</v>
          </cell>
        </row>
        <row r="891">
          <cell r="B891" t="str">
            <v>8.75.60.925.000.00.CXA</v>
          </cell>
          <cell r="C891" t="str">
            <v>Điện kế điện tử 1 pha nhiều giá 5(80)A - 220V (GELEX)</v>
          </cell>
          <cell r="D891" t="str">
            <v>Cái</v>
          </cell>
          <cell r="F891" t="str">
            <v>Không xác định</v>
          </cell>
          <cell r="G891" t="str">
            <v>CXA</v>
          </cell>
          <cell r="H891">
            <v>1</v>
          </cell>
        </row>
        <row r="892">
          <cell r="B892" t="str">
            <v>8.75.60.925.000.00.DXX</v>
          </cell>
          <cell r="C892" t="str">
            <v>Điện kế điện tử 1 pha nhiều giá 5(80)A - 220V (GELEX)</v>
          </cell>
          <cell r="D892" t="str">
            <v>Cái</v>
          </cell>
          <cell r="F892" t="str">
            <v>Không xác định</v>
          </cell>
          <cell r="G892" t="str">
            <v>DXX</v>
          </cell>
          <cell r="H892">
            <v>11</v>
          </cell>
        </row>
        <row r="893">
          <cell r="B893" t="str">
            <v>8.75.60.926.000.00.CXA</v>
          </cell>
          <cell r="C893" t="str">
            <v>Điện kế điện tử 1 pha ba biểu giá 20(80)A - 220V GELEX</v>
          </cell>
          <cell r="D893" t="str">
            <v>Cái</v>
          </cell>
          <cell r="F893" t="str">
            <v>Không xác định</v>
          </cell>
          <cell r="G893" t="str">
            <v>CXA</v>
          </cell>
          <cell r="H893">
            <v>7</v>
          </cell>
        </row>
        <row r="894">
          <cell r="B894" t="str">
            <v>8.75.60.926.000.00.DXX</v>
          </cell>
          <cell r="C894" t="str">
            <v>Điện kế điện tử 1 pha ba biểu giá 20(80)A - 220V GELEX</v>
          </cell>
          <cell r="D894" t="str">
            <v>Cái</v>
          </cell>
          <cell r="F894" t="str">
            <v>Không xác định</v>
          </cell>
          <cell r="G894" t="str">
            <v>DXX</v>
          </cell>
          <cell r="H894">
            <v>33</v>
          </cell>
        </row>
        <row r="895">
          <cell r="B895" t="str">
            <v>8.75.60.928.000.00.CXA</v>
          </cell>
          <cell r="C895" t="str">
            <v>Điện kế ĐT 1 pha một giá DT01P80-RE Mesh 5(80)A (kèm gá điện kế) (CPC-EMEC)</v>
          </cell>
          <cell r="D895" t="str">
            <v>Cái</v>
          </cell>
          <cell r="F895" t="str">
            <v>Không xác định</v>
          </cell>
          <cell r="G895" t="str">
            <v>CXA</v>
          </cell>
          <cell r="H895">
            <v>1775</v>
          </cell>
        </row>
        <row r="896">
          <cell r="B896" t="str">
            <v>8.75.60.928.000.00.CXB</v>
          </cell>
          <cell r="C896" t="str">
            <v>Điện kế ĐT 1 pha một giá DT01P80-RE Mesh 5(80)A (kèm gá điện kế) (CPC-EMEC)</v>
          </cell>
          <cell r="D896" t="str">
            <v>Cái</v>
          </cell>
          <cell r="F896" t="str">
            <v>Không xác định</v>
          </cell>
          <cell r="G896" t="str">
            <v>CXB</v>
          </cell>
          <cell r="H896">
            <v>26</v>
          </cell>
        </row>
        <row r="897">
          <cell r="B897" t="str">
            <v>8.75.60.929.000.00.BXX</v>
          </cell>
          <cell r="C897" t="str">
            <v>Công tơ điện tử 1 pha 1 giá H.HỒNG (thu thập dữ liệu từ xa)</v>
          </cell>
          <cell r="D897" t="str">
            <v>Cái</v>
          </cell>
          <cell r="F897" t="str">
            <v>Không xác định</v>
          </cell>
          <cell r="G897" t="str">
            <v>BXX</v>
          </cell>
          <cell r="H897">
            <v>687</v>
          </cell>
        </row>
        <row r="898">
          <cell r="B898" t="str">
            <v>8.75.60.929.000.00.CXA</v>
          </cell>
          <cell r="C898" t="str">
            <v>Công tơ điện tử 1 pha 1 giá H.HỒNG (thu thập dữ liệu từ xa)</v>
          </cell>
          <cell r="D898" t="str">
            <v>Cái</v>
          </cell>
          <cell r="F898" t="str">
            <v>Không xác định</v>
          </cell>
          <cell r="G898" t="str">
            <v>CXA</v>
          </cell>
          <cell r="H898">
            <v>36998</v>
          </cell>
        </row>
        <row r="899">
          <cell r="B899" t="str">
            <v>8.75.60.929.000.00.CXB</v>
          </cell>
          <cell r="C899" t="str">
            <v>Công tơ điện tử 1 pha 1 giá H.HỒNG (thu thập dữ liệu từ xa)</v>
          </cell>
          <cell r="D899" t="str">
            <v>Cái</v>
          </cell>
          <cell r="F899" t="str">
            <v>Không xác định</v>
          </cell>
          <cell r="G899" t="str">
            <v>CXB</v>
          </cell>
          <cell r="H899">
            <v>200</v>
          </cell>
        </row>
        <row r="900">
          <cell r="B900" t="str">
            <v>8.75.60.929.000.00.DXX</v>
          </cell>
          <cell r="C900" t="str">
            <v>Công tơ điện tử 1 pha 1 giá H.HỒNG (thu thập dữ liệu từ xa)</v>
          </cell>
          <cell r="D900" t="str">
            <v>Cái</v>
          </cell>
          <cell r="F900" t="str">
            <v>Không xác định</v>
          </cell>
          <cell r="G900" t="str">
            <v>DXX</v>
          </cell>
          <cell r="H900">
            <v>317</v>
          </cell>
        </row>
        <row r="901">
          <cell r="B901" t="str">
            <v>8.75.60.933.000.00.BXX</v>
          </cell>
          <cell r="C901" t="str">
            <v>Điện kế điện tử 1 pha nhiều giá  GELEX (thu thập dữ liệu từ xa)</v>
          </cell>
          <cell r="D901" t="str">
            <v>Cái</v>
          </cell>
          <cell r="F901" t="str">
            <v>Không xác định</v>
          </cell>
          <cell r="G901" t="str">
            <v>BXX</v>
          </cell>
          <cell r="H901">
            <v>70</v>
          </cell>
        </row>
        <row r="902">
          <cell r="B902" t="str">
            <v>8.75.60.933.000.00.CXA</v>
          </cell>
          <cell r="C902" t="str">
            <v>Điện kế điện tử 1 pha nhiều giá  GELEX (thu thập dữ liệu từ xa)</v>
          </cell>
          <cell r="D902" t="str">
            <v>Cái</v>
          </cell>
          <cell r="F902" t="str">
            <v>Không xác định</v>
          </cell>
          <cell r="G902" t="str">
            <v>CXA</v>
          </cell>
          <cell r="H902">
            <v>1041</v>
          </cell>
        </row>
        <row r="903">
          <cell r="B903" t="str">
            <v>8.75.60.933.000.00.CXB</v>
          </cell>
          <cell r="C903" t="str">
            <v>Điện kế điện tử 1 pha nhiều giá  GELEX (thu thập dữ liệu từ xa)</v>
          </cell>
          <cell r="D903" t="str">
            <v>Cái</v>
          </cell>
          <cell r="F903" t="str">
            <v>Không xác định</v>
          </cell>
          <cell r="G903" t="str">
            <v>CXB</v>
          </cell>
          <cell r="H903">
            <v>47</v>
          </cell>
        </row>
        <row r="904">
          <cell r="B904" t="str">
            <v>8.75.60.933.000.00.DXX</v>
          </cell>
          <cell r="C904" t="str">
            <v>Điện kế điện tử 1 pha nhiều giá  GELEX (thu thập dữ liệu từ xa)</v>
          </cell>
          <cell r="D904" t="str">
            <v>Cái</v>
          </cell>
          <cell r="F904" t="str">
            <v>Không xác định</v>
          </cell>
          <cell r="G904" t="str">
            <v>DXX</v>
          </cell>
          <cell r="H904">
            <v>171</v>
          </cell>
        </row>
        <row r="905">
          <cell r="B905" t="str">
            <v>8.75.60.934.000.00.CXA</v>
          </cell>
          <cell r="C905" t="str">
            <v>Điện kế điện tử 1 pha nhiều giá  GELEX (thu thập dữ liệu từ xa) loại PLC</v>
          </cell>
          <cell r="D905" t="str">
            <v>Cái</v>
          </cell>
          <cell r="F905" t="str">
            <v>Không xác định</v>
          </cell>
          <cell r="G905" t="str">
            <v>CXA</v>
          </cell>
          <cell r="H905">
            <v>3</v>
          </cell>
        </row>
        <row r="906">
          <cell r="B906" t="str">
            <v>8.75.60.935.000.00.BXX</v>
          </cell>
          <cell r="C906" t="str">
            <v>Công tơ điện tử 1 pha nhiều giá H.HỒNG (thu thập dữ liệu từ xa)</v>
          </cell>
          <cell r="D906" t="str">
            <v>Cái</v>
          </cell>
          <cell r="F906" t="str">
            <v>Không xác định</v>
          </cell>
          <cell r="G906" t="str">
            <v>BXX</v>
          </cell>
          <cell r="H906">
            <v>19</v>
          </cell>
        </row>
        <row r="907">
          <cell r="B907" t="str">
            <v>8.75.60.935.000.00.CXA</v>
          </cell>
          <cell r="C907" t="str">
            <v>Công tơ điện tử 1 pha nhiều giá H.HỒNG (thu thập dữ liệu từ xa)</v>
          </cell>
          <cell r="D907" t="str">
            <v>Cái</v>
          </cell>
          <cell r="F907" t="str">
            <v>Không xác định</v>
          </cell>
          <cell r="G907" t="str">
            <v>CXA</v>
          </cell>
          <cell r="H907">
            <v>701</v>
          </cell>
        </row>
        <row r="908">
          <cell r="B908" t="str">
            <v>8.75.60.935.000.00.CXB</v>
          </cell>
          <cell r="C908" t="str">
            <v>Công tơ điện tử 1 pha nhiều giá H.HỒNG (thu thập dữ liệu từ xa)</v>
          </cell>
          <cell r="D908" t="str">
            <v>Cái</v>
          </cell>
          <cell r="F908" t="str">
            <v>Không xác định</v>
          </cell>
          <cell r="G908" t="str">
            <v>CXB</v>
          </cell>
          <cell r="H908">
            <v>11</v>
          </cell>
        </row>
        <row r="909">
          <cell r="B909" t="str">
            <v>8.75.60.935.000.00.DXX</v>
          </cell>
          <cell r="C909" t="str">
            <v>Công tơ điện tử 1 pha nhiều giá H.HỒNG (thu thập dữ liệu từ xa)</v>
          </cell>
          <cell r="D909" t="str">
            <v>Cái</v>
          </cell>
          <cell r="F909" t="str">
            <v>Không xác định</v>
          </cell>
          <cell r="G909" t="str">
            <v>DXX</v>
          </cell>
          <cell r="H909">
            <v>11</v>
          </cell>
        </row>
        <row r="910">
          <cell r="B910" t="str">
            <v>8.75.60.936.KOR.00.BXX</v>
          </cell>
          <cell r="C910" t="str">
            <v>Điện kế điện tử 1 pha một biểu giá 5(100)A - KOR</v>
          </cell>
          <cell r="D910" t="str">
            <v>Cái</v>
          </cell>
          <cell r="F910" t="str">
            <v>Korea, South</v>
          </cell>
          <cell r="G910" t="str">
            <v>BXX</v>
          </cell>
          <cell r="H910">
            <v>2005</v>
          </cell>
        </row>
        <row r="911">
          <cell r="B911" t="str">
            <v>8.75.60.936.KOR.00.CXA</v>
          </cell>
          <cell r="C911" t="str">
            <v>Điện kế điện tử 1 pha một biểu giá 5(100)A - KOR</v>
          </cell>
          <cell r="D911" t="str">
            <v>Cái</v>
          </cell>
          <cell r="F911" t="str">
            <v>Korea, South</v>
          </cell>
          <cell r="G911" t="str">
            <v>CXA</v>
          </cell>
          <cell r="H911">
            <v>553</v>
          </cell>
        </row>
        <row r="912">
          <cell r="B912" t="str">
            <v>8.75.60.936.KOR.00.CXB</v>
          </cell>
          <cell r="C912" t="str">
            <v>Điện kế điện tử 1 pha một biểu giá 5(100)A - KOR</v>
          </cell>
          <cell r="D912" t="str">
            <v>Cái</v>
          </cell>
          <cell r="F912" t="str">
            <v>Korea, South</v>
          </cell>
          <cell r="G912" t="str">
            <v>CXB</v>
          </cell>
          <cell r="H912">
            <v>3</v>
          </cell>
        </row>
        <row r="913">
          <cell r="B913" t="str">
            <v>8.75.60.936.KOR.00.DXX</v>
          </cell>
          <cell r="C913" t="str">
            <v>Điện kế điện tử 1 pha một biểu giá 5(100)A - KOR</v>
          </cell>
          <cell r="D913" t="str">
            <v>Cái</v>
          </cell>
          <cell r="F913" t="str">
            <v>Korea, South</v>
          </cell>
          <cell r="G913" t="str">
            <v>DXX</v>
          </cell>
          <cell r="H913">
            <v>81</v>
          </cell>
        </row>
        <row r="914">
          <cell r="B914" t="str">
            <v>8.75.60.938.KOR.00.BXX</v>
          </cell>
          <cell r="C914" t="str">
            <v>Điện kế điện tử 1 pha nhiều biểu giá 5(100)A - KOR</v>
          </cell>
          <cell r="D914" t="str">
            <v>Cái</v>
          </cell>
          <cell r="F914" t="str">
            <v>Korea, South</v>
          </cell>
          <cell r="G914" t="str">
            <v>BXX</v>
          </cell>
          <cell r="H914">
            <v>20</v>
          </cell>
        </row>
        <row r="915">
          <cell r="B915" t="str">
            <v>8.75.60.938.KOR.00.CXA</v>
          </cell>
          <cell r="C915" t="str">
            <v>Điện kế điện tử 1 pha nhiều biểu giá 5(100)A - KOR</v>
          </cell>
          <cell r="D915" t="str">
            <v>Cái</v>
          </cell>
          <cell r="F915" t="str">
            <v>Korea, South</v>
          </cell>
          <cell r="G915" t="str">
            <v>CXA</v>
          </cell>
          <cell r="H915">
            <v>6299</v>
          </cell>
        </row>
        <row r="916">
          <cell r="B916" t="str">
            <v>8.75.60.938.KOR.00.CXB</v>
          </cell>
          <cell r="C916" t="str">
            <v>Điện kế điện tử 1 pha nhiều biểu giá 5(100)A - KOR</v>
          </cell>
          <cell r="D916" t="str">
            <v>Cái</v>
          </cell>
          <cell r="F916" t="str">
            <v>Korea, South</v>
          </cell>
          <cell r="G916" t="str">
            <v>CXB</v>
          </cell>
          <cell r="H916">
            <v>33</v>
          </cell>
        </row>
        <row r="917">
          <cell r="B917" t="str">
            <v>8.75.60.941.000.00.BXX</v>
          </cell>
          <cell r="C917" t="str">
            <v>Điện kế điện tử 1 pha nhiều giá 10(100)A Vinasino (thu thập dữ liệu từ xa)</v>
          </cell>
          <cell r="D917" t="str">
            <v>Cái</v>
          </cell>
          <cell r="F917" t="str">
            <v>Không xác định</v>
          </cell>
          <cell r="G917" t="str">
            <v>BXX</v>
          </cell>
          <cell r="H917">
            <v>11</v>
          </cell>
        </row>
        <row r="918">
          <cell r="B918" t="str">
            <v>8.75.60.941.000.00.CXA</v>
          </cell>
          <cell r="C918" t="str">
            <v>Điện kế điện tử 1 pha nhiều giá 10(100)A Vinasino (thu thập dữ liệu từ xa)</v>
          </cell>
          <cell r="D918" t="str">
            <v>Cái</v>
          </cell>
          <cell r="F918" t="str">
            <v>Không xác định</v>
          </cell>
          <cell r="G918" t="str">
            <v>CXA</v>
          </cell>
          <cell r="H918">
            <v>353</v>
          </cell>
        </row>
        <row r="919">
          <cell r="B919" t="str">
            <v>8.75.60.941.000.00.CXB</v>
          </cell>
          <cell r="C919" t="str">
            <v>Điện kế điện tử 1 pha nhiều giá 10(100)A Vinasino (thu thập dữ liệu từ xa)</v>
          </cell>
          <cell r="D919" t="str">
            <v>Cái</v>
          </cell>
          <cell r="F919" t="str">
            <v>Không xác định</v>
          </cell>
          <cell r="G919" t="str">
            <v>CXB</v>
          </cell>
          <cell r="H919">
            <v>1</v>
          </cell>
        </row>
        <row r="920">
          <cell r="B920" t="str">
            <v>8.75.60.941.000.00.DXX</v>
          </cell>
          <cell r="C920" t="str">
            <v>Điện kế điện tử 1 pha nhiều giá 10(100)A Vinasino (thu thập dữ liệu từ xa)</v>
          </cell>
          <cell r="D920" t="str">
            <v>Cái</v>
          </cell>
          <cell r="F920" t="str">
            <v>Không xác định</v>
          </cell>
          <cell r="G920" t="str">
            <v>DXX</v>
          </cell>
          <cell r="H920">
            <v>7</v>
          </cell>
        </row>
        <row r="921">
          <cell r="B921" t="str">
            <v>8.75.70.111.000.00.BXX</v>
          </cell>
          <cell r="C921" t="str">
            <v>Công tơ điện tử 1 pha một giá 5(80)A-220V (thu thập dữ liệu từ xa)- PSMART - SF80P-20</v>
          </cell>
          <cell r="D921" t="str">
            <v>Cái</v>
          </cell>
          <cell r="F921" t="str">
            <v>Không xác định</v>
          </cell>
          <cell r="G921" t="str">
            <v>BXX</v>
          </cell>
          <cell r="H921">
            <v>203</v>
          </cell>
        </row>
        <row r="922">
          <cell r="B922" t="str">
            <v>8.75.70.111.000.00.CXA</v>
          </cell>
          <cell r="C922" t="str">
            <v>Công tơ điện tử 1 pha một giá 5(80)A-220V (thu thập dữ liệu từ xa)- PSMART - SF80P-20</v>
          </cell>
          <cell r="D922" t="str">
            <v>Cái</v>
          </cell>
          <cell r="F922" t="str">
            <v>Không xác định</v>
          </cell>
          <cell r="G922" t="str">
            <v>CXA</v>
          </cell>
          <cell r="H922">
            <v>91</v>
          </cell>
        </row>
        <row r="923">
          <cell r="B923" t="str">
            <v>8.75.70.111.000.00.CXB</v>
          </cell>
          <cell r="C923" t="str">
            <v>Công tơ điện tử 1 pha một giá 5(80)A-220V (thu thập dữ liệu từ xa)- PSMART - SF80P-20</v>
          </cell>
          <cell r="D923" t="str">
            <v>Cái</v>
          </cell>
          <cell r="F923" t="str">
            <v>Không xác định</v>
          </cell>
          <cell r="G923" t="str">
            <v>CXB</v>
          </cell>
          <cell r="H923">
            <v>8</v>
          </cell>
        </row>
        <row r="924">
          <cell r="B924" t="str">
            <v>8.75.70.111.000.00.DXX</v>
          </cell>
          <cell r="C924" t="str">
            <v>Công tơ điện tử 1 pha một giá 5(80)A-220V (thu thập dữ liệu từ xa)- PSMART - SF80P-20</v>
          </cell>
          <cell r="D924" t="str">
            <v>Cái</v>
          </cell>
          <cell r="F924" t="str">
            <v>Không xác định</v>
          </cell>
          <cell r="G924" t="str">
            <v>DXX</v>
          </cell>
          <cell r="H924">
            <v>13</v>
          </cell>
        </row>
        <row r="925">
          <cell r="B925" t="str">
            <v>8.75.70.311.000.00.BXX</v>
          </cell>
          <cell r="C925" t="str">
            <v>Công tơ điện tử 3 pha một giá trực tiếp (thu thập dữ liệu từ xa) -  PSMART - TF100P-31</v>
          </cell>
          <cell r="D925" t="str">
            <v>Cái</v>
          </cell>
          <cell r="F925" t="str">
            <v>Không xác định</v>
          </cell>
          <cell r="G925" t="str">
            <v>BXX</v>
          </cell>
          <cell r="H925">
            <v>3</v>
          </cell>
        </row>
        <row r="926">
          <cell r="B926" t="str">
            <v>8.75.70.311.000.00.CXA</v>
          </cell>
          <cell r="C926" t="str">
            <v>Công tơ điện tử 3 pha một giá trực tiếp (thu thập dữ liệu từ xa) -  PSMART - TF100P-31</v>
          </cell>
          <cell r="D926" t="str">
            <v>Cái</v>
          </cell>
          <cell r="F926" t="str">
            <v>Không xác định</v>
          </cell>
          <cell r="G926" t="str">
            <v>CXA</v>
          </cell>
          <cell r="H926">
            <v>158</v>
          </cell>
        </row>
        <row r="927">
          <cell r="B927" t="str">
            <v>8.75.70.311.000.00.CXB</v>
          </cell>
          <cell r="C927" t="str">
            <v>Công tơ điện tử 3 pha một giá trực tiếp (thu thập dữ liệu từ xa) -  PSMART - TF100P-31</v>
          </cell>
          <cell r="D927" t="str">
            <v>Cái</v>
          </cell>
          <cell r="F927" t="str">
            <v>Không xác định</v>
          </cell>
          <cell r="G927" t="str">
            <v>CXB</v>
          </cell>
          <cell r="H927">
            <v>2</v>
          </cell>
        </row>
        <row r="928">
          <cell r="B928" t="str">
            <v>8.75.70.311.000.00.DXX</v>
          </cell>
          <cell r="C928" t="str">
            <v>Công tơ điện tử 3 pha một giá trực tiếp (thu thập dữ liệu từ xa) -  PSMART - TF100P-31</v>
          </cell>
          <cell r="D928" t="str">
            <v>Cái</v>
          </cell>
          <cell r="F928" t="str">
            <v>Không xác định</v>
          </cell>
          <cell r="G928" t="str">
            <v>DXX</v>
          </cell>
          <cell r="H928">
            <v>5</v>
          </cell>
        </row>
        <row r="929">
          <cell r="B929" t="str">
            <v>8.75.70.321.000.00.BXX</v>
          </cell>
          <cell r="C929" t="str">
            <v>Công tơ điện tử 3 pha nhiều giá trực tiếp (thu thập dữ liệu từ xa) - PSMART - TF100m-31</v>
          </cell>
          <cell r="D929" t="str">
            <v>Cái</v>
          </cell>
          <cell r="F929" t="str">
            <v>Không xác định</v>
          </cell>
          <cell r="G929" t="str">
            <v>BXX</v>
          </cell>
          <cell r="H929">
            <v>1</v>
          </cell>
        </row>
        <row r="930">
          <cell r="B930" t="str">
            <v>8.75.70.321.000.00.CXA</v>
          </cell>
          <cell r="C930" t="str">
            <v>Công tơ điện tử 3 pha nhiều giá trực tiếp (thu thập dữ liệu từ xa) - PSMART - TF100m-31</v>
          </cell>
          <cell r="D930" t="str">
            <v>Cái</v>
          </cell>
          <cell r="F930" t="str">
            <v>Không xác định</v>
          </cell>
          <cell r="G930" t="str">
            <v>CXA</v>
          </cell>
          <cell r="H930">
            <v>111</v>
          </cell>
        </row>
        <row r="931">
          <cell r="B931" t="str">
            <v>8.75.70.321.000.00.CXB</v>
          </cell>
          <cell r="C931" t="str">
            <v>Công tơ điện tử 3 pha nhiều giá trực tiếp (thu thập dữ liệu từ xa) - PSMART - TF100m-31</v>
          </cell>
          <cell r="D931" t="str">
            <v>Cái</v>
          </cell>
          <cell r="F931" t="str">
            <v>Không xác định</v>
          </cell>
          <cell r="G931" t="str">
            <v>CXB</v>
          </cell>
          <cell r="H931">
            <v>3</v>
          </cell>
        </row>
        <row r="932">
          <cell r="B932" t="str">
            <v>8.75.70.321.000.00.DXX</v>
          </cell>
          <cell r="C932" t="str">
            <v>Công tơ điện tử 3 pha nhiều giá trực tiếp (thu thập dữ liệu từ xa) - PSMART - TF100m-31</v>
          </cell>
          <cell r="D932" t="str">
            <v>Cái</v>
          </cell>
          <cell r="F932" t="str">
            <v>Không xác định</v>
          </cell>
          <cell r="G932" t="str">
            <v>DXX</v>
          </cell>
          <cell r="H932">
            <v>6</v>
          </cell>
        </row>
        <row r="933">
          <cell r="B933" t="str">
            <v>8.75.70.322.000.00.CXA</v>
          </cell>
          <cell r="C933" t="str">
            <v>Công tơ điện tử 3 pha nhiều giá gián tiếp (thu thập dữ liệu từ xa) - PSMART - TF10m-30</v>
          </cell>
          <cell r="D933" t="str">
            <v>Cái</v>
          </cell>
          <cell r="F933" t="str">
            <v>Không xác định</v>
          </cell>
          <cell r="G933" t="str">
            <v>CXA</v>
          </cell>
          <cell r="H933">
            <v>33</v>
          </cell>
        </row>
        <row r="934">
          <cell r="B934" t="str">
            <v>8.75.70.512.000.00.CXA</v>
          </cell>
          <cell r="C934" t="str">
            <v>Công tơ điện tử 1 pha nhiều giá đo đếm 2 chiều (thu thập dữ liệu từ xa) -Vinasino - VSE1T-10100B</v>
          </cell>
          <cell r="D934" t="str">
            <v>Cái</v>
          </cell>
          <cell r="F934" t="str">
            <v>Không xác định</v>
          </cell>
          <cell r="G934" t="str">
            <v>CXA</v>
          </cell>
          <cell r="H934">
            <v>74</v>
          </cell>
        </row>
        <row r="935">
          <cell r="B935" t="str">
            <v>8.75.70.532.000.00.CXA</v>
          </cell>
          <cell r="C935" t="str">
            <v>Công tơ điện tử 3 pha nhiều giá trực tiếp đo đếm 2 chiều (thu thập dữ liệu từ xa) - Vinasino - VSE3T-10100B</v>
          </cell>
          <cell r="D935" t="str">
            <v>Cái</v>
          </cell>
          <cell r="F935" t="str">
            <v>Không xác định</v>
          </cell>
          <cell r="G935" t="str">
            <v>CXA</v>
          </cell>
          <cell r="H935">
            <v>303</v>
          </cell>
        </row>
        <row r="936">
          <cell r="B936" t="str">
            <v>8.75.70.532.000.00.DXX</v>
          </cell>
          <cell r="C936" t="str">
            <v>Công tơ điện tử 3 pha nhiều giá trực tiếp đo đếm 2 chiều (thu thập dữ liệu từ xa) - Vinasino - VSE3T-10100B</v>
          </cell>
          <cell r="D936" t="str">
            <v>Cái</v>
          </cell>
          <cell r="F936" t="str">
            <v>Không xác định</v>
          </cell>
          <cell r="G936" t="str">
            <v>DXX</v>
          </cell>
          <cell r="H936">
            <v>1</v>
          </cell>
        </row>
        <row r="937">
          <cell r="B937" t="str">
            <v>8.75.70.542.000.00.CXA</v>
          </cell>
          <cell r="C937" t="str">
            <v>Công tơ điện tử 3 pha nhiều giá gián tiếp hạ thế đo đếm 2 chiều (thu thập dữ liệu từ xa) - Vinasino - VSE3T-5B</v>
          </cell>
          <cell r="D937" t="str">
            <v>Cái</v>
          </cell>
          <cell r="F937" t="str">
            <v>Không xác định</v>
          </cell>
          <cell r="G937" t="str">
            <v>CXA</v>
          </cell>
          <cell r="H937">
            <v>11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F0"/>
  </sheetPr>
  <dimension ref="A1:HE1086"/>
  <sheetViews>
    <sheetView zoomScaleNormal="100" zoomScaleSheetLayoutView="100" workbookViewId="0">
      <pane ySplit="2" topLeftCell="A648" activePane="bottomLeft" state="frozen"/>
      <selection activeCell="E81" sqref="E81"/>
      <selection pane="bottomLeft" activeCell="E81" sqref="E81"/>
    </sheetView>
  </sheetViews>
  <sheetFormatPr defaultColWidth="9.140625" defaultRowHeight="15" x14ac:dyDescent="0.25"/>
  <cols>
    <col min="1" max="1" width="7.42578125" style="2" customWidth="1"/>
    <col min="2" max="2" width="21.28515625" style="21" customWidth="1"/>
    <col min="3" max="3" width="21.28515625" style="10" customWidth="1"/>
    <col min="4" max="4" width="21.28515625" style="21" hidden="1" customWidth="1"/>
    <col min="5" max="5" width="24.7109375" style="2" customWidth="1"/>
    <col min="6" max="6" width="15.42578125" style="22" customWidth="1"/>
    <col min="7" max="8" width="15.42578125" style="81" hidden="1" customWidth="1"/>
    <col min="9" max="9" width="23.28515625" style="2" customWidth="1"/>
    <col min="10" max="10" width="11.140625" style="2" customWidth="1"/>
    <col min="11" max="11" width="18.140625" style="2" customWidth="1"/>
    <col min="12" max="12" width="21.28515625" style="2" customWidth="1"/>
    <col min="13" max="13" width="17.5703125" style="2" customWidth="1"/>
    <col min="14" max="14" width="21.28515625" style="2" customWidth="1"/>
    <col min="15" max="15" width="13" style="2" customWidth="1"/>
    <col min="16" max="16384" width="9.140625" style="2"/>
  </cols>
  <sheetData>
    <row r="1" spans="1:213" ht="30.75" customHeight="1" x14ac:dyDescent="0.25">
      <c r="A1" s="286" t="s">
        <v>54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1"/>
      <c r="O1" s="1"/>
    </row>
    <row r="2" spans="1:213" s="87" customFormat="1" ht="33.75" customHeight="1" x14ac:dyDescent="0.25">
      <c r="A2" s="3" t="s">
        <v>0</v>
      </c>
      <c r="B2" s="3" t="s">
        <v>1</v>
      </c>
      <c r="C2" s="4" t="s">
        <v>2</v>
      </c>
      <c r="D2" s="75" t="s">
        <v>2</v>
      </c>
      <c r="E2" s="3" t="s">
        <v>3</v>
      </c>
      <c r="F2" s="5" t="s">
        <v>4</v>
      </c>
      <c r="G2" s="78" t="s">
        <v>4</v>
      </c>
      <c r="H2" s="78"/>
      <c r="I2" s="3" t="s">
        <v>5</v>
      </c>
      <c r="J2" s="3" t="s">
        <v>6</v>
      </c>
      <c r="K2" s="86" t="s">
        <v>7</v>
      </c>
      <c r="L2" s="85" t="s">
        <v>15984</v>
      </c>
      <c r="M2" s="3" t="s">
        <v>8</v>
      </c>
    </row>
    <row r="3" spans="1:213" ht="18" customHeight="1" x14ac:dyDescent="0.25">
      <c r="A3" s="6">
        <v>1</v>
      </c>
      <c r="B3" s="24" t="s">
        <v>5077</v>
      </c>
      <c r="C3" s="27" t="s">
        <v>55</v>
      </c>
      <c r="D3" s="76" t="s">
        <v>55</v>
      </c>
      <c r="E3" s="26" t="s">
        <v>9</v>
      </c>
      <c r="F3" s="26">
        <v>50</v>
      </c>
      <c r="G3" s="79">
        <f>VLOOKUP(B3,Sheet1!$C$11:$K$3568,9,0)</f>
        <v>50</v>
      </c>
      <c r="H3" s="83">
        <f>IF(G3=F3,1,0)</f>
        <v>1</v>
      </c>
      <c r="I3" s="25" t="s">
        <v>25</v>
      </c>
      <c r="J3" s="6">
        <v>2012</v>
      </c>
      <c r="K3" s="7">
        <v>37235000</v>
      </c>
      <c r="L3" s="7">
        <v>12412401</v>
      </c>
      <c r="M3" s="6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</row>
    <row r="4" spans="1:213" ht="18" customHeight="1" x14ac:dyDescent="0.25">
      <c r="A4" s="6">
        <v>2</v>
      </c>
      <c r="B4" s="24" t="s">
        <v>6992</v>
      </c>
      <c r="C4" s="28" t="s">
        <v>56</v>
      </c>
      <c r="D4" s="77" t="s">
        <v>56</v>
      </c>
      <c r="E4" s="11" t="s">
        <v>9</v>
      </c>
      <c r="F4" s="11">
        <v>50</v>
      </c>
      <c r="G4" s="79">
        <f>VLOOKUP(B4,Sheet1!$C$11:$K$3568,9,0)</f>
        <v>50</v>
      </c>
      <c r="H4" s="83">
        <f t="shared" ref="H4:H67" si="0">IF(G4=F4,1,0)</f>
        <v>1</v>
      </c>
      <c r="I4" s="25" t="s">
        <v>25</v>
      </c>
      <c r="J4" s="6">
        <v>2012</v>
      </c>
      <c r="K4" s="7">
        <v>37235000</v>
      </c>
      <c r="L4" s="7">
        <v>12412401</v>
      </c>
      <c r="M4" s="6"/>
      <c r="N4" s="8"/>
    </row>
    <row r="5" spans="1:213" ht="18" customHeight="1" x14ac:dyDescent="0.25">
      <c r="A5" s="6">
        <v>3</v>
      </c>
      <c r="B5" s="24" t="s">
        <v>1211</v>
      </c>
      <c r="C5" s="28" t="s">
        <v>57</v>
      </c>
      <c r="D5" s="77" t="s">
        <v>57</v>
      </c>
      <c r="E5" s="11" t="s">
        <v>9</v>
      </c>
      <c r="F5" s="11">
        <v>50</v>
      </c>
      <c r="G5" s="79">
        <f>VLOOKUP(B5,Sheet1!$C$11:$K$3568,9,0)</f>
        <v>50</v>
      </c>
      <c r="H5" s="83">
        <f t="shared" si="0"/>
        <v>1</v>
      </c>
      <c r="I5" s="25" t="s">
        <v>25</v>
      </c>
      <c r="J5" s="6">
        <v>2014</v>
      </c>
      <c r="K5" s="7">
        <v>47426000</v>
      </c>
      <c r="L5" s="7">
        <v>17949197</v>
      </c>
      <c r="M5" s="6"/>
      <c r="N5" s="8"/>
    </row>
    <row r="6" spans="1:213" ht="18" customHeight="1" x14ac:dyDescent="0.25">
      <c r="A6" s="6">
        <v>4</v>
      </c>
      <c r="B6" s="24" t="s">
        <v>1108</v>
      </c>
      <c r="C6" s="27" t="s">
        <v>58</v>
      </c>
      <c r="D6" s="76" t="s">
        <v>58</v>
      </c>
      <c r="E6" s="26" t="s">
        <v>9</v>
      </c>
      <c r="F6" s="26">
        <v>50</v>
      </c>
      <c r="G6" s="79">
        <f>VLOOKUP(B6,Sheet1!$C$11:$K$3568,9,0)</f>
        <v>50</v>
      </c>
      <c r="H6" s="83">
        <f t="shared" si="0"/>
        <v>1</v>
      </c>
      <c r="I6" s="25" t="s">
        <v>25</v>
      </c>
      <c r="J6" s="6">
        <v>2014</v>
      </c>
      <c r="K6" s="7">
        <v>47426000</v>
      </c>
      <c r="L6" s="7">
        <v>17949197</v>
      </c>
      <c r="M6" s="6"/>
      <c r="N6" s="8"/>
    </row>
    <row r="7" spans="1:213" ht="18" customHeight="1" x14ac:dyDescent="0.25">
      <c r="A7" s="6">
        <v>5</v>
      </c>
      <c r="B7" s="24" t="s">
        <v>12638</v>
      </c>
      <c r="C7" s="28" t="s">
        <v>59</v>
      </c>
      <c r="D7" s="77" t="s">
        <v>59</v>
      </c>
      <c r="E7" s="11" t="s">
        <v>9</v>
      </c>
      <c r="F7" s="11">
        <v>50</v>
      </c>
      <c r="G7" s="79">
        <f>VLOOKUP(B7,Sheet1!$C$11:$K$3568,9,0)</f>
        <v>50</v>
      </c>
      <c r="H7" s="83">
        <f t="shared" si="0"/>
        <v>1</v>
      </c>
      <c r="I7" s="25" t="s">
        <v>25</v>
      </c>
      <c r="J7" s="6">
        <v>2012</v>
      </c>
      <c r="K7" s="7">
        <v>37235000</v>
      </c>
      <c r="L7" s="7">
        <v>11090559</v>
      </c>
      <c r="M7" s="6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</row>
    <row r="8" spans="1:213" ht="18" customHeight="1" x14ac:dyDescent="0.25">
      <c r="A8" s="6">
        <v>6</v>
      </c>
      <c r="B8" s="24" t="s">
        <v>8909</v>
      </c>
      <c r="C8" s="27" t="s">
        <v>60</v>
      </c>
      <c r="D8" s="76" t="s">
        <v>60</v>
      </c>
      <c r="E8" s="26" t="s">
        <v>9</v>
      </c>
      <c r="F8" s="26">
        <v>50</v>
      </c>
      <c r="G8" s="79">
        <f>VLOOKUP(B8,Sheet1!$C$11:$K$3568,9,0)</f>
        <v>50</v>
      </c>
      <c r="H8" s="83">
        <f t="shared" si="0"/>
        <v>1</v>
      </c>
      <c r="I8" s="25" t="s">
        <v>25</v>
      </c>
      <c r="J8" s="6">
        <v>2012</v>
      </c>
      <c r="K8" s="7">
        <v>37235000</v>
      </c>
      <c r="L8" s="7">
        <v>11090559</v>
      </c>
      <c r="M8" s="6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</row>
    <row r="9" spans="1:213" ht="18" customHeight="1" x14ac:dyDescent="0.25">
      <c r="A9" s="6">
        <v>7</v>
      </c>
      <c r="B9" s="24" t="s">
        <v>5056</v>
      </c>
      <c r="C9" s="28" t="s">
        <v>61</v>
      </c>
      <c r="D9" s="77" t="s">
        <v>61</v>
      </c>
      <c r="E9" s="26" t="s">
        <v>9</v>
      </c>
      <c r="F9" s="11">
        <v>50</v>
      </c>
      <c r="G9" s="79">
        <f>VLOOKUP(B9,Sheet1!$C$11:$K$3568,9,0)</f>
        <v>50</v>
      </c>
      <c r="H9" s="83">
        <f t="shared" si="0"/>
        <v>1</v>
      </c>
      <c r="I9" s="25" t="s">
        <v>25</v>
      </c>
      <c r="J9" s="6">
        <v>2014</v>
      </c>
      <c r="K9" s="7">
        <v>44599000</v>
      </c>
      <c r="L9" s="7">
        <v>11868238</v>
      </c>
      <c r="M9" s="6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</row>
    <row r="10" spans="1:213" ht="18" customHeight="1" x14ac:dyDescent="0.25">
      <c r="A10" s="6">
        <v>8</v>
      </c>
      <c r="B10" s="24" t="s">
        <v>10735</v>
      </c>
      <c r="C10" s="27" t="s">
        <v>62</v>
      </c>
      <c r="D10" s="76" t="s">
        <v>62</v>
      </c>
      <c r="E10" s="26" t="s">
        <v>9</v>
      </c>
      <c r="F10" s="26">
        <v>50</v>
      </c>
      <c r="G10" s="79">
        <f>VLOOKUP(B10,Sheet1!$C$11:$K$3568,9,0)</f>
        <v>50</v>
      </c>
      <c r="H10" s="83">
        <f t="shared" si="0"/>
        <v>1</v>
      </c>
      <c r="I10" s="25" t="s">
        <v>12</v>
      </c>
      <c r="J10" s="6">
        <v>2012</v>
      </c>
      <c r="K10" s="7">
        <v>37235000</v>
      </c>
      <c r="L10" s="7">
        <v>9868661</v>
      </c>
      <c r="M10" s="6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</row>
    <row r="11" spans="1:213" ht="18" customHeight="1" x14ac:dyDescent="0.25">
      <c r="A11" s="6">
        <v>9</v>
      </c>
      <c r="B11" s="24" t="s">
        <v>3183</v>
      </c>
      <c r="C11" s="28" t="s">
        <v>63</v>
      </c>
      <c r="D11" s="77" t="s">
        <v>15980</v>
      </c>
      <c r="E11" s="11" t="s">
        <v>9</v>
      </c>
      <c r="F11" s="11">
        <v>50</v>
      </c>
      <c r="G11" s="79">
        <f>VLOOKUP(B11,Sheet1!$C$11:$K$3568,9,0)</f>
        <v>50</v>
      </c>
      <c r="H11" s="83">
        <f t="shared" si="0"/>
        <v>1</v>
      </c>
      <c r="I11" s="25" t="s">
        <v>12</v>
      </c>
      <c r="J11" s="6">
        <v>2012</v>
      </c>
      <c r="K11" s="7">
        <v>44599000</v>
      </c>
      <c r="L11" s="7">
        <v>11868238</v>
      </c>
      <c r="M11" s="6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</row>
    <row r="12" spans="1:213" ht="18" customHeight="1" x14ac:dyDescent="0.25">
      <c r="A12" s="6">
        <v>10</v>
      </c>
      <c r="B12" s="24" t="s">
        <v>8913</v>
      </c>
      <c r="C12" s="28" t="s">
        <v>64</v>
      </c>
      <c r="D12" s="77" t="s">
        <v>64</v>
      </c>
      <c r="E12" s="11" t="s">
        <v>11</v>
      </c>
      <c r="F12" s="11">
        <v>50</v>
      </c>
      <c r="G12" s="79">
        <f>VLOOKUP(B12,Sheet1!$C$11:$K$3568,9,0)</f>
        <v>50</v>
      </c>
      <c r="H12" s="83">
        <f t="shared" si="0"/>
        <v>1</v>
      </c>
      <c r="I12" s="25" t="s">
        <v>25</v>
      </c>
      <c r="J12" s="6">
        <v>2013</v>
      </c>
      <c r="K12" s="7">
        <v>44599000</v>
      </c>
      <c r="L12" s="7">
        <v>13265877</v>
      </c>
      <c r="M12" s="6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</row>
    <row r="13" spans="1:213" ht="18" customHeight="1" x14ac:dyDescent="0.25">
      <c r="A13" s="6">
        <v>11</v>
      </c>
      <c r="B13" s="24" t="s">
        <v>14344</v>
      </c>
      <c r="C13" s="28" t="s">
        <v>65</v>
      </c>
      <c r="D13" s="77" t="s">
        <v>65</v>
      </c>
      <c r="E13" s="11" t="s">
        <v>9</v>
      </c>
      <c r="F13" s="11">
        <v>50</v>
      </c>
      <c r="G13" s="79">
        <f>VLOOKUP(B13,Sheet1!$C$11:$K$3568,9,0)</f>
        <v>50</v>
      </c>
      <c r="H13" s="83">
        <f t="shared" si="0"/>
        <v>1</v>
      </c>
      <c r="I13" s="25" t="s">
        <v>12</v>
      </c>
      <c r="J13" s="6" t="s">
        <v>66</v>
      </c>
      <c r="K13" s="7">
        <v>39137740</v>
      </c>
      <c r="L13" s="7">
        <v>12817427</v>
      </c>
      <c r="M13" s="6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</row>
    <row r="14" spans="1:213" ht="18" customHeight="1" x14ac:dyDescent="0.25">
      <c r="A14" s="6">
        <v>12</v>
      </c>
      <c r="B14" s="24" t="s">
        <v>5232</v>
      </c>
      <c r="C14" s="28" t="s">
        <v>67</v>
      </c>
      <c r="D14" s="77" t="s">
        <v>67</v>
      </c>
      <c r="E14" s="11" t="s">
        <v>9</v>
      </c>
      <c r="F14" s="11">
        <v>50</v>
      </c>
      <c r="G14" s="79">
        <f>VLOOKUP(B14,Sheet1!$C$11:$K$3568,9,0)</f>
        <v>50</v>
      </c>
      <c r="H14" s="83">
        <f t="shared" si="0"/>
        <v>1</v>
      </c>
      <c r="I14" s="25" t="s">
        <v>68</v>
      </c>
      <c r="J14" s="6">
        <v>2014</v>
      </c>
      <c r="K14" s="7">
        <v>35766550</v>
      </c>
      <c r="L14" s="7">
        <v>14157744</v>
      </c>
      <c r="M14" s="6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</row>
    <row r="15" spans="1:213" ht="18" customHeight="1" x14ac:dyDescent="0.25">
      <c r="A15" s="6">
        <v>13</v>
      </c>
      <c r="B15" s="24" t="s">
        <v>12795</v>
      </c>
      <c r="C15" s="28" t="s">
        <v>69</v>
      </c>
      <c r="D15" s="77" t="s">
        <v>69</v>
      </c>
      <c r="E15" s="11" t="s">
        <v>9</v>
      </c>
      <c r="F15" s="11">
        <v>50</v>
      </c>
      <c r="G15" s="79">
        <f>VLOOKUP(B15,Sheet1!$C$11:$K$3568,9,0)</f>
        <v>50</v>
      </c>
      <c r="H15" s="83">
        <f t="shared" si="0"/>
        <v>1</v>
      </c>
      <c r="I15" s="25" t="s">
        <v>12</v>
      </c>
      <c r="J15" s="6">
        <v>2012</v>
      </c>
      <c r="K15" s="7">
        <v>43441000</v>
      </c>
      <c r="L15" s="7">
        <v>15068207</v>
      </c>
      <c r="M15" s="6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</row>
    <row r="16" spans="1:213" ht="18" customHeight="1" x14ac:dyDescent="0.25">
      <c r="A16" s="6">
        <v>14</v>
      </c>
      <c r="B16" s="24" t="s">
        <v>12881</v>
      </c>
      <c r="C16" s="28" t="s">
        <v>70</v>
      </c>
      <c r="D16" s="77" t="s">
        <v>70</v>
      </c>
      <c r="E16" s="11" t="s">
        <v>9</v>
      </c>
      <c r="F16" s="11">
        <v>50</v>
      </c>
      <c r="G16" s="79">
        <f>VLOOKUP(B16,Sheet1!$C$11:$K$3568,9,0)</f>
        <v>50</v>
      </c>
      <c r="H16" s="83">
        <f t="shared" si="0"/>
        <v>1</v>
      </c>
      <c r="I16" s="25" t="s">
        <v>12</v>
      </c>
      <c r="J16" s="6">
        <v>2013</v>
      </c>
      <c r="K16" s="7">
        <v>39137740</v>
      </c>
      <c r="L16" s="7">
        <v>12667781</v>
      </c>
      <c r="M16" s="6"/>
      <c r="N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X16" s="8"/>
      <c r="GY16" s="8"/>
      <c r="GZ16" s="8"/>
      <c r="HA16" s="8"/>
      <c r="HB16" s="8"/>
      <c r="HC16" s="8"/>
    </row>
    <row r="17" spans="1:213" ht="18" customHeight="1" x14ac:dyDescent="0.25">
      <c r="A17" s="6">
        <v>15</v>
      </c>
      <c r="B17" s="24" t="s">
        <v>8904</v>
      </c>
      <c r="C17" s="28" t="s">
        <v>71</v>
      </c>
      <c r="D17" s="77" t="s">
        <v>71</v>
      </c>
      <c r="E17" s="11" t="s">
        <v>9</v>
      </c>
      <c r="F17" s="11">
        <v>50</v>
      </c>
      <c r="G17" s="79">
        <f>VLOOKUP(B17,Sheet1!$C$11:$K$3568,9,0)</f>
        <v>50</v>
      </c>
      <c r="H17" s="83">
        <f t="shared" si="0"/>
        <v>1</v>
      </c>
      <c r="I17" s="25" t="s">
        <v>68</v>
      </c>
      <c r="J17" s="6">
        <v>2014</v>
      </c>
      <c r="K17" s="7">
        <v>42111000</v>
      </c>
      <c r="L17" s="7">
        <v>14430217</v>
      </c>
      <c r="M17" s="6"/>
      <c r="N17" s="8"/>
    </row>
    <row r="18" spans="1:213" ht="18" customHeight="1" x14ac:dyDescent="0.25">
      <c r="A18" s="6">
        <v>16</v>
      </c>
      <c r="B18" s="24" t="s">
        <v>14364</v>
      </c>
      <c r="C18" s="28" t="s">
        <v>72</v>
      </c>
      <c r="D18" s="77" t="s">
        <v>72</v>
      </c>
      <c r="E18" s="11" t="s">
        <v>9</v>
      </c>
      <c r="F18" s="11">
        <v>50</v>
      </c>
      <c r="G18" s="79">
        <f>VLOOKUP(B18,Sheet1!$C$11:$K$3568,9,0)</f>
        <v>50</v>
      </c>
      <c r="H18" s="83">
        <f t="shared" si="0"/>
        <v>1</v>
      </c>
      <c r="I18" s="25" t="s">
        <v>12</v>
      </c>
      <c r="J18" s="6">
        <v>2012</v>
      </c>
      <c r="K18" s="7">
        <v>37235000</v>
      </c>
      <c r="L18" s="7">
        <v>12411757</v>
      </c>
      <c r="M18" s="6"/>
      <c r="N18" s="8"/>
    </row>
    <row r="19" spans="1:213" ht="18" customHeight="1" x14ac:dyDescent="0.25">
      <c r="A19" s="6">
        <v>17</v>
      </c>
      <c r="B19" s="24" t="s">
        <v>3173</v>
      </c>
      <c r="C19" s="28" t="s">
        <v>73</v>
      </c>
      <c r="D19" s="77" t="s">
        <v>73</v>
      </c>
      <c r="E19" s="11" t="s">
        <v>9</v>
      </c>
      <c r="F19" s="11">
        <v>50</v>
      </c>
      <c r="G19" s="79">
        <f>VLOOKUP(B19,Sheet1!$C$11:$K$3568,9,0)</f>
        <v>50</v>
      </c>
      <c r="H19" s="83">
        <f t="shared" si="0"/>
        <v>1</v>
      </c>
      <c r="I19" s="25" t="s">
        <v>68</v>
      </c>
      <c r="J19" s="6">
        <v>2014</v>
      </c>
      <c r="K19" s="7">
        <v>35766550</v>
      </c>
      <c r="L19" s="7">
        <v>14045949</v>
      </c>
      <c r="M19" s="6"/>
      <c r="N19" s="8"/>
    </row>
    <row r="20" spans="1:213" ht="18" customHeight="1" x14ac:dyDescent="0.25">
      <c r="A20" s="6">
        <v>18</v>
      </c>
      <c r="B20" s="24" t="s">
        <v>12641</v>
      </c>
      <c r="C20" s="28" t="s">
        <v>74</v>
      </c>
      <c r="D20" s="77" t="s">
        <v>74</v>
      </c>
      <c r="E20" s="11" t="s">
        <v>9</v>
      </c>
      <c r="F20" s="11">
        <v>50</v>
      </c>
      <c r="G20" s="79">
        <f>VLOOKUP(B20,Sheet1!$C$11:$K$3568,9,0)</f>
        <v>50</v>
      </c>
      <c r="H20" s="83">
        <f t="shared" si="0"/>
        <v>1</v>
      </c>
      <c r="I20" s="25" t="s">
        <v>12</v>
      </c>
      <c r="J20" s="6">
        <v>2012</v>
      </c>
      <c r="K20" s="7">
        <v>37235000</v>
      </c>
      <c r="L20" s="7">
        <v>12211021</v>
      </c>
      <c r="M20" s="6"/>
      <c r="N20" s="8"/>
    </row>
    <row r="21" spans="1:213" ht="18" customHeight="1" x14ac:dyDescent="0.25">
      <c r="A21" s="6">
        <v>19</v>
      </c>
      <c r="B21" s="24" t="s">
        <v>9086</v>
      </c>
      <c r="C21" s="28" t="s">
        <v>75</v>
      </c>
      <c r="D21" s="77" t="s">
        <v>75</v>
      </c>
      <c r="E21" s="11" t="s">
        <v>9</v>
      </c>
      <c r="F21" s="11">
        <v>50</v>
      </c>
      <c r="G21" s="79">
        <f>VLOOKUP(B21,Sheet1!$C$11:$K$3568,9,0)</f>
        <v>50</v>
      </c>
      <c r="H21" s="83">
        <f t="shared" si="0"/>
        <v>1</v>
      </c>
      <c r="I21" s="25" t="s">
        <v>25</v>
      </c>
      <c r="J21" s="6">
        <v>2014</v>
      </c>
      <c r="K21" s="7">
        <v>36490000</v>
      </c>
      <c r="L21" s="7">
        <v>9840726</v>
      </c>
      <c r="M21" s="6"/>
      <c r="N21" s="8"/>
    </row>
    <row r="22" spans="1:213" ht="18" customHeight="1" x14ac:dyDescent="0.25">
      <c r="A22" s="6">
        <v>20</v>
      </c>
      <c r="B22" s="24" t="s">
        <v>5269</v>
      </c>
      <c r="C22" s="28" t="s">
        <v>76</v>
      </c>
      <c r="D22" s="77" t="s">
        <v>76</v>
      </c>
      <c r="E22" s="11" t="s">
        <v>9</v>
      </c>
      <c r="F22" s="11">
        <v>50</v>
      </c>
      <c r="G22" s="79">
        <f>VLOOKUP(B22,Sheet1!$C$11:$K$3568,9,0)</f>
        <v>50</v>
      </c>
      <c r="H22" s="83">
        <f t="shared" si="0"/>
        <v>1</v>
      </c>
      <c r="I22" s="25" t="s">
        <v>12</v>
      </c>
      <c r="J22" s="6">
        <v>2012</v>
      </c>
      <c r="K22" s="7">
        <v>37235000</v>
      </c>
      <c r="L22" s="7">
        <v>10287595</v>
      </c>
      <c r="M22" s="6"/>
      <c r="N22" s="8"/>
    </row>
    <row r="23" spans="1:213" ht="18" customHeight="1" x14ac:dyDescent="0.25">
      <c r="A23" s="6">
        <v>21</v>
      </c>
      <c r="B23" s="24" t="s">
        <v>9127</v>
      </c>
      <c r="C23" s="28" t="s">
        <v>77</v>
      </c>
      <c r="D23" s="77" t="s">
        <v>77</v>
      </c>
      <c r="E23" s="11" t="s">
        <v>11</v>
      </c>
      <c r="F23" s="11">
        <v>50</v>
      </c>
      <c r="G23" s="79">
        <f>VLOOKUP(B23,Sheet1!$C$11:$K$3568,9,0)</f>
        <v>50</v>
      </c>
      <c r="H23" s="83">
        <f t="shared" si="0"/>
        <v>1</v>
      </c>
      <c r="I23" s="25" t="s">
        <v>12</v>
      </c>
      <c r="J23" s="6">
        <v>2015</v>
      </c>
      <c r="K23" s="7">
        <v>39489580</v>
      </c>
      <c r="L23" s="7">
        <v>21580376</v>
      </c>
      <c r="M23" s="6"/>
      <c r="N23" s="8"/>
    </row>
    <row r="24" spans="1:213" ht="18" customHeight="1" x14ac:dyDescent="0.25">
      <c r="A24" s="6">
        <v>22</v>
      </c>
      <c r="B24" s="24" t="s">
        <v>12884</v>
      </c>
      <c r="C24" s="28" t="s">
        <v>78</v>
      </c>
      <c r="D24" s="77" t="s">
        <v>78</v>
      </c>
      <c r="E24" s="11" t="s">
        <v>9</v>
      </c>
      <c r="F24" s="11">
        <v>50</v>
      </c>
      <c r="G24" s="79">
        <f>VLOOKUP(B24,Sheet1!$C$11:$K$3568,9,0)</f>
        <v>50</v>
      </c>
      <c r="H24" s="83">
        <f t="shared" si="0"/>
        <v>1</v>
      </c>
      <c r="I24" s="25" t="s">
        <v>12</v>
      </c>
      <c r="J24" s="6">
        <v>2014</v>
      </c>
      <c r="K24" s="7">
        <v>36644000</v>
      </c>
      <c r="L24" s="7">
        <v>19848815</v>
      </c>
      <c r="M24" s="6"/>
      <c r="N24" s="8"/>
    </row>
    <row r="25" spans="1:213" ht="18" customHeight="1" x14ac:dyDescent="0.25">
      <c r="A25" s="6">
        <v>23</v>
      </c>
      <c r="B25" s="24" t="s">
        <v>14642</v>
      </c>
      <c r="C25" s="28" t="s">
        <v>79</v>
      </c>
      <c r="D25" s="77" t="s">
        <v>79</v>
      </c>
      <c r="E25" s="11" t="s">
        <v>9</v>
      </c>
      <c r="F25" s="11">
        <v>50</v>
      </c>
      <c r="G25" s="79">
        <f>VLOOKUP(B25,Sheet1!$C$11:$K$3568,9,0)</f>
        <v>50</v>
      </c>
      <c r="H25" s="83">
        <f t="shared" si="0"/>
        <v>1</v>
      </c>
      <c r="I25" s="25" t="s">
        <v>12</v>
      </c>
      <c r="J25" s="6">
        <v>2015</v>
      </c>
      <c r="K25" s="7">
        <v>33098000</v>
      </c>
      <c r="L25" s="7">
        <v>18080119</v>
      </c>
      <c r="M25" s="6"/>
      <c r="N25" s="8"/>
    </row>
    <row r="26" spans="1:213" ht="18" customHeight="1" x14ac:dyDescent="0.25">
      <c r="A26" s="6">
        <v>24</v>
      </c>
      <c r="B26" s="24" t="s">
        <v>3448</v>
      </c>
      <c r="C26" s="28" t="s">
        <v>80</v>
      </c>
      <c r="D26" s="77" t="s">
        <v>80</v>
      </c>
      <c r="E26" s="11" t="s">
        <v>9</v>
      </c>
      <c r="F26" s="11">
        <v>50</v>
      </c>
      <c r="G26" s="79">
        <f>VLOOKUP(B26,Sheet1!$C$11:$K$3568,9,0)</f>
        <v>50</v>
      </c>
      <c r="H26" s="83">
        <f t="shared" si="0"/>
        <v>1</v>
      </c>
      <c r="I26" s="25" t="s">
        <v>12</v>
      </c>
      <c r="J26" s="6">
        <v>2012</v>
      </c>
      <c r="K26" s="7">
        <v>37235000</v>
      </c>
      <c r="L26" s="7">
        <v>12211395</v>
      </c>
      <c r="M26" s="6"/>
      <c r="N26" s="8"/>
    </row>
    <row r="27" spans="1:213" ht="18" customHeight="1" x14ac:dyDescent="0.25">
      <c r="A27" s="6">
        <v>25</v>
      </c>
      <c r="B27" s="24" t="s">
        <v>7186</v>
      </c>
      <c r="C27" s="28" t="s">
        <v>81</v>
      </c>
      <c r="D27" s="77" t="s">
        <v>81</v>
      </c>
      <c r="E27" s="11" t="s">
        <v>9</v>
      </c>
      <c r="F27" s="11">
        <v>50</v>
      </c>
      <c r="G27" s="79">
        <f>VLOOKUP(B27,Sheet1!$C$11:$K$3568,9,0)</f>
        <v>50</v>
      </c>
      <c r="H27" s="83">
        <f t="shared" si="0"/>
        <v>1</v>
      </c>
      <c r="I27" s="25" t="s">
        <v>12</v>
      </c>
      <c r="J27" s="6">
        <v>2014</v>
      </c>
      <c r="K27" s="7">
        <v>36644000</v>
      </c>
      <c r="L27" s="7">
        <v>14467977</v>
      </c>
      <c r="M27" s="6"/>
      <c r="N27" s="8"/>
    </row>
    <row r="28" spans="1:213" ht="18" customHeight="1" x14ac:dyDescent="0.25">
      <c r="A28" s="6">
        <v>26</v>
      </c>
      <c r="B28" s="24" t="s">
        <v>1380</v>
      </c>
      <c r="C28" s="28" t="s">
        <v>82</v>
      </c>
      <c r="D28" s="77" t="s">
        <v>82</v>
      </c>
      <c r="E28" s="11" t="s">
        <v>9</v>
      </c>
      <c r="F28" s="11">
        <v>50</v>
      </c>
      <c r="G28" s="79">
        <f>VLOOKUP(B28,Sheet1!$C$11:$K$3568,9,0)</f>
        <v>50</v>
      </c>
      <c r="H28" s="83">
        <f t="shared" si="0"/>
        <v>1</v>
      </c>
      <c r="I28" s="25" t="s">
        <v>25</v>
      </c>
      <c r="J28" s="6">
        <v>2012</v>
      </c>
      <c r="K28" s="7">
        <v>36490000</v>
      </c>
      <c r="L28" s="7">
        <v>13698323</v>
      </c>
      <c r="M28" s="6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</row>
    <row r="29" spans="1:213" ht="18" customHeight="1" x14ac:dyDescent="0.25">
      <c r="A29" s="6">
        <v>27</v>
      </c>
      <c r="B29" s="24" t="s">
        <v>3444</v>
      </c>
      <c r="C29" s="28" t="s">
        <v>83</v>
      </c>
      <c r="D29" s="77" t="s">
        <v>83</v>
      </c>
      <c r="E29" s="11" t="s">
        <v>9</v>
      </c>
      <c r="F29" s="11">
        <v>50</v>
      </c>
      <c r="G29" s="79">
        <f>VLOOKUP(B29,Sheet1!$C$11:$K$3568,9,0)</f>
        <v>50</v>
      </c>
      <c r="H29" s="83">
        <f t="shared" si="0"/>
        <v>1</v>
      </c>
      <c r="I29" s="25" t="s">
        <v>12</v>
      </c>
      <c r="J29" s="6">
        <v>2012</v>
      </c>
      <c r="K29" s="7">
        <v>37235000</v>
      </c>
      <c r="L29" s="7">
        <v>12211395</v>
      </c>
      <c r="M29" s="6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</row>
    <row r="30" spans="1:213" ht="18" customHeight="1" x14ac:dyDescent="0.25">
      <c r="A30" s="6">
        <v>28</v>
      </c>
      <c r="B30" s="24" t="s">
        <v>1390</v>
      </c>
      <c r="C30" s="28" t="s">
        <v>84</v>
      </c>
      <c r="D30" s="77" t="s">
        <v>84</v>
      </c>
      <c r="E30" s="11" t="s">
        <v>9</v>
      </c>
      <c r="F30" s="11">
        <v>50</v>
      </c>
      <c r="G30" s="79">
        <f>VLOOKUP(B30,Sheet1!$C$11:$K$3568,9,0)</f>
        <v>50</v>
      </c>
      <c r="H30" s="83">
        <f t="shared" si="0"/>
        <v>1</v>
      </c>
      <c r="I30" s="25" t="s">
        <v>12</v>
      </c>
      <c r="J30" s="6">
        <v>2012</v>
      </c>
      <c r="K30" s="7">
        <v>36490000</v>
      </c>
      <c r="L30" s="7">
        <v>13683767</v>
      </c>
      <c r="M30" s="6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</row>
    <row r="31" spans="1:213" ht="18" customHeight="1" x14ac:dyDescent="0.25">
      <c r="A31" s="6">
        <v>29</v>
      </c>
      <c r="B31" s="24" t="s">
        <v>1408</v>
      </c>
      <c r="C31" s="28" t="s">
        <v>85</v>
      </c>
      <c r="D31" s="77" t="s">
        <v>85</v>
      </c>
      <c r="E31" s="11" t="s">
        <v>9</v>
      </c>
      <c r="F31" s="11">
        <v>50</v>
      </c>
      <c r="G31" s="79">
        <f>VLOOKUP(B31,Sheet1!$C$11:$K$3568,9,0)</f>
        <v>50</v>
      </c>
      <c r="H31" s="83">
        <f t="shared" si="0"/>
        <v>1</v>
      </c>
      <c r="I31" s="25" t="s">
        <v>12</v>
      </c>
      <c r="J31" s="6">
        <v>2013</v>
      </c>
      <c r="K31" s="7">
        <v>37826000</v>
      </c>
      <c r="L31" s="7">
        <v>19426421</v>
      </c>
      <c r="M31" s="6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</row>
    <row r="32" spans="1:213" ht="18" customHeight="1" x14ac:dyDescent="0.25">
      <c r="A32" s="6">
        <v>30</v>
      </c>
      <c r="B32" s="24" t="s">
        <v>1414</v>
      </c>
      <c r="C32" s="28" t="s">
        <v>86</v>
      </c>
      <c r="D32" s="77" t="s">
        <v>86</v>
      </c>
      <c r="E32" s="11" t="s">
        <v>9</v>
      </c>
      <c r="F32" s="11">
        <v>50</v>
      </c>
      <c r="G32" s="79">
        <f>VLOOKUP(B32,Sheet1!$C$11:$K$3568,9,0)</f>
        <v>50</v>
      </c>
      <c r="H32" s="83">
        <f t="shared" si="0"/>
        <v>1</v>
      </c>
      <c r="I32" s="25" t="s">
        <v>12</v>
      </c>
      <c r="J32" s="6">
        <v>2012</v>
      </c>
      <c r="K32" s="7">
        <v>37235000</v>
      </c>
      <c r="L32" s="7">
        <v>11287775</v>
      </c>
      <c r="M32" s="6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</row>
    <row r="33" spans="1:213" ht="18" customHeight="1" x14ac:dyDescent="0.25">
      <c r="A33" s="6">
        <v>31</v>
      </c>
      <c r="B33" s="24" t="s">
        <v>3714</v>
      </c>
      <c r="C33" s="28" t="s">
        <v>87</v>
      </c>
      <c r="D33" s="77" t="s">
        <v>87</v>
      </c>
      <c r="E33" s="11" t="s">
        <v>11</v>
      </c>
      <c r="F33" s="11">
        <v>50</v>
      </c>
      <c r="G33" s="79">
        <f>VLOOKUP(B33,Sheet1!$C$11:$K$3568,9,0)</f>
        <v>50</v>
      </c>
      <c r="H33" s="83">
        <f t="shared" si="0"/>
        <v>1</v>
      </c>
      <c r="I33" s="25" t="s">
        <v>12</v>
      </c>
      <c r="J33" s="6">
        <v>2016</v>
      </c>
      <c r="K33" s="7">
        <v>39876300</v>
      </c>
      <c r="L33" s="7">
        <v>22888107</v>
      </c>
      <c r="M33" s="6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</row>
    <row r="34" spans="1:213" ht="18" customHeight="1" x14ac:dyDescent="0.25">
      <c r="A34" s="6">
        <v>32</v>
      </c>
      <c r="B34" s="24" t="s">
        <v>1437</v>
      </c>
      <c r="C34" s="28" t="s">
        <v>88</v>
      </c>
      <c r="D34" s="77" t="s">
        <v>88</v>
      </c>
      <c r="E34" s="11" t="s">
        <v>9</v>
      </c>
      <c r="F34" s="11">
        <v>50</v>
      </c>
      <c r="G34" s="79">
        <f>VLOOKUP(B34,Sheet1!$C$11:$K$3568,9,0)</f>
        <v>50</v>
      </c>
      <c r="H34" s="83">
        <f t="shared" si="0"/>
        <v>1</v>
      </c>
      <c r="I34" s="25" t="s">
        <v>12</v>
      </c>
      <c r="J34" s="6">
        <v>2013</v>
      </c>
      <c r="K34" s="7">
        <v>36644000</v>
      </c>
      <c r="L34" s="7">
        <v>18137170</v>
      </c>
      <c r="M34" s="6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</row>
    <row r="35" spans="1:213" ht="18" customHeight="1" x14ac:dyDescent="0.25">
      <c r="A35" s="6">
        <v>33</v>
      </c>
      <c r="B35" s="24" t="s">
        <v>12949</v>
      </c>
      <c r="C35" s="28" t="s">
        <v>89</v>
      </c>
      <c r="D35" s="77" t="s">
        <v>89</v>
      </c>
      <c r="E35" s="11" t="s">
        <v>9</v>
      </c>
      <c r="F35" s="11">
        <v>50</v>
      </c>
      <c r="G35" s="79">
        <f>VLOOKUP(B35,Sheet1!$C$11:$K$3568,9,0)</f>
        <v>50</v>
      </c>
      <c r="H35" s="83">
        <f t="shared" si="0"/>
        <v>1</v>
      </c>
      <c r="I35" s="25" t="s">
        <v>25</v>
      </c>
      <c r="J35" s="6">
        <v>2014</v>
      </c>
      <c r="K35" s="7">
        <v>35911000</v>
      </c>
      <c r="L35" s="7">
        <v>13655618</v>
      </c>
      <c r="M35" s="6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</row>
    <row r="36" spans="1:213" ht="18" customHeight="1" x14ac:dyDescent="0.25">
      <c r="A36" s="6">
        <v>34</v>
      </c>
      <c r="B36" s="24" t="s">
        <v>11021</v>
      </c>
      <c r="C36" s="28" t="s">
        <v>90</v>
      </c>
      <c r="D36" s="77" t="s">
        <v>90</v>
      </c>
      <c r="E36" s="11" t="s">
        <v>9</v>
      </c>
      <c r="F36" s="11">
        <v>50</v>
      </c>
      <c r="G36" s="79">
        <f>VLOOKUP(B36,Sheet1!$C$11:$K$3568,9,0)</f>
        <v>50</v>
      </c>
      <c r="H36" s="83">
        <f t="shared" si="0"/>
        <v>1</v>
      </c>
      <c r="I36" s="25" t="s">
        <v>12</v>
      </c>
      <c r="J36" s="6">
        <v>2014</v>
      </c>
      <c r="K36" s="7">
        <v>35462000</v>
      </c>
      <c r="L36" s="7">
        <v>16706684</v>
      </c>
      <c r="M36" s="6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</row>
    <row r="37" spans="1:213" ht="18" customHeight="1" x14ac:dyDescent="0.25">
      <c r="A37" s="6">
        <v>35</v>
      </c>
      <c r="B37" s="24" t="s">
        <v>1508</v>
      </c>
      <c r="C37" s="28" t="s">
        <v>91</v>
      </c>
      <c r="D37" s="77" t="s">
        <v>1507</v>
      </c>
      <c r="E37" s="11" t="s">
        <v>9</v>
      </c>
      <c r="F37" s="11">
        <v>50</v>
      </c>
      <c r="G37" s="79">
        <f>VLOOKUP(B37,Sheet1!$C$11:$K$3568,9,0)</f>
        <v>50</v>
      </c>
      <c r="H37" s="83">
        <f t="shared" si="0"/>
        <v>1</v>
      </c>
      <c r="I37" s="25" t="s">
        <v>12</v>
      </c>
      <c r="J37" s="6">
        <v>2014</v>
      </c>
      <c r="K37" s="7">
        <v>36644000</v>
      </c>
      <c r="L37" s="7">
        <v>14548517</v>
      </c>
      <c r="M37" s="6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</row>
    <row r="38" spans="1:213" ht="18" customHeight="1" x14ac:dyDescent="0.25">
      <c r="A38" s="6">
        <v>36</v>
      </c>
      <c r="B38" s="24" t="s">
        <v>1503</v>
      </c>
      <c r="C38" s="28" t="s">
        <v>92</v>
      </c>
      <c r="D38" s="77" t="s">
        <v>1502</v>
      </c>
      <c r="E38" s="11" t="s">
        <v>9</v>
      </c>
      <c r="F38" s="11">
        <v>50</v>
      </c>
      <c r="G38" s="79">
        <f>VLOOKUP(B38,Sheet1!$C$11:$K$3568,9,0)</f>
        <v>50</v>
      </c>
      <c r="H38" s="83">
        <f t="shared" si="0"/>
        <v>1</v>
      </c>
      <c r="I38" s="25" t="s">
        <v>12</v>
      </c>
      <c r="J38" s="6">
        <v>2012</v>
      </c>
      <c r="K38" s="7">
        <v>37235000</v>
      </c>
      <c r="L38" s="7">
        <v>11078880</v>
      </c>
      <c r="M38" s="6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</row>
    <row r="39" spans="1:213" ht="18" customHeight="1" x14ac:dyDescent="0.25">
      <c r="A39" s="6">
        <v>37</v>
      </c>
      <c r="B39" s="24" t="s">
        <v>1493</v>
      </c>
      <c r="C39" s="28" t="s">
        <v>93</v>
      </c>
      <c r="D39" s="77" t="s">
        <v>93</v>
      </c>
      <c r="E39" s="11" t="s">
        <v>11</v>
      </c>
      <c r="F39" s="11">
        <v>50</v>
      </c>
      <c r="G39" s="79">
        <f>VLOOKUP(B39,Sheet1!$C$11:$K$3568,9,0)</f>
        <v>50</v>
      </c>
      <c r="H39" s="83">
        <f t="shared" si="0"/>
        <v>1</v>
      </c>
      <c r="I39" s="25" t="s">
        <v>12</v>
      </c>
      <c r="J39" s="6">
        <v>2016</v>
      </c>
      <c r="K39" s="7">
        <v>39876300</v>
      </c>
      <c r="L39" s="7">
        <v>23835144</v>
      </c>
      <c r="M39" s="6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</row>
    <row r="40" spans="1:213" ht="18" customHeight="1" x14ac:dyDescent="0.25">
      <c r="A40" s="6">
        <v>38</v>
      </c>
      <c r="B40" s="24" t="s">
        <v>3516</v>
      </c>
      <c r="C40" s="28" t="s">
        <v>94</v>
      </c>
      <c r="D40" s="77" t="s">
        <v>15981</v>
      </c>
      <c r="E40" s="11" t="s">
        <v>9</v>
      </c>
      <c r="F40" s="11">
        <v>50</v>
      </c>
      <c r="G40" s="79">
        <f>VLOOKUP(B40,Sheet1!$C$11:$K$3568,9,0)</f>
        <v>50</v>
      </c>
      <c r="H40" s="83">
        <f t="shared" si="0"/>
        <v>1</v>
      </c>
      <c r="I40" s="25" t="s">
        <v>12</v>
      </c>
      <c r="J40" s="6">
        <v>2012</v>
      </c>
      <c r="K40" s="7">
        <v>55000000</v>
      </c>
      <c r="L40" s="7">
        <v>21898588</v>
      </c>
      <c r="M40" s="6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</row>
    <row r="41" spans="1:213" ht="18" customHeight="1" x14ac:dyDescent="0.25">
      <c r="A41" s="6">
        <v>39</v>
      </c>
      <c r="B41" s="24" t="s">
        <v>5399</v>
      </c>
      <c r="C41" s="28" t="s">
        <v>95</v>
      </c>
      <c r="D41" s="77" t="s">
        <v>95</v>
      </c>
      <c r="E41" s="11" t="s">
        <v>9</v>
      </c>
      <c r="F41" s="11">
        <v>50</v>
      </c>
      <c r="G41" s="79">
        <f>VLOOKUP(B41,Sheet1!$C$11:$K$3568,9,0)</f>
        <v>50</v>
      </c>
      <c r="H41" s="83">
        <f t="shared" si="0"/>
        <v>1</v>
      </c>
      <c r="I41" s="25" t="s">
        <v>12</v>
      </c>
      <c r="J41" s="6">
        <v>2013</v>
      </c>
      <c r="K41" s="7">
        <v>36644000</v>
      </c>
      <c r="L41" s="7">
        <v>18097707</v>
      </c>
      <c r="M41" s="6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</row>
    <row r="42" spans="1:213" ht="18" customHeight="1" x14ac:dyDescent="0.25">
      <c r="A42" s="6">
        <v>40</v>
      </c>
      <c r="B42" s="24" t="s">
        <v>14744</v>
      </c>
      <c r="C42" s="28" t="s">
        <v>96</v>
      </c>
      <c r="D42" s="77" t="s">
        <v>14743</v>
      </c>
      <c r="E42" s="11" t="s">
        <v>9</v>
      </c>
      <c r="F42" s="11">
        <v>50</v>
      </c>
      <c r="G42" s="79">
        <f>VLOOKUP(B42,Sheet1!$C$11:$K$3568,9,0)</f>
        <v>50</v>
      </c>
      <c r="H42" s="83">
        <f t="shared" si="0"/>
        <v>1</v>
      </c>
      <c r="I42" s="25" t="s">
        <v>12</v>
      </c>
      <c r="J42" s="6">
        <v>2012</v>
      </c>
      <c r="K42" s="7">
        <v>37235000</v>
      </c>
      <c r="L42" s="7">
        <v>11095710</v>
      </c>
      <c r="M42" s="6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</row>
    <row r="43" spans="1:213" ht="18" customHeight="1" x14ac:dyDescent="0.25">
      <c r="A43" s="6">
        <v>41</v>
      </c>
      <c r="B43" s="24" t="s">
        <v>14739</v>
      </c>
      <c r="C43" s="27" t="s">
        <v>97</v>
      </c>
      <c r="D43" s="76" t="s">
        <v>14738</v>
      </c>
      <c r="E43" s="26" t="s">
        <v>9</v>
      </c>
      <c r="F43" s="26">
        <v>50</v>
      </c>
      <c r="G43" s="79">
        <f>VLOOKUP(B43,Sheet1!$C$11:$K$3568,9,0)</f>
        <v>50</v>
      </c>
      <c r="H43" s="83">
        <f t="shared" si="0"/>
        <v>1</v>
      </c>
      <c r="I43" s="25" t="s">
        <v>12</v>
      </c>
      <c r="J43" s="6">
        <v>2012</v>
      </c>
      <c r="K43" s="7">
        <v>37235000</v>
      </c>
      <c r="L43" s="7">
        <v>11095710</v>
      </c>
      <c r="M43" s="6"/>
      <c r="N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X43" s="8"/>
      <c r="GY43" s="8"/>
      <c r="GZ43" s="8"/>
      <c r="HA43" s="8"/>
      <c r="HB43" s="8"/>
      <c r="HC43" s="8"/>
    </row>
    <row r="44" spans="1:213" ht="18" customHeight="1" x14ac:dyDescent="0.25">
      <c r="A44" s="6">
        <v>42</v>
      </c>
      <c r="B44" s="24" t="s">
        <v>14767</v>
      </c>
      <c r="C44" s="27" t="s">
        <v>98</v>
      </c>
      <c r="D44" s="76" t="s">
        <v>98</v>
      </c>
      <c r="E44" s="26" t="s">
        <v>11</v>
      </c>
      <c r="F44" s="26">
        <v>50</v>
      </c>
      <c r="G44" s="79">
        <f>VLOOKUP(B44,Sheet1!$C$11:$K$3568,9,0)</f>
        <v>50</v>
      </c>
      <c r="H44" s="83">
        <f t="shared" si="0"/>
        <v>1</v>
      </c>
      <c r="I44" s="25" t="s">
        <v>12</v>
      </c>
      <c r="J44" s="6">
        <v>2016</v>
      </c>
      <c r="K44" s="7">
        <v>39876300</v>
      </c>
      <c r="L44" s="7">
        <v>21704185</v>
      </c>
      <c r="M44" s="6"/>
      <c r="N44" s="8"/>
      <c r="GL44" s="8"/>
      <c r="GM44" s="8"/>
      <c r="GN44" s="8"/>
      <c r="GO44" s="8"/>
      <c r="GP44" s="8"/>
      <c r="GQ44" s="8"/>
      <c r="GR44" s="8"/>
      <c r="GS44" s="8"/>
      <c r="GT44" s="8"/>
      <c r="GX44" s="8"/>
      <c r="GY44" s="8"/>
      <c r="GZ44" s="8"/>
      <c r="HA44" s="8"/>
      <c r="HB44" s="8"/>
      <c r="HC44" s="8"/>
    </row>
    <row r="45" spans="1:213" ht="18" customHeight="1" x14ac:dyDescent="0.25">
      <c r="A45" s="6">
        <v>43</v>
      </c>
      <c r="B45" s="24" t="s">
        <v>11056</v>
      </c>
      <c r="C45" s="28" t="s">
        <v>99</v>
      </c>
      <c r="D45" s="77" t="s">
        <v>99</v>
      </c>
      <c r="E45" s="11" t="s">
        <v>9</v>
      </c>
      <c r="F45" s="26">
        <v>50</v>
      </c>
      <c r="G45" s="79">
        <f>VLOOKUP(B45,Sheet1!$C$11:$K$3568,9,0)</f>
        <v>50</v>
      </c>
      <c r="H45" s="83">
        <f t="shared" si="0"/>
        <v>1</v>
      </c>
      <c r="I45" s="25" t="s">
        <v>12</v>
      </c>
      <c r="J45" s="6">
        <v>2013</v>
      </c>
      <c r="K45" s="7">
        <v>42111000</v>
      </c>
      <c r="L45" s="7">
        <v>14527012</v>
      </c>
      <c r="M45" s="6"/>
      <c r="N45" s="8"/>
      <c r="GL45" s="8"/>
      <c r="GM45" s="8"/>
      <c r="GN45" s="8"/>
      <c r="GO45" s="8"/>
      <c r="GP45" s="8"/>
      <c r="GQ45" s="8"/>
      <c r="GR45" s="8"/>
      <c r="GS45" s="8"/>
      <c r="GT45" s="8"/>
      <c r="GX45" s="8"/>
      <c r="GY45" s="8"/>
      <c r="GZ45" s="8"/>
      <c r="HA45" s="8"/>
      <c r="HB45" s="8"/>
      <c r="HC45" s="8"/>
    </row>
    <row r="46" spans="1:213" ht="18" customHeight="1" x14ac:dyDescent="0.25">
      <c r="A46" s="6">
        <v>44</v>
      </c>
      <c r="B46" s="24" t="s">
        <v>12983</v>
      </c>
      <c r="C46" s="27" t="s">
        <v>100</v>
      </c>
      <c r="D46" s="76" t="s">
        <v>100</v>
      </c>
      <c r="E46" s="26" t="s">
        <v>9</v>
      </c>
      <c r="F46" s="26">
        <v>50</v>
      </c>
      <c r="G46" s="79">
        <f>VLOOKUP(B46,Sheet1!$C$11:$K$3568,9,0)</f>
        <v>50</v>
      </c>
      <c r="H46" s="83">
        <f t="shared" si="0"/>
        <v>1</v>
      </c>
      <c r="I46" s="25" t="s">
        <v>68</v>
      </c>
      <c r="J46" s="6">
        <v>2014</v>
      </c>
      <c r="K46" s="7">
        <v>35766550</v>
      </c>
      <c r="L46" s="7">
        <v>14088531</v>
      </c>
      <c r="M46" s="6"/>
      <c r="N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</row>
    <row r="47" spans="1:213" ht="18" customHeight="1" x14ac:dyDescent="0.25">
      <c r="A47" s="6">
        <v>45</v>
      </c>
      <c r="B47" s="24" t="s">
        <v>11095</v>
      </c>
      <c r="C47" s="28" t="s">
        <v>101</v>
      </c>
      <c r="D47" s="77" t="s">
        <v>101</v>
      </c>
      <c r="E47" s="26" t="s">
        <v>9</v>
      </c>
      <c r="F47" s="26">
        <v>50</v>
      </c>
      <c r="G47" s="79">
        <f>VLOOKUP(B47,Sheet1!$C$11:$K$3568,9,0)</f>
        <v>50</v>
      </c>
      <c r="H47" s="83">
        <f t="shared" si="0"/>
        <v>1</v>
      </c>
      <c r="I47" s="25" t="s">
        <v>102</v>
      </c>
      <c r="J47" s="6">
        <v>2015</v>
      </c>
      <c r="K47" s="7">
        <v>33098000</v>
      </c>
      <c r="L47" s="7">
        <v>17979709</v>
      </c>
      <c r="M47" s="6"/>
      <c r="N47" s="8"/>
    </row>
    <row r="48" spans="1:213" ht="18" customHeight="1" x14ac:dyDescent="0.25">
      <c r="A48" s="6">
        <v>46</v>
      </c>
      <c r="B48" s="24" t="s">
        <v>14824</v>
      </c>
      <c r="C48" s="28" t="s">
        <v>103</v>
      </c>
      <c r="D48" s="77" t="s">
        <v>103</v>
      </c>
      <c r="E48" s="11" t="s">
        <v>11</v>
      </c>
      <c r="F48" s="11">
        <v>50</v>
      </c>
      <c r="G48" s="79">
        <f>VLOOKUP(B48,Sheet1!$C$11:$K$3568,9,0)</f>
        <v>50</v>
      </c>
      <c r="H48" s="83">
        <f t="shared" si="0"/>
        <v>1</v>
      </c>
      <c r="I48" s="25" t="s">
        <v>12</v>
      </c>
      <c r="J48" s="6">
        <v>2015</v>
      </c>
      <c r="K48" s="7">
        <v>39489580</v>
      </c>
      <c r="L48" s="7">
        <v>21593485</v>
      </c>
      <c r="M48" s="6"/>
      <c r="N48" s="8"/>
    </row>
    <row r="49" spans="1:14" ht="18" customHeight="1" x14ac:dyDescent="0.25">
      <c r="A49" s="6">
        <v>47</v>
      </c>
      <c r="B49" s="24" t="s">
        <v>11116</v>
      </c>
      <c r="C49" s="27" t="s">
        <v>104</v>
      </c>
      <c r="D49" s="76" t="s">
        <v>104</v>
      </c>
      <c r="E49" s="26" t="s">
        <v>9</v>
      </c>
      <c r="F49" s="26">
        <v>50</v>
      </c>
      <c r="G49" s="79">
        <f>VLOOKUP(B49,Sheet1!$C$11:$K$3568,9,0)</f>
        <v>50</v>
      </c>
      <c r="H49" s="83">
        <f t="shared" si="0"/>
        <v>1</v>
      </c>
      <c r="I49" s="25" t="s">
        <v>102</v>
      </c>
      <c r="J49" s="6">
        <v>2013</v>
      </c>
      <c r="K49" s="7">
        <v>42111000</v>
      </c>
      <c r="L49" s="7">
        <v>14557664</v>
      </c>
      <c r="M49" s="6"/>
      <c r="N49" s="8"/>
    </row>
    <row r="50" spans="1:14" ht="18" customHeight="1" x14ac:dyDescent="0.25">
      <c r="A50" s="6">
        <v>48</v>
      </c>
      <c r="B50" s="24" t="s">
        <v>13050</v>
      </c>
      <c r="C50" s="28" t="s">
        <v>105</v>
      </c>
      <c r="D50" s="77" t="s">
        <v>105</v>
      </c>
      <c r="E50" s="11" t="s">
        <v>9</v>
      </c>
      <c r="F50" s="11">
        <v>50</v>
      </c>
      <c r="G50" s="79">
        <f>VLOOKUP(B50,Sheet1!$C$11:$K$3568,9,0)</f>
        <v>50</v>
      </c>
      <c r="H50" s="83">
        <f t="shared" si="0"/>
        <v>1</v>
      </c>
      <c r="I50" s="25" t="s">
        <v>12</v>
      </c>
      <c r="J50" s="6">
        <v>2012</v>
      </c>
      <c r="K50" s="7">
        <v>36490000</v>
      </c>
      <c r="L50" s="7">
        <v>13775850</v>
      </c>
      <c r="M50" s="6"/>
      <c r="N50" s="8"/>
    </row>
    <row r="51" spans="1:14" ht="18" customHeight="1" x14ac:dyDescent="0.25">
      <c r="A51" s="6">
        <v>49</v>
      </c>
      <c r="B51" s="24" t="s">
        <v>14874</v>
      </c>
      <c r="C51" s="28" t="s">
        <v>106</v>
      </c>
      <c r="D51" s="77" t="s">
        <v>106</v>
      </c>
      <c r="E51" s="11" t="s">
        <v>9</v>
      </c>
      <c r="F51" s="11">
        <v>50</v>
      </c>
      <c r="G51" s="79">
        <f>VLOOKUP(B51,Sheet1!$C$11:$K$3568,9,0)</f>
        <v>50</v>
      </c>
      <c r="H51" s="83">
        <f t="shared" si="0"/>
        <v>1</v>
      </c>
      <c r="I51" s="25" t="s">
        <v>107</v>
      </c>
      <c r="J51" s="6">
        <v>2012</v>
      </c>
      <c r="K51" s="7">
        <v>37235000</v>
      </c>
      <c r="L51" s="7">
        <v>9917064</v>
      </c>
      <c r="M51" s="6"/>
      <c r="N51" s="8"/>
    </row>
    <row r="52" spans="1:14" ht="18" customHeight="1" x14ac:dyDescent="0.25">
      <c r="A52" s="6">
        <v>50</v>
      </c>
      <c r="B52" s="24" t="s">
        <v>7390</v>
      </c>
      <c r="C52" s="28" t="s">
        <v>108</v>
      </c>
      <c r="D52" s="77" t="s">
        <v>108</v>
      </c>
      <c r="E52" s="11" t="s">
        <v>9</v>
      </c>
      <c r="F52" s="11">
        <v>50</v>
      </c>
      <c r="G52" s="79">
        <f>VLOOKUP(B52,Sheet1!$C$11:$K$3568,9,0)</f>
        <v>50</v>
      </c>
      <c r="H52" s="83">
        <f t="shared" si="0"/>
        <v>1</v>
      </c>
      <c r="I52" s="25" t="s">
        <v>107</v>
      </c>
      <c r="J52" s="6">
        <v>2012</v>
      </c>
      <c r="K52" s="7">
        <v>37235000</v>
      </c>
      <c r="L52" s="7">
        <v>9754350</v>
      </c>
      <c r="M52" s="6"/>
      <c r="N52" s="8"/>
    </row>
    <row r="53" spans="1:14" ht="18" customHeight="1" x14ac:dyDescent="0.25">
      <c r="A53" s="6">
        <v>51</v>
      </c>
      <c r="B53" s="24" t="s">
        <v>14870</v>
      </c>
      <c r="C53" s="28" t="s">
        <v>109</v>
      </c>
      <c r="D53" s="77" t="s">
        <v>109</v>
      </c>
      <c r="E53" s="11" t="s">
        <v>9</v>
      </c>
      <c r="F53" s="11">
        <v>50</v>
      </c>
      <c r="G53" s="79">
        <f>VLOOKUP(B53,Sheet1!$C$11:$K$3568,9,0)</f>
        <v>50</v>
      </c>
      <c r="H53" s="83">
        <f t="shared" si="0"/>
        <v>1</v>
      </c>
      <c r="I53" s="25" t="s">
        <v>110</v>
      </c>
      <c r="J53" s="6">
        <v>2012</v>
      </c>
      <c r="K53" s="7">
        <v>37235000</v>
      </c>
      <c r="L53" s="7">
        <v>10680350</v>
      </c>
      <c r="M53" s="6"/>
      <c r="N53" s="8"/>
    </row>
    <row r="54" spans="1:14" ht="18" customHeight="1" x14ac:dyDescent="0.25">
      <c r="A54" s="6">
        <v>52</v>
      </c>
      <c r="B54" s="24" t="s">
        <v>13070</v>
      </c>
      <c r="C54" s="28" t="s">
        <v>111</v>
      </c>
      <c r="D54" s="77" t="s">
        <v>111</v>
      </c>
      <c r="E54" s="11" t="s">
        <v>9</v>
      </c>
      <c r="F54" s="11">
        <v>50</v>
      </c>
      <c r="G54" s="79">
        <f>VLOOKUP(B54,Sheet1!$C$11:$K$3568,9,0)</f>
        <v>50</v>
      </c>
      <c r="H54" s="83">
        <f t="shared" si="0"/>
        <v>1</v>
      </c>
      <c r="I54" s="25" t="s">
        <v>102</v>
      </c>
      <c r="J54" s="6">
        <v>2012</v>
      </c>
      <c r="K54" s="7">
        <v>37235000</v>
      </c>
      <c r="L54" s="7">
        <v>9871796</v>
      </c>
      <c r="M54" s="6"/>
      <c r="N54" s="8"/>
    </row>
    <row r="55" spans="1:14" ht="18" customHeight="1" x14ac:dyDescent="0.25">
      <c r="A55" s="6">
        <v>53</v>
      </c>
      <c r="B55" s="24" t="s">
        <v>14891</v>
      </c>
      <c r="C55" s="28" t="s">
        <v>112</v>
      </c>
      <c r="D55" s="77" t="s">
        <v>112</v>
      </c>
      <c r="E55" s="11" t="s">
        <v>9</v>
      </c>
      <c r="F55" s="11">
        <v>50</v>
      </c>
      <c r="G55" s="79">
        <f>VLOOKUP(B55,Sheet1!$C$11:$K$3568,9,0)</f>
        <v>50</v>
      </c>
      <c r="H55" s="83">
        <f t="shared" si="0"/>
        <v>1</v>
      </c>
      <c r="I55" s="25" t="s">
        <v>102</v>
      </c>
      <c r="J55" s="6">
        <v>2012</v>
      </c>
      <c r="K55" s="7">
        <v>37235000</v>
      </c>
      <c r="L55" s="7">
        <v>9871796</v>
      </c>
      <c r="M55" s="6"/>
      <c r="N55" s="8"/>
    </row>
    <row r="56" spans="1:14" ht="18" customHeight="1" x14ac:dyDescent="0.25">
      <c r="A56" s="6">
        <v>54</v>
      </c>
      <c r="B56" s="24" t="s">
        <v>11145</v>
      </c>
      <c r="C56" s="28" t="s">
        <v>113</v>
      </c>
      <c r="D56" s="77" t="s">
        <v>113</v>
      </c>
      <c r="E56" s="11" t="s">
        <v>9</v>
      </c>
      <c r="F56" s="11">
        <v>50</v>
      </c>
      <c r="G56" s="79">
        <f>VLOOKUP(B56,Sheet1!$C$11:$K$3568,9,0)</f>
        <v>50</v>
      </c>
      <c r="H56" s="83">
        <f t="shared" si="0"/>
        <v>1</v>
      </c>
      <c r="I56" s="25" t="s">
        <v>12</v>
      </c>
      <c r="J56" s="6">
        <v>2012</v>
      </c>
      <c r="K56" s="7">
        <v>37235000</v>
      </c>
      <c r="L56" s="7">
        <v>9871796</v>
      </c>
      <c r="M56" s="6"/>
      <c r="N56" s="8"/>
    </row>
    <row r="57" spans="1:14" ht="18" customHeight="1" x14ac:dyDescent="0.25">
      <c r="A57" s="6">
        <v>55</v>
      </c>
      <c r="B57" s="24" t="s">
        <v>9310</v>
      </c>
      <c r="C57" s="28" t="s">
        <v>114</v>
      </c>
      <c r="D57" s="77" t="s">
        <v>114</v>
      </c>
      <c r="E57" s="11" t="s">
        <v>9</v>
      </c>
      <c r="F57" s="11">
        <v>50</v>
      </c>
      <c r="G57" s="79">
        <f>VLOOKUP(B57,Sheet1!$C$11:$K$3568,9,0)</f>
        <v>50</v>
      </c>
      <c r="H57" s="83">
        <f t="shared" si="0"/>
        <v>1</v>
      </c>
      <c r="I57" s="25" t="s">
        <v>12</v>
      </c>
      <c r="J57" s="6">
        <v>2014</v>
      </c>
      <c r="K57" s="7">
        <v>36644000</v>
      </c>
      <c r="L57" s="7">
        <v>18058495</v>
      </c>
      <c r="M57" s="6"/>
      <c r="N57" s="8"/>
    </row>
    <row r="58" spans="1:14" ht="18" customHeight="1" x14ac:dyDescent="0.25">
      <c r="A58" s="6">
        <v>56</v>
      </c>
      <c r="B58" s="24" t="s">
        <v>7426</v>
      </c>
      <c r="C58" s="28" t="s">
        <v>115</v>
      </c>
      <c r="D58" s="77" t="s">
        <v>7425</v>
      </c>
      <c r="E58" s="11" t="s">
        <v>9</v>
      </c>
      <c r="F58" s="11">
        <v>50</v>
      </c>
      <c r="G58" s="79">
        <f>VLOOKUP(B58,Sheet1!$C$11:$K$3568,9,0)</f>
        <v>50</v>
      </c>
      <c r="H58" s="83">
        <f t="shared" si="0"/>
        <v>1</v>
      </c>
      <c r="I58" s="25" t="s">
        <v>12</v>
      </c>
      <c r="J58" s="6">
        <v>2013</v>
      </c>
      <c r="K58" s="7">
        <v>44327000</v>
      </c>
      <c r="L58" s="7">
        <v>15658184</v>
      </c>
      <c r="M58" s="6"/>
      <c r="N58" s="8"/>
    </row>
    <row r="59" spans="1:14" ht="18" customHeight="1" x14ac:dyDescent="0.25">
      <c r="A59" s="6">
        <v>57</v>
      </c>
      <c r="B59" s="24" t="s">
        <v>9314</v>
      </c>
      <c r="C59" s="28" t="s">
        <v>116</v>
      </c>
      <c r="D59" s="77" t="s">
        <v>116</v>
      </c>
      <c r="E59" s="11" t="s">
        <v>9</v>
      </c>
      <c r="F59" s="11">
        <v>50</v>
      </c>
      <c r="G59" s="79">
        <f>VLOOKUP(B59,Sheet1!$C$11:$K$3568,9,0)</f>
        <v>50</v>
      </c>
      <c r="H59" s="83">
        <f t="shared" si="0"/>
        <v>1</v>
      </c>
      <c r="I59" s="25" t="s">
        <v>25</v>
      </c>
      <c r="J59" s="6">
        <v>2012</v>
      </c>
      <c r="K59" s="7">
        <v>43441000</v>
      </c>
      <c r="L59" s="7">
        <v>14974553</v>
      </c>
      <c r="M59" s="6"/>
      <c r="N59" s="8"/>
    </row>
    <row r="60" spans="1:14" ht="18" customHeight="1" x14ac:dyDescent="0.25">
      <c r="A60" s="6">
        <v>58</v>
      </c>
      <c r="B60" s="24" t="s">
        <v>14903</v>
      </c>
      <c r="C60" s="28" t="s">
        <v>117</v>
      </c>
      <c r="D60" s="77" t="s">
        <v>117</v>
      </c>
      <c r="E60" s="11" t="s">
        <v>9</v>
      </c>
      <c r="F60" s="11">
        <v>50</v>
      </c>
      <c r="G60" s="79">
        <f>VLOOKUP(B60,Sheet1!$C$11:$K$3568,9,0)</f>
        <v>50</v>
      </c>
      <c r="H60" s="83">
        <f t="shared" si="0"/>
        <v>1</v>
      </c>
      <c r="I60" s="25" t="s">
        <v>12</v>
      </c>
      <c r="J60" s="6">
        <v>2012</v>
      </c>
      <c r="K60" s="7">
        <v>37235000</v>
      </c>
      <c r="L60" s="7">
        <v>13152980</v>
      </c>
      <c r="M60" s="6"/>
      <c r="N60" s="8"/>
    </row>
    <row r="61" spans="1:14" ht="18" customHeight="1" x14ac:dyDescent="0.25">
      <c r="A61" s="6">
        <v>59</v>
      </c>
      <c r="B61" s="24" t="s">
        <v>11310</v>
      </c>
      <c r="C61" s="28" t="s">
        <v>118</v>
      </c>
      <c r="D61" s="77" t="s">
        <v>118</v>
      </c>
      <c r="E61" s="11" t="s">
        <v>11</v>
      </c>
      <c r="F61" s="11">
        <v>50</v>
      </c>
      <c r="G61" s="79">
        <f>VLOOKUP(B61,Sheet1!$C$11:$K$3568,9,0)</f>
        <v>50</v>
      </c>
      <c r="H61" s="83">
        <f t="shared" si="0"/>
        <v>1</v>
      </c>
      <c r="I61" s="25" t="s">
        <v>12</v>
      </c>
      <c r="J61" s="6">
        <v>2016</v>
      </c>
      <c r="K61" s="7">
        <v>39876300</v>
      </c>
      <c r="L61" s="7">
        <v>23227597</v>
      </c>
      <c r="M61" s="6"/>
      <c r="N61" s="8"/>
    </row>
    <row r="62" spans="1:14" ht="18" customHeight="1" x14ac:dyDescent="0.25">
      <c r="A62" s="6">
        <v>60</v>
      </c>
      <c r="B62" s="24" t="s">
        <v>14938</v>
      </c>
      <c r="C62" s="28" t="s">
        <v>119</v>
      </c>
      <c r="D62" s="77" t="s">
        <v>119</v>
      </c>
      <c r="E62" s="11" t="s">
        <v>9</v>
      </c>
      <c r="F62" s="11">
        <v>50</v>
      </c>
      <c r="G62" s="79">
        <f>VLOOKUP(B62,Sheet1!$C$11:$K$3568,9,0)</f>
        <v>50</v>
      </c>
      <c r="H62" s="83">
        <f t="shared" si="0"/>
        <v>1</v>
      </c>
      <c r="I62" s="25" t="s">
        <v>68</v>
      </c>
      <c r="J62" s="6">
        <v>2014</v>
      </c>
      <c r="K62" s="7">
        <v>37825600</v>
      </c>
      <c r="L62" s="7">
        <v>17780900</v>
      </c>
      <c r="M62" s="6"/>
      <c r="N62" s="8"/>
    </row>
    <row r="63" spans="1:14" ht="18" customHeight="1" x14ac:dyDescent="0.25">
      <c r="A63" s="6">
        <v>61</v>
      </c>
      <c r="B63" s="24" t="s">
        <v>13120</v>
      </c>
      <c r="C63" s="28" t="s">
        <v>120</v>
      </c>
      <c r="D63" s="77" t="s">
        <v>15982</v>
      </c>
      <c r="E63" s="11" t="s">
        <v>9</v>
      </c>
      <c r="F63" s="11">
        <v>50</v>
      </c>
      <c r="G63" s="79">
        <f>VLOOKUP(B63,Sheet1!$C$11:$K$3568,9,0)</f>
        <v>50</v>
      </c>
      <c r="H63" s="83">
        <f t="shared" si="0"/>
        <v>1</v>
      </c>
      <c r="I63" s="25" t="s">
        <v>12</v>
      </c>
      <c r="J63" s="6">
        <v>2012</v>
      </c>
      <c r="K63" s="7">
        <v>37235000</v>
      </c>
      <c r="L63" s="7">
        <v>10305799</v>
      </c>
      <c r="M63" s="6"/>
      <c r="N63" s="8"/>
    </row>
    <row r="64" spans="1:14" ht="18" customHeight="1" x14ac:dyDescent="0.25">
      <c r="A64" s="6">
        <v>62</v>
      </c>
      <c r="B64" s="24" t="s">
        <v>3696</v>
      </c>
      <c r="C64" s="28" t="s">
        <v>121</v>
      </c>
      <c r="D64" s="77" t="s">
        <v>121</v>
      </c>
      <c r="E64" s="11" t="s">
        <v>9</v>
      </c>
      <c r="F64" s="11">
        <v>50</v>
      </c>
      <c r="G64" s="79">
        <f>VLOOKUP(B64,Sheet1!$C$11:$K$3568,9,0)</f>
        <v>50</v>
      </c>
      <c r="H64" s="83">
        <f t="shared" si="0"/>
        <v>1</v>
      </c>
      <c r="I64" s="25" t="s">
        <v>12</v>
      </c>
      <c r="J64" s="6">
        <v>2012</v>
      </c>
      <c r="K64" s="7">
        <v>37235000</v>
      </c>
      <c r="L64" s="7">
        <v>12238400</v>
      </c>
      <c r="M64" s="6"/>
      <c r="N64" s="8"/>
    </row>
    <row r="65" spans="1:213" ht="18" customHeight="1" x14ac:dyDescent="0.25">
      <c r="A65" s="6">
        <v>63</v>
      </c>
      <c r="B65" s="24" t="s">
        <v>1679</v>
      </c>
      <c r="C65" s="28" t="s">
        <v>122</v>
      </c>
      <c r="D65" s="77" t="s">
        <v>122</v>
      </c>
      <c r="E65" s="11" t="s">
        <v>9</v>
      </c>
      <c r="F65" s="11">
        <v>50</v>
      </c>
      <c r="G65" s="79">
        <f>VLOOKUP(B65,Sheet1!$C$11:$K$3568,9,0)</f>
        <v>50</v>
      </c>
      <c r="H65" s="83">
        <f t="shared" si="0"/>
        <v>1</v>
      </c>
      <c r="I65" s="25" t="s">
        <v>25</v>
      </c>
      <c r="J65" s="6">
        <v>2012</v>
      </c>
      <c r="K65" s="7">
        <v>37235000</v>
      </c>
      <c r="L65" s="7">
        <v>11181914</v>
      </c>
      <c r="M65" s="6"/>
      <c r="N65" s="8"/>
    </row>
    <row r="66" spans="1:213" ht="18" customHeight="1" x14ac:dyDescent="0.25">
      <c r="A66" s="6">
        <v>64</v>
      </c>
      <c r="B66" s="24" t="s">
        <v>11196</v>
      </c>
      <c r="C66" s="28" t="s">
        <v>123</v>
      </c>
      <c r="D66" s="77" t="s">
        <v>123</v>
      </c>
      <c r="E66" s="11" t="s">
        <v>9</v>
      </c>
      <c r="F66" s="11">
        <v>50</v>
      </c>
      <c r="G66" s="79">
        <f>VLOOKUP(B66,Sheet1!$C$11:$K$3568,9,0)</f>
        <v>50</v>
      </c>
      <c r="H66" s="83">
        <f t="shared" si="0"/>
        <v>1</v>
      </c>
      <c r="I66" s="25" t="s">
        <v>25</v>
      </c>
      <c r="J66" s="6">
        <v>2012</v>
      </c>
      <c r="K66" s="7">
        <v>37235000</v>
      </c>
      <c r="L66" s="7">
        <v>11181914</v>
      </c>
      <c r="M66" s="6"/>
      <c r="N66" s="8"/>
    </row>
    <row r="67" spans="1:213" ht="18" customHeight="1" x14ac:dyDescent="0.25">
      <c r="A67" s="6">
        <v>65</v>
      </c>
      <c r="B67" s="24" t="s">
        <v>11203</v>
      </c>
      <c r="C67" s="28" t="s">
        <v>124</v>
      </c>
      <c r="D67" s="77" t="s">
        <v>124</v>
      </c>
      <c r="E67" s="11" t="s">
        <v>9</v>
      </c>
      <c r="F67" s="11">
        <v>50</v>
      </c>
      <c r="G67" s="79">
        <f>VLOOKUP(B67,Sheet1!$C$11:$K$3568,9,0)</f>
        <v>50</v>
      </c>
      <c r="H67" s="83">
        <f t="shared" si="0"/>
        <v>1</v>
      </c>
      <c r="I67" s="25" t="s">
        <v>25</v>
      </c>
      <c r="J67" s="6">
        <v>2012</v>
      </c>
      <c r="K67" s="7">
        <v>44599000</v>
      </c>
      <c r="L67" s="7">
        <v>11986706</v>
      </c>
      <c r="M67" s="6"/>
      <c r="N67" s="8"/>
    </row>
    <row r="68" spans="1:213" ht="18" customHeight="1" x14ac:dyDescent="0.25">
      <c r="A68" s="6">
        <v>66</v>
      </c>
      <c r="B68" s="24" t="s">
        <v>11199</v>
      </c>
      <c r="C68" s="28" t="s">
        <v>125</v>
      </c>
      <c r="D68" s="77" t="s">
        <v>125</v>
      </c>
      <c r="E68" s="11" t="s">
        <v>9</v>
      </c>
      <c r="F68" s="11">
        <v>50</v>
      </c>
      <c r="G68" s="79">
        <f>VLOOKUP(B68,Sheet1!$C$11:$K$3568,9,0)</f>
        <v>50</v>
      </c>
      <c r="H68" s="83">
        <f t="shared" ref="H68:H131" si="1">IF(G68=F68,1,0)</f>
        <v>1</v>
      </c>
      <c r="I68" s="25" t="s">
        <v>25</v>
      </c>
      <c r="J68" s="6">
        <v>2012</v>
      </c>
      <c r="K68" s="7">
        <v>36490000</v>
      </c>
      <c r="L68" s="7">
        <v>9767752</v>
      </c>
      <c r="M68" s="6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</row>
    <row r="69" spans="1:213" ht="18" customHeight="1" x14ac:dyDescent="0.25">
      <c r="A69" s="6">
        <v>67</v>
      </c>
      <c r="B69" s="24" t="s">
        <v>14952</v>
      </c>
      <c r="C69" s="28" t="s">
        <v>126</v>
      </c>
      <c r="D69" s="77" t="s">
        <v>126</v>
      </c>
      <c r="E69" s="11" t="s">
        <v>9</v>
      </c>
      <c r="F69" s="11">
        <v>50</v>
      </c>
      <c r="G69" s="79">
        <f>VLOOKUP(B69,Sheet1!$C$11:$K$3568,9,0)</f>
        <v>50</v>
      </c>
      <c r="H69" s="83">
        <f t="shared" si="1"/>
        <v>1</v>
      </c>
      <c r="I69" s="25" t="s">
        <v>25</v>
      </c>
      <c r="J69" s="6">
        <v>2012</v>
      </c>
      <c r="K69" s="7">
        <v>37235000</v>
      </c>
      <c r="L69" s="7">
        <v>11181914</v>
      </c>
      <c r="M69" s="6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</row>
    <row r="70" spans="1:213" ht="18" customHeight="1" x14ac:dyDescent="0.25">
      <c r="A70" s="6">
        <v>68</v>
      </c>
      <c r="B70" s="24" t="s">
        <v>3666</v>
      </c>
      <c r="C70" s="28" t="s">
        <v>127</v>
      </c>
      <c r="D70" s="77" t="s">
        <v>127</v>
      </c>
      <c r="E70" s="11" t="s">
        <v>9</v>
      </c>
      <c r="F70" s="11">
        <v>50</v>
      </c>
      <c r="G70" s="79">
        <f>VLOOKUP(B70,Sheet1!$C$11:$K$3568,9,0)</f>
        <v>50</v>
      </c>
      <c r="H70" s="83">
        <f t="shared" si="1"/>
        <v>1</v>
      </c>
      <c r="I70" s="25" t="s">
        <v>25</v>
      </c>
      <c r="J70" s="6">
        <v>2012</v>
      </c>
      <c r="K70" s="7">
        <v>37235000</v>
      </c>
      <c r="L70" s="7">
        <v>11181914</v>
      </c>
      <c r="M70" s="6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</row>
    <row r="71" spans="1:213" ht="18" customHeight="1" x14ac:dyDescent="0.25">
      <c r="A71" s="6">
        <v>69</v>
      </c>
      <c r="B71" s="24" t="s">
        <v>3682</v>
      </c>
      <c r="C71" s="28" t="s">
        <v>128</v>
      </c>
      <c r="D71" s="77" t="s">
        <v>128</v>
      </c>
      <c r="E71" s="11" t="s">
        <v>9</v>
      </c>
      <c r="F71" s="11">
        <v>50</v>
      </c>
      <c r="G71" s="79">
        <f>VLOOKUP(B71,Sheet1!$C$11:$K$3568,9,0)</f>
        <v>50</v>
      </c>
      <c r="H71" s="83">
        <f t="shared" si="1"/>
        <v>1</v>
      </c>
      <c r="I71" s="25" t="s">
        <v>25</v>
      </c>
      <c r="J71" s="6">
        <v>2012</v>
      </c>
      <c r="K71" s="7">
        <v>37235000</v>
      </c>
      <c r="L71" s="7">
        <v>10007515</v>
      </c>
      <c r="M71" s="6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</row>
    <row r="72" spans="1:213" ht="18" customHeight="1" x14ac:dyDescent="0.25">
      <c r="A72" s="6">
        <v>70</v>
      </c>
      <c r="B72" s="24" t="s">
        <v>5498</v>
      </c>
      <c r="C72" t="s">
        <v>129</v>
      </c>
      <c r="D72" s="77" t="s">
        <v>129</v>
      </c>
      <c r="E72" s="11" t="s">
        <v>9</v>
      </c>
      <c r="F72" s="11">
        <v>50</v>
      </c>
      <c r="G72" s="79">
        <f>VLOOKUP(B72,Sheet1!$C$11:$K$3568,9,0)</f>
        <v>50</v>
      </c>
      <c r="H72" s="83">
        <f t="shared" si="1"/>
        <v>1</v>
      </c>
      <c r="I72" s="25" t="s">
        <v>25</v>
      </c>
      <c r="J72" s="6">
        <v>2012</v>
      </c>
      <c r="K72" s="7">
        <v>37235000</v>
      </c>
      <c r="L72" s="7">
        <v>10007515</v>
      </c>
      <c r="M72" s="6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</row>
    <row r="73" spans="1:213" ht="18" customHeight="1" x14ac:dyDescent="0.25">
      <c r="A73" s="6">
        <v>71</v>
      </c>
      <c r="B73" s="24" t="s">
        <v>3669</v>
      </c>
      <c r="C73" s="28" t="s">
        <v>130</v>
      </c>
      <c r="D73" s="77" t="s">
        <v>130</v>
      </c>
      <c r="E73" s="11" t="s">
        <v>9</v>
      </c>
      <c r="F73" s="11">
        <v>50</v>
      </c>
      <c r="G73" s="79">
        <f>VLOOKUP(B73,Sheet1!$C$11:$K$3568,9,0)</f>
        <v>50</v>
      </c>
      <c r="H73" s="83">
        <f t="shared" si="1"/>
        <v>1</v>
      </c>
      <c r="I73" s="25" t="s">
        <v>25</v>
      </c>
      <c r="J73" s="6">
        <v>2012</v>
      </c>
      <c r="K73" s="7">
        <v>37235000</v>
      </c>
      <c r="L73" s="7">
        <v>9843320</v>
      </c>
      <c r="M73" s="6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</row>
    <row r="74" spans="1:213" ht="18" customHeight="1" x14ac:dyDescent="0.25">
      <c r="A74" s="6">
        <v>72</v>
      </c>
      <c r="B74" s="24" t="s">
        <v>3678</v>
      </c>
      <c r="C74" s="28" t="s">
        <v>131</v>
      </c>
      <c r="D74" s="77" t="s">
        <v>131</v>
      </c>
      <c r="E74" s="11" t="s">
        <v>9</v>
      </c>
      <c r="F74" s="11">
        <v>50</v>
      </c>
      <c r="G74" s="79">
        <f>VLOOKUP(B74,Sheet1!$C$11:$K$3568,9,0)</f>
        <v>50</v>
      </c>
      <c r="H74" s="83">
        <f t="shared" si="1"/>
        <v>1</v>
      </c>
      <c r="I74" s="25" t="s">
        <v>25</v>
      </c>
      <c r="J74" s="6">
        <v>2012</v>
      </c>
      <c r="K74" s="7">
        <v>37235000</v>
      </c>
      <c r="L74" s="7">
        <v>10007515</v>
      </c>
      <c r="M74" s="6"/>
      <c r="N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8"/>
      <c r="GX74" s="8"/>
      <c r="GY74" s="8"/>
      <c r="GZ74" s="8"/>
      <c r="HA74" s="8"/>
      <c r="HB74" s="8"/>
      <c r="HC74" s="8"/>
    </row>
    <row r="75" spans="1:213" ht="18" customHeight="1" x14ac:dyDescent="0.25">
      <c r="A75" s="6">
        <v>73</v>
      </c>
      <c r="B75" s="24" t="s">
        <v>5523</v>
      </c>
      <c r="C75" s="28" t="s">
        <v>132</v>
      </c>
      <c r="D75" s="77" t="s">
        <v>132</v>
      </c>
      <c r="E75" s="11" t="s">
        <v>9</v>
      </c>
      <c r="F75" s="11">
        <v>50</v>
      </c>
      <c r="G75" s="79">
        <f>VLOOKUP(B75,Sheet1!$C$11:$K$3568,9,0)</f>
        <v>50</v>
      </c>
      <c r="H75" s="83">
        <f t="shared" si="1"/>
        <v>1</v>
      </c>
      <c r="I75" s="25" t="s">
        <v>12</v>
      </c>
      <c r="J75" s="6">
        <v>2013</v>
      </c>
      <c r="K75" s="7">
        <v>37826000</v>
      </c>
      <c r="L75" s="7">
        <v>19431309</v>
      </c>
      <c r="M75" s="6"/>
      <c r="N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X75" s="8"/>
      <c r="GY75" s="8"/>
      <c r="GZ75" s="8"/>
      <c r="HA75" s="8"/>
      <c r="HB75" s="8"/>
      <c r="HC75" s="8"/>
    </row>
    <row r="76" spans="1:213" ht="18" customHeight="1" x14ac:dyDescent="0.25">
      <c r="A76" s="6">
        <v>74</v>
      </c>
      <c r="B76" s="24" t="s">
        <v>11219</v>
      </c>
      <c r="C76" s="28" t="s">
        <v>133</v>
      </c>
      <c r="D76" s="77" t="s">
        <v>133</v>
      </c>
      <c r="E76" s="11" t="s">
        <v>11</v>
      </c>
      <c r="F76" s="11">
        <v>50</v>
      </c>
      <c r="G76" s="79">
        <f>VLOOKUP(B76,Sheet1!$C$11:$K$3568,9,0)</f>
        <v>50</v>
      </c>
      <c r="H76" s="83">
        <f t="shared" si="1"/>
        <v>1</v>
      </c>
      <c r="I76" s="25" t="s">
        <v>12</v>
      </c>
      <c r="J76" s="6">
        <v>2015</v>
      </c>
      <c r="K76" s="7">
        <v>39489580</v>
      </c>
      <c r="L76" s="7">
        <v>20616519</v>
      </c>
      <c r="M76" s="6"/>
      <c r="N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X76" s="8"/>
      <c r="GY76" s="8"/>
      <c r="GZ76" s="8"/>
      <c r="HA76" s="8"/>
      <c r="HB76" s="8"/>
      <c r="HC76" s="8"/>
    </row>
    <row r="77" spans="1:213" ht="18" customHeight="1" x14ac:dyDescent="0.25">
      <c r="A77" s="6">
        <v>75</v>
      </c>
      <c r="B77" s="24" t="s">
        <v>3710</v>
      </c>
      <c r="C77" s="28" t="s">
        <v>134</v>
      </c>
      <c r="D77" s="77" t="s">
        <v>134</v>
      </c>
      <c r="E77" s="11" t="s">
        <v>9</v>
      </c>
      <c r="F77" s="11">
        <v>50</v>
      </c>
      <c r="G77" s="79">
        <f>VLOOKUP(B77,Sheet1!$C$11:$K$3568,9,0)</f>
        <v>50</v>
      </c>
      <c r="H77" s="83">
        <f t="shared" si="1"/>
        <v>1</v>
      </c>
      <c r="I77" s="25" t="s">
        <v>12</v>
      </c>
      <c r="J77" s="6">
        <v>2013</v>
      </c>
      <c r="K77" s="7">
        <v>37826000</v>
      </c>
      <c r="L77" s="7">
        <v>19431309</v>
      </c>
      <c r="M77" s="6"/>
      <c r="N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X77" s="8"/>
      <c r="GY77" s="8"/>
      <c r="GZ77" s="8"/>
      <c r="HA77" s="8"/>
      <c r="HB77" s="8"/>
      <c r="HC77" s="8"/>
    </row>
    <row r="78" spans="1:213" ht="18" customHeight="1" x14ac:dyDescent="0.25">
      <c r="A78" s="6">
        <v>76</v>
      </c>
      <c r="B78" s="24" t="s">
        <v>9363</v>
      </c>
      <c r="C78" s="28" t="s">
        <v>135</v>
      </c>
      <c r="D78" s="77" t="s">
        <v>135</v>
      </c>
      <c r="E78" s="11" t="s">
        <v>9</v>
      </c>
      <c r="F78" s="11">
        <v>50</v>
      </c>
      <c r="G78" s="79">
        <f>VLOOKUP(B78,Sheet1!$C$11:$K$3568,9,0)</f>
        <v>50</v>
      </c>
      <c r="H78" s="83">
        <f t="shared" si="1"/>
        <v>1</v>
      </c>
      <c r="I78" s="25" t="s">
        <v>12</v>
      </c>
      <c r="J78" s="6">
        <v>2012</v>
      </c>
      <c r="K78" s="7">
        <v>37235000</v>
      </c>
      <c r="L78" s="7">
        <v>9753709</v>
      </c>
      <c r="M78" s="6"/>
      <c r="N78" s="8"/>
      <c r="GL78" s="8"/>
      <c r="GM78" s="8"/>
      <c r="GN78" s="8"/>
      <c r="GO78" s="8"/>
      <c r="GP78" s="8"/>
      <c r="GQ78" s="8"/>
      <c r="GR78" s="8"/>
      <c r="GS78" s="8"/>
      <c r="GT78" s="8"/>
      <c r="GX78" s="8"/>
      <c r="GY78" s="8"/>
      <c r="GZ78" s="8"/>
      <c r="HA78" s="8"/>
      <c r="HB78" s="8"/>
      <c r="HC78" s="8"/>
    </row>
    <row r="79" spans="1:213" ht="18" customHeight="1" x14ac:dyDescent="0.25">
      <c r="A79" s="6">
        <v>77</v>
      </c>
      <c r="B79" s="24" t="s">
        <v>13134</v>
      </c>
      <c r="C79" s="28" t="s">
        <v>136</v>
      </c>
      <c r="D79" s="77" t="s">
        <v>136</v>
      </c>
      <c r="E79" s="11" t="s">
        <v>9</v>
      </c>
      <c r="F79" s="11">
        <v>50</v>
      </c>
      <c r="G79" s="79">
        <f>VLOOKUP(B79,Sheet1!$C$11:$K$3568,9,0)</f>
        <v>50</v>
      </c>
      <c r="H79" s="83">
        <f t="shared" si="1"/>
        <v>1</v>
      </c>
      <c r="I79" s="25" t="s">
        <v>12</v>
      </c>
      <c r="J79" s="6">
        <v>2012</v>
      </c>
      <c r="K79" s="7">
        <v>43441000</v>
      </c>
      <c r="L79" s="7">
        <v>14938457</v>
      </c>
      <c r="M79" s="6"/>
      <c r="N79" s="8"/>
      <c r="GL79" s="8"/>
      <c r="GM79" s="8"/>
      <c r="GN79" s="8"/>
      <c r="GO79" s="8"/>
      <c r="GP79" s="8"/>
      <c r="GQ79" s="8"/>
      <c r="GR79" s="8"/>
      <c r="GS79" s="8"/>
      <c r="GT79" s="8"/>
      <c r="GX79" s="8"/>
      <c r="GY79" s="8"/>
      <c r="GZ79" s="8"/>
      <c r="HA79" s="8"/>
      <c r="HB79" s="8"/>
      <c r="HC79" s="8"/>
    </row>
    <row r="80" spans="1:213" ht="18" customHeight="1" x14ac:dyDescent="0.25">
      <c r="A80" s="6">
        <v>78</v>
      </c>
      <c r="B80" s="24" t="s">
        <v>7480</v>
      </c>
      <c r="C80" s="28" t="s">
        <v>137</v>
      </c>
      <c r="D80" s="77" t="s">
        <v>137</v>
      </c>
      <c r="E80" s="11" t="s">
        <v>9</v>
      </c>
      <c r="F80" s="11">
        <v>50</v>
      </c>
      <c r="G80" s="79">
        <f>VLOOKUP(B80,Sheet1!$C$11:$K$3568,9,0)</f>
        <v>50</v>
      </c>
      <c r="H80" s="83">
        <f t="shared" si="1"/>
        <v>1</v>
      </c>
      <c r="I80" s="25" t="s">
        <v>12</v>
      </c>
      <c r="J80" s="6">
        <v>2012</v>
      </c>
      <c r="K80" s="7">
        <v>36490000</v>
      </c>
      <c r="L80" s="7">
        <v>12207767</v>
      </c>
      <c r="M80" s="6"/>
      <c r="N80" s="8"/>
      <c r="GL80" s="8"/>
      <c r="GM80" s="8"/>
      <c r="GN80" s="8"/>
      <c r="GO80" s="8"/>
      <c r="GP80" s="8"/>
      <c r="GQ80" s="8"/>
      <c r="GR80" s="8"/>
      <c r="GS80" s="8"/>
      <c r="GT80" s="8"/>
      <c r="GX80" s="8"/>
      <c r="GY80" s="8"/>
      <c r="GZ80" s="8"/>
      <c r="HA80" s="8"/>
      <c r="HB80" s="8"/>
      <c r="HC80" s="8"/>
    </row>
    <row r="81" spans="1:213" ht="18" customHeight="1" x14ac:dyDescent="0.25">
      <c r="A81" s="6">
        <v>79</v>
      </c>
      <c r="B81" s="24" t="s">
        <v>1707</v>
      </c>
      <c r="C81" s="28" t="s">
        <v>138</v>
      </c>
      <c r="D81" s="77" t="s">
        <v>138</v>
      </c>
      <c r="E81" s="11" t="s">
        <v>9</v>
      </c>
      <c r="F81" s="11">
        <v>50</v>
      </c>
      <c r="G81" s="79">
        <f>VLOOKUP(B81,Sheet1!$C$11:$K$3568,9,0)</f>
        <v>50</v>
      </c>
      <c r="H81" s="83">
        <f t="shared" si="1"/>
        <v>1</v>
      </c>
      <c r="I81" s="25" t="s">
        <v>12</v>
      </c>
      <c r="J81" s="6">
        <v>2012</v>
      </c>
      <c r="K81" s="7">
        <v>37235000</v>
      </c>
      <c r="L81" s="7">
        <v>13122418</v>
      </c>
      <c r="M81" s="6"/>
      <c r="N81" s="8"/>
    </row>
    <row r="82" spans="1:213" ht="18" customHeight="1" x14ac:dyDescent="0.25">
      <c r="A82" s="6">
        <v>80</v>
      </c>
      <c r="B82" s="24" t="s">
        <v>1735</v>
      </c>
      <c r="C82" s="28" t="s">
        <v>139</v>
      </c>
      <c r="D82" s="77" t="s">
        <v>139</v>
      </c>
      <c r="E82" s="11" t="s">
        <v>9</v>
      </c>
      <c r="F82" s="11">
        <v>50</v>
      </c>
      <c r="G82" s="79">
        <f>VLOOKUP(B82,Sheet1!$C$11:$K$3568,9,0)</f>
        <v>50</v>
      </c>
      <c r="H82" s="83">
        <f t="shared" si="1"/>
        <v>1</v>
      </c>
      <c r="I82" s="25" t="s">
        <v>12</v>
      </c>
      <c r="J82" s="6">
        <v>2015</v>
      </c>
      <c r="K82" s="7">
        <v>33098000</v>
      </c>
      <c r="L82" s="7">
        <v>18122998</v>
      </c>
      <c r="M82" s="6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</row>
    <row r="83" spans="1:213" ht="18" customHeight="1" x14ac:dyDescent="0.25">
      <c r="A83" s="6">
        <v>81</v>
      </c>
      <c r="B83" s="24" t="s">
        <v>9430</v>
      </c>
      <c r="C83" s="28" t="s">
        <v>140</v>
      </c>
      <c r="D83" s="77" t="s">
        <v>140</v>
      </c>
      <c r="E83" s="11" t="s">
        <v>11</v>
      </c>
      <c r="F83" s="11">
        <v>50</v>
      </c>
      <c r="G83" s="79">
        <f>VLOOKUP(B83,Sheet1!$C$11:$K$3568,9,0)</f>
        <v>50</v>
      </c>
      <c r="H83" s="83">
        <f t="shared" si="1"/>
        <v>1</v>
      </c>
      <c r="I83" s="25" t="s">
        <v>110</v>
      </c>
      <c r="J83" s="6">
        <v>2016</v>
      </c>
      <c r="K83" s="7">
        <v>39477600</v>
      </c>
      <c r="L83" s="7">
        <v>26153566</v>
      </c>
      <c r="M83" s="6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</row>
    <row r="84" spans="1:213" ht="18" customHeight="1" x14ac:dyDescent="0.25">
      <c r="A84" s="6">
        <v>82</v>
      </c>
      <c r="B84" s="24" t="s">
        <v>3863</v>
      </c>
      <c r="C84" s="28" t="s">
        <v>141</v>
      </c>
      <c r="D84" s="77" t="s">
        <v>141</v>
      </c>
      <c r="E84" s="11" t="s">
        <v>9</v>
      </c>
      <c r="F84" s="11">
        <v>50</v>
      </c>
      <c r="G84" s="79">
        <f>VLOOKUP(B84,Sheet1!$C$11:$K$3568,9,0)</f>
        <v>50</v>
      </c>
      <c r="H84" s="83">
        <f t="shared" si="1"/>
        <v>1</v>
      </c>
      <c r="I84" s="25" t="s">
        <v>25</v>
      </c>
      <c r="J84" s="6">
        <v>2014</v>
      </c>
      <c r="K84" s="7">
        <v>56197000</v>
      </c>
      <c r="L84" s="7">
        <v>21274826</v>
      </c>
      <c r="M84" s="6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</row>
    <row r="85" spans="1:213" ht="18" customHeight="1" x14ac:dyDescent="0.25">
      <c r="A85" s="6">
        <v>83</v>
      </c>
      <c r="B85" s="24" t="s">
        <v>11336</v>
      </c>
      <c r="C85" s="28" t="s">
        <v>142</v>
      </c>
      <c r="D85" s="77" t="s">
        <v>142</v>
      </c>
      <c r="E85" s="11" t="s">
        <v>9</v>
      </c>
      <c r="F85" s="11">
        <v>50</v>
      </c>
      <c r="G85" s="79">
        <f>VLOOKUP(B85,Sheet1!$C$11:$K$3568,9,0)</f>
        <v>50</v>
      </c>
      <c r="H85" s="83">
        <f t="shared" si="1"/>
        <v>1</v>
      </c>
      <c r="I85" s="25" t="s">
        <v>25</v>
      </c>
      <c r="J85" s="6">
        <v>2014</v>
      </c>
      <c r="K85" s="7">
        <v>44599000</v>
      </c>
      <c r="L85" s="7">
        <v>15362554</v>
      </c>
      <c r="M85" s="6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</row>
    <row r="86" spans="1:213" ht="18" customHeight="1" x14ac:dyDescent="0.25">
      <c r="A86" s="6">
        <v>84</v>
      </c>
      <c r="B86" s="24" t="s">
        <v>5658</v>
      </c>
      <c r="C86" s="28" t="s">
        <v>143</v>
      </c>
      <c r="D86" s="77" t="s">
        <v>143</v>
      </c>
      <c r="E86" s="11" t="s">
        <v>9</v>
      </c>
      <c r="F86" s="11">
        <v>50</v>
      </c>
      <c r="G86" s="79">
        <f>VLOOKUP(B86,Sheet1!$C$11:$K$3568,9,0)</f>
        <v>50</v>
      </c>
      <c r="H86" s="83">
        <f t="shared" si="1"/>
        <v>1</v>
      </c>
      <c r="I86" s="25" t="s">
        <v>25</v>
      </c>
      <c r="J86" s="6">
        <v>2014</v>
      </c>
      <c r="K86" s="7">
        <v>35911000</v>
      </c>
      <c r="L86" s="7">
        <v>13595038</v>
      </c>
      <c r="M86" s="6"/>
      <c r="N86" s="8"/>
      <c r="GG86" s="8"/>
    </row>
    <row r="87" spans="1:213" ht="18" customHeight="1" x14ac:dyDescent="0.25">
      <c r="A87" s="6">
        <v>85</v>
      </c>
      <c r="B87" s="24" t="s">
        <v>15056</v>
      </c>
      <c r="C87" s="28" t="s">
        <v>144</v>
      </c>
      <c r="D87" s="77" t="s">
        <v>144</v>
      </c>
      <c r="E87" s="11" t="s">
        <v>9</v>
      </c>
      <c r="F87" s="11">
        <v>50</v>
      </c>
      <c r="G87" s="79">
        <f>VLOOKUP(B87,Sheet1!$C$11:$K$3568,9,0)</f>
        <v>50</v>
      </c>
      <c r="H87" s="83">
        <f t="shared" si="1"/>
        <v>1</v>
      </c>
      <c r="I87" s="25" t="s">
        <v>12</v>
      </c>
      <c r="J87" s="6">
        <v>2012</v>
      </c>
      <c r="K87" s="7">
        <v>37235000</v>
      </c>
      <c r="L87" s="7">
        <v>9874091</v>
      </c>
      <c r="M87" s="6"/>
      <c r="N87" s="8"/>
      <c r="GT87" s="8"/>
    </row>
    <row r="88" spans="1:213" ht="18" customHeight="1" x14ac:dyDescent="0.25">
      <c r="A88" s="6">
        <v>86</v>
      </c>
      <c r="B88" s="24" t="s">
        <v>9451</v>
      </c>
      <c r="C88" s="28" t="s">
        <v>145</v>
      </c>
      <c r="D88" s="77" t="s">
        <v>145</v>
      </c>
      <c r="E88" s="11" t="s">
        <v>9</v>
      </c>
      <c r="F88" s="11">
        <v>50</v>
      </c>
      <c r="G88" s="79">
        <f>VLOOKUP(B88,Sheet1!$C$11:$K$3568,9,0)</f>
        <v>50</v>
      </c>
      <c r="H88" s="83">
        <f t="shared" si="1"/>
        <v>1</v>
      </c>
      <c r="I88" s="25" t="s">
        <v>12</v>
      </c>
      <c r="J88" s="6">
        <v>2012</v>
      </c>
      <c r="K88" s="7">
        <v>44599000</v>
      </c>
      <c r="L88" s="7">
        <v>11874759</v>
      </c>
      <c r="M88" s="6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</row>
    <row r="89" spans="1:213" ht="18" customHeight="1" x14ac:dyDescent="0.25">
      <c r="A89" s="6">
        <v>87</v>
      </c>
      <c r="B89" s="24" t="s">
        <v>3855</v>
      </c>
      <c r="C89" s="28" t="s">
        <v>146</v>
      </c>
      <c r="D89" s="77" t="s">
        <v>146</v>
      </c>
      <c r="E89" s="11" t="s">
        <v>9</v>
      </c>
      <c r="F89" s="11">
        <v>50</v>
      </c>
      <c r="G89" s="79">
        <f>VLOOKUP(B89,Sheet1!$C$11:$K$3568,9,0)</f>
        <v>50</v>
      </c>
      <c r="H89" s="83">
        <f t="shared" si="1"/>
        <v>1</v>
      </c>
      <c r="I89" s="25" t="s">
        <v>12</v>
      </c>
      <c r="J89" s="6">
        <v>2012</v>
      </c>
      <c r="K89" s="7">
        <v>37235000</v>
      </c>
      <c r="L89" s="7">
        <v>9914056</v>
      </c>
      <c r="M89" s="6"/>
      <c r="N89" s="8"/>
    </row>
    <row r="90" spans="1:213" ht="18" customHeight="1" x14ac:dyDescent="0.25">
      <c r="A90" s="6">
        <v>88</v>
      </c>
      <c r="B90" s="24" t="s">
        <v>11333</v>
      </c>
      <c r="C90" s="28" t="s">
        <v>147</v>
      </c>
      <c r="D90" s="77" t="s">
        <v>147</v>
      </c>
      <c r="E90" s="11" t="s">
        <v>9</v>
      </c>
      <c r="F90" s="11">
        <v>50</v>
      </c>
      <c r="G90" s="79">
        <f>VLOOKUP(B90,Sheet1!$C$11:$K$3568,9,0)</f>
        <v>50</v>
      </c>
      <c r="H90" s="83">
        <f t="shared" si="1"/>
        <v>1</v>
      </c>
      <c r="I90" s="25" t="s">
        <v>12</v>
      </c>
      <c r="J90" s="6">
        <v>2012</v>
      </c>
      <c r="K90" s="7">
        <v>37235000</v>
      </c>
      <c r="L90" s="7">
        <v>9914056</v>
      </c>
      <c r="M90" s="6"/>
      <c r="N90" s="8"/>
    </row>
    <row r="91" spans="1:213" ht="18" customHeight="1" x14ac:dyDescent="0.25">
      <c r="A91" s="6">
        <v>89</v>
      </c>
      <c r="B91" s="24" t="s">
        <v>7587</v>
      </c>
      <c r="C91" s="28" t="s">
        <v>148</v>
      </c>
      <c r="D91" s="77" t="s">
        <v>148</v>
      </c>
      <c r="E91" s="11" t="s">
        <v>9</v>
      </c>
      <c r="F91" s="11">
        <v>50</v>
      </c>
      <c r="G91" s="79">
        <f>VLOOKUP(B91,Sheet1!$C$11:$K$3568,9,0)</f>
        <v>50</v>
      </c>
      <c r="H91" s="83">
        <f t="shared" si="1"/>
        <v>1</v>
      </c>
      <c r="I91" s="25" t="s">
        <v>12</v>
      </c>
      <c r="J91" s="6">
        <v>2012</v>
      </c>
      <c r="K91" s="7">
        <v>37235000</v>
      </c>
      <c r="L91" s="7">
        <v>9914056</v>
      </c>
      <c r="M91" s="6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G91" s="8"/>
    </row>
    <row r="92" spans="1:213" ht="18" customHeight="1" x14ac:dyDescent="0.25">
      <c r="A92" s="6">
        <v>90</v>
      </c>
      <c r="B92" s="24" t="s">
        <v>15065</v>
      </c>
      <c r="C92" s="28" t="s">
        <v>149</v>
      </c>
      <c r="D92" s="77" t="s">
        <v>149</v>
      </c>
      <c r="E92" s="11" t="s">
        <v>9</v>
      </c>
      <c r="F92" s="11">
        <v>50</v>
      </c>
      <c r="G92" s="79">
        <f>VLOOKUP(B92,Sheet1!$C$11:$K$3568,9,0)</f>
        <v>50</v>
      </c>
      <c r="H92" s="83">
        <f t="shared" si="1"/>
        <v>1</v>
      </c>
      <c r="I92" s="25" t="s">
        <v>12</v>
      </c>
      <c r="J92" s="6">
        <v>2012</v>
      </c>
      <c r="K92" s="7">
        <v>37235000</v>
      </c>
      <c r="L92" s="7">
        <v>9914056</v>
      </c>
      <c r="M92" s="6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G92" s="8"/>
    </row>
    <row r="93" spans="1:213" ht="18" customHeight="1" x14ac:dyDescent="0.25">
      <c r="A93" s="6">
        <v>91</v>
      </c>
      <c r="B93" s="24" t="s">
        <v>15068</v>
      </c>
      <c r="C93" s="28" t="s">
        <v>150</v>
      </c>
      <c r="D93" s="77" t="s">
        <v>150</v>
      </c>
      <c r="E93" s="11" t="s">
        <v>9</v>
      </c>
      <c r="F93" s="11">
        <v>50</v>
      </c>
      <c r="G93" s="79">
        <f>VLOOKUP(B93,Sheet1!$C$11:$K$3568,9,0)</f>
        <v>50</v>
      </c>
      <c r="H93" s="83">
        <f t="shared" si="1"/>
        <v>1</v>
      </c>
      <c r="I93" s="25" t="s">
        <v>25</v>
      </c>
      <c r="J93" s="6">
        <v>2012</v>
      </c>
      <c r="K93" s="7">
        <v>37235000</v>
      </c>
      <c r="L93" s="7">
        <v>9914056</v>
      </c>
      <c r="M93" s="6"/>
      <c r="N93" s="8"/>
    </row>
    <row r="94" spans="1:213" ht="18" customHeight="1" x14ac:dyDescent="0.25">
      <c r="A94" s="6">
        <v>92</v>
      </c>
      <c r="B94" s="24" t="s">
        <v>7583</v>
      </c>
      <c r="C94" s="28" t="s">
        <v>151</v>
      </c>
      <c r="D94" s="77" t="s">
        <v>151</v>
      </c>
      <c r="E94" s="11" t="s">
        <v>9</v>
      </c>
      <c r="F94" s="11">
        <v>50</v>
      </c>
      <c r="G94" s="79">
        <f>VLOOKUP(B94,Sheet1!$C$11:$K$3568,9,0)</f>
        <v>50</v>
      </c>
      <c r="H94" s="83">
        <f t="shared" si="1"/>
        <v>1</v>
      </c>
      <c r="I94" s="25" t="s">
        <v>12</v>
      </c>
      <c r="J94" s="6">
        <v>2012</v>
      </c>
      <c r="K94" s="7">
        <v>37235000</v>
      </c>
      <c r="L94" s="7">
        <v>9874091</v>
      </c>
      <c r="M94" s="6"/>
      <c r="N94" s="8"/>
    </row>
    <row r="95" spans="1:213" ht="18" customHeight="1" x14ac:dyDescent="0.25">
      <c r="A95" s="6">
        <v>93</v>
      </c>
      <c r="B95" s="24" t="s">
        <v>13231</v>
      </c>
      <c r="C95" s="28" t="s">
        <v>152</v>
      </c>
      <c r="D95" s="77" t="s">
        <v>152</v>
      </c>
      <c r="E95" s="11" t="s">
        <v>9</v>
      </c>
      <c r="F95" s="11">
        <v>50</v>
      </c>
      <c r="G95" s="79">
        <f>VLOOKUP(B95,Sheet1!$C$11:$K$3568,9,0)</f>
        <v>50</v>
      </c>
      <c r="H95" s="83">
        <f t="shared" si="1"/>
        <v>1</v>
      </c>
      <c r="I95" s="25" t="s">
        <v>12</v>
      </c>
      <c r="J95" s="6">
        <v>2012</v>
      </c>
      <c r="K95" s="7">
        <v>37235000</v>
      </c>
      <c r="L95" s="7">
        <v>9914056</v>
      </c>
      <c r="M95" s="6"/>
      <c r="N95" s="8"/>
    </row>
    <row r="96" spans="1:213" ht="18" customHeight="1" x14ac:dyDescent="0.25">
      <c r="A96" s="6">
        <v>94</v>
      </c>
      <c r="B96" s="24" t="s">
        <v>1829</v>
      </c>
      <c r="C96" s="28" t="s">
        <v>153</v>
      </c>
      <c r="D96" s="77" t="s">
        <v>153</v>
      </c>
      <c r="E96" s="11" t="s">
        <v>9</v>
      </c>
      <c r="F96" s="11">
        <v>50</v>
      </c>
      <c r="G96" s="79">
        <f>VLOOKUP(B96,Sheet1!$C$11:$K$3568,9,0)</f>
        <v>50</v>
      </c>
      <c r="H96" s="83">
        <f t="shared" si="1"/>
        <v>1</v>
      </c>
      <c r="I96" s="25" t="s">
        <v>12</v>
      </c>
      <c r="J96" s="6">
        <v>2012</v>
      </c>
      <c r="K96" s="7">
        <v>37235000</v>
      </c>
      <c r="L96" s="7">
        <v>9914056</v>
      </c>
      <c r="M96" s="6"/>
      <c r="N96" s="8"/>
    </row>
    <row r="97" spans="1:14" s="9" customFormat="1" ht="18" customHeight="1" x14ac:dyDescent="0.25">
      <c r="A97" s="6">
        <v>95</v>
      </c>
      <c r="B97" s="24" t="s">
        <v>15059</v>
      </c>
      <c r="C97" s="28" t="s">
        <v>154</v>
      </c>
      <c r="D97" s="77" t="s">
        <v>154</v>
      </c>
      <c r="E97" s="11" t="s">
        <v>9</v>
      </c>
      <c r="F97" s="11">
        <v>50</v>
      </c>
      <c r="G97" s="79">
        <f>VLOOKUP(B97,Sheet1!$C$11:$K$3568,9,0)</f>
        <v>50</v>
      </c>
      <c r="H97" s="83">
        <f t="shared" si="1"/>
        <v>1</v>
      </c>
      <c r="I97" s="25" t="s">
        <v>12</v>
      </c>
      <c r="J97" s="6">
        <v>2012</v>
      </c>
      <c r="K97" s="7">
        <v>37235000</v>
      </c>
      <c r="L97" s="7">
        <v>9914056</v>
      </c>
      <c r="M97" s="6"/>
      <c r="N97" s="8"/>
    </row>
    <row r="98" spans="1:14" ht="18" customHeight="1" x14ac:dyDescent="0.25">
      <c r="A98" s="6">
        <v>96</v>
      </c>
      <c r="B98" s="24" t="s">
        <v>9443</v>
      </c>
      <c r="C98" s="28" t="s">
        <v>155</v>
      </c>
      <c r="D98" s="77" t="s">
        <v>155</v>
      </c>
      <c r="E98" s="11" t="s">
        <v>9</v>
      </c>
      <c r="F98" s="11">
        <v>50</v>
      </c>
      <c r="G98" s="79">
        <f>VLOOKUP(B98,Sheet1!$C$11:$K$3568,9,0)</f>
        <v>50</v>
      </c>
      <c r="H98" s="83">
        <f t="shared" si="1"/>
        <v>1</v>
      </c>
      <c r="I98" s="25" t="s">
        <v>12</v>
      </c>
      <c r="J98" s="6">
        <v>2012</v>
      </c>
      <c r="K98" s="7">
        <v>37235000</v>
      </c>
      <c r="L98" s="7">
        <v>9914056</v>
      </c>
      <c r="M98" s="6"/>
      <c r="N98" s="8"/>
    </row>
    <row r="99" spans="1:14" ht="18" customHeight="1" x14ac:dyDescent="0.25">
      <c r="A99" s="6">
        <v>97</v>
      </c>
      <c r="B99" s="24" t="s">
        <v>13225</v>
      </c>
      <c r="C99" s="28" t="s">
        <v>156</v>
      </c>
      <c r="D99" s="77" t="s">
        <v>156</v>
      </c>
      <c r="E99" s="11" t="s">
        <v>9</v>
      </c>
      <c r="F99" s="11">
        <v>50</v>
      </c>
      <c r="G99" s="79">
        <f>VLOOKUP(B99,Sheet1!$C$11:$K$3568,9,0)</f>
        <v>50</v>
      </c>
      <c r="H99" s="83">
        <f t="shared" si="1"/>
        <v>1</v>
      </c>
      <c r="I99" s="25" t="s">
        <v>12</v>
      </c>
      <c r="J99" s="6">
        <v>2012</v>
      </c>
      <c r="K99" s="7">
        <v>37235000</v>
      </c>
      <c r="L99" s="7">
        <v>9751389</v>
      </c>
      <c r="M99" s="6"/>
      <c r="N99" s="8"/>
    </row>
    <row r="100" spans="1:14" ht="18" customHeight="1" x14ac:dyDescent="0.25">
      <c r="A100" s="6">
        <v>98</v>
      </c>
      <c r="B100" s="24" t="s">
        <v>1825</v>
      </c>
      <c r="C100" s="28" t="s">
        <v>157</v>
      </c>
      <c r="D100" s="77" t="s">
        <v>157</v>
      </c>
      <c r="E100" s="11" t="s">
        <v>9</v>
      </c>
      <c r="F100" s="11">
        <v>50</v>
      </c>
      <c r="G100" s="79">
        <f>VLOOKUP(B100,Sheet1!$C$11:$K$3568,9,0)</f>
        <v>50</v>
      </c>
      <c r="H100" s="83">
        <f t="shared" si="1"/>
        <v>1</v>
      </c>
      <c r="I100" s="25" t="s">
        <v>25</v>
      </c>
      <c r="J100" s="6">
        <v>2012</v>
      </c>
      <c r="K100" s="7">
        <v>36490000</v>
      </c>
      <c r="L100" s="7">
        <v>9676515</v>
      </c>
      <c r="M100" s="6"/>
      <c r="N100" s="8"/>
    </row>
    <row r="101" spans="1:14" ht="18" customHeight="1" x14ac:dyDescent="0.25">
      <c r="A101" s="6">
        <v>99</v>
      </c>
      <c r="B101" s="24" t="s">
        <v>11327</v>
      </c>
      <c r="C101" s="28" t="s">
        <v>158</v>
      </c>
      <c r="D101" s="77" t="s">
        <v>158</v>
      </c>
      <c r="E101" s="11" t="s">
        <v>9</v>
      </c>
      <c r="F101" s="11">
        <v>50</v>
      </c>
      <c r="G101" s="79">
        <f>VLOOKUP(B101,Sheet1!$C$11:$K$3568,9,0)</f>
        <v>50</v>
      </c>
      <c r="H101" s="83">
        <f t="shared" si="1"/>
        <v>1</v>
      </c>
      <c r="I101" s="25" t="s">
        <v>25</v>
      </c>
      <c r="J101" s="6">
        <v>2012</v>
      </c>
      <c r="K101" s="7">
        <v>36490000</v>
      </c>
      <c r="L101" s="7">
        <v>9676515</v>
      </c>
      <c r="M101" s="6"/>
      <c r="N101" s="23"/>
    </row>
    <row r="102" spans="1:14" ht="18" customHeight="1" x14ac:dyDescent="0.25">
      <c r="A102" s="6">
        <v>100</v>
      </c>
      <c r="B102" s="24" t="s">
        <v>11330</v>
      </c>
      <c r="C102" s="28" t="s">
        <v>159</v>
      </c>
      <c r="D102" s="77" t="s">
        <v>159</v>
      </c>
      <c r="E102" s="11" t="s">
        <v>9</v>
      </c>
      <c r="F102" s="11">
        <v>50</v>
      </c>
      <c r="G102" s="79">
        <f>VLOOKUP(B102,Sheet1!$C$11:$K$3568,9,0)</f>
        <v>50</v>
      </c>
      <c r="H102" s="83">
        <f t="shared" si="1"/>
        <v>1</v>
      </c>
      <c r="I102" s="25" t="s">
        <v>25</v>
      </c>
      <c r="J102" s="6">
        <v>2012</v>
      </c>
      <c r="K102" s="7">
        <v>36490000</v>
      </c>
      <c r="L102" s="7">
        <v>9676515</v>
      </c>
      <c r="M102" s="6"/>
      <c r="N102" s="8"/>
    </row>
    <row r="103" spans="1:14" ht="18" customHeight="1" x14ac:dyDescent="0.25">
      <c r="A103" s="6">
        <v>101</v>
      </c>
      <c r="B103" s="24" t="s">
        <v>13228</v>
      </c>
      <c r="C103" s="28" t="s">
        <v>160</v>
      </c>
      <c r="D103" s="77" t="s">
        <v>160</v>
      </c>
      <c r="E103" s="11" t="s">
        <v>9</v>
      </c>
      <c r="F103" s="11">
        <v>50</v>
      </c>
      <c r="G103" s="79">
        <f>VLOOKUP(B103,Sheet1!$C$11:$K$3568,9,0)</f>
        <v>50</v>
      </c>
      <c r="H103" s="83">
        <f t="shared" si="1"/>
        <v>1</v>
      </c>
      <c r="I103" s="25" t="s">
        <v>25</v>
      </c>
      <c r="J103" s="6">
        <v>2012</v>
      </c>
      <c r="K103" s="7">
        <v>36490000</v>
      </c>
      <c r="L103" s="7">
        <v>9676515</v>
      </c>
      <c r="M103" s="6"/>
      <c r="N103" s="29"/>
    </row>
    <row r="104" spans="1:14" ht="18" customHeight="1" x14ac:dyDescent="0.25">
      <c r="A104" s="6">
        <v>102</v>
      </c>
      <c r="B104" s="24" t="s">
        <v>7580</v>
      </c>
      <c r="C104" s="28" t="s">
        <v>161</v>
      </c>
      <c r="D104" s="77" t="s">
        <v>161</v>
      </c>
      <c r="E104" s="11" t="s">
        <v>9</v>
      </c>
      <c r="F104" s="11">
        <v>50</v>
      </c>
      <c r="G104" s="79">
        <f>VLOOKUP(B104,Sheet1!$C$11:$K$3568,9,0)</f>
        <v>50</v>
      </c>
      <c r="H104" s="83">
        <f t="shared" si="1"/>
        <v>1</v>
      </c>
      <c r="I104" s="25" t="s">
        <v>25</v>
      </c>
      <c r="J104" s="6">
        <v>2012</v>
      </c>
      <c r="K104" s="7">
        <v>36490000</v>
      </c>
      <c r="L104" s="7">
        <v>9676515</v>
      </c>
      <c r="M104" s="6"/>
      <c r="N104" s="8"/>
    </row>
    <row r="105" spans="1:14" ht="18" customHeight="1" x14ac:dyDescent="0.25">
      <c r="A105" s="6">
        <v>103</v>
      </c>
      <c r="B105" s="24" t="s">
        <v>15062</v>
      </c>
      <c r="C105" s="28" t="s">
        <v>162</v>
      </c>
      <c r="D105" s="77" t="s">
        <v>162</v>
      </c>
      <c r="E105" s="11" t="s">
        <v>9</v>
      </c>
      <c r="F105" s="11">
        <v>50</v>
      </c>
      <c r="G105" s="79">
        <f>VLOOKUP(B105,Sheet1!$C$11:$K$3568,9,0)</f>
        <v>50</v>
      </c>
      <c r="H105" s="83">
        <f t="shared" si="1"/>
        <v>1</v>
      </c>
      <c r="I105" s="25" t="s">
        <v>12</v>
      </c>
      <c r="J105" s="6">
        <v>2012</v>
      </c>
      <c r="K105" s="7">
        <v>37235000</v>
      </c>
      <c r="L105" s="7">
        <v>9914056</v>
      </c>
      <c r="M105" s="6"/>
      <c r="N105" s="8"/>
    </row>
    <row r="106" spans="1:14" ht="18" customHeight="1" x14ac:dyDescent="0.25">
      <c r="A106" s="6">
        <v>104</v>
      </c>
      <c r="B106" s="24" t="s">
        <v>11391</v>
      </c>
      <c r="C106" s="28" t="s">
        <v>163</v>
      </c>
      <c r="D106" s="77" t="s">
        <v>163</v>
      </c>
      <c r="E106" s="11" t="s">
        <v>9</v>
      </c>
      <c r="F106" s="11">
        <v>50</v>
      </c>
      <c r="G106" s="79">
        <f>VLOOKUP(B106,Sheet1!$C$11:$K$3568,9,0)</f>
        <v>50</v>
      </c>
      <c r="H106" s="83">
        <f t="shared" si="1"/>
        <v>1</v>
      </c>
      <c r="I106" s="25" t="s">
        <v>12</v>
      </c>
      <c r="J106" s="6">
        <v>2014</v>
      </c>
      <c r="K106" s="7">
        <v>36644000</v>
      </c>
      <c r="L106" s="7">
        <v>18041763</v>
      </c>
      <c r="M106" s="6"/>
      <c r="N106" s="8"/>
    </row>
    <row r="107" spans="1:14" ht="18" customHeight="1" x14ac:dyDescent="0.25">
      <c r="A107" s="6">
        <v>105</v>
      </c>
      <c r="B107" s="24" t="s">
        <v>11061</v>
      </c>
      <c r="C107" s="28" t="s">
        <v>164</v>
      </c>
      <c r="D107" s="77" t="s">
        <v>11060</v>
      </c>
      <c r="E107" s="11" t="s">
        <v>9</v>
      </c>
      <c r="F107" s="11">
        <v>75</v>
      </c>
      <c r="G107" s="79">
        <f>VLOOKUP(B107,Sheet1!$C$11:$K$3568,9,0)</f>
        <v>75</v>
      </c>
      <c r="H107" s="83">
        <f t="shared" si="1"/>
        <v>1</v>
      </c>
      <c r="I107" s="25" t="s">
        <v>12</v>
      </c>
      <c r="J107" s="6">
        <v>2013</v>
      </c>
      <c r="K107" s="7">
        <v>48394000</v>
      </c>
      <c r="L107" s="7">
        <v>19007977</v>
      </c>
      <c r="M107" s="6"/>
      <c r="N107" s="8"/>
    </row>
    <row r="108" spans="1:14" ht="18" customHeight="1" x14ac:dyDescent="0.25">
      <c r="A108" s="6">
        <v>106</v>
      </c>
      <c r="B108" s="24" t="s">
        <v>4735</v>
      </c>
      <c r="C108" s="28" t="s">
        <v>165</v>
      </c>
      <c r="D108" s="77" t="s">
        <v>165</v>
      </c>
      <c r="E108" s="11" t="s">
        <v>16</v>
      </c>
      <c r="F108" s="11">
        <v>10</v>
      </c>
      <c r="G108" s="79">
        <f>VLOOKUP(B108,Sheet1!$C$11:$K$3568,9,0)</f>
        <v>10</v>
      </c>
      <c r="H108" s="83">
        <f t="shared" si="1"/>
        <v>1</v>
      </c>
      <c r="I108" s="25" t="s">
        <v>10</v>
      </c>
      <c r="J108" s="6" t="s">
        <v>42</v>
      </c>
      <c r="K108" s="7">
        <v>190669</v>
      </c>
      <c r="L108" s="7">
        <v>0</v>
      </c>
      <c r="M108" s="6"/>
      <c r="N108" s="8"/>
    </row>
    <row r="109" spans="1:14" ht="18" customHeight="1" x14ac:dyDescent="0.25">
      <c r="A109" s="6">
        <v>107</v>
      </c>
      <c r="B109" s="24" t="s">
        <v>12233</v>
      </c>
      <c r="C109" s="28" t="s">
        <v>166</v>
      </c>
      <c r="D109" s="77" t="s">
        <v>166</v>
      </c>
      <c r="E109" s="11" t="s">
        <v>11</v>
      </c>
      <c r="F109" s="11">
        <v>10</v>
      </c>
      <c r="G109" s="79">
        <f>VLOOKUP(B109,Sheet1!$C$11:$K$3568,9,0)</f>
        <v>10</v>
      </c>
      <c r="H109" s="83">
        <f t="shared" si="1"/>
        <v>1</v>
      </c>
      <c r="I109" s="25" t="s">
        <v>12</v>
      </c>
      <c r="J109" s="6" t="s">
        <v>167</v>
      </c>
      <c r="K109" s="7">
        <v>16062000</v>
      </c>
      <c r="L109" s="7">
        <v>0</v>
      </c>
      <c r="M109" s="6"/>
      <c r="N109" s="8"/>
    </row>
    <row r="110" spans="1:14" ht="18" customHeight="1" x14ac:dyDescent="0.25">
      <c r="A110" s="6">
        <v>108</v>
      </c>
      <c r="B110" s="24" t="s">
        <v>4729</v>
      </c>
      <c r="C110" s="28" t="s">
        <v>168</v>
      </c>
      <c r="D110" s="77" t="s">
        <v>168</v>
      </c>
      <c r="E110" s="11" t="s">
        <v>21</v>
      </c>
      <c r="F110" s="11">
        <v>15</v>
      </c>
      <c r="G110" s="79">
        <f>VLOOKUP(B110,Sheet1!$C$11:$K$3568,9,0)</f>
        <v>15</v>
      </c>
      <c r="H110" s="83">
        <f t="shared" si="1"/>
        <v>1</v>
      </c>
      <c r="I110" s="25" t="s">
        <v>12</v>
      </c>
      <c r="J110" s="6" t="s">
        <v>169</v>
      </c>
      <c r="K110" s="7">
        <v>24093000</v>
      </c>
      <c r="L110" s="7">
        <v>0</v>
      </c>
      <c r="M110" s="6"/>
      <c r="N110" s="8"/>
    </row>
    <row r="111" spans="1:14" ht="18" customHeight="1" x14ac:dyDescent="0.25">
      <c r="A111" s="6">
        <v>109</v>
      </c>
      <c r="B111" s="24" t="s">
        <v>2837</v>
      </c>
      <c r="C111" s="28" t="s">
        <v>170</v>
      </c>
      <c r="D111" s="77" t="s">
        <v>170</v>
      </c>
      <c r="E111" s="11" t="s">
        <v>21</v>
      </c>
      <c r="F111" s="11">
        <v>15</v>
      </c>
      <c r="G111" s="79">
        <f>VLOOKUP(B111,Sheet1!$C$11:$K$3568,9,0)</f>
        <v>15</v>
      </c>
      <c r="H111" s="83">
        <f t="shared" si="1"/>
        <v>1</v>
      </c>
      <c r="I111" s="25" t="s">
        <v>12</v>
      </c>
      <c r="J111" s="6" t="s">
        <v>169</v>
      </c>
      <c r="K111" s="7">
        <v>24093000</v>
      </c>
      <c r="L111" s="7">
        <v>0</v>
      </c>
      <c r="M111" s="6"/>
      <c r="N111" s="8"/>
    </row>
    <row r="112" spans="1:14" ht="18" customHeight="1" x14ac:dyDescent="0.25">
      <c r="A112" s="6">
        <v>110</v>
      </c>
      <c r="B112" s="24" t="s">
        <v>4732</v>
      </c>
      <c r="C112" s="28" t="s">
        <v>171</v>
      </c>
      <c r="D112" s="77" t="s">
        <v>171</v>
      </c>
      <c r="E112" s="11" t="s">
        <v>21</v>
      </c>
      <c r="F112" s="11">
        <v>15</v>
      </c>
      <c r="G112" s="79">
        <f>VLOOKUP(B112,Sheet1!$C$11:$K$3568,9,0)</f>
        <v>15</v>
      </c>
      <c r="H112" s="83">
        <f t="shared" si="1"/>
        <v>1</v>
      </c>
      <c r="I112" s="25" t="s">
        <v>12</v>
      </c>
      <c r="J112" s="6" t="s">
        <v>169</v>
      </c>
      <c r="K112" s="7">
        <v>24093000</v>
      </c>
      <c r="L112" s="7">
        <v>0</v>
      </c>
      <c r="M112" s="6"/>
      <c r="N112" s="8"/>
    </row>
    <row r="113" spans="1:213" ht="18" customHeight="1" x14ac:dyDescent="0.25">
      <c r="A113" s="6">
        <v>111</v>
      </c>
      <c r="B113" s="24" t="s">
        <v>12236</v>
      </c>
      <c r="C113" s="28" t="s">
        <v>172</v>
      </c>
      <c r="D113" s="77" t="s">
        <v>172</v>
      </c>
      <c r="E113" s="11" t="s">
        <v>11</v>
      </c>
      <c r="F113" s="11">
        <v>15</v>
      </c>
      <c r="G113" s="79">
        <f>VLOOKUP(B113,Sheet1!$C$11:$K$3568,9,0)</f>
        <v>15</v>
      </c>
      <c r="H113" s="83">
        <f t="shared" si="1"/>
        <v>1</v>
      </c>
      <c r="I113" s="25" t="s">
        <v>12</v>
      </c>
      <c r="J113" s="6" t="s">
        <v>169</v>
      </c>
      <c r="K113" s="7">
        <v>17315000</v>
      </c>
      <c r="L113" s="7">
        <v>0</v>
      </c>
      <c r="N113" s="8"/>
    </row>
    <row r="114" spans="1:213" ht="18" customHeight="1" x14ac:dyDescent="0.25">
      <c r="A114" s="6">
        <v>112</v>
      </c>
      <c r="B114" s="24" t="s">
        <v>14067</v>
      </c>
      <c r="C114" s="28" t="s">
        <v>173</v>
      </c>
      <c r="D114" s="77" t="s">
        <v>173</v>
      </c>
      <c r="E114" s="11" t="s">
        <v>11</v>
      </c>
      <c r="F114" s="11">
        <v>15</v>
      </c>
      <c r="G114" s="79">
        <f>VLOOKUP(B114,Sheet1!$C$11:$K$3568,9,0)</f>
        <v>15</v>
      </c>
      <c r="H114" s="83">
        <f t="shared" si="1"/>
        <v>1</v>
      </c>
      <c r="I114" s="25" t="s">
        <v>12</v>
      </c>
      <c r="J114" s="6" t="s">
        <v>169</v>
      </c>
      <c r="K114" s="7">
        <v>17315000</v>
      </c>
      <c r="L114" s="7">
        <v>0</v>
      </c>
      <c r="M114" s="6"/>
      <c r="N114" s="8"/>
    </row>
    <row r="115" spans="1:213" ht="18" customHeight="1" x14ac:dyDescent="0.25">
      <c r="A115" s="6">
        <v>113</v>
      </c>
      <c r="B115" s="24" t="s">
        <v>10295</v>
      </c>
      <c r="C115" s="28" t="s">
        <v>174</v>
      </c>
      <c r="D115" s="77" t="s">
        <v>174</v>
      </c>
      <c r="E115" s="11" t="s">
        <v>16</v>
      </c>
      <c r="F115" s="11">
        <v>25</v>
      </c>
      <c r="G115" s="79">
        <f>VLOOKUP(B115,Sheet1!$C$11:$K$3568,9,0)</f>
        <v>25</v>
      </c>
      <c r="H115" s="83">
        <f t="shared" si="1"/>
        <v>1</v>
      </c>
      <c r="I115" s="25" t="s">
        <v>10</v>
      </c>
      <c r="J115" s="6" t="s">
        <v>42</v>
      </c>
      <c r="K115" s="7">
        <v>40155000</v>
      </c>
      <c r="L115" s="7">
        <v>0</v>
      </c>
      <c r="M115" s="6"/>
      <c r="N115" s="8"/>
    </row>
    <row r="116" spans="1:213" ht="18" customHeight="1" x14ac:dyDescent="0.25">
      <c r="A116" s="6">
        <v>114</v>
      </c>
      <c r="B116" s="24" t="s">
        <v>14048</v>
      </c>
      <c r="C116" s="28" t="s">
        <v>175</v>
      </c>
      <c r="D116" s="77" t="s">
        <v>175</v>
      </c>
      <c r="E116" s="11" t="s">
        <v>16</v>
      </c>
      <c r="F116" s="11">
        <v>25</v>
      </c>
      <c r="G116" s="79">
        <f>VLOOKUP(B116,Sheet1!$C$11:$K$3568,9,0)</f>
        <v>25</v>
      </c>
      <c r="H116" s="83">
        <f t="shared" si="1"/>
        <v>1</v>
      </c>
      <c r="I116" s="25" t="s">
        <v>10</v>
      </c>
      <c r="J116" s="6" t="s">
        <v>42</v>
      </c>
      <c r="K116" s="7">
        <v>40155000</v>
      </c>
      <c r="L116" s="7">
        <v>0</v>
      </c>
      <c r="M116" s="6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  <c r="FG116" s="8"/>
      <c r="FH116" s="8"/>
      <c r="FI116" s="8"/>
      <c r="FJ116" s="8"/>
      <c r="FK116" s="8"/>
      <c r="FL116" s="8"/>
      <c r="FM116" s="8"/>
      <c r="FN116" s="8"/>
      <c r="FO116" s="8"/>
      <c r="FP116" s="8"/>
      <c r="FQ116" s="8"/>
      <c r="FR116" s="8"/>
      <c r="FS116" s="8"/>
      <c r="FT116" s="8"/>
      <c r="FU116" s="8"/>
      <c r="FV116" s="8"/>
      <c r="FW116" s="8"/>
      <c r="FX116" s="8"/>
      <c r="FY116" s="8"/>
      <c r="FZ116" s="8"/>
      <c r="GA116" s="8"/>
      <c r="GB116" s="8"/>
      <c r="GC116" s="8"/>
      <c r="GD116" s="8"/>
      <c r="GE116" s="8"/>
      <c r="GF116" s="8"/>
      <c r="GG116" s="8"/>
      <c r="GH116" s="8"/>
      <c r="GI116" s="8"/>
      <c r="GJ116" s="8"/>
      <c r="GK116" s="8"/>
      <c r="GL116" s="8"/>
      <c r="GM116" s="8"/>
      <c r="GN116" s="8"/>
      <c r="GO116" s="8"/>
      <c r="GP116" s="8"/>
      <c r="GQ116" s="8"/>
      <c r="GR116" s="8"/>
      <c r="GS116" s="8"/>
      <c r="GT116" s="8"/>
      <c r="GU116" s="8"/>
      <c r="GV116" s="8"/>
      <c r="GW116" s="8"/>
      <c r="GX116" s="8"/>
      <c r="GY116" s="8"/>
      <c r="GZ116" s="8"/>
      <c r="HA116" s="8"/>
      <c r="HB116" s="8"/>
      <c r="HC116" s="8"/>
      <c r="HD116" s="8"/>
      <c r="HE116" s="8"/>
    </row>
    <row r="117" spans="1:213" ht="18" customHeight="1" x14ac:dyDescent="0.25">
      <c r="A117" s="6">
        <v>115</v>
      </c>
      <c r="B117" s="24" t="s">
        <v>12204</v>
      </c>
      <c r="C117" s="28" t="s">
        <v>176</v>
      </c>
      <c r="D117" s="77" t="s">
        <v>176</v>
      </c>
      <c r="E117" s="11" t="s">
        <v>177</v>
      </c>
      <c r="F117" s="11">
        <v>25</v>
      </c>
      <c r="G117" s="79">
        <f>VLOOKUP(B117,Sheet1!$C$11:$K$3568,9,0)</f>
        <v>25</v>
      </c>
      <c r="H117" s="83">
        <f t="shared" si="1"/>
        <v>1</v>
      </c>
      <c r="I117" s="25" t="s">
        <v>10</v>
      </c>
      <c r="J117" s="6" t="s">
        <v>42</v>
      </c>
      <c r="K117" s="7">
        <v>40155000</v>
      </c>
      <c r="L117" s="7">
        <v>0</v>
      </c>
      <c r="M117" s="6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  <c r="GB117" s="8"/>
      <c r="GC117" s="8"/>
      <c r="GD117" s="8"/>
      <c r="GE117" s="8"/>
      <c r="GF117" s="8"/>
      <c r="GG117" s="8"/>
      <c r="GH117" s="8"/>
      <c r="GI117" s="8"/>
      <c r="GJ117" s="8"/>
      <c r="GK117" s="8"/>
      <c r="GL117" s="8"/>
      <c r="GM117" s="8"/>
      <c r="GN117" s="8"/>
      <c r="GO117" s="8"/>
      <c r="GP117" s="8"/>
      <c r="GQ117" s="8"/>
      <c r="GR117" s="8"/>
      <c r="GS117" s="8"/>
      <c r="GT117" s="8"/>
      <c r="GU117" s="8"/>
      <c r="GV117" s="8"/>
      <c r="GW117" s="8"/>
      <c r="GX117" s="8"/>
      <c r="GY117" s="8"/>
      <c r="GZ117" s="8"/>
      <c r="HA117" s="8"/>
      <c r="HB117" s="8"/>
      <c r="HC117" s="8"/>
      <c r="HD117" s="8"/>
      <c r="HE117" s="8"/>
    </row>
    <row r="118" spans="1:213" ht="18" customHeight="1" x14ac:dyDescent="0.25">
      <c r="A118" s="6">
        <v>116</v>
      </c>
      <c r="B118" s="24" t="s">
        <v>4739</v>
      </c>
      <c r="C118" s="28" t="s">
        <v>178</v>
      </c>
      <c r="D118" s="77" t="s">
        <v>178</v>
      </c>
      <c r="E118" s="11" t="s">
        <v>39</v>
      </c>
      <c r="F118" s="11">
        <v>25</v>
      </c>
      <c r="G118" s="79">
        <f>VLOOKUP(B118,Sheet1!$C$11:$K$3568,9,0)</f>
        <v>25</v>
      </c>
      <c r="H118" s="83">
        <f t="shared" si="1"/>
        <v>1</v>
      </c>
      <c r="I118" s="25" t="s">
        <v>10</v>
      </c>
      <c r="J118" s="6" t="s">
        <v>42</v>
      </c>
      <c r="K118" s="7">
        <v>40155000</v>
      </c>
      <c r="L118" s="7">
        <v>0</v>
      </c>
      <c r="M118" s="6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  <c r="FZ118" s="8"/>
      <c r="GA118" s="8"/>
      <c r="GB118" s="8"/>
      <c r="GC118" s="8"/>
      <c r="GD118" s="8"/>
      <c r="GE118" s="8"/>
      <c r="GF118" s="8"/>
      <c r="GG118" s="8"/>
      <c r="GH118" s="8"/>
      <c r="GI118" s="8"/>
      <c r="GJ118" s="8"/>
      <c r="GK118" s="8"/>
      <c r="GL118" s="8"/>
      <c r="GM118" s="8"/>
      <c r="GN118" s="8"/>
      <c r="GO118" s="8"/>
      <c r="GP118" s="8"/>
      <c r="GQ118" s="8"/>
      <c r="GR118" s="8"/>
      <c r="GS118" s="8"/>
      <c r="GT118" s="8"/>
      <c r="GU118" s="8"/>
      <c r="GV118" s="8"/>
      <c r="GW118" s="8"/>
      <c r="GX118" s="8"/>
      <c r="GY118" s="8"/>
      <c r="GZ118" s="8"/>
      <c r="HA118" s="8"/>
      <c r="HB118" s="8"/>
      <c r="HC118" s="8"/>
      <c r="HD118" s="8"/>
      <c r="HE118" s="8"/>
    </row>
    <row r="119" spans="1:213" ht="18" customHeight="1" x14ac:dyDescent="0.25">
      <c r="A119" s="6">
        <v>117</v>
      </c>
      <c r="B119" s="24" t="s">
        <v>8599</v>
      </c>
      <c r="C119" s="28" t="s">
        <v>179</v>
      </c>
      <c r="D119" s="77" t="s">
        <v>179</v>
      </c>
      <c r="E119" s="11" t="s">
        <v>180</v>
      </c>
      <c r="F119" s="11">
        <v>25</v>
      </c>
      <c r="G119" s="79">
        <f>VLOOKUP(B119,Sheet1!$C$11:$K$3568,9,0)</f>
        <v>25</v>
      </c>
      <c r="H119" s="83">
        <f t="shared" si="1"/>
        <v>1</v>
      </c>
      <c r="I119" s="25" t="s">
        <v>10</v>
      </c>
      <c r="J119" s="6" t="s">
        <v>42</v>
      </c>
      <c r="K119" s="7">
        <v>16699</v>
      </c>
      <c r="L119" s="7">
        <v>0</v>
      </c>
      <c r="M119" s="6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  <c r="FG119" s="8"/>
      <c r="FH119" s="8"/>
      <c r="FI119" s="8"/>
      <c r="FJ119" s="8"/>
      <c r="FK119" s="8"/>
      <c r="FL119" s="8"/>
      <c r="FM119" s="8"/>
      <c r="FN119" s="8"/>
      <c r="FO119" s="8"/>
      <c r="FP119" s="8"/>
      <c r="FQ119" s="8"/>
      <c r="FR119" s="8"/>
      <c r="FS119" s="8"/>
      <c r="FT119" s="8"/>
      <c r="FU119" s="8"/>
      <c r="FV119" s="8"/>
      <c r="FW119" s="8"/>
      <c r="FX119" s="8"/>
      <c r="FY119" s="8"/>
      <c r="FZ119" s="8"/>
      <c r="GA119" s="8"/>
      <c r="GB119" s="8"/>
      <c r="GC119" s="8"/>
      <c r="GD119" s="8"/>
      <c r="GE119" s="8"/>
      <c r="GF119" s="8"/>
      <c r="GG119" s="8"/>
      <c r="GH119" s="8"/>
      <c r="GI119" s="8"/>
      <c r="GJ119" s="8"/>
      <c r="GK119" s="8"/>
      <c r="GL119" s="8"/>
      <c r="GM119" s="8"/>
      <c r="GN119" s="8"/>
      <c r="GO119" s="8"/>
      <c r="GP119" s="8"/>
      <c r="GQ119" s="8"/>
      <c r="GR119" s="8"/>
      <c r="GS119" s="8"/>
      <c r="GT119" s="8"/>
      <c r="GU119" s="8"/>
      <c r="GV119" s="8"/>
      <c r="GW119" s="8"/>
      <c r="GX119" s="8"/>
      <c r="GY119" s="8"/>
      <c r="GZ119" s="8"/>
      <c r="HA119" s="8"/>
      <c r="HB119" s="8"/>
      <c r="HC119" s="8"/>
      <c r="HD119" s="8"/>
      <c r="HE119" s="8"/>
    </row>
    <row r="120" spans="1:213" ht="18" customHeight="1" x14ac:dyDescent="0.25">
      <c r="A120" s="6">
        <v>118</v>
      </c>
      <c r="B120" s="24" t="s">
        <v>5198</v>
      </c>
      <c r="C120" s="28" t="s">
        <v>181</v>
      </c>
      <c r="D120" s="77" t="s">
        <v>181</v>
      </c>
      <c r="E120" s="11" t="s">
        <v>9</v>
      </c>
      <c r="F120" s="11">
        <v>25</v>
      </c>
      <c r="G120" s="79">
        <f>VLOOKUP(B120,Sheet1!$C$11:$K$3568,9,0)</f>
        <v>25</v>
      </c>
      <c r="H120" s="83">
        <f t="shared" si="1"/>
        <v>1</v>
      </c>
      <c r="I120" s="25" t="s">
        <v>10</v>
      </c>
      <c r="J120" s="6" t="s">
        <v>182</v>
      </c>
      <c r="K120" s="7">
        <v>40155000</v>
      </c>
      <c r="L120" s="7">
        <v>0</v>
      </c>
      <c r="M120" s="6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  <c r="GB120" s="8"/>
      <c r="GC120" s="8"/>
      <c r="GD120" s="8"/>
      <c r="GE120" s="8"/>
      <c r="GF120" s="8"/>
      <c r="GG120" s="8"/>
      <c r="GH120" s="8"/>
      <c r="GI120" s="8"/>
      <c r="GJ120" s="8"/>
      <c r="GK120" s="8"/>
      <c r="GL120" s="8"/>
      <c r="GM120" s="8"/>
      <c r="GN120" s="8"/>
      <c r="GO120" s="8"/>
      <c r="GP120" s="8"/>
      <c r="GQ120" s="8"/>
      <c r="GR120" s="8"/>
      <c r="GS120" s="8"/>
      <c r="GT120" s="8"/>
      <c r="GU120" s="8"/>
      <c r="GV120" s="8"/>
      <c r="GW120" s="8"/>
      <c r="GX120" s="8"/>
      <c r="GY120" s="8"/>
      <c r="GZ120" s="8"/>
      <c r="HA120" s="8"/>
      <c r="HB120" s="8"/>
      <c r="HC120" s="8"/>
      <c r="HD120" s="8"/>
      <c r="HE120" s="8"/>
    </row>
    <row r="121" spans="1:213" ht="18" customHeight="1" x14ac:dyDescent="0.25">
      <c r="A121" s="6">
        <v>119</v>
      </c>
      <c r="B121" s="24" t="s">
        <v>4709</v>
      </c>
      <c r="C121" s="28" t="s">
        <v>183</v>
      </c>
      <c r="D121" s="77" t="s">
        <v>183</v>
      </c>
      <c r="E121" s="11" t="s">
        <v>9</v>
      </c>
      <c r="F121" s="11">
        <v>25</v>
      </c>
      <c r="G121" s="79">
        <f>VLOOKUP(B121,Sheet1!$C$11:$K$3568,9,0)</f>
        <v>25</v>
      </c>
      <c r="H121" s="83">
        <f t="shared" si="1"/>
        <v>1</v>
      </c>
      <c r="I121" s="25" t="s">
        <v>10</v>
      </c>
      <c r="J121" s="6" t="s">
        <v>20</v>
      </c>
      <c r="K121" s="7">
        <v>40155000</v>
      </c>
      <c r="L121" s="7">
        <v>0</v>
      </c>
      <c r="M121" s="6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  <c r="FG121" s="8"/>
      <c r="FH121" s="8"/>
      <c r="FI121" s="8"/>
      <c r="FJ121" s="8"/>
      <c r="FK121" s="8"/>
      <c r="FL121" s="8"/>
      <c r="FM121" s="8"/>
      <c r="FN121" s="8"/>
      <c r="FO121" s="8"/>
      <c r="FP121" s="8"/>
      <c r="FQ121" s="8"/>
      <c r="FR121" s="8"/>
      <c r="FS121" s="8"/>
      <c r="FT121" s="8"/>
      <c r="FU121" s="8"/>
      <c r="FV121" s="8"/>
      <c r="FW121" s="8"/>
      <c r="FX121" s="8"/>
      <c r="FY121" s="8"/>
      <c r="FZ121" s="8"/>
      <c r="GA121" s="8"/>
      <c r="GB121" s="8"/>
      <c r="GC121" s="8"/>
      <c r="GD121" s="8"/>
      <c r="GE121" s="8"/>
      <c r="GF121" s="8"/>
      <c r="GG121" s="8"/>
      <c r="GH121" s="8"/>
      <c r="GI121" s="8"/>
      <c r="GJ121" s="8"/>
      <c r="GK121" s="8"/>
      <c r="GL121" s="8"/>
      <c r="GM121" s="8"/>
      <c r="GN121" s="8"/>
      <c r="GO121" s="8"/>
      <c r="GP121" s="8"/>
      <c r="GQ121" s="8"/>
      <c r="GR121" s="8"/>
      <c r="GS121" s="8"/>
      <c r="GT121" s="8"/>
      <c r="GU121" s="8"/>
      <c r="GV121" s="8"/>
      <c r="GW121" s="8"/>
      <c r="GX121" s="8"/>
      <c r="GY121" s="8"/>
      <c r="GZ121" s="8"/>
      <c r="HA121" s="8"/>
      <c r="HB121" s="8"/>
      <c r="HC121" s="8"/>
      <c r="HD121" s="8"/>
      <c r="HE121" s="8"/>
    </row>
    <row r="122" spans="1:213" ht="18" customHeight="1" x14ac:dyDescent="0.25">
      <c r="A122" s="6">
        <v>120</v>
      </c>
      <c r="B122" s="24" t="s">
        <v>5195</v>
      </c>
      <c r="C122" s="28" t="s">
        <v>184</v>
      </c>
      <c r="D122" s="77" t="s">
        <v>184</v>
      </c>
      <c r="E122" s="11" t="s">
        <v>9</v>
      </c>
      <c r="F122" s="11">
        <v>25</v>
      </c>
      <c r="G122" s="79">
        <f>VLOOKUP(B122,Sheet1!$C$11:$K$3568,9,0)</f>
        <v>25</v>
      </c>
      <c r="H122" s="83">
        <f t="shared" si="1"/>
        <v>1</v>
      </c>
      <c r="I122" s="25" t="s">
        <v>10</v>
      </c>
      <c r="J122" s="6" t="s">
        <v>185</v>
      </c>
      <c r="K122" s="7">
        <v>40155000</v>
      </c>
      <c r="L122" s="7">
        <v>0</v>
      </c>
      <c r="M122" s="6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  <c r="FG122" s="8"/>
      <c r="FH122" s="8"/>
      <c r="FI122" s="8"/>
      <c r="FJ122" s="8"/>
      <c r="FK122" s="8"/>
      <c r="FL122" s="8"/>
      <c r="FM122" s="8"/>
      <c r="FN122" s="8"/>
      <c r="FO122" s="8"/>
      <c r="FP122" s="8"/>
      <c r="FQ122" s="8"/>
      <c r="FR122" s="8"/>
      <c r="FS122" s="8"/>
      <c r="FT122" s="8"/>
      <c r="FU122" s="8"/>
      <c r="FV122" s="8"/>
      <c r="FW122" s="8"/>
      <c r="FX122" s="8"/>
      <c r="FY122" s="8"/>
      <c r="FZ122" s="8"/>
      <c r="GA122" s="8"/>
      <c r="GB122" s="8"/>
      <c r="GC122" s="8"/>
      <c r="GD122" s="8"/>
      <c r="GE122" s="8"/>
      <c r="GF122" s="8"/>
      <c r="GG122" s="8"/>
      <c r="GH122" s="8"/>
      <c r="GI122" s="8"/>
      <c r="GJ122" s="8"/>
      <c r="GK122" s="8"/>
      <c r="GL122" s="8"/>
      <c r="GM122" s="8"/>
      <c r="GN122" s="8"/>
      <c r="GO122" s="8"/>
      <c r="GP122" s="8"/>
      <c r="GQ122" s="8"/>
      <c r="GR122" s="8"/>
      <c r="GS122" s="8"/>
      <c r="GT122" s="8"/>
      <c r="GU122" s="8"/>
      <c r="GV122" s="8"/>
      <c r="GW122" s="8"/>
      <c r="GX122" s="8"/>
      <c r="GY122" s="8"/>
      <c r="GZ122" s="8"/>
      <c r="HA122" s="8"/>
      <c r="HB122" s="8"/>
      <c r="HC122" s="8"/>
      <c r="HD122" s="8"/>
      <c r="HE122" s="8"/>
    </row>
    <row r="123" spans="1:213" ht="18" customHeight="1" x14ac:dyDescent="0.25">
      <c r="A123" s="6">
        <v>121</v>
      </c>
      <c r="B123" s="24" t="s">
        <v>14078</v>
      </c>
      <c r="C123" s="28" t="s">
        <v>186</v>
      </c>
      <c r="D123" s="77" t="s">
        <v>186</v>
      </c>
      <c r="E123" s="11" t="s">
        <v>9</v>
      </c>
      <c r="F123" s="11">
        <v>25</v>
      </c>
      <c r="G123" s="79">
        <f>VLOOKUP(B123,Sheet1!$C$11:$K$3568,9,0)</f>
        <v>25</v>
      </c>
      <c r="H123" s="83">
        <f t="shared" si="1"/>
        <v>1</v>
      </c>
      <c r="I123" s="25" t="s">
        <v>10</v>
      </c>
      <c r="J123" s="6" t="s">
        <v>19</v>
      </c>
      <c r="K123" s="7">
        <v>7029500</v>
      </c>
      <c r="L123" s="7">
        <v>0</v>
      </c>
      <c r="M123" s="6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8"/>
      <c r="FV123" s="8"/>
      <c r="FW123" s="8"/>
      <c r="FX123" s="8"/>
      <c r="FY123" s="8"/>
      <c r="FZ123" s="8"/>
      <c r="GA123" s="8"/>
      <c r="GB123" s="8"/>
      <c r="GC123" s="8"/>
      <c r="GD123" s="8"/>
      <c r="GE123" s="8"/>
      <c r="GF123" s="8"/>
      <c r="GG123" s="8"/>
      <c r="GH123" s="8"/>
      <c r="GI123" s="8"/>
      <c r="GJ123" s="8"/>
      <c r="GK123" s="8"/>
      <c r="GL123" s="8"/>
      <c r="GM123" s="8"/>
      <c r="GN123" s="8"/>
      <c r="GO123" s="8"/>
      <c r="GP123" s="8"/>
      <c r="GQ123" s="8"/>
      <c r="GR123" s="8"/>
      <c r="GS123" s="8"/>
      <c r="GT123" s="8"/>
      <c r="GU123" s="8"/>
      <c r="GV123" s="8"/>
      <c r="GW123" s="8"/>
      <c r="GX123" s="8"/>
      <c r="GY123" s="8"/>
      <c r="GZ123" s="8"/>
      <c r="HA123" s="8"/>
      <c r="HB123" s="8"/>
      <c r="HC123" s="8"/>
      <c r="HD123" s="8"/>
      <c r="HE123" s="8"/>
    </row>
    <row r="124" spans="1:213" ht="18" customHeight="1" x14ac:dyDescent="0.25">
      <c r="A124" s="6">
        <v>122</v>
      </c>
      <c r="B124" s="24" t="s">
        <v>14101</v>
      </c>
      <c r="C124" s="28" t="s">
        <v>187</v>
      </c>
      <c r="D124" s="77" t="s">
        <v>187</v>
      </c>
      <c r="E124" s="11" t="s">
        <v>16</v>
      </c>
      <c r="F124" s="11">
        <v>37.5</v>
      </c>
      <c r="G124" s="79">
        <f>VLOOKUP(B124,Sheet1!$C$11:$K$3568,9,0)</f>
        <v>37.5</v>
      </c>
      <c r="H124" s="83">
        <f t="shared" si="1"/>
        <v>1</v>
      </c>
      <c r="I124" s="25" t="s">
        <v>10</v>
      </c>
      <c r="J124" s="6" t="s">
        <v>42</v>
      </c>
      <c r="K124" s="7">
        <v>15687680</v>
      </c>
      <c r="L124" s="7">
        <v>0</v>
      </c>
      <c r="M124" s="6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  <c r="FG124" s="8"/>
      <c r="FH124" s="8"/>
      <c r="FI124" s="8"/>
      <c r="FJ124" s="8"/>
      <c r="FK124" s="8"/>
      <c r="FL124" s="8"/>
      <c r="FM124" s="8"/>
      <c r="FN124" s="8"/>
      <c r="FO124" s="8"/>
      <c r="FP124" s="8"/>
      <c r="FQ124" s="8"/>
      <c r="FR124" s="8"/>
      <c r="FS124" s="8"/>
      <c r="FT124" s="8"/>
      <c r="FU124" s="8"/>
      <c r="FV124" s="8"/>
      <c r="FW124" s="8"/>
      <c r="FX124" s="8"/>
      <c r="FY124" s="8"/>
      <c r="FZ124" s="8"/>
      <c r="GA124" s="8"/>
      <c r="GB124" s="8"/>
      <c r="GC124" s="8"/>
      <c r="GD124" s="8"/>
      <c r="GE124" s="8"/>
      <c r="GF124" s="8"/>
      <c r="GG124" s="8"/>
      <c r="GH124" s="8"/>
      <c r="GI124" s="8"/>
      <c r="GJ124" s="8"/>
      <c r="GK124" s="8"/>
      <c r="GL124" s="8"/>
      <c r="GM124" s="8"/>
      <c r="GN124" s="8"/>
      <c r="GO124" s="8"/>
      <c r="GP124" s="8"/>
      <c r="GQ124" s="8"/>
      <c r="GR124" s="8"/>
      <c r="GS124" s="8"/>
      <c r="GT124" s="8"/>
      <c r="GU124" s="8"/>
      <c r="GV124" s="8"/>
      <c r="GW124" s="8"/>
      <c r="GX124" s="8"/>
      <c r="GY124" s="8"/>
      <c r="GZ124" s="8"/>
      <c r="HA124" s="8"/>
      <c r="HB124" s="8"/>
      <c r="HC124" s="8"/>
      <c r="HD124" s="8"/>
      <c r="HE124" s="8"/>
    </row>
    <row r="125" spans="1:213" ht="18" customHeight="1" x14ac:dyDescent="0.25">
      <c r="A125" s="6">
        <v>123</v>
      </c>
      <c r="B125" s="24" t="s">
        <v>10400</v>
      </c>
      <c r="C125" s="28" t="s">
        <v>188</v>
      </c>
      <c r="D125" s="77" t="s">
        <v>188</v>
      </c>
      <c r="E125" s="11" t="s">
        <v>16</v>
      </c>
      <c r="F125" s="11">
        <v>37.5</v>
      </c>
      <c r="G125" s="79">
        <f>VLOOKUP(B125,Sheet1!$C$11:$K$3568,9,0)</f>
        <v>37.5</v>
      </c>
      <c r="H125" s="83">
        <f t="shared" si="1"/>
        <v>1</v>
      </c>
      <c r="I125" s="25" t="s">
        <v>10</v>
      </c>
      <c r="J125" s="6" t="s">
        <v>42</v>
      </c>
      <c r="K125" s="7">
        <v>15687680</v>
      </c>
      <c r="L125" s="7">
        <v>0</v>
      </c>
      <c r="M125" s="6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  <c r="FG125" s="8"/>
      <c r="FH125" s="8"/>
      <c r="FI125" s="8"/>
      <c r="FJ125" s="8"/>
      <c r="FK125" s="8"/>
      <c r="FL125" s="8"/>
      <c r="FM125" s="8"/>
      <c r="FN125" s="8"/>
      <c r="FO125" s="8"/>
      <c r="FP125" s="8"/>
      <c r="FQ125" s="8"/>
      <c r="FR125" s="8"/>
      <c r="FS125" s="8"/>
      <c r="FT125" s="8"/>
      <c r="FU125" s="8"/>
      <c r="FV125" s="8"/>
      <c r="FW125" s="8"/>
      <c r="FX125" s="8"/>
      <c r="FY125" s="8"/>
      <c r="FZ125" s="8"/>
      <c r="GA125" s="8"/>
      <c r="GB125" s="8"/>
      <c r="GC125" s="8"/>
      <c r="GD125" s="8"/>
      <c r="GE125" s="8"/>
      <c r="GF125" s="8"/>
      <c r="GG125" s="8"/>
      <c r="GH125" s="8"/>
      <c r="GI125" s="8"/>
      <c r="GJ125" s="8"/>
      <c r="GK125" s="8"/>
      <c r="GL125" s="8"/>
      <c r="GM125" s="8"/>
      <c r="GN125" s="8"/>
      <c r="GO125" s="8"/>
      <c r="GP125" s="8"/>
      <c r="GQ125" s="8"/>
      <c r="GR125" s="8"/>
      <c r="GS125" s="8"/>
      <c r="GT125" s="8"/>
      <c r="GU125" s="8"/>
      <c r="GV125" s="8"/>
      <c r="GW125" s="8"/>
      <c r="GX125" s="8"/>
      <c r="GY125" s="8"/>
      <c r="GZ125" s="8"/>
      <c r="HA125" s="8"/>
      <c r="HB125" s="8"/>
      <c r="HC125" s="8"/>
      <c r="HD125" s="8"/>
      <c r="HE125" s="8"/>
    </row>
    <row r="126" spans="1:213" ht="18" customHeight="1" x14ac:dyDescent="0.25">
      <c r="A126" s="6">
        <v>124</v>
      </c>
      <c r="B126" s="24" t="s">
        <v>14108</v>
      </c>
      <c r="C126" s="28" t="s">
        <v>189</v>
      </c>
      <c r="D126" s="77" t="s">
        <v>189</v>
      </c>
      <c r="E126" s="11" t="s">
        <v>16</v>
      </c>
      <c r="F126" s="11">
        <v>37.5</v>
      </c>
      <c r="G126" s="79">
        <f>VLOOKUP(B126,Sheet1!$C$11:$K$3568,9,0)</f>
        <v>37.5</v>
      </c>
      <c r="H126" s="83">
        <f t="shared" si="1"/>
        <v>1</v>
      </c>
      <c r="I126" s="25" t="s">
        <v>10</v>
      </c>
      <c r="J126" s="6" t="s">
        <v>42</v>
      </c>
      <c r="K126" s="7">
        <v>50748747</v>
      </c>
      <c r="L126" s="7">
        <v>0</v>
      </c>
      <c r="M126" s="6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  <c r="FG126" s="8"/>
      <c r="FH126" s="8"/>
      <c r="FI126" s="8"/>
      <c r="FJ126" s="8"/>
      <c r="FK126" s="8"/>
      <c r="FL126" s="8"/>
      <c r="FM126" s="8"/>
      <c r="FN126" s="8"/>
      <c r="FO126" s="8"/>
      <c r="FP126" s="8"/>
      <c r="FQ126" s="8"/>
      <c r="FR126" s="8"/>
      <c r="FS126" s="8"/>
      <c r="FT126" s="8"/>
      <c r="FU126" s="8"/>
      <c r="FV126" s="8"/>
      <c r="FW126" s="8"/>
      <c r="FX126" s="8"/>
      <c r="FY126" s="8"/>
      <c r="FZ126" s="8"/>
      <c r="GA126" s="8"/>
      <c r="GB126" s="8"/>
      <c r="GC126" s="8"/>
      <c r="GD126" s="8"/>
      <c r="GE126" s="8"/>
      <c r="GF126" s="8"/>
      <c r="GG126" s="8"/>
      <c r="GH126" s="8"/>
      <c r="GI126" s="8"/>
      <c r="GJ126" s="8"/>
      <c r="GK126" s="8"/>
      <c r="GL126" s="8"/>
      <c r="GM126" s="8"/>
      <c r="GN126" s="8"/>
      <c r="GO126" s="8"/>
      <c r="GP126" s="8"/>
      <c r="GQ126" s="8"/>
      <c r="GR126" s="8"/>
      <c r="GS126" s="8"/>
      <c r="GT126" s="8"/>
      <c r="GU126" s="8"/>
      <c r="GV126" s="8"/>
      <c r="GW126" s="8"/>
      <c r="GX126" s="8"/>
      <c r="GY126" s="8"/>
      <c r="GZ126" s="8"/>
      <c r="HA126" s="8"/>
      <c r="HB126" s="8"/>
      <c r="HC126" s="8"/>
      <c r="HD126" s="8"/>
      <c r="HE126" s="8"/>
    </row>
    <row r="127" spans="1:213" ht="18" customHeight="1" x14ac:dyDescent="0.25">
      <c r="A127" s="6">
        <v>125</v>
      </c>
      <c r="B127" s="24" t="s">
        <v>6678</v>
      </c>
      <c r="C127" s="28" t="s">
        <v>190</v>
      </c>
      <c r="D127" s="77" t="s">
        <v>190</v>
      </c>
      <c r="E127" s="11" t="s">
        <v>16</v>
      </c>
      <c r="F127" s="11">
        <v>37.5</v>
      </c>
      <c r="G127" s="79">
        <f>VLOOKUP(B127,Sheet1!$C$11:$K$3568,9,0)</f>
        <v>37.5</v>
      </c>
      <c r="H127" s="83">
        <f t="shared" si="1"/>
        <v>1</v>
      </c>
      <c r="I127" s="25" t="s">
        <v>10</v>
      </c>
      <c r="J127" s="6" t="s">
        <v>42</v>
      </c>
      <c r="K127" s="7">
        <v>15687680</v>
      </c>
      <c r="L127" s="7">
        <v>0</v>
      </c>
      <c r="M127" s="6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</row>
    <row r="128" spans="1:213" ht="18" customHeight="1" x14ac:dyDescent="0.25">
      <c r="A128" s="6">
        <v>126</v>
      </c>
      <c r="B128" s="24" t="s">
        <v>12277</v>
      </c>
      <c r="C128" s="28" t="s">
        <v>191</v>
      </c>
      <c r="D128" s="77" t="s">
        <v>191</v>
      </c>
      <c r="E128" s="11" t="s">
        <v>11</v>
      </c>
      <c r="F128" s="11">
        <v>37.5</v>
      </c>
      <c r="G128" s="79">
        <f>VLOOKUP(B128,Sheet1!$C$11:$K$3568,9,0)</f>
        <v>37.5</v>
      </c>
      <c r="H128" s="83">
        <f t="shared" si="1"/>
        <v>1</v>
      </c>
      <c r="I128" s="25" t="s">
        <v>10</v>
      </c>
      <c r="J128" s="6" t="s">
        <v>44</v>
      </c>
      <c r="K128" s="7">
        <v>50081000</v>
      </c>
      <c r="L128" s="7">
        <v>0</v>
      </c>
      <c r="M128" s="6"/>
      <c r="N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X128" s="8"/>
      <c r="GY128" s="8"/>
      <c r="GZ128" s="8"/>
      <c r="HA128" s="8"/>
      <c r="HB128" s="8"/>
      <c r="HC128" s="8"/>
    </row>
    <row r="129" spans="1:211" ht="18" customHeight="1" x14ac:dyDescent="0.25">
      <c r="A129" s="6">
        <v>127</v>
      </c>
      <c r="B129" s="24" t="s">
        <v>4791</v>
      </c>
      <c r="C129" s="28" t="s">
        <v>192</v>
      </c>
      <c r="D129" s="77" t="s">
        <v>192</v>
      </c>
      <c r="E129" s="11" t="s">
        <v>9</v>
      </c>
      <c r="F129" s="11">
        <v>37.5</v>
      </c>
      <c r="G129" s="79">
        <f>VLOOKUP(B129,Sheet1!$C$11:$K$3568,9,0)</f>
        <v>37.5</v>
      </c>
      <c r="H129" s="83">
        <f t="shared" si="1"/>
        <v>1</v>
      </c>
      <c r="I129" s="25" t="s">
        <v>10</v>
      </c>
      <c r="J129" s="6" t="s">
        <v>193</v>
      </c>
      <c r="K129" s="7">
        <v>50081000</v>
      </c>
      <c r="L129" s="7">
        <v>0</v>
      </c>
      <c r="M129" s="6"/>
      <c r="N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X129" s="8"/>
      <c r="GY129" s="8"/>
      <c r="GZ129" s="8"/>
      <c r="HA129" s="8"/>
      <c r="HB129" s="8"/>
      <c r="HC129" s="8"/>
    </row>
    <row r="130" spans="1:211" ht="18" customHeight="1" x14ac:dyDescent="0.25">
      <c r="A130" s="6">
        <v>128</v>
      </c>
      <c r="B130" s="24" t="s">
        <v>8691</v>
      </c>
      <c r="C130" s="28" t="s">
        <v>194</v>
      </c>
      <c r="D130" s="77" t="s">
        <v>194</v>
      </c>
      <c r="E130" s="11" t="s">
        <v>9</v>
      </c>
      <c r="F130" s="11">
        <v>37.5</v>
      </c>
      <c r="G130" s="79">
        <f>VLOOKUP(B130,Sheet1!$C$11:$K$3568,9,0)</f>
        <v>37.5</v>
      </c>
      <c r="H130" s="83">
        <f t="shared" si="1"/>
        <v>1</v>
      </c>
      <c r="I130" s="25" t="s">
        <v>10</v>
      </c>
      <c r="J130" s="6" t="s">
        <v>182</v>
      </c>
      <c r="K130" s="7">
        <v>50081000</v>
      </c>
      <c r="L130" s="7">
        <v>0</v>
      </c>
      <c r="M130" s="6"/>
      <c r="N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X130" s="8"/>
      <c r="GY130" s="8"/>
      <c r="GZ130" s="8"/>
      <c r="HA130" s="8"/>
      <c r="HB130" s="8"/>
      <c r="HC130" s="8"/>
    </row>
    <row r="131" spans="1:211" ht="18" customHeight="1" x14ac:dyDescent="0.25">
      <c r="A131" s="6">
        <v>129</v>
      </c>
      <c r="B131" s="24" t="s">
        <v>2995</v>
      </c>
      <c r="C131" s="28" t="s">
        <v>195</v>
      </c>
      <c r="D131" s="77" t="s">
        <v>195</v>
      </c>
      <c r="E131" s="11" t="s">
        <v>16</v>
      </c>
      <c r="F131" s="11">
        <v>50</v>
      </c>
      <c r="G131" s="79">
        <f>VLOOKUP(B131,Sheet1!$C$11:$K$3568,9,0)</f>
        <v>50</v>
      </c>
      <c r="H131" s="83">
        <f t="shared" si="1"/>
        <v>1</v>
      </c>
      <c r="I131" s="25" t="s">
        <v>10</v>
      </c>
      <c r="J131" s="6" t="s">
        <v>42</v>
      </c>
      <c r="K131" s="7">
        <v>59103000</v>
      </c>
      <c r="L131" s="7">
        <v>0</v>
      </c>
      <c r="M131" s="6"/>
      <c r="N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X131" s="8"/>
      <c r="GY131" s="8"/>
      <c r="GZ131" s="8"/>
      <c r="HA131" s="8"/>
      <c r="HB131" s="8"/>
      <c r="HC131" s="8"/>
    </row>
    <row r="132" spans="1:211" ht="18" customHeight="1" x14ac:dyDescent="0.25">
      <c r="A132" s="6">
        <v>130</v>
      </c>
      <c r="B132" s="24" t="s">
        <v>6762</v>
      </c>
      <c r="C132" s="28" t="s">
        <v>196</v>
      </c>
      <c r="D132" s="77" t="s">
        <v>196</v>
      </c>
      <c r="E132" s="11" t="s">
        <v>16</v>
      </c>
      <c r="F132" s="11">
        <v>50</v>
      </c>
      <c r="G132" s="79">
        <f>VLOOKUP(B132,Sheet1!$C$11:$K$3568,9,0)</f>
        <v>50</v>
      </c>
      <c r="H132" s="83">
        <f t="shared" ref="H132:H195" si="2">IF(G132=F132,1,0)</f>
        <v>1</v>
      </c>
      <c r="I132" s="25" t="s">
        <v>10</v>
      </c>
      <c r="J132" s="6" t="s">
        <v>42</v>
      </c>
      <c r="K132" s="7">
        <v>59103000</v>
      </c>
      <c r="L132" s="7">
        <v>0</v>
      </c>
      <c r="M132" s="6"/>
      <c r="N132" s="8"/>
      <c r="GL132" s="8"/>
      <c r="GM132" s="8"/>
      <c r="GN132" s="8"/>
      <c r="GO132" s="8"/>
      <c r="GP132" s="8"/>
      <c r="GQ132" s="8"/>
      <c r="GR132" s="8"/>
      <c r="GS132" s="8"/>
      <c r="GT132" s="8"/>
      <c r="GX132" s="8"/>
      <c r="GY132" s="8"/>
      <c r="GZ132" s="8"/>
      <c r="HA132" s="8"/>
      <c r="HB132" s="8"/>
      <c r="HC132" s="8"/>
    </row>
    <row r="133" spans="1:211" ht="18" customHeight="1" x14ac:dyDescent="0.25">
      <c r="A133" s="6">
        <v>131</v>
      </c>
      <c r="B133" s="24" t="s">
        <v>4798</v>
      </c>
      <c r="C133" s="28" t="s">
        <v>197</v>
      </c>
      <c r="D133" s="77" t="s">
        <v>197</v>
      </c>
      <c r="E133" s="11" t="s">
        <v>16</v>
      </c>
      <c r="F133" s="11">
        <v>50</v>
      </c>
      <c r="G133" s="79">
        <f>VLOOKUP(B133,Sheet1!$C$11:$K$3568,9,0)</f>
        <v>50</v>
      </c>
      <c r="H133" s="83">
        <f t="shared" si="2"/>
        <v>1</v>
      </c>
      <c r="I133" s="25" t="s">
        <v>10</v>
      </c>
      <c r="J133" s="6" t="s">
        <v>42</v>
      </c>
      <c r="K133" s="7">
        <v>59103000</v>
      </c>
      <c r="L133" s="7">
        <v>0</v>
      </c>
      <c r="M133" s="6"/>
      <c r="N133" s="8"/>
      <c r="GL133" s="8"/>
      <c r="GM133" s="8"/>
      <c r="GN133" s="8"/>
      <c r="GO133" s="8"/>
      <c r="GP133" s="8"/>
      <c r="GQ133" s="8"/>
      <c r="GR133" s="8"/>
      <c r="GS133" s="8"/>
      <c r="GT133" s="8"/>
      <c r="GX133" s="8"/>
      <c r="GY133" s="8"/>
      <c r="GZ133" s="8"/>
      <c r="HA133" s="8"/>
      <c r="HB133" s="8"/>
      <c r="HC133" s="8"/>
    </row>
    <row r="134" spans="1:211" ht="18" customHeight="1" x14ac:dyDescent="0.25">
      <c r="A134" s="6">
        <v>132</v>
      </c>
      <c r="B134" s="24" t="s">
        <v>4804</v>
      </c>
      <c r="C134" s="28" t="s">
        <v>198</v>
      </c>
      <c r="D134" s="77" t="s">
        <v>198</v>
      </c>
      <c r="E134" s="11" t="s">
        <v>16</v>
      </c>
      <c r="F134" s="11">
        <v>50</v>
      </c>
      <c r="G134" s="79">
        <f>VLOOKUP(B134,Sheet1!$C$11:$K$3568,9,0)</f>
        <v>50</v>
      </c>
      <c r="H134" s="83">
        <f t="shared" si="2"/>
        <v>1</v>
      </c>
      <c r="I134" s="25" t="s">
        <v>10</v>
      </c>
      <c r="J134" s="6" t="s">
        <v>42</v>
      </c>
      <c r="K134" s="7">
        <v>59103000</v>
      </c>
      <c r="L134" s="7">
        <v>0</v>
      </c>
      <c r="M134" s="6"/>
      <c r="N134" s="8"/>
      <c r="GL134" s="8"/>
      <c r="GM134" s="8"/>
      <c r="GN134" s="8"/>
      <c r="GO134" s="8"/>
      <c r="GP134" s="8"/>
      <c r="GQ134" s="8"/>
      <c r="GR134" s="8"/>
      <c r="GS134" s="8"/>
      <c r="GT134" s="8"/>
      <c r="GX134" s="8"/>
      <c r="GY134" s="8"/>
      <c r="GZ134" s="8"/>
      <c r="HA134" s="8"/>
      <c r="HB134" s="8"/>
      <c r="HC134" s="8"/>
    </row>
    <row r="135" spans="1:211" ht="18" customHeight="1" x14ac:dyDescent="0.25">
      <c r="A135" s="6">
        <v>133</v>
      </c>
      <c r="B135" s="24" t="s">
        <v>14166</v>
      </c>
      <c r="C135" s="28" t="s">
        <v>199</v>
      </c>
      <c r="D135" s="77" t="s">
        <v>199</v>
      </c>
      <c r="E135" s="11" t="s">
        <v>16</v>
      </c>
      <c r="F135" s="11">
        <v>50</v>
      </c>
      <c r="G135" s="79">
        <f>VLOOKUP(B135,Sheet1!$C$11:$K$3568,9,0)</f>
        <v>50</v>
      </c>
      <c r="H135" s="83">
        <f t="shared" si="2"/>
        <v>1</v>
      </c>
      <c r="I135" s="25" t="s">
        <v>10</v>
      </c>
      <c r="J135" s="6" t="s">
        <v>42</v>
      </c>
      <c r="K135" s="7">
        <v>59103000</v>
      </c>
      <c r="L135" s="7">
        <v>0</v>
      </c>
      <c r="M135" s="6"/>
      <c r="N135" s="8"/>
      <c r="GL135" s="8"/>
      <c r="GM135" s="8"/>
      <c r="GN135" s="8"/>
      <c r="GO135" s="8"/>
      <c r="GP135" s="8"/>
      <c r="GQ135" s="8"/>
      <c r="GR135" s="8"/>
      <c r="GS135" s="8"/>
      <c r="GT135" s="8"/>
      <c r="GX135" s="8"/>
      <c r="GY135" s="8"/>
      <c r="GZ135" s="8"/>
      <c r="HA135" s="8"/>
      <c r="HB135" s="8"/>
      <c r="HC135" s="8"/>
    </row>
    <row r="136" spans="1:211" ht="18" customHeight="1" x14ac:dyDescent="0.25">
      <c r="A136" s="6">
        <v>134</v>
      </c>
      <c r="B136" s="24" t="s">
        <v>12389</v>
      </c>
      <c r="C136" s="28" t="s">
        <v>200</v>
      </c>
      <c r="D136" s="77" t="s">
        <v>200</v>
      </c>
      <c r="E136" s="11" t="s">
        <v>16</v>
      </c>
      <c r="F136" s="11">
        <v>50</v>
      </c>
      <c r="G136" s="79">
        <f>VLOOKUP(B136,Sheet1!$C$11:$K$3568,9,0)</f>
        <v>50</v>
      </c>
      <c r="H136" s="83">
        <f t="shared" si="2"/>
        <v>1</v>
      </c>
      <c r="I136" s="25" t="s">
        <v>10</v>
      </c>
      <c r="J136" s="6" t="s">
        <v>42</v>
      </c>
      <c r="K136" s="7">
        <v>59103000</v>
      </c>
      <c r="L136" s="7">
        <v>0</v>
      </c>
      <c r="M136" s="6"/>
      <c r="N136" s="8"/>
      <c r="GL136" s="8"/>
      <c r="GM136" s="8"/>
      <c r="GN136" s="8"/>
      <c r="GO136" s="8"/>
      <c r="GP136" s="8"/>
      <c r="GQ136" s="8"/>
      <c r="GR136" s="8"/>
      <c r="GS136" s="8"/>
      <c r="GT136" s="8"/>
      <c r="GX136" s="8"/>
      <c r="GY136" s="8"/>
      <c r="GZ136" s="8"/>
      <c r="HA136" s="8"/>
      <c r="HB136" s="8"/>
      <c r="HC136" s="8"/>
    </row>
    <row r="137" spans="1:211" ht="18" customHeight="1" x14ac:dyDescent="0.25">
      <c r="A137" s="6">
        <v>135</v>
      </c>
      <c r="B137" s="24" t="s">
        <v>12333</v>
      </c>
      <c r="C137" s="28" t="s">
        <v>201</v>
      </c>
      <c r="D137" s="77" t="s">
        <v>201</v>
      </c>
      <c r="E137" s="11" t="s">
        <v>16</v>
      </c>
      <c r="F137" s="11">
        <v>50</v>
      </c>
      <c r="G137" s="79">
        <f>VLOOKUP(B137,Sheet1!$C$11:$K$3568,9,0)</f>
        <v>50</v>
      </c>
      <c r="H137" s="83">
        <f t="shared" si="2"/>
        <v>1</v>
      </c>
      <c r="I137" s="25" t="s">
        <v>10</v>
      </c>
      <c r="J137" s="6" t="s">
        <v>42</v>
      </c>
      <c r="K137" s="7">
        <v>59103000</v>
      </c>
      <c r="L137" s="7">
        <v>0</v>
      </c>
      <c r="M137" s="6"/>
      <c r="N137" s="8"/>
    </row>
    <row r="138" spans="1:211" ht="18" customHeight="1" x14ac:dyDescent="0.25">
      <c r="A138" s="6">
        <v>136</v>
      </c>
      <c r="B138" s="24" t="s">
        <v>10431</v>
      </c>
      <c r="C138" s="28" t="s">
        <v>202</v>
      </c>
      <c r="D138" s="77" t="s">
        <v>202</v>
      </c>
      <c r="E138" s="11" t="s">
        <v>16</v>
      </c>
      <c r="F138" s="11">
        <v>50</v>
      </c>
      <c r="G138" s="79">
        <f>VLOOKUP(B138,Sheet1!$C$11:$K$3568,9,0)</f>
        <v>50</v>
      </c>
      <c r="H138" s="83">
        <f t="shared" si="2"/>
        <v>1</v>
      </c>
      <c r="I138" s="25" t="s">
        <v>10</v>
      </c>
      <c r="J138" s="6" t="s">
        <v>42</v>
      </c>
      <c r="K138" s="7">
        <v>57921000</v>
      </c>
      <c r="L138" s="7">
        <v>0</v>
      </c>
      <c r="M138" s="6"/>
      <c r="N138" s="8"/>
    </row>
    <row r="139" spans="1:211" ht="18" customHeight="1" x14ac:dyDescent="0.25">
      <c r="A139" s="6">
        <v>137</v>
      </c>
      <c r="B139" s="24" t="s">
        <v>14163</v>
      </c>
      <c r="C139" s="28" t="s">
        <v>203</v>
      </c>
      <c r="D139" s="77" t="s">
        <v>203</v>
      </c>
      <c r="E139" s="11" t="s">
        <v>16</v>
      </c>
      <c r="F139" s="11">
        <v>50</v>
      </c>
      <c r="G139" s="79">
        <f>VLOOKUP(B139,Sheet1!$C$11:$K$3568,9,0)</f>
        <v>50</v>
      </c>
      <c r="H139" s="83">
        <f t="shared" si="2"/>
        <v>1</v>
      </c>
      <c r="I139" s="25" t="s">
        <v>10</v>
      </c>
      <c r="J139" s="6" t="s">
        <v>42</v>
      </c>
      <c r="K139" s="7">
        <v>59103000</v>
      </c>
      <c r="L139" s="7">
        <v>0</v>
      </c>
      <c r="M139" s="6"/>
      <c r="N139" s="8"/>
      <c r="GG139" s="8"/>
    </row>
    <row r="140" spans="1:211" ht="18" customHeight="1" x14ac:dyDescent="0.25">
      <c r="A140" s="6">
        <v>138</v>
      </c>
      <c r="B140" s="24" t="s">
        <v>10468</v>
      </c>
      <c r="C140" s="28" t="s">
        <v>204</v>
      </c>
      <c r="D140" s="77" t="s">
        <v>204</v>
      </c>
      <c r="E140" s="11" t="s">
        <v>16</v>
      </c>
      <c r="F140" s="11">
        <v>50</v>
      </c>
      <c r="G140" s="79">
        <f>VLOOKUP(B140,Sheet1!$C$11:$K$3568,9,0)</f>
        <v>50</v>
      </c>
      <c r="H140" s="83">
        <f t="shared" si="2"/>
        <v>1</v>
      </c>
      <c r="I140" s="25" t="s">
        <v>10</v>
      </c>
      <c r="J140" s="6" t="s">
        <v>42</v>
      </c>
      <c r="K140" s="7">
        <v>17981440</v>
      </c>
      <c r="L140" s="7">
        <v>0</v>
      </c>
      <c r="M140" s="6"/>
      <c r="N140" s="8"/>
    </row>
    <row r="141" spans="1:211" ht="18" customHeight="1" x14ac:dyDescent="0.25">
      <c r="A141" s="6">
        <v>139</v>
      </c>
      <c r="B141" s="24" t="s">
        <v>14176</v>
      </c>
      <c r="C141" s="28" t="s">
        <v>205</v>
      </c>
      <c r="D141" s="77" t="s">
        <v>205</v>
      </c>
      <c r="E141" s="11" t="s">
        <v>16</v>
      </c>
      <c r="F141" s="11">
        <v>50</v>
      </c>
      <c r="G141" s="79">
        <f>VLOOKUP(B141,Sheet1!$C$11:$K$3568,9,0)</f>
        <v>50</v>
      </c>
      <c r="H141" s="83">
        <f t="shared" si="2"/>
        <v>1</v>
      </c>
      <c r="I141" s="25" t="s">
        <v>10</v>
      </c>
      <c r="J141" s="6" t="s">
        <v>42</v>
      </c>
      <c r="K141" s="7">
        <v>59103000</v>
      </c>
      <c r="L141" s="7">
        <v>0</v>
      </c>
      <c r="M141" s="6"/>
      <c r="N141" s="8"/>
    </row>
    <row r="142" spans="1:211" ht="18" customHeight="1" x14ac:dyDescent="0.25">
      <c r="A142" s="6">
        <v>140</v>
      </c>
      <c r="B142" s="24" t="s">
        <v>2942</v>
      </c>
      <c r="C142" s="28" t="s">
        <v>206</v>
      </c>
      <c r="D142" s="77" t="s">
        <v>206</v>
      </c>
      <c r="E142" s="11" t="s">
        <v>16</v>
      </c>
      <c r="F142" s="11">
        <v>50</v>
      </c>
      <c r="G142" s="79">
        <f>VLOOKUP(B142,Sheet1!$C$11:$K$3568,9,0)</f>
        <v>50</v>
      </c>
      <c r="H142" s="83">
        <f t="shared" si="2"/>
        <v>1</v>
      </c>
      <c r="I142" s="25" t="s">
        <v>10</v>
      </c>
      <c r="J142" s="6" t="s">
        <v>42</v>
      </c>
      <c r="K142" s="7">
        <v>59103000</v>
      </c>
      <c r="L142" s="7">
        <v>0</v>
      </c>
      <c r="M142" s="6"/>
      <c r="N142" s="8"/>
      <c r="GL142" s="8"/>
      <c r="GM142" s="8"/>
      <c r="GN142" s="8"/>
      <c r="GO142" s="8"/>
      <c r="GP142" s="8"/>
      <c r="GQ142" s="8"/>
      <c r="GR142" s="8"/>
      <c r="GS142" s="8"/>
      <c r="GT142" s="8"/>
      <c r="GX142" s="8"/>
      <c r="GY142" s="8"/>
      <c r="GZ142" s="8"/>
      <c r="HA142" s="8"/>
      <c r="HB142" s="8"/>
      <c r="HC142" s="8"/>
    </row>
    <row r="143" spans="1:211" ht="18" customHeight="1" x14ac:dyDescent="0.25">
      <c r="A143" s="6">
        <v>141</v>
      </c>
      <c r="B143" s="24" t="s">
        <v>8735</v>
      </c>
      <c r="C143" s="28" t="s">
        <v>207</v>
      </c>
      <c r="D143" s="77" t="s">
        <v>207</v>
      </c>
      <c r="E143" s="11" t="s">
        <v>38</v>
      </c>
      <c r="F143" s="11">
        <v>50</v>
      </c>
      <c r="G143" s="79">
        <f>VLOOKUP(B143,Sheet1!$C$11:$K$3568,9,0)</f>
        <v>50</v>
      </c>
      <c r="H143" s="83">
        <f t="shared" si="2"/>
        <v>1</v>
      </c>
      <c r="I143" s="25" t="s">
        <v>10</v>
      </c>
      <c r="J143" s="6" t="s">
        <v>42</v>
      </c>
      <c r="K143" s="7">
        <v>57921000</v>
      </c>
      <c r="L143" s="7">
        <v>0</v>
      </c>
      <c r="M143" s="6"/>
      <c r="N143" s="8"/>
      <c r="GL143" s="8"/>
      <c r="GM143" s="8"/>
      <c r="GN143" s="8"/>
      <c r="GO143" s="8"/>
      <c r="GP143" s="8"/>
      <c r="GQ143" s="8"/>
      <c r="GR143" s="8"/>
      <c r="GS143" s="8"/>
      <c r="GT143" s="8"/>
      <c r="GX143" s="8"/>
      <c r="GY143" s="8"/>
      <c r="GZ143" s="8"/>
      <c r="HA143" s="8"/>
      <c r="HB143" s="8"/>
      <c r="HC143" s="8"/>
    </row>
    <row r="144" spans="1:211" ht="18" customHeight="1" x14ac:dyDescent="0.25">
      <c r="A144" s="6">
        <v>142</v>
      </c>
      <c r="B144" s="24" t="s">
        <v>10438</v>
      </c>
      <c r="C144" s="28" t="s">
        <v>208</v>
      </c>
      <c r="D144" s="77" t="s">
        <v>208</v>
      </c>
      <c r="E144" s="11" t="s">
        <v>38</v>
      </c>
      <c r="F144" s="11">
        <v>50</v>
      </c>
      <c r="G144" s="79">
        <f>VLOOKUP(B144,Sheet1!$C$11:$K$3568,9,0)</f>
        <v>50</v>
      </c>
      <c r="H144" s="83">
        <f t="shared" si="2"/>
        <v>1</v>
      </c>
      <c r="I144" s="25" t="s">
        <v>10</v>
      </c>
      <c r="J144" s="6" t="s">
        <v>42</v>
      </c>
      <c r="K144" s="7">
        <v>59103000</v>
      </c>
      <c r="L144" s="7">
        <v>0</v>
      </c>
      <c r="M144" s="6"/>
      <c r="N144" s="8"/>
    </row>
    <row r="145" spans="1:213" ht="18" customHeight="1" x14ac:dyDescent="0.25">
      <c r="A145" s="6">
        <v>143</v>
      </c>
      <c r="B145" s="24" t="s">
        <v>861</v>
      </c>
      <c r="C145" s="28" t="s">
        <v>209</v>
      </c>
      <c r="D145" s="77" t="s">
        <v>209</v>
      </c>
      <c r="E145" s="11" t="s">
        <v>177</v>
      </c>
      <c r="F145" s="11">
        <v>50</v>
      </c>
      <c r="G145" s="79">
        <f>VLOOKUP(B145,Sheet1!$C$11:$K$3568,9,0)</f>
        <v>50</v>
      </c>
      <c r="H145" s="83">
        <f t="shared" si="2"/>
        <v>1</v>
      </c>
      <c r="I145" s="25" t="s">
        <v>10</v>
      </c>
      <c r="J145" s="6" t="s">
        <v>42</v>
      </c>
      <c r="K145" s="7">
        <v>57921000</v>
      </c>
      <c r="L145" s="7">
        <v>0</v>
      </c>
      <c r="M145" s="6"/>
      <c r="N145" s="8"/>
    </row>
    <row r="146" spans="1:213" ht="18" customHeight="1" x14ac:dyDescent="0.25">
      <c r="A146" s="6">
        <v>144</v>
      </c>
      <c r="B146" s="24" t="s">
        <v>12341</v>
      </c>
      <c r="C146" s="28" t="s">
        <v>210</v>
      </c>
      <c r="D146" s="77" t="s">
        <v>210</v>
      </c>
      <c r="E146" s="11" t="s">
        <v>177</v>
      </c>
      <c r="F146" s="11">
        <v>50</v>
      </c>
      <c r="G146" s="79">
        <f>VLOOKUP(B146,Sheet1!$C$11:$K$3568,9,0)</f>
        <v>50</v>
      </c>
      <c r="H146" s="83">
        <f t="shared" si="2"/>
        <v>1</v>
      </c>
      <c r="I146" s="25" t="s">
        <v>10</v>
      </c>
      <c r="J146" s="6" t="s">
        <v>42</v>
      </c>
      <c r="K146" s="7">
        <v>17981440</v>
      </c>
      <c r="L146" s="7">
        <v>0</v>
      </c>
      <c r="M146" s="6"/>
      <c r="N146" s="8"/>
    </row>
    <row r="147" spans="1:213" ht="18" customHeight="1" x14ac:dyDescent="0.25">
      <c r="A147" s="6">
        <v>145</v>
      </c>
      <c r="B147" s="24" t="s">
        <v>2969</v>
      </c>
      <c r="C147" s="28" t="s">
        <v>211</v>
      </c>
      <c r="D147" s="77" t="s">
        <v>211</v>
      </c>
      <c r="E147" s="11" t="s">
        <v>177</v>
      </c>
      <c r="F147" s="11">
        <v>50</v>
      </c>
      <c r="G147" s="79">
        <f>VLOOKUP(B147,Sheet1!$C$11:$K$3568,9,0)</f>
        <v>50</v>
      </c>
      <c r="H147" s="83">
        <f t="shared" si="2"/>
        <v>1</v>
      </c>
      <c r="I147" s="25" t="s">
        <v>10</v>
      </c>
      <c r="J147" s="6" t="s">
        <v>42</v>
      </c>
      <c r="K147" s="7">
        <v>59103000</v>
      </c>
      <c r="L147" s="7">
        <v>0</v>
      </c>
      <c r="M147" s="6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8"/>
      <c r="FJ147" s="8"/>
      <c r="FK147" s="8"/>
      <c r="FL147" s="8"/>
      <c r="FM147" s="8"/>
      <c r="FN147" s="8"/>
      <c r="FO147" s="8"/>
      <c r="FP147" s="8"/>
      <c r="FQ147" s="8"/>
      <c r="FR147" s="8"/>
      <c r="FS147" s="8"/>
      <c r="FT147" s="8"/>
      <c r="FU147" s="8"/>
      <c r="FV147" s="8"/>
      <c r="FW147" s="8"/>
      <c r="FX147" s="8"/>
      <c r="FY147" s="8"/>
      <c r="FZ147" s="8"/>
      <c r="GA147" s="8"/>
      <c r="GB147" s="8"/>
      <c r="GC147" s="8"/>
      <c r="GD147" s="8"/>
      <c r="GE147" s="8"/>
      <c r="GF147" s="8"/>
      <c r="GG147" s="8"/>
      <c r="GH147" s="8"/>
      <c r="GI147" s="8"/>
      <c r="GJ147" s="8"/>
      <c r="GK147" s="8"/>
      <c r="GL147" s="8"/>
      <c r="GM147" s="8"/>
      <c r="GN147" s="8"/>
      <c r="GO147" s="8"/>
      <c r="GP147" s="8"/>
      <c r="GQ147" s="8"/>
      <c r="GR147" s="8"/>
      <c r="GS147" s="8"/>
      <c r="GT147" s="8"/>
      <c r="GU147" s="8"/>
      <c r="GV147" s="8"/>
      <c r="GW147" s="8"/>
      <c r="GX147" s="8"/>
      <c r="GY147" s="8"/>
      <c r="GZ147" s="8"/>
      <c r="HA147" s="8"/>
      <c r="HB147" s="8"/>
      <c r="HC147" s="8"/>
      <c r="HD147" s="8"/>
      <c r="HE147" s="8"/>
    </row>
    <row r="148" spans="1:213" ht="18" customHeight="1" x14ac:dyDescent="0.25">
      <c r="A148" s="6">
        <v>146</v>
      </c>
      <c r="B148" s="24" t="s">
        <v>4775</v>
      </c>
      <c r="C148" s="28" t="s">
        <v>212</v>
      </c>
      <c r="D148" s="77" t="s">
        <v>212</v>
      </c>
      <c r="E148" s="11" t="s">
        <v>39</v>
      </c>
      <c r="F148" s="11">
        <v>50</v>
      </c>
      <c r="G148" s="79">
        <f>VLOOKUP(B148,Sheet1!$C$11:$K$3568,9,0)</f>
        <v>50</v>
      </c>
      <c r="H148" s="83">
        <f t="shared" si="2"/>
        <v>1</v>
      </c>
      <c r="I148" s="25" t="s">
        <v>10</v>
      </c>
      <c r="J148" s="6" t="s">
        <v>42</v>
      </c>
      <c r="K148" s="7">
        <v>59103000</v>
      </c>
      <c r="L148" s="7">
        <v>0</v>
      </c>
      <c r="M148" s="6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  <c r="GO148" s="8"/>
      <c r="GP148" s="8"/>
      <c r="GQ148" s="8"/>
      <c r="GR148" s="8"/>
      <c r="GS148" s="8"/>
      <c r="GT148" s="8"/>
      <c r="GU148" s="8"/>
      <c r="GV148" s="8"/>
      <c r="GW148" s="8"/>
      <c r="GX148" s="8"/>
      <c r="GY148" s="8"/>
      <c r="GZ148" s="8"/>
      <c r="HA148" s="8"/>
      <c r="HB148" s="8"/>
      <c r="HC148" s="8"/>
      <c r="HD148" s="8"/>
      <c r="HE148" s="8"/>
    </row>
    <row r="149" spans="1:213" ht="18" customHeight="1" x14ac:dyDescent="0.25">
      <c r="A149" s="6">
        <v>147</v>
      </c>
      <c r="B149" s="24" t="s">
        <v>12284</v>
      </c>
      <c r="C149" s="28" t="s">
        <v>213</v>
      </c>
      <c r="D149" s="77" t="s">
        <v>213</v>
      </c>
      <c r="E149" s="11" t="s">
        <v>39</v>
      </c>
      <c r="F149" s="11">
        <v>50</v>
      </c>
      <c r="G149" s="79">
        <f>VLOOKUP(B149,Sheet1!$C$11:$K$3568,9,0)</f>
        <v>50</v>
      </c>
      <c r="H149" s="83">
        <f t="shared" si="2"/>
        <v>1</v>
      </c>
      <c r="I149" s="25" t="s">
        <v>10</v>
      </c>
      <c r="J149" s="6" t="s">
        <v>42</v>
      </c>
      <c r="K149" s="7">
        <v>17981440</v>
      </c>
      <c r="L149" s="7">
        <v>0</v>
      </c>
      <c r="M149" s="6"/>
      <c r="N149" s="8"/>
      <c r="GD149" s="8"/>
      <c r="GE149" s="8"/>
      <c r="GF149" s="8"/>
      <c r="GG149" s="8"/>
      <c r="GH149" s="8"/>
      <c r="GI149" s="8"/>
      <c r="GJ149" s="8"/>
      <c r="GK149" s="8"/>
      <c r="GL149" s="8"/>
      <c r="GM149" s="8"/>
      <c r="GN149" s="8"/>
      <c r="GO149" s="8"/>
      <c r="GP149" s="8"/>
      <c r="GQ149" s="8"/>
      <c r="GR149" s="8"/>
      <c r="GS149" s="8"/>
      <c r="GT149" s="8"/>
      <c r="GX149" s="8"/>
      <c r="GY149" s="8"/>
      <c r="GZ149" s="8"/>
      <c r="HA149" s="8"/>
      <c r="HB149" s="8"/>
      <c r="HC149" s="8"/>
    </row>
    <row r="150" spans="1:213" ht="18" customHeight="1" x14ac:dyDescent="0.25">
      <c r="A150" s="6">
        <v>148</v>
      </c>
      <c r="B150" s="24" t="s">
        <v>2892</v>
      </c>
      <c r="C150" s="28" t="s">
        <v>214</v>
      </c>
      <c r="D150" s="77" t="s">
        <v>214</v>
      </c>
      <c r="E150" s="11" t="s">
        <v>39</v>
      </c>
      <c r="F150" s="11">
        <v>50</v>
      </c>
      <c r="G150" s="79">
        <f>VLOOKUP(B150,Sheet1!$C$11:$K$3568,9,0)</f>
        <v>50</v>
      </c>
      <c r="H150" s="83">
        <f t="shared" si="2"/>
        <v>1</v>
      </c>
      <c r="I150" s="25" t="s">
        <v>10</v>
      </c>
      <c r="J150" s="6" t="s">
        <v>42</v>
      </c>
      <c r="K150" s="7">
        <v>59103000</v>
      </c>
      <c r="L150" s="7">
        <v>0</v>
      </c>
      <c r="M150" s="6"/>
      <c r="N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8"/>
      <c r="GP150" s="8"/>
      <c r="GQ150" s="8"/>
      <c r="GR150" s="8"/>
      <c r="GS150" s="8"/>
      <c r="GT150" s="8"/>
      <c r="GX150" s="8"/>
      <c r="GY150" s="8"/>
      <c r="GZ150" s="8"/>
      <c r="HA150" s="8"/>
      <c r="HB150" s="8"/>
      <c r="HC150" s="8"/>
    </row>
    <row r="151" spans="1:213" ht="18" customHeight="1" x14ac:dyDescent="0.25">
      <c r="A151" s="6">
        <v>149</v>
      </c>
      <c r="B151" s="24" t="s">
        <v>2895</v>
      </c>
      <c r="C151" s="28" t="s">
        <v>215</v>
      </c>
      <c r="D151" s="77" t="s">
        <v>215</v>
      </c>
      <c r="E151" s="11" t="s">
        <v>39</v>
      </c>
      <c r="F151" s="11">
        <v>50</v>
      </c>
      <c r="G151" s="79">
        <f>VLOOKUP(B151,Sheet1!$C$11:$K$3568,9,0)</f>
        <v>50</v>
      </c>
      <c r="H151" s="83">
        <f t="shared" si="2"/>
        <v>1</v>
      </c>
      <c r="I151" s="25" t="s">
        <v>10</v>
      </c>
      <c r="J151" s="6" t="s">
        <v>42</v>
      </c>
      <c r="K151" s="7">
        <v>59103000</v>
      </c>
      <c r="L151" s="7">
        <v>0</v>
      </c>
      <c r="M151" s="6"/>
      <c r="N151" s="8"/>
      <c r="GL151" s="8"/>
      <c r="GM151" s="8"/>
      <c r="GN151" s="8"/>
      <c r="GO151" s="8"/>
      <c r="GP151" s="8"/>
      <c r="GQ151" s="8"/>
      <c r="GR151" s="8"/>
      <c r="GS151" s="8"/>
      <c r="GT151" s="8"/>
      <c r="GX151" s="8"/>
      <c r="GY151" s="8"/>
      <c r="GZ151" s="8"/>
      <c r="HA151" s="8"/>
      <c r="HB151" s="8"/>
      <c r="HC151" s="8"/>
    </row>
    <row r="152" spans="1:213" ht="18" customHeight="1" x14ac:dyDescent="0.25">
      <c r="A152" s="6">
        <v>150</v>
      </c>
      <c r="B152" s="24" t="s">
        <v>800</v>
      </c>
      <c r="C152" s="28" t="s">
        <v>216</v>
      </c>
      <c r="D152" s="77" t="s">
        <v>216</v>
      </c>
      <c r="E152" s="11" t="s">
        <v>39</v>
      </c>
      <c r="F152" s="11">
        <v>50</v>
      </c>
      <c r="G152" s="79">
        <f>VLOOKUP(B152,Sheet1!$C$11:$K$3568,9,0)</f>
        <v>50</v>
      </c>
      <c r="H152" s="83">
        <f t="shared" si="2"/>
        <v>1</v>
      </c>
      <c r="I152" s="25" t="s">
        <v>10</v>
      </c>
      <c r="J152" s="6" t="s">
        <v>42</v>
      </c>
      <c r="K152" s="7">
        <v>59103000</v>
      </c>
      <c r="L152" s="7">
        <v>0</v>
      </c>
      <c r="M152" s="6"/>
      <c r="N152" s="8"/>
    </row>
    <row r="153" spans="1:213" ht="18" customHeight="1" x14ac:dyDescent="0.25">
      <c r="A153" s="6">
        <v>151</v>
      </c>
      <c r="B153" s="24" t="s">
        <v>10459</v>
      </c>
      <c r="C153" s="28" t="s">
        <v>217</v>
      </c>
      <c r="D153" s="77" t="s">
        <v>217</v>
      </c>
      <c r="E153" s="11" t="s">
        <v>39</v>
      </c>
      <c r="F153" s="11">
        <v>50</v>
      </c>
      <c r="G153" s="79">
        <f>VLOOKUP(B153,Sheet1!$C$11:$K$3568,9,0)</f>
        <v>50</v>
      </c>
      <c r="H153" s="83">
        <f t="shared" si="2"/>
        <v>1</v>
      </c>
      <c r="I153" s="25" t="s">
        <v>10</v>
      </c>
      <c r="J153" s="6" t="s">
        <v>42</v>
      </c>
      <c r="K153" s="7">
        <v>57921000</v>
      </c>
      <c r="L153" s="7">
        <v>0</v>
      </c>
      <c r="M153" s="6"/>
      <c r="N153" s="8"/>
    </row>
    <row r="154" spans="1:213" ht="18" customHeight="1" x14ac:dyDescent="0.25">
      <c r="A154" s="6">
        <v>152</v>
      </c>
      <c r="B154" s="24" t="s">
        <v>789</v>
      </c>
      <c r="C154" s="28" t="s">
        <v>218</v>
      </c>
      <c r="D154" s="77" t="s">
        <v>218</v>
      </c>
      <c r="E154" s="11" t="s">
        <v>39</v>
      </c>
      <c r="F154" s="11">
        <v>50</v>
      </c>
      <c r="G154" s="79">
        <f>VLOOKUP(B154,Sheet1!$C$11:$K$3568,9,0)</f>
        <v>50</v>
      </c>
      <c r="H154" s="83">
        <f t="shared" si="2"/>
        <v>1</v>
      </c>
      <c r="I154" s="25" t="s">
        <v>10</v>
      </c>
      <c r="J154" s="6" t="s">
        <v>42</v>
      </c>
      <c r="K154" s="7">
        <v>59103000</v>
      </c>
      <c r="L154" s="7">
        <v>0</v>
      </c>
      <c r="M154" s="6"/>
      <c r="N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  <c r="GA154" s="8"/>
      <c r="GB154" s="8"/>
      <c r="GC154" s="8"/>
      <c r="GD154" s="8"/>
      <c r="GE154" s="8"/>
      <c r="GF154" s="8"/>
      <c r="GG154" s="8"/>
      <c r="GH154" s="8"/>
      <c r="GI154" s="8"/>
      <c r="GJ154" s="8"/>
      <c r="GK154" s="8"/>
      <c r="GL154" s="8"/>
      <c r="GM154" s="8"/>
      <c r="GN154" s="8"/>
      <c r="GO154" s="8"/>
      <c r="GP154" s="8"/>
      <c r="GQ154" s="8"/>
      <c r="GR154" s="8"/>
      <c r="GS154" s="8"/>
      <c r="GT154" s="8"/>
      <c r="GU154" s="8"/>
      <c r="GV154" s="8"/>
      <c r="GW154" s="8"/>
      <c r="GX154" s="8"/>
      <c r="GY154" s="8"/>
      <c r="GZ154" s="8"/>
      <c r="HA154" s="8"/>
      <c r="HB154" s="8"/>
      <c r="HC154" s="8"/>
      <c r="HD154" s="8"/>
      <c r="HE154" s="8"/>
    </row>
    <row r="155" spans="1:213" ht="18" customHeight="1" x14ac:dyDescent="0.25">
      <c r="A155" s="6">
        <v>153</v>
      </c>
      <c r="B155" s="24" t="s">
        <v>8659</v>
      </c>
      <c r="C155" s="28" t="s">
        <v>219</v>
      </c>
      <c r="D155" s="77" t="s">
        <v>219</v>
      </c>
      <c r="E155" s="11" t="s">
        <v>39</v>
      </c>
      <c r="F155" s="11">
        <v>50</v>
      </c>
      <c r="G155" s="79">
        <f>VLOOKUP(B155,Sheet1!$C$11:$K$3568,9,0)</f>
        <v>50</v>
      </c>
      <c r="H155" s="83">
        <f t="shared" si="2"/>
        <v>1</v>
      </c>
      <c r="I155" s="25" t="s">
        <v>10</v>
      </c>
      <c r="J155" s="6" t="s">
        <v>42</v>
      </c>
      <c r="K155" s="7">
        <v>59103000</v>
      </c>
      <c r="L155" s="7">
        <v>0</v>
      </c>
      <c r="M155" s="6"/>
      <c r="N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  <c r="HB155" s="8"/>
      <c r="HC155" s="8"/>
      <c r="HD155" s="8"/>
      <c r="HE155" s="8"/>
    </row>
    <row r="156" spans="1:213" ht="18" customHeight="1" x14ac:dyDescent="0.25">
      <c r="A156" s="6">
        <v>154</v>
      </c>
      <c r="B156" s="24" t="s">
        <v>10453</v>
      </c>
      <c r="C156" s="28" t="s">
        <v>220</v>
      </c>
      <c r="D156" s="77" t="s">
        <v>220</v>
      </c>
      <c r="E156" s="11" t="s">
        <v>39</v>
      </c>
      <c r="F156" s="11">
        <v>50</v>
      </c>
      <c r="G156" s="79">
        <f>VLOOKUP(B156,Sheet1!$C$11:$K$3568,9,0)</f>
        <v>50</v>
      </c>
      <c r="H156" s="83">
        <f t="shared" si="2"/>
        <v>1</v>
      </c>
      <c r="I156" s="25" t="s">
        <v>10</v>
      </c>
      <c r="J156" s="6" t="s">
        <v>42</v>
      </c>
      <c r="K156" s="7">
        <v>57921000</v>
      </c>
      <c r="L156" s="7">
        <v>0</v>
      </c>
      <c r="M156" s="6"/>
      <c r="N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  <c r="FN156" s="8"/>
      <c r="FO156" s="8"/>
      <c r="FP156" s="8"/>
      <c r="FQ156" s="8"/>
      <c r="FR156" s="8"/>
      <c r="FS156" s="8"/>
      <c r="FT156" s="8"/>
      <c r="FU156" s="8"/>
      <c r="FV156" s="8"/>
      <c r="FW156" s="8"/>
      <c r="FX156" s="8"/>
      <c r="FY156" s="8"/>
      <c r="FZ156" s="8"/>
      <c r="GA156" s="8"/>
      <c r="GB156" s="8"/>
      <c r="GC156" s="8"/>
      <c r="GD156" s="8"/>
      <c r="GE156" s="8"/>
      <c r="GF156" s="8"/>
      <c r="GG156" s="8"/>
      <c r="GH156" s="8"/>
      <c r="GI156" s="8"/>
      <c r="GJ156" s="8"/>
      <c r="GK156" s="8"/>
      <c r="GL156" s="8"/>
      <c r="GM156" s="8"/>
      <c r="GN156" s="8"/>
      <c r="GO156" s="8"/>
      <c r="GP156" s="8"/>
      <c r="GQ156" s="8"/>
      <c r="GR156" s="8"/>
      <c r="GS156" s="8"/>
      <c r="GT156" s="8"/>
      <c r="GU156" s="8"/>
      <c r="GV156" s="8"/>
      <c r="GW156" s="8"/>
      <c r="GX156" s="8"/>
      <c r="GY156" s="8"/>
      <c r="GZ156" s="8"/>
      <c r="HA156" s="8"/>
      <c r="HB156" s="8"/>
      <c r="HC156" s="8"/>
      <c r="HD156" s="8"/>
      <c r="HE156" s="8"/>
    </row>
    <row r="157" spans="1:213" ht="18" customHeight="1" x14ac:dyDescent="0.25">
      <c r="A157" s="6">
        <v>155</v>
      </c>
      <c r="B157" s="24" t="s">
        <v>2947</v>
      </c>
      <c r="C157" s="28" t="s">
        <v>221</v>
      </c>
      <c r="D157" s="77" t="s">
        <v>221</v>
      </c>
      <c r="E157" s="11" t="s">
        <v>39</v>
      </c>
      <c r="F157" s="11">
        <v>50</v>
      </c>
      <c r="G157" s="79">
        <f>VLOOKUP(B157,Sheet1!$C$11:$K$3568,9,0)</f>
        <v>50</v>
      </c>
      <c r="H157" s="83">
        <f t="shared" si="2"/>
        <v>1</v>
      </c>
      <c r="I157" s="25" t="s">
        <v>10</v>
      </c>
      <c r="J157" s="6" t="s">
        <v>42</v>
      </c>
      <c r="K157" s="7">
        <v>59103000</v>
      </c>
      <c r="L157" s="7">
        <v>0</v>
      </c>
      <c r="M157" s="6"/>
      <c r="N157" s="8"/>
      <c r="GD157" s="8"/>
      <c r="GE157" s="8"/>
      <c r="GF157" s="8"/>
      <c r="GG157" s="8"/>
      <c r="GH157" s="8"/>
      <c r="GI157" s="8"/>
      <c r="GJ157" s="8"/>
      <c r="GK157" s="8"/>
      <c r="GL157" s="8"/>
      <c r="GM157" s="8"/>
      <c r="GN157" s="8"/>
      <c r="GO157" s="8"/>
      <c r="GP157" s="8"/>
      <c r="GQ157" s="8"/>
      <c r="GR157" s="8"/>
      <c r="GS157" s="8"/>
      <c r="GT157" s="8"/>
      <c r="GX157" s="8"/>
      <c r="GY157" s="8"/>
      <c r="GZ157" s="8"/>
      <c r="HA157" s="8"/>
      <c r="HB157" s="8"/>
      <c r="HC157" s="8"/>
    </row>
    <row r="158" spans="1:213" ht="18" customHeight="1" x14ac:dyDescent="0.25">
      <c r="A158" s="6">
        <v>156</v>
      </c>
      <c r="B158" s="24" t="s">
        <v>2985</v>
      </c>
      <c r="C158" s="28">
        <v>73252719</v>
      </c>
      <c r="D158" s="77" t="s">
        <v>2984</v>
      </c>
      <c r="E158" s="11" t="s">
        <v>39</v>
      </c>
      <c r="F158" s="11">
        <v>50</v>
      </c>
      <c r="G158" s="79">
        <f>VLOOKUP(B158,Sheet1!$C$11:$K$3568,9,0)</f>
        <v>50</v>
      </c>
      <c r="H158" s="83">
        <f t="shared" si="2"/>
        <v>1</v>
      </c>
      <c r="I158" s="25" t="s">
        <v>10</v>
      </c>
      <c r="J158" s="6">
        <v>1975</v>
      </c>
      <c r="K158" s="7">
        <v>59103000</v>
      </c>
      <c r="L158" s="7">
        <v>0</v>
      </c>
      <c r="M158" s="6"/>
      <c r="N158" s="8"/>
    </row>
    <row r="159" spans="1:213" ht="18" customHeight="1" x14ac:dyDescent="0.25">
      <c r="A159" s="6">
        <v>157</v>
      </c>
      <c r="B159" s="24" t="s">
        <v>1185</v>
      </c>
      <c r="C159" s="28" t="s">
        <v>222</v>
      </c>
      <c r="D159" s="77" t="s">
        <v>222</v>
      </c>
      <c r="E159" s="11" t="s">
        <v>39</v>
      </c>
      <c r="F159" s="11">
        <v>50</v>
      </c>
      <c r="G159" s="79">
        <f>VLOOKUP(B159,Sheet1!$C$11:$K$3568,9,0)</f>
        <v>50</v>
      </c>
      <c r="H159" s="83">
        <f t="shared" si="2"/>
        <v>1</v>
      </c>
      <c r="I159" s="25" t="s">
        <v>10</v>
      </c>
      <c r="J159" s="6" t="s">
        <v>42</v>
      </c>
      <c r="K159" s="7">
        <v>59103000</v>
      </c>
      <c r="L159" s="7">
        <v>0</v>
      </c>
      <c r="M159" s="6"/>
      <c r="N159" s="8"/>
      <c r="HD159" s="10"/>
      <c r="HE159" s="10"/>
    </row>
    <row r="160" spans="1:213" ht="18" customHeight="1" x14ac:dyDescent="0.25">
      <c r="A160" s="6">
        <v>158</v>
      </c>
      <c r="B160" s="24" t="s">
        <v>4855</v>
      </c>
      <c r="C160" s="28" t="s">
        <v>223</v>
      </c>
      <c r="D160" s="77" t="s">
        <v>223</v>
      </c>
      <c r="E160" s="11" t="s">
        <v>39</v>
      </c>
      <c r="F160" s="11">
        <v>50</v>
      </c>
      <c r="G160" s="79">
        <f>VLOOKUP(B160,Sheet1!$C$11:$K$3568,9,0)</f>
        <v>50</v>
      </c>
      <c r="H160" s="83">
        <f t="shared" si="2"/>
        <v>1</v>
      </c>
      <c r="I160" s="25" t="s">
        <v>10</v>
      </c>
      <c r="J160" s="6" t="s">
        <v>42</v>
      </c>
      <c r="K160" s="7">
        <v>59103000</v>
      </c>
      <c r="L160" s="7">
        <v>0</v>
      </c>
      <c r="M160" s="6"/>
      <c r="N160" s="8"/>
      <c r="HD160" s="10"/>
      <c r="HE160" s="10"/>
    </row>
    <row r="161" spans="1:202" ht="18" customHeight="1" x14ac:dyDescent="0.25">
      <c r="A161" s="6">
        <v>159</v>
      </c>
      <c r="B161" s="24" t="s">
        <v>14150</v>
      </c>
      <c r="C161" s="28" t="s">
        <v>224</v>
      </c>
      <c r="D161" s="77" t="s">
        <v>224</v>
      </c>
      <c r="E161" s="11" t="s">
        <v>39</v>
      </c>
      <c r="F161" s="11">
        <v>50</v>
      </c>
      <c r="G161" s="79">
        <f>VLOOKUP(B161,Sheet1!$C$11:$K$3568,9,0)</f>
        <v>50</v>
      </c>
      <c r="H161" s="83">
        <f t="shared" si="2"/>
        <v>1</v>
      </c>
      <c r="I161" s="25" t="s">
        <v>10</v>
      </c>
      <c r="J161" s="6" t="s">
        <v>42</v>
      </c>
      <c r="K161" s="7">
        <v>17981440</v>
      </c>
      <c r="L161" s="7">
        <v>0</v>
      </c>
      <c r="M161" s="6"/>
      <c r="N161" s="8"/>
      <c r="GL161" s="8"/>
      <c r="GM161" s="8"/>
      <c r="GN161" s="8"/>
      <c r="GO161" s="8"/>
      <c r="GP161" s="8"/>
      <c r="GQ161" s="8"/>
      <c r="GR161" s="8"/>
      <c r="GS161" s="8"/>
      <c r="GT161" s="8"/>
    </row>
    <row r="162" spans="1:202" ht="18" customHeight="1" x14ac:dyDescent="0.25">
      <c r="A162" s="6">
        <v>160</v>
      </c>
      <c r="B162" s="24" t="s">
        <v>8647</v>
      </c>
      <c r="C162" s="28" t="s">
        <v>225</v>
      </c>
      <c r="D162" s="77" t="s">
        <v>225</v>
      </c>
      <c r="E162" s="11" t="s">
        <v>39</v>
      </c>
      <c r="F162" s="11">
        <v>50</v>
      </c>
      <c r="G162" s="79">
        <f>VLOOKUP(B162,Sheet1!$C$11:$K$3568,9,0)</f>
        <v>50</v>
      </c>
      <c r="H162" s="83">
        <f t="shared" si="2"/>
        <v>1</v>
      </c>
      <c r="I162" s="25" t="s">
        <v>10</v>
      </c>
      <c r="J162" s="6" t="s">
        <v>42</v>
      </c>
      <c r="K162" s="7">
        <v>15687680</v>
      </c>
      <c r="L162" s="7">
        <v>0</v>
      </c>
      <c r="M162" s="6"/>
      <c r="N162" s="8"/>
      <c r="GL162" s="8"/>
      <c r="GM162" s="8"/>
      <c r="GN162" s="8"/>
      <c r="GO162" s="8"/>
      <c r="GP162" s="8"/>
      <c r="GQ162" s="8"/>
      <c r="GR162" s="8"/>
      <c r="GS162" s="8"/>
      <c r="GT162" s="8"/>
    </row>
    <row r="163" spans="1:202" ht="18" customHeight="1" x14ac:dyDescent="0.25">
      <c r="A163" s="6">
        <v>161</v>
      </c>
      <c r="B163" s="24" t="s">
        <v>2988</v>
      </c>
      <c r="C163" s="28" t="s">
        <v>226</v>
      </c>
      <c r="D163" s="77" t="s">
        <v>226</v>
      </c>
      <c r="E163" s="11" t="s">
        <v>39</v>
      </c>
      <c r="F163" s="11">
        <v>50</v>
      </c>
      <c r="G163" s="79">
        <f>VLOOKUP(B163,Sheet1!$C$11:$K$3568,9,0)</f>
        <v>50</v>
      </c>
      <c r="H163" s="83">
        <f t="shared" si="2"/>
        <v>1</v>
      </c>
      <c r="I163" s="25" t="s">
        <v>10</v>
      </c>
      <c r="J163" s="6" t="s">
        <v>42</v>
      </c>
      <c r="K163" s="7">
        <v>59103000</v>
      </c>
      <c r="L163" s="7">
        <v>0</v>
      </c>
      <c r="M163" s="6"/>
      <c r="N163" s="8"/>
    </row>
    <row r="164" spans="1:202" ht="18" customHeight="1" x14ac:dyDescent="0.25">
      <c r="A164" s="6">
        <v>162</v>
      </c>
      <c r="B164" s="24" t="s">
        <v>875</v>
      </c>
      <c r="C164" s="28" t="s">
        <v>227</v>
      </c>
      <c r="D164" s="77" t="s">
        <v>227</v>
      </c>
      <c r="E164" s="11" t="s">
        <v>39</v>
      </c>
      <c r="F164" s="11">
        <v>50</v>
      </c>
      <c r="G164" s="79">
        <f>VLOOKUP(B164,Sheet1!$C$11:$K$3568,9,0)</f>
        <v>50</v>
      </c>
      <c r="H164" s="83">
        <f t="shared" si="2"/>
        <v>1</v>
      </c>
      <c r="I164" s="25" t="s">
        <v>10</v>
      </c>
      <c r="J164" s="6" t="s">
        <v>42</v>
      </c>
      <c r="K164" s="7">
        <v>59103000</v>
      </c>
      <c r="L164" s="7">
        <v>0</v>
      </c>
      <c r="M164" s="6"/>
      <c r="N164" s="8"/>
    </row>
    <row r="165" spans="1:202" ht="18" customHeight="1" x14ac:dyDescent="0.25">
      <c r="A165" s="6">
        <v>163</v>
      </c>
      <c r="B165" s="24" t="s">
        <v>1195</v>
      </c>
      <c r="C165" s="28" t="s">
        <v>228</v>
      </c>
      <c r="D165" s="77" t="s">
        <v>228</v>
      </c>
      <c r="E165" s="11" t="s">
        <v>39</v>
      </c>
      <c r="F165" s="11">
        <v>50</v>
      </c>
      <c r="G165" s="79">
        <f>VLOOKUP(B165,Sheet1!$C$11:$K$3568,9,0)</f>
        <v>50</v>
      </c>
      <c r="H165" s="83">
        <f t="shared" si="2"/>
        <v>1</v>
      </c>
      <c r="I165" s="25" t="s">
        <v>10</v>
      </c>
      <c r="J165" s="6">
        <v>1975</v>
      </c>
      <c r="K165" s="7">
        <v>59103000</v>
      </c>
      <c r="L165" s="7">
        <v>0</v>
      </c>
      <c r="M165" s="6"/>
      <c r="N165" s="8"/>
    </row>
    <row r="166" spans="1:202" ht="18" customHeight="1" x14ac:dyDescent="0.25">
      <c r="A166" s="6">
        <v>164</v>
      </c>
      <c r="B166" s="24" t="s">
        <v>785</v>
      </c>
      <c r="C166" s="28" t="s">
        <v>229</v>
      </c>
      <c r="D166" s="77" t="s">
        <v>229</v>
      </c>
      <c r="E166" s="11" t="s">
        <v>39</v>
      </c>
      <c r="F166" s="11">
        <v>50</v>
      </c>
      <c r="G166" s="79">
        <f>VLOOKUP(B166,Sheet1!$C$11:$K$3568,9,0)</f>
        <v>50</v>
      </c>
      <c r="H166" s="83">
        <f t="shared" si="2"/>
        <v>1</v>
      </c>
      <c r="I166" s="25" t="s">
        <v>10</v>
      </c>
      <c r="J166" s="6" t="s">
        <v>42</v>
      </c>
      <c r="K166" s="7">
        <v>59103000</v>
      </c>
      <c r="L166" s="7">
        <v>0</v>
      </c>
      <c r="M166" s="6"/>
      <c r="N166" s="8"/>
    </row>
    <row r="167" spans="1:202" ht="18" customHeight="1" x14ac:dyDescent="0.25">
      <c r="A167" s="6">
        <v>165</v>
      </c>
      <c r="B167" s="24" t="s">
        <v>4844</v>
      </c>
      <c r="C167" s="28" t="s">
        <v>230</v>
      </c>
      <c r="D167" s="77" t="s">
        <v>230</v>
      </c>
      <c r="E167" s="11" t="s">
        <v>39</v>
      </c>
      <c r="F167" s="11">
        <v>50</v>
      </c>
      <c r="G167" s="79">
        <f>VLOOKUP(B167,Sheet1!$C$11:$K$3568,9,0)</f>
        <v>50</v>
      </c>
      <c r="H167" s="83">
        <f t="shared" si="2"/>
        <v>1</v>
      </c>
      <c r="I167" s="25" t="s">
        <v>10</v>
      </c>
      <c r="J167" s="6" t="s">
        <v>42</v>
      </c>
      <c r="K167" s="7">
        <v>17981440</v>
      </c>
      <c r="L167" s="7">
        <v>0</v>
      </c>
      <c r="M167" s="6"/>
      <c r="N167" s="8"/>
    </row>
    <row r="168" spans="1:202" ht="18" customHeight="1" x14ac:dyDescent="0.25">
      <c r="A168" s="6">
        <v>166</v>
      </c>
      <c r="B168" s="24" t="s">
        <v>10435</v>
      </c>
      <c r="C168" s="28" t="s">
        <v>231</v>
      </c>
      <c r="D168" s="77" t="s">
        <v>231</v>
      </c>
      <c r="E168" s="11" t="s">
        <v>39</v>
      </c>
      <c r="F168" s="11">
        <v>50</v>
      </c>
      <c r="G168" s="79">
        <f>VLOOKUP(B168,Sheet1!$C$11:$K$3568,9,0)</f>
        <v>50</v>
      </c>
      <c r="H168" s="83">
        <f t="shared" si="2"/>
        <v>1</v>
      </c>
      <c r="I168" s="25" t="s">
        <v>10</v>
      </c>
      <c r="J168" s="6" t="s">
        <v>42</v>
      </c>
      <c r="K168" s="7">
        <v>59103000</v>
      </c>
      <c r="L168" s="7">
        <v>0</v>
      </c>
      <c r="M168" s="6"/>
      <c r="N168" s="8"/>
    </row>
    <row r="169" spans="1:202" ht="18" customHeight="1" x14ac:dyDescent="0.25">
      <c r="A169" s="6">
        <v>167</v>
      </c>
      <c r="B169" s="24" t="s">
        <v>885</v>
      </c>
      <c r="C169" s="28" t="s">
        <v>232</v>
      </c>
      <c r="D169" s="77" t="s">
        <v>232</v>
      </c>
      <c r="E169" s="11" t="s">
        <v>39</v>
      </c>
      <c r="F169" s="11">
        <v>50</v>
      </c>
      <c r="G169" s="79">
        <f>VLOOKUP(B169,Sheet1!$C$11:$K$3568,9,0)</f>
        <v>50</v>
      </c>
      <c r="H169" s="83">
        <f t="shared" si="2"/>
        <v>1</v>
      </c>
      <c r="I169" s="25" t="s">
        <v>10</v>
      </c>
      <c r="J169" s="6" t="s">
        <v>42</v>
      </c>
      <c r="K169" s="7">
        <v>59103000</v>
      </c>
      <c r="L169" s="7">
        <v>0</v>
      </c>
      <c r="M169" s="6"/>
      <c r="N169" s="8"/>
    </row>
    <row r="170" spans="1:202" ht="18" customHeight="1" x14ac:dyDescent="0.25">
      <c r="A170" s="6">
        <v>168</v>
      </c>
      <c r="B170" s="24" t="s">
        <v>10425</v>
      </c>
      <c r="C170" s="28" t="s">
        <v>233</v>
      </c>
      <c r="D170" s="77" t="s">
        <v>233</v>
      </c>
      <c r="E170" s="11" t="s">
        <v>39</v>
      </c>
      <c r="F170" s="11">
        <v>50</v>
      </c>
      <c r="G170" s="79">
        <f>VLOOKUP(B170,Sheet1!$C$11:$K$3568,9,0)</f>
        <v>50</v>
      </c>
      <c r="H170" s="83">
        <f t="shared" si="2"/>
        <v>1</v>
      </c>
      <c r="I170" s="25" t="s">
        <v>10</v>
      </c>
      <c r="J170" s="6" t="s">
        <v>42</v>
      </c>
      <c r="K170" s="7">
        <v>59103000</v>
      </c>
      <c r="L170" s="7">
        <v>0</v>
      </c>
      <c r="M170" s="6"/>
      <c r="N170" s="8"/>
    </row>
    <row r="171" spans="1:202" ht="18" customHeight="1" x14ac:dyDescent="0.25">
      <c r="A171" s="6">
        <v>169</v>
      </c>
      <c r="B171" s="24" t="s">
        <v>7043</v>
      </c>
      <c r="C171" s="28" t="s">
        <v>234</v>
      </c>
      <c r="D171" s="77" t="s">
        <v>234</v>
      </c>
      <c r="E171" s="11" t="s">
        <v>39</v>
      </c>
      <c r="F171" s="11">
        <v>50</v>
      </c>
      <c r="G171" s="79">
        <f>VLOOKUP(B171,Sheet1!$C$11:$K$3568,9,0)</f>
        <v>50</v>
      </c>
      <c r="H171" s="83">
        <f t="shared" si="2"/>
        <v>1</v>
      </c>
      <c r="I171" s="25" t="s">
        <v>10</v>
      </c>
      <c r="J171" s="6" t="s">
        <v>42</v>
      </c>
      <c r="K171" s="7">
        <v>59103000</v>
      </c>
      <c r="L171" s="7">
        <v>0</v>
      </c>
      <c r="M171" s="6"/>
      <c r="N171" s="8"/>
    </row>
    <row r="172" spans="1:202" ht="18" customHeight="1" x14ac:dyDescent="0.25">
      <c r="A172" s="6">
        <v>170</v>
      </c>
      <c r="B172" s="24" t="s">
        <v>8741</v>
      </c>
      <c r="C172" s="28" t="s">
        <v>235</v>
      </c>
      <c r="D172" s="77" t="s">
        <v>235</v>
      </c>
      <c r="E172" s="11" t="s">
        <v>39</v>
      </c>
      <c r="F172" s="11">
        <v>50</v>
      </c>
      <c r="G172" s="79">
        <f>VLOOKUP(B172,Sheet1!$C$11:$K$3568,9,0)</f>
        <v>50</v>
      </c>
      <c r="H172" s="83">
        <f t="shared" si="2"/>
        <v>1</v>
      </c>
      <c r="I172" s="25" t="s">
        <v>10</v>
      </c>
      <c r="J172" s="6" t="s">
        <v>42</v>
      </c>
      <c r="K172" s="7">
        <v>59103000</v>
      </c>
      <c r="L172" s="7">
        <v>0</v>
      </c>
      <c r="M172" s="6"/>
      <c r="N172" s="8"/>
    </row>
    <row r="173" spans="1:202" ht="18" customHeight="1" x14ac:dyDescent="0.25">
      <c r="A173" s="6">
        <v>171</v>
      </c>
      <c r="B173" s="24" t="s">
        <v>6643</v>
      </c>
      <c r="C173" s="28" t="s">
        <v>236</v>
      </c>
      <c r="D173" s="77" t="s">
        <v>236</v>
      </c>
      <c r="E173" s="11" t="s">
        <v>39</v>
      </c>
      <c r="F173" s="11">
        <v>50</v>
      </c>
      <c r="G173" s="79">
        <f>VLOOKUP(B173,Sheet1!$C$11:$K$3568,9,0)</f>
        <v>50</v>
      </c>
      <c r="H173" s="83">
        <f t="shared" si="2"/>
        <v>1</v>
      </c>
      <c r="I173" s="25" t="s">
        <v>10</v>
      </c>
      <c r="J173" s="6" t="s">
        <v>42</v>
      </c>
      <c r="K173" s="7">
        <v>23375360</v>
      </c>
      <c r="L173" s="7">
        <v>0</v>
      </c>
      <c r="M173" s="6"/>
      <c r="N173" s="8"/>
    </row>
    <row r="174" spans="1:202" ht="18" customHeight="1" x14ac:dyDescent="0.25">
      <c r="A174" s="6">
        <v>172</v>
      </c>
      <c r="B174" s="24" t="s">
        <v>7033</v>
      </c>
      <c r="C174" s="28" t="s">
        <v>237</v>
      </c>
      <c r="D174" s="77" t="s">
        <v>237</v>
      </c>
      <c r="E174" s="11" t="s">
        <v>39</v>
      </c>
      <c r="F174" s="11">
        <v>50</v>
      </c>
      <c r="G174" s="79">
        <f>VLOOKUP(B174,Sheet1!$C$11:$K$3568,9,0)</f>
        <v>50</v>
      </c>
      <c r="H174" s="83">
        <f t="shared" si="2"/>
        <v>1</v>
      </c>
      <c r="I174" s="25" t="s">
        <v>10</v>
      </c>
      <c r="J174" s="6" t="s">
        <v>42</v>
      </c>
      <c r="K174" s="7">
        <v>59103000</v>
      </c>
      <c r="L174" s="7">
        <v>0</v>
      </c>
      <c r="M174" s="6"/>
      <c r="N174" s="8"/>
    </row>
    <row r="175" spans="1:202" ht="18" customHeight="1" x14ac:dyDescent="0.25">
      <c r="A175" s="6">
        <v>173</v>
      </c>
      <c r="B175" s="24" t="s">
        <v>8694</v>
      </c>
      <c r="C175" s="28" t="s">
        <v>238</v>
      </c>
      <c r="D175" s="77" t="s">
        <v>238</v>
      </c>
      <c r="E175" s="11" t="s">
        <v>39</v>
      </c>
      <c r="F175" s="11">
        <v>50</v>
      </c>
      <c r="G175" s="79">
        <f>VLOOKUP(B175,Sheet1!$C$11:$K$3568,9,0)</f>
        <v>50</v>
      </c>
      <c r="H175" s="83">
        <f t="shared" si="2"/>
        <v>1</v>
      </c>
      <c r="I175" s="25" t="s">
        <v>10</v>
      </c>
      <c r="J175" s="6" t="s">
        <v>42</v>
      </c>
      <c r="K175" s="7">
        <v>17981440</v>
      </c>
      <c r="L175" s="7">
        <v>0</v>
      </c>
      <c r="M175" s="6"/>
      <c r="N175" s="8"/>
    </row>
    <row r="176" spans="1:202" ht="18" customHeight="1" x14ac:dyDescent="0.25">
      <c r="A176" s="6">
        <v>174</v>
      </c>
      <c r="B176" s="24" t="s">
        <v>14127</v>
      </c>
      <c r="C176" s="28" t="s">
        <v>239</v>
      </c>
      <c r="D176" s="77" t="s">
        <v>239</v>
      </c>
      <c r="E176" s="11" t="s">
        <v>39</v>
      </c>
      <c r="F176" s="11">
        <v>50</v>
      </c>
      <c r="G176" s="79">
        <f>VLOOKUP(B176,Sheet1!$C$11:$K$3568,9,0)</f>
        <v>50</v>
      </c>
      <c r="H176" s="83">
        <f t="shared" si="2"/>
        <v>1</v>
      </c>
      <c r="I176" s="25" t="s">
        <v>10</v>
      </c>
      <c r="J176" s="6" t="s">
        <v>42</v>
      </c>
      <c r="K176" s="7">
        <v>59103000</v>
      </c>
      <c r="L176" s="7">
        <v>0</v>
      </c>
      <c r="M176" s="6"/>
      <c r="N176" s="8"/>
    </row>
    <row r="177" spans="1:14" ht="18" customHeight="1" x14ac:dyDescent="0.25">
      <c r="A177" s="6">
        <v>175</v>
      </c>
      <c r="B177" s="24" t="s">
        <v>888</v>
      </c>
      <c r="C177" s="28" t="s">
        <v>240</v>
      </c>
      <c r="D177" s="77" t="s">
        <v>240</v>
      </c>
      <c r="E177" s="11" t="s">
        <v>39</v>
      </c>
      <c r="F177" s="11">
        <v>50</v>
      </c>
      <c r="G177" s="79">
        <f>VLOOKUP(B177,Sheet1!$C$11:$K$3568,9,0)</f>
        <v>50</v>
      </c>
      <c r="H177" s="83">
        <f t="shared" si="2"/>
        <v>1</v>
      </c>
      <c r="I177" s="25" t="s">
        <v>10</v>
      </c>
      <c r="J177" s="6">
        <v>1975</v>
      </c>
      <c r="K177" s="7">
        <v>59103000</v>
      </c>
      <c r="L177" s="7">
        <v>0</v>
      </c>
      <c r="M177" s="6"/>
      <c r="N177" s="8"/>
    </row>
    <row r="178" spans="1:14" ht="18" customHeight="1" x14ac:dyDescent="0.25">
      <c r="A178" s="6">
        <v>176</v>
      </c>
      <c r="B178" s="24" t="s">
        <v>12363</v>
      </c>
      <c r="C178" s="28" t="s">
        <v>241</v>
      </c>
      <c r="D178" s="77" t="s">
        <v>241</v>
      </c>
      <c r="E178" s="11" t="s">
        <v>39</v>
      </c>
      <c r="F178" s="11">
        <v>50</v>
      </c>
      <c r="G178" s="79">
        <f>VLOOKUP(B178,Sheet1!$C$11:$K$3568,9,0)</f>
        <v>50</v>
      </c>
      <c r="H178" s="83">
        <f t="shared" si="2"/>
        <v>1</v>
      </c>
      <c r="I178" s="25" t="s">
        <v>10</v>
      </c>
      <c r="J178" s="6" t="s">
        <v>42</v>
      </c>
      <c r="K178" s="7">
        <v>59103000</v>
      </c>
      <c r="L178" s="7">
        <v>0</v>
      </c>
      <c r="M178" s="6"/>
      <c r="N178" s="8"/>
    </row>
    <row r="179" spans="1:14" ht="18" customHeight="1" x14ac:dyDescent="0.25">
      <c r="A179" s="6">
        <v>177</v>
      </c>
      <c r="B179" s="24" t="s">
        <v>10485</v>
      </c>
      <c r="C179" s="28" t="s">
        <v>242</v>
      </c>
      <c r="D179" s="77" t="s">
        <v>242</v>
      </c>
      <c r="E179" s="11" t="s">
        <v>39</v>
      </c>
      <c r="F179" s="11">
        <v>50</v>
      </c>
      <c r="G179" s="79">
        <f>VLOOKUP(B179,Sheet1!$C$11:$K$3568,9,0)</f>
        <v>50</v>
      </c>
      <c r="H179" s="83">
        <f t="shared" si="2"/>
        <v>1</v>
      </c>
      <c r="I179" s="25" t="s">
        <v>10</v>
      </c>
      <c r="J179" s="6" t="s">
        <v>42</v>
      </c>
      <c r="K179" s="7">
        <v>59103000</v>
      </c>
      <c r="L179" s="7">
        <v>0</v>
      </c>
      <c r="M179" s="6"/>
      <c r="N179" s="8"/>
    </row>
    <row r="180" spans="1:14" ht="18" customHeight="1" x14ac:dyDescent="0.25">
      <c r="A180" s="6">
        <v>178</v>
      </c>
      <c r="B180" s="24" t="s">
        <v>7040</v>
      </c>
      <c r="C180" s="28" t="s">
        <v>243</v>
      </c>
      <c r="D180" s="77" t="s">
        <v>243</v>
      </c>
      <c r="E180" s="11" t="s">
        <v>39</v>
      </c>
      <c r="F180" s="11">
        <v>50</v>
      </c>
      <c r="G180" s="79">
        <f>VLOOKUP(B180,Sheet1!$C$11:$K$3568,9,0)</f>
        <v>50</v>
      </c>
      <c r="H180" s="83">
        <f t="shared" si="2"/>
        <v>1</v>
      </c>
      <c r="I180" s="25" t="s">
        <v>10</v>
      </c>
      <c r="J180" s="6" t="s">
        <v>42</v>
      </c>
      <c r="K180" s="7">
        <v>59103000</v>
      </c>
      <c r="L180" s="7">
        <v>0</v>
      </c>
      <c r="M180" s="6"/>
      <c r="N180" s="8"/>
    </row>
    <row r="181" spans="1:14" ht="18" customHeight="1" x14ac:dyDescent="0.25">
      <c r="A181" s="6">
        <v>179</v>
      </c>
      <c r="B181" s="24" t="s">
        <v>6659</v>
      </c>
      <c r="C181" s="28" t="s">
        <v>244</v>
      </c>
      <c r="D181" s="77" t="s">
        <v>244</v>
      </c>
      <c r="E181" s="11" t="s">
        <v>39</v>
      </c>
      <c r="F181" s="11">
        <v>50</v>
      </c>
      <c r="G181" s="79">
        <f>VLOOKUP(B181,Sheet1!$C$11:$K$3568,9,0)</f>
        <v>50</v>
      </c>
      <c r="H181" s="83">
        <f t="shared" si="2"/>
        <v>1</v>
      </c>
      <c r="I181" s="25" t="s">
        <v>10</v>
      </c>
      <c r="J181" s="6" t="s">
        <v>42</v>
      </c>
      <c r="K181" s="7">
        <v>1798144</v>
      </c>
      <c r="L181" s="7">
        <v>0</v>
      </c>
      <c r="M181" s="6"/>
      <c r="N181" s="8"/>
    </row>
    <row r="182" spans="1:14" ht="18" customHeight="1" x14ac:dyDescent="0.25">
      <c r="A182" s="6">
        <v>180</v>
      </c>
      <c r="B182" s="24" t="s">
        <v>12344</v>
      </c>
      <c r="C182" s="28" t="s">
        <v>245</v>
      </c>
      <c r="D182" s="77" t="s">
        <v>245</v>
      </c>
      <c r="E182" s="11" t="s">
        <v>39</v>
      </c>
      <c r="F182" s="11">
        <v>50</v>
      </c>
      <c r="G182" s="79">
        <f>VLOOKUP(B182,Sheet1!$C$11:$K$3568,9,0)</f>
        <v>50</v>
      </c>
      <c r="H182" s="83">
        <f t="shared" si="2"/>
        <v>1</v>
      </c>
      <c r="I182" s="25" t="s">
        <v>10</v>
      </c>
      <c r="J182" s="6" t="s">
        <v>42</v>
      </c>
      <c r="K182" s="7">
        <v>59103000</v>
      </c>
      <c r="L182" s="7">
        <v>0</v>
      </c>
      <c r="M182" s="6"/>
      <c r="N182" s="8"/>
    </row>
    <row r="183" spans="1:14" ht="18" customHeight="1" x14ac:dyDescent="0.25">
      <c r="A183" s="6">
        <v>181</v>
      </c>
      <c r="B183" s="24" t="s">
        <v>6656</v>
      </c>
      <c r="C183" s="28" t="s">
        <v>246</v>
      </c>
      <c r="D183" s="77" t="s">
        <v>246</v>
      </c>
      <c r="E183" s="11" t="s">
        <v>39</v>
      </c>
      <c r="F183" s="11">
        <v>50</v>
      </c>
      <c r="G183" s="79">
        <f>VLOOKUP(B183,Sheet1!$C$11:$K$3568,9,0)</f>
        <v>50</v>
      </c>
      <c r="H183" s="83">
        <f t="shared" si="2"/>
        <v>1</v>
      </c>
      <c r="I183" s="25" t="s">
        <v>10</v>
      </c>
      <c r="J183" s="6" t="s">
        <v>42</v>
      </c>
      <c r="K183" s="7">
        <v>59103000</v>
      </c>
      <c r="L183" s="7">
        <v>0</v>
      </c>
      <c r="M183" s="6"/>
      <c r="N183" s="8"/>
    </row>
    <row r="184" spans="1:14" ht="18" customHeight="1" x14ac:dyDescent="0.25">
      <c r="A184" s="6">
        <v>182</v>
      </c>
      <c r="B184" s="24" t="s">
        <v>4840</v>
      </c>
      <c r="C184" s="28" t="s">
        <v>247</v>
      </c>
      <c r="D184" s="77" t="s">
        <v>247</v>
      </c>
      <c r="E184" s="11" t="s">
        <v>39</v>
      </c>
      <c r="F184" s="11">
        <v>50</v>
      </c>
      <c r="G184" s="79">
        <f>VLOOKUP(B184,Sheet1!$C$11:$K$3568,9,0)</f>
        <v>50</v>
      </c>
      <c r="H184" s="83">
        <f t="shared" si="2"/>
        <v>1</v>
      </c>
      <c r="I184" s="25" t="s">
        <v>10</v>
      </c>
      <c r="J184" s="6" t="s">
        <v>42</v>
      </c>
      <c r="K184" s="7">
        <v>719258</v>
      </c>
      <c r="L184" s="7">
        <v>0</v>
      </c>
      <c r="M184" s="6"/>
      <c r="N184" s="8"/>
    </row>
    <row r="185" spans="1:14" ht="18" customHeight="1" x14ac:dyDescent="0.25">
      <c r="A185" s="6">
        <v>183</v>
      </c>
      <c r="B185" s="24" t="s">
        <v>12658</v>
      </c>
      <c r="C185" s="28" t="s">
        <v>248</v>
      </c>
      <c r="D185" s="77" t="s">
        <v>248</v>
      </c>
      <c r="E185" s="11" t="s">
        <v>11</v>
      </c>
      <c r="F185" s="11">
        <v>50</v>
      </c>
      <c r="G185" s="79">
        <f>VLOOKUP(B185,Sheet1!$C$11:$K$3568,9,0)</f>
        <v>50</v>
      </c>
      <c r="H185" s="83">
        <f t="shared" si="2"/>
        <v>1</v>
      </c>
      <c r="I185" s="25" t="s">
        <v>10</v>
      </c>
      <c r="J185" s="6" t="s">
        <v>44</v>
      </c>
      <c r="K185" s="7">
        <v>59103000</v>
      </c>
      <c r="L185" s="7">
        <v>0</v>
      </c>
      <c r="M185" s="6"/>
      <c r="N185" s="8"/>
    </row>
    <row r="186" spans="1:14" ht="18" customHeight="1" x14ac:dyDescent="0.25">
      <c r="A186" s="6">
        <v>184</v>
      </c>
      <c r="B186" s="24" t="s">
        <v>834</v>
      </c>
      <c r="C186" s="28" t="s">
        <v>249</v>
      </c>
      <c r="D186" s="77" t="s">
        <v>249</v>
      </c>
      <c r="E186" s="11" t="s">
        <v>11</v>
      </c>
      <c r="F186" s="11">
        <v>50</v>
      </c>
      <c r="G186" s="79">
        <f>VLOOKUP(B186,Sheet1!$C$11:$K$3568,9,0)</f>
        <v>50</v>
      </c>
      <c r="H186" s="83">
        <f t="shared" si="2"/>
        <v>1</v>
      </c>
      <c r="I186" s="25" t="s">
        <v>10</v>
      </c>
      <c r="J186" s="6" t="s">
        <v>44</v>
      </c>
      <c r="K186" s="7">
        <v>59103000</v>
      </c>
      <c r="L186" s="7">
        <v>0</v>
      </c>
      <c r="M186" s="6"/>
      <c r="N186" s="8"/>
    </row>
    <row r="187" spans="1:14" ht="18" customHeight="1" x14ac:dyDescent="0.25">
      <c r="A187" s="6">
        <v>185</v>
      </c>
      <c r="B187" s="24" t="s">
        <v>6701</v>
      </c>
      <c r="C187" s="28" t="s">
        <v>250</v>
      </c>
      <c r="D187" s="77" t="s">
        <v>250</v>
      </c>
      <c r="E187" s="11" t="s">
        <v>11</v>
      </c>
      <c r="F187" s="11">
        <v>50</v>
      </c>
      <c r="G187" s="79">
        <f>VLOOKUP(B187,Sheet1!$C$11:$K$3568,9,0)</f>
        <v>50</v>
      </c>
      <c r="H187" s="83">
        <f t="shared" si="2"/>
        <v>1</v>
      </c>
      <c r="I187" s="25" t="s">
        <v>10</v>
      </c>
      <c r="J187" s="6" t="s">
        <v>44</v>
      </c>
      <c r="K187" s="7">
        <v>59103000</v>
      </c>
      <c r="L187" s="7">
        <v>0</v>
      </c>
      <c r="M187" s="6"/>
      <c r="N187" s="8"/>
    </row>
    <row r="188" spans="1:14" ht="18" customHeight="1" x14ac:dyDescent="0.25">
      <c r="A188" s="6">
        <v>186</v>
      </c>
      <c r="B188" s="24" t="s">
        <v>14565</v>
      </c>
      <c r="C188" s="28" t="s">
        <v>251</v>
      </c>
      <c r="D188" s="77" t="s">
        <v>251</v>
      </c>
      <c r="E188" s="11" t="s">
        <v>11</v>
      </c>
      <c r="F188" s="11">
        <v>50</v>
      </c>
      <c r="G188" s="79">
        <f>VLOOKUP(B188,Sheet1!$C$11:$K$3568,9,0)</f>
        <v>50</v>
      </c>
      <c r="H188" s="83">
        <f t="shared" si="2"/>
        <v>1</v>
      </c>
      <c r="I188" s="25" t="s">
        <v>10</v>
      </c>
      <c r="J188" s="6" t="s">
        <v>44</v>
      </c>
      <c r="K188" s="7">
        <v>59103000</v>
      </c>
      <c r="L188" s="7">
        <v>0</v>
      </c>
      <c r="M188" s="6"/>
      <c r="N188" s="8"/>
    </row>
    <row r="189" spans="1:14" ht="18" customHeight="1" x14ac:dyDescent="0.25">
      <c r="A189" s="6">
        <v>187</v>
      </c>
      <c r="B189" s="24" t="s">
        <v>2888</v>
      </c>
      <c r="C189" s="28" t="s">
        <v>252</v>
      </c>
      <c r="D189" s="77" t="s">
        <v>252</v>
      </c>
      <c r="E189" s="11" t="s">
        <v>21</v>
      </c>
      <c r="F189" s="11">
        <v>50</v>
      </c>
      <c r="G189" s="79">
        <f>VLOOKUP(B189,Sheet1!$C$11:$K$3568,9,0)</f>
        <v>50</v>
      </c>
      <c r="H189" s="83">
        <f t="shared" si="2"/>
        <v>1</v>
      </c>
      <c r="I189" s="25" t="s">
        <v>10</v>
      </c>
      <c r="J189" s="6" t="s">
        <v>44</v>
      </c>
      <c r="K189" s="7">
        <v>6593375</v>
      </c>
      <c r="L189" s="7">
        <v>0</v>
      </c>
      <c r="M189" s="6"/>
      <c r="N189" s="8"/>
    </row>
    <row r="190" spans="1:14" ht="18" customHeight="1" x14ac:dyDescent="0.25">
      <c r="A190" s="6">
        <v>188</v>
      </c>
      <c r="B190" s="24" t="s">
        <v>10501</v>
      </c>
      <c r="C190" s="28" t="s">
        <v>253</v>
      </c>
      <c r="D190" s="77" t="s">
        <v>253</v>
      </c>
      <c r="E190" s="11" t="s">
        <v>11</v>
      </c>
      <c r="F190" s="11">
        <v>50</v>
      </c>
      <c r="G190" s="79">
        <f>VLOOKUP(B190,Sheet1!$C$11:$K$3568,9,0)</f>
        <v>50</v>
      </c>
      <c r="H190" s="83">
        <f t="shared" si="2"/>
        <v>1</v>
      </c>
      <c r="I190" s="25" t="s">
        <v>10</v>
      </c>
      <c r="J190" s="6" t="s">
        <v>44</v>
      </c>
      <c r="K190" s="7">
        <v>59103000</v>
      </c>
      <c r="L190" s="7">
        <v>0</v>
      </c>
      <c r="M190" s="6"/>
      <c r="N190" s="8"/>
    </row>
    <row r="191" spans="1:14" ht="18" customHeight="1" x14ac:dyDescent="0.25">
      <c r="A191" s="6">
        <v>189</v>
      </c>
      <c r="B191" s="24" t="s">
        <v>10368</v>
      </c>
      <c r="C191" s="28" t="s">
        <v>254</v>
      </c>
      <c r="D191" s="77" t="s">
        <v>254</v>
      </c>
      <c r="E191" s="11" t="s">
        <v>11</v>
      </c>
      <c r="F191" s="11">
        <v>50</v>
      </c>
      <c r="G191" s="79">
        <f>VLOOKUP(B191,Sheet1!$C$11:$K$3568,9,0)</f>
        <v>50</v>
      </c>
      <c r="H191" s="83">
        <f t="shared" si="2"/>
        <v>1</v>
      </c>
      <c r="I191" s="25" t="s">
        <v>10</v>
      </c>
      <c r="J191" s="6" t="s">
        <v>44</v>
      </c>
      <c r="K191" s="7">
        <v>17981440</v>
      </c>
      <c r="L191" s="7">
        <v>0</v>
      </c>
      <c r="M191" s="6"/>
      <c r="N191" s="8"/>
    </row>
    <row r="192" spans="1:14" ht="18" customHeight="1" x14ac:dyDescent="0.25">
      <c r="A192" s="6">
        <v>190</v>
      </c>
      <c r="B192" s="24" t="s">
        <v>12398</v>
      </c>
      <c r="C192" s="28" t="s">
        <v>255</v>
      </c>
      <c r="D192" s="77" t="s">
        <v>255</v>
      </c>
      <c r="E192" s="11" t="s">
        <v>9</v>
      </c>
      <c r="F192" s="11">
        <v>50</v>
      </c>
      <c r="G192" s="79">
        <f>VLOOKUP(B192,Sheet1!$C$11:$K$3568,9,0)</f>
        <v>50</v>
      </c>
      <c r="H192" s="83">
        <f t="shared" si="2"/>
        <v>1</v>
      </c>
      <c r="I192" s="25" t="s">
        <v>10</v>
      </c>
      <c r="J192" s="6" t="s">
        <v>193</v>
      </c>
      <c r="K192" s="7">
        <v>59103000</v>
      </c>
      <c r="L192" s="7">
        <v>0</v>
      </c>
      <c r="M192" s="6"/>
      <c r="N192" s="8"/>
    </row>
    <row r="193" spans="1:14" ht="18" customHeight="1" x14ac:dyDescent="0.25">
      <c r="A193" s="6">
        <v>191</v>
      </c>
      <c r="B193" s="24" t="s">
        <v>870</v>
      </c>
      <c r="C193" s="28" t="s">
        <v>256</v>
      </c>
      <c r="D193" s="77" t="s">
        <v>256</v>
      </c>
      <c r="E193" s="11" t="s">
        <v>9</v>
      </c>
      <c r="F193" s="11">
        <v>50</v>
      </c>
      <c r="G193" s="79">
        <f>VLOOKUP(B193,Sheet1!$C$11:$K$3568,9,0)</f>
        <v>50</v>
      </c>
      <c r="H193" s="83">
        <f t="shared" si="2"/>
        <v>1</v>
      </c>
      <c r="I193" s="25" t="s">
        <v>10</v>
      </c>
      <c r="J193" s="6" t="s">
        <v>193</v>
      </c>
      <c r="K193" s="7">
        <v>59103000</v>
      </c>
      <c r="L193" s="7">
        <v>0</v>
      </c>
      <c r="M193" s="6"/>
      <c r="N193" s="8"/>
    </row>
    <row r="194" spans="1:14" ht="18" customHeight="1" x14ac:dyDescent="0.25">
      <c r="A194" s="6">
        <v>192</v>
      </c>
      <c r="B194" s="24" t="s">
        <v>12372</v>
      </c>
      <c r="C194" s="28" t="s">
        <v>257</v>
      </c>
      <c r="D194" s="77" t="s">
        <v>257</v>
      </c>
      <c r="E194" s="11" t="s">
        <v>9</v>
      </c>
      <c r="F194" s="11">
        <v>50</v>
      </c>
      <c r="G194" s="79">
        <f>VLOOKUP(B194,Sheet1!$C$11:$K$3568,9,0)</f>
        <v>50</v>
      </c>
      <c r="H194" s="83">
        <f t="shared" si="2"/>
        <v>1</v>
      </c>
      <c r="I194" s="25" t="s">
        <v>10</v>
      </c>
      <c r="J194" s="6" t="s">
        <v>193</v>
      </c>
      <c r="K194" s="7">
        <v>345824</v>
      </c>
      <c r="L194" s="7">
        <v>0</v>
      </c>
      <c r="M194" s="6"/>
      <c r="N194" s="8"/>
    </row>
    <row r="195" spans="1:14" ht="18" customHeight="1" x14ac:dyDescent="0.25">
      <c r="A195" s="6">
        <v>193</v>
      </c>
      <c r="B195" s="24" t="s">
        <v>8710</v>
      </c>
      <c r="C195" s="28" t="s">
        <v>258</v>
      </c>
      <c r="D195" s="77" t="s">
        <v>258</v>
      </c>
      <c r="E195" s="11" t="s">
        <v>9</v>
      </c>
      <c r="F195" s="11">
        <v>50</v>
      </c>
      <c r="G195" s="79">
        <f>VLOOKUP(B195,Sheet1!$C$11:$K$3568,9,0)</f>
        <v>50</v>
      </c>
      <c r="H195" s="83">
        <f t="shared" si="2"/>
        <v>1</v>
      </c>
      <c r="I195" s="25" t="s">
        <v>10</v>
      </c>
      <c r="J195" s="6" t="s">
        <v>193</v>
      </c>
      <c r="K195" s="7">
        <v>59103000</v>
      </c>
      <c r="L195" s="7">
        <v>0</v>
      </c>
      <c r="M195" s="6"/>
      <c r="N195" s="8"/>
    </row>
    <row r="196" spans="1:14" ht="18" customHeight="1" x14ac:dyDescent="0.25">
      <c r="A196" s="6">
        <v>194</v>
      </c>
      <c r="B196" s="24" t="s">
        <v>10420</v>
      </c>
      <c r="C196" s="28" t="s">
        <v>259</v>
      </c>
      <c r="D196" s="77" t="s">
        <v>259</v>
      </c>
      <c r="E196" s="11" t="s">
        <v>9</v>
      </c>
      <c r="F196" s="11">
        <v>50</v>
      </c>
      <c r="G196" s="79">
        <f>VLOOKUP(B196,Sheet1!$C$11:$K$3568,9,0)</f>
        <v>50</v>
      </c>
      <c r="H196" s="83">
        <f t="shared" ref="H196:H259" si="3">IF(G196=F196,1,0)</f>
        <v>1</v>
      </c>
      <c r="I196" s="25" t="s">
        <v>10</v>
      </c>
      <c r="J196" s="6" t="s">
        <v>193</v>
      </c>
      <c r="K196" s="7">
        <v>59103000</v>
      </c>
      <c r="L196" s="7">
        <v>0</v>
      </c>
      <c r="M196" s="6"/>
      <c r="N196" s="8"/>
    </row>
    <row r="197" spans="1:14" ht="18" customHeight="1" x14ac:dyDescent="0.25">
      <c r="A197" s="6">
        <v>195</v>
      </c>
      <c r="B197" s="24" t="s">
        <v>2936</v>
      </c>
      <c r="C197" s="28" t="s">
        <v>260</v>
      </c>
      <c r="D197" s="77" t="s">
        <v>260</v>
      </c>
      <c r="E197" s="11" t="s">
        <v>9</v>
      </c>
      <c r="F197" s="11">
        <v>50</v>
      </c>
      <c r="G197" s="79">
        <f>VLOOKUP(B197,Sheet1!$C$11:$K$3568,9,0)</f>
        <v>50</v>
      </c>
      <c r="H197" s="83">
        <f t="shared" si="3"/>
        <v>1</v>
      </c>
      <c r="I197" s="25" t="s">
        <v>10</v>
      </c>
      <c r="J197" s="6" t="s">
        <v>193</v>
      </c>
      <c r="K197" s="7">
        <v>59103000</v>
      </c>
      <c r="L197" s="7">
        <v>0</v>
      </c>
      <c r="M197" s="6"/>
      <c r="N197" s="8"/>
    </row>
    <row r="198" spans="1:14" ht="18" customHeight="1" x14ac:dyDescent="0.25">
      <c r="A198" s="6">
        <v>196</v>
      </c>
      <c r="B198" s="24" t="s">
        <v>14147</v>
      </c>
      <c r="C198" s="28" t="s">
        <v>261</v>
      </c>
      <c r="D198" s="77" t="s">
        <v>261</v>
      </c>
      <c r="E198" s="11" t="s">
        <v>9</v>
      </c>
      <c r="F198" s="11">
        <v>50</v>
      </c>
      <c r="G198" s="79">
        <f>VLOOKUP(B198,Sheet1!$C$11:$K$3568,9,0)</f>
        <v>50</v>
      </c>
      <c r="H198" s="83">
        <f t="shared" si="3"/>
        <v>1</v>
      </c>
      <c r="I198" s="25" t="s">
        <v>10</v>
      </c>
      <c r="J198" s="6" t="s">
        <v>193</v>
      </c>
      <c r="K198" s="7">
        <v>59103000</v>
      </c>
      <c r="L198" s="7">
        <v>0</v>
      </c>
      <c r="M198" s="6"/>
      <c r="N198" s="8"/>
    </row>
    <row r="199" spans="1:14" ht="18" customHeight="1" x14ac:dyDescent="0.25">
      <c r="A199" s="6">
        <v>197</v>
      </c>
      <c r="B199" s="24" t="s">
        <v>2975</v>
      </c>
      <c r="C199" s="28" t="s">
        <v>262</v>
      </c>
      <c r="D199" s="77" t="s">
        <v>262</v>
      </c>
      <c r="E199" s="11" t="s">
        <v>9</v>
      </c>
      <c r="F199" s="11">
        <v>50</v>
      </c>
      <c r="G199" s="79">
        <f>VLOOKUP(B199,Sheet1!$C$11:$K$3568,9,0)</f>
        <v>50</v>
      </c>
      <c r="H199" s="83">
        <f t="shared" si="3"/>
        <v>1</v>
      </c>
      <c r="I199" s="25" t="s">
        <v>10</v>
      </c>
      <c r="J199" s="6" t="s">
        <v>193</v>
      </c>
      <c r="K199" s="7">
        <v>59103000</v>
      </c>
      <c r="L199" s="7">
        <v>0</v>
      </c>
      <c r="M199" s="6"/>
      <c r="N199" s="8"/>
    </row>
    <row r="200" spans="1:14" ht="18" customHeight="1" x14ac:dyDescent="0.25">
      <c r="A200" s="6">
        <v>198</v>
      </c>
      <c r="B200" s="24" t="s">
        <v>3225</v>
      </c>
      <c r="C200" s="28" t="s">
        <v>263</v>
      </c>
      <c r="D200" s="77" t="s">
        <v>263</v>
      </c>
      <c r="E200" s="11" t="s">
        <v>11</v>
      </c>
      <c r="F200" s="11">
        <v>50</v>
      </c>
      <c r="G200" s="79">
        <f>VLOOKUP(B200,Sheet1!$C$11:$K$3568,9,0)</f>
        <v>50</v>
      </c>
      <c r="H200" s="83">
        <f t="shared" si="3"/>
        <v>1</v>
      </c>
      <c r="I200" s="25" t="s">
        <v>10</v>
      </c>
      <c r="J200" s="6" t="s">
        <v>193</v>
      </c>
      <c r="K200" s="7">
        <v>233049000</v>
      </c>
      <c r="L200" s="7">
        <v>0</v>
      </c>
      <c r="M200" s="6"/>
      <c r="N200" s="8"/>
    </row>
    <row r="201" spans="1:14" ht="18" customHeight="1" x14ac:dyDescent="0.25">
      <c r="A201" s="6">
        <v>199</v>
      </c>
      <c r="B201" s="24" t="s">
        <v>10504</v>
      </c>
      <c r="C201" s="28" t="s">
        <v>264</v>
      </c>
      <c r="D201" s="77" t="s">
        <v>264</v>
      </c>
      <c r="E201" s="11" t="s">
        <v>11</v>
      </c>
      <c r="F201" s="11">
        <v>50</v>
      </c>
      <c r="G201" s="79">
        <f>VLOOKUP(B201,Sheet1!$C$11:$K$3568,9,0)</f>
        <v>50</v>
      </c>
      <c r="H201" s="83">
        <f t="shared" si="3"/>
        <v>1</v>
      </c>
      <c r="I201" s="25" t="s">
        <v>10</v>
      </c>
      <c r="J201" s="6" t="s">
        <v>193</v>
      </c>
      <c r="K201" s="7">
        <v>59103000</v>
      </c>
      <c r="L201" s="7">
        <v>0</v>
      </c>
      <c r="M201" s="6"/>
      <c r="N201" s="8"/>
    </row>
    <row r="202" spans="1:14" ht="18" customHeight="1" x14ac:dyDescent="0.25">
      <c r="A202" s="6">
        <v>200</v>
      </c>
      <c r="B202" s="24" t="s">
        <v>2950</v>
      </c>
      <c r="C202" s="28" t="s">
        <v>265</v>
      </c>
      <c r="D202" s="77" t="s">
        <v>265</v>
      </c>
      <c r="E202" s="11" t="s">
        <v>11</v>
      </c>
      <c r="F202" s="11">
        <v>50</v>
      </c>
      <c r="G202" s="79">
        <f>VLOOKUP(B202,Sheet1!$C$11:$K$3568,9,0)</f>
        <v>50</v>
      </c>
      <c r="H202" s="83">
        <f t="shared" si="3"/>
        <v>1</v>
      </c>
      <c r="I202" s="25" t="s">
        <v>10</v>
      </c>
      <c r="J202" s="6" t="s">
        <v>193</v>
      </c>
      <c r="K202" s="7">
        <v>57921000</v>
      </c>
      <c r="L202" s="7">
        <v>0</v>
      </c>
      <c r="M202" s="6"/>
      <c r="N202" s="8"/>
    </row>
    <row r="203" spans="1:14" ht="18" customHeight="1" x14ac:dyDescent="0.25">
      <c r="A203" s="6">
        <v>201</v>
      </c>
      <c r="B203" s="24" t="s">
        <v>796</v>
      </c>
      <c r="C203" s="28" t="s">
        <v>266</v>
      </c>
      <c r="D203" s="77" t="s">
        <v>266</v>
      </c>
      <c r="E203" s="11" t="s">
        <v>11</v>
      </c>
      <c r="F203" s="11">
        <v>50</v>
      </c>
      <c r="G203" s="79">
        <f>VLOOKUP(B203,Sheet1!$C$11:$K$3568,9,0)</f>
        <v>50</v>
      </c>
      <c r="H203" s="83">
        <f t="shared" si="3"/>
        <v>1</v>
      </c>
      <c r="I203" s="25" t="s">
        <v>10</v>
      </c>
      <c r="J203" s="6" t="s">
        <v>193</v>
      </c>
      <c r="K203" s="7">
        <v>3339764</v>
      </c>
      <c r="L203" s="7">
        <v>0</v>
      </c>
      <c r="M203" s="6"/>
      <c r="N203" s="8"/>
    </row>
    <row r="204" spans="1:14" ht="18" customHeight="1" x14ac:dyDescent="0.25">
      <c r="A204" s="6">
        <v>202</v>
      </c>
      <c r="B204" s="24" t="s">
        <v>10462</v>
      </c>
      <c r="C204" s="28" t="s">
        <v>267</v>
      </c>
      <c r="D204" s="77" t="s">
        <v>267</v>
      </c>
      <c r="E204" s="11" t="s">
        <v>11</v>
      </c>
      <c r="F204" s="11">
        <v>50</v>
      </c>
      <c r="G204" s="79">
        <f>VLOOKUP(B204,Sheet1!$C$11:$K$3568,9,0)</f>
        <v>50</v>
      </c>
      <c r="H204" s="83">
        <f t="shared" si="3"/>
        <v>1</v>
      </c>
      <c r="I204" s="25" t="s">
        <v>10</v>
      </c>
      <c r="J204" s="6" t="s">
        <v>193</v>
      </c>
      <c r="K204" s="7">
        <v>59103000</v>
      </c>
      <c r="L204" s="7">
        <v>0</v>
      </c>
      <c r="M204" s="6"/>
      <c r="N204" s="8"/>
    </row>
    <row r="205" spans="1:14" ht="18" customHeight="1" x14ac:dyDescent="0.25">
      <c r="A205" s="6">
        <v>203</v>
      </c>
      <c r="B205" s="24" t="s">
        <v>1188</v>
      </c>
      <c r="C205" s="28" t="s">
        <v>268</v>
      </c>
      <c r="D205" s="77" t="s">
        <v>268</v>
      </c>
      <c r="E205" s="11" t="s">
        <v>11</v>
      </c>
      <c r="F205" s="11">
        <v>50</v>
      </c>
      <c r="G205" s="79">
        <f>VLOOKUP(B205,Sheet1!$C$11:$K$3568,9,0)</f>
        <v>50</v>
      </c>
      <c r="H205" s="83">
        <f t="shared" si="3"/>
        <v>1</v>
      </c>
      <c r="I205" s="25" t="s">
        <v>10</v>
      </c>
      <c r="J205" s="6" t="s">
        <v>193</v>
      </c>
      <c r="K205" s="7">
        <v>59103000</v>
      </c>
      <c r="L205" s="7">
        <v>0</v>
      </c>
      <c r="M205" s="6"/>
      <c r="N205" s="8"/>
    </row>
    <row r="206" spans="1:14" ht="18" customHeight="1" x14ac:dyDescent="0.25">
      <c r="A206" s="6">
        <v>204</v>
      </c>
      <c r="B206" s="24" t="s">
        <v>14153</v>
      </c>
      <c r="C206" s="28" t="s">
        <v>269</v>
      </c>
      <c r="D206" s="77" t="s">
        <v>269</v>
      </c>
      <c r="E206" s="11" t="s">
        <v>11</v>
      </c>
      <c r="F206" s="11">
        <v>50</v>
      </c>
      <c r="G206" s="79">
        <f>VLOOKUP(B206,Sheet1!$C$11:$K$3568,9,0)</f>
        <v>50</v>
      </c>
      <c r="H206" s="83">
        <f t="shared" si="3"/>
        <v>1</v>
      </c>
      <c r="I206" s="25" t="s">
        <v>10</v>
      </c>
      <c r="J206" s="6" t="s">
        <v>193</v>
      </c>
      <c r="K206" s="7">
        <v>59103000</v>
      </c>
      <c r="L206" s="7">
        <v>0</v>
      </c>
      <c r="M206" s="6"/>
      <c r="N206" s="8"/>
    </row>
    <row r="207" spans="1:14" ht="18" customHeight="1" x14ac:dyDescent="0.25">
      <c r="A207" s="6">
        <v>205</v>
      </c>
      <c r="B207" s="24" t="s">
        <v>2939</v>
      </c>
      <c r="C207" s="28" t="s">
        <v>270</v>
      </c>
      <c r="D207" s="77" t="s">
        <v>270</v>
      </c>
      <c r="E207" s="11" t="s">
        <v>11</v>
      </c>
      <c r="F207" s="11">
        <v>50</v>
      </c>
      <c r="G207" s="79">
        <f>VLOOKUP(B207,Sheet1!$C$11:$K$3568,9,0)</f>
        <v>50</v>
      </c>
      <c r="H207" s="83">
        <f t="shared" si="3"/>
        <v>1</v>
      </c>
      <c r="I207" s="25" t="s">
        <v>10</v>
      </c>
      <c r="J207" s="6" t="s">
        <v>193</v>
      </c>
      <c r="K207" s="7">
        <v>59103000</v>
      </c>
      <c r="L207" s="7">
        <v>0</v>
      </c>
      <c r="M207" s="6"/>
      <c r="N207" s="8"/>
    </row>
    <row r="208" spans="1:14" ht="18" customHeight="1" x14ac:dyDescent="0.25">
      <c r="A208" s="6">
        <v>206</v>
      </c>
      <c r="B208" s="24" t="s">
        <v>12707</v>
      </c>
      <c r="C208" s="28" t="s">
        <v>271</v>
      </c>
      <c r="D208" s="77" t="s">
        <v>271</v>
      </c>
      <c r="E208" s="11" t="s">
        <v>11</v>
      </c>
      <c r="F208" s="11">
        <v>50</v>
      </c>
      <c r="G208" s="79">
        <f>VLOOKUP(B208,Sheet1!$C$11:$K$3568,9,0)</f>
        <v>50</v>
      </c>
      <c r="H208" s="83">
        <f t="shared" si="3"/>
        <v>1</v>
      </c>
      <c r="I208" s="25" t="s">
        <v>10</v>
      </c>
      <c r="J208" s="6" t="s">
        <v>193</v>
      </c>
      <c r="K208" s="7">
        <v>59103000</v>
      </c>
      <c r="L208" s="7">
        <v>0</v>
      </c>
      <c r="M208" s="6"/>
      <c r="N208" s="8"/>
    </row>
    <row r="209" spans="1:14" ht="18" customHeight="1" x14ac:dyDescent="0.25">
      <c r="A209" s="6">
        <v>207</v>
      </c>
      <c r="B209" s="24" t="s">
        <v>12369</v>
      </c>
      <c r="C209" s="28" t="s">
        <v>272</v>
      </c>
      <c r="D209" s="77" t="s">
        <v>272</v>
      </c>
      <c r="E209" s="11" t="s">
        <v>11</v>
      </c>
      <c r="F209" s="11">
        <v>50</v>
      </c>
      <c r="G209" s="79">
        <f>VLOOKUP(B209,Sheet1!$C$11:$K$3568,9,0)</f>
        <v>50</v>
      </c>
      <c r="H209" s="83">
        <f t="shared" si="3"/>
        <v>1</v>
      </c>
      <c r="I209" s="25" t="s">
        <v>10</v>
      </c>
      <c r="J209" s="6" t="s">
        <v>193</v>
      </c>
      <c r="K209" s="7">
        <v>59103000</v>
      </c>
      <c r="L209" s="7">
        <v>0</v>
      </c>
      <c r="M209" s="6"/>
      <c r="N209" s="8"/>
    </row>
    <row r="210" spans="1:14" ht="18" customHeight="1" x14ac:dyDescent="0.25">
      <c r="A210" s="6">
        <v>208</v>
      </c>
      <c r="B210" s="24" t="s">
        <v>4852</v>
      </c>
      <c r="C210" s="28" t="s">
        <v>273</v>
      </c>
      <c r="D210" s="77" t="s">
        <v>273</v>
      </c>
      <c r="E210" s="11" t="s">
        <v>11</v>
      </c>
      <c r="F210" s="11">
        <v>50</v>
      </c>
      <c r="G210" s="79">
        <f>VLOOKUP(B210,Sheet1!$C$11:$K$3568,9,0)</f>
        <v>50</v>
      </c>
      <c r="H210" s="83">
        <f t="shared" si="3"/>
        <v>1</v>
      </c>
      <c r="I210" s="25" t="s">
        <v>10</v>
      </c>
      <c r="J210" s="6" t="s">
        <v>193</v>
      </c>
      <c r="K210" s="7">
        <v>59103000</v>
      </c>
      <c r="L210" s="7">
        <v>0</v>
      </c>
      <c r="M210" s="6"/>
      <c r="N210" s="8"/>
    </row>
    <row r="211" spans="1:14" ht="18" customHeight="1" x14ac:dyDescent="0.25">
      <c r="A211" s="6">
        <v>209</v>
      </c>
      <c r="B211" s="24" t="s">
        <v>856</v>
      </c>
      <c r="C211" s="28" t="s">
        <v>274</v>
      </c>
      <c r="D211" s="77" t="s">
        <v>274</v>
      </c>
      <c r="E211" s="11" t="s">
        <v>9</v>
      </c>
      <c r="F211" s="11">
        <v>50</v>
      </c>
      <c r="G211" s="79">
        <f>VLOOKUP(B211,Sheet1!$C$11:$K$3568,9,0)</f>
        <v>50</v>
      </c>
      <c r="H211" s="83">
        <f t="shared" si="3"/>
        <v>1</v>
      </c>
      <c r="I211" s="25" t="s">
        <v>10</v>
      </c>
      <c r="J211" s="6" t="s">
        <v>43</v>
      </c>
      <c r="K211" s="7">
        <v>59103000</v>
      </c>
      <c r="L211" s="7">
        <v>0</v>
      </c>
      <c r="M211" s="6"/>
      <c r="N211" s="8"/>
    </row>
    <row r="212" spans="1:14" ht="18" customHeight="1" x14ac:dyDescent="0.25">
      <c r="A212" s="6">
        <v>210</v>
      </c>
      <c r="B212" s="24" t="s">
        <v>4810</v>
      </c>
      <c r="C212" s="28" t="s">
        <v>275</v>
      </c>
      <c r="D212" s="77" t="s">
        <v>275</v>
      </c>
      <c r="E212" s="11" t="s">
        <v>9</v>
      </c>
      <c r="F212" s="11">
        <v>50</v>
      </c>
      <c r="G212" s="79">
        <f>VLOOKUP(B212,Sheet1!$C$11:$K$3568,9,0)</f>
        <v>50</v>
      </c>
      <c r="H212" s="83">
        <f t="shared" si="3"/>
        <v>1</v>
      </c>
      <c r="I212" s="25" t="s">
        <v>10</v>
      </c>
      <c r="J212" s="6" t="s">
        <v>43</v>
      </c>
      <c r="K212" s="7">
        <v>59103000</v>
      </c>
      <c r="L212" s="7">
        <v>0</v>
      </c>
      <c r="M212" s="6"/>
      <c r="N212" s="8"/>
    </row>
    <row r="213" spans="1:14" ht="18" customHeight="1" x14ac:dyDescent="0.25">
      <c r="A213" s="6">
        <v>211</v>
      </c>
      <c r="B213" s="24" t="s">
        <v>6647</v>
      </c>
      <c r="C213" s="28" t="s">
        <v>276</v>
      </c>
      <c r="D213" s="77" t="s">
        <v>276</v>
      </c>
      <c r="E213" s="11" t="s">
        <v>9</v>
      </c>
      <c r="F213" s="11">
        <v>50</v>
      </c>
      <c r="G213" s="79">
        <f>VLOOKUP(B213,Sheet1!$C$11:$K$3568,9,0)</f>
        <v>50</v>
      </c>
      <c r="H213" s="83">
        <f t="shared" si="3"/>
        <v>1</v>
      </c>
      <c r="I213" s="25" t="s">
        <v>10</v>
      </c>
      <c r="J213" s="6" t="s">
        <v>43</v>
      </c>
      <c r="K213" s="7">
        <v>59103000</v>
      </c>
      <c r="L213" s="7">
        <v>0</v>
      </c>
      <c r="M213" s="6"/>
      <c r="N213" s="8"/>
    </row>
    <row r="214" spans="1:14" ht="18" customHeight="1" x14ac:dyDescent="0.25">
      <c r="A214" s="6">
        <v>212</v>
      </c>
      <c r="B214" s="24" t="s">
        <v>10417</v>
      </c>
      <c r="C214" s="28" t="s">
        <v>277</v>
      </c>
      <c r="D214" s="77" t="s">
        <v>277</v>
      </c>
      <c r="E214" s="11" t="s">
        <v>9</v>
      </c>
      <c r="F214" s="11">
        <v>50</v>
      </c>
      <c r="G214" s="79">
        <f>VLOOKUP(B214,Sheet1!$C$11:$K$3568,9,0)</f>
        <v>50</v>
      </c>
      <c r="H214" s="83">
        <f t="shared" si="3"/>
        <v>1</v>
      </c>
      <c r="I214" s="25" t="s">
        <v>10</v>
      </c>
      <c r="J214" s="6" t="s">
        <v>43</v>
      </c>
      <c r="K214" s="7">
        <v>59103000</v>
      </c>
      <c r="L214" s="7">
        <v>0</v>
      </c>
      <c r="M214" s="6"/>
      <c r="N214" s="8"/>
    </row>
    <row r="215" spans="1:14" ht="18" customHeight="1" x14ac:dyDescent="0.25">
      <c r="A215" s="6">
        <v>213</v>
      </c>
      <c r="B215" s="24" t="s">
        <v>2972</v>
      </c>
      <c r="C215" s="28" t="s">
        <v>278</v>
      </c>
      <c r="D215" s="77" t="s">
        <v>278</v>
      </c>
      <c r="E215" s="11" t="s">
        <v>9</v>
      </c>
      <c r="F215" s="11">
        <v>50</v>
      </c>
      <c r="G215" s="79">
        <f>VLOOKUP(B215,Sheet1!$C$11:$K$3568,9,0)</f>
        <v>50</v>
      </c>
      <c r="H215" s="83">
        <f t="shared" si="3"/>
        <v>1</v>
      </c>
      <c r="I215" s="25" t="s">
        <v>10</v>
      </c>
      <c r="J215" s="6" t="s">
        <v>43</v>
      </c>
      <c r="K215" s="7">
        <v>57921000</v>
      </c>
      <c r="L215" s="7">
        <v>0</v>
      </c>
      <c r="M215" s="6"/>
      <c r="N215" s="8"/>
    </row>
    <row r="216" spans="1:14" ht="18" customHeight="1" x14ac:dyDescent="0.25">
      <c r="A216" s="6">
        <v>214</v>
      </c>
      <c r="B216" s="24" t="s">
        <v>894</v>
      </c>
      <c r="C216" s="28" t="s">
        <v>279</v>
      </c>
      <c r="D216" s="77" t="s">
        <v>279</v>
      </c>
      <c r="E216" s="11" t="s">
        <v>9</v>
      </c>
      <c r="F216" s="11">
        <v>50</v>
      </c>
      <c r="G216" s="79">
        <f>VLOOKUP(B216,Sheet1!$C$11:$K$3568,9,0)</f>
        <v>50</v>
      </c>
      <c r="H216" s="83">
        <f t="shared" si="3"/>
        <v>1</v>
      </c>
      <c r="I216" s="25" t="s">
        <v>10</v>
      </c>
      <c r="J216" s="6" t="s">
        <v>43</v>
      </c>
      <c r="K216" s="7">
        <v>59103000</v>
      </c>
      <c r="L216" s="7">
        <v>0</v>
      </c>
      <c r="M216" s="6"/>
      <c r="N216" s="8"/>
    </row>
    <row r="217" spans="1:14" ht="18" customHeight="1" x14ac:dyDescent="0.25">
      <c r="A217" s="6">
        <v>215</v>
      </c>
      <c r="B217" s="24" t="s">
        <v>2914</v>
      </c>
      <c r="C217" s="28" t="s">
        <v>280</v>
      </c>
      <c r="D217" s="77" t="s">
        <v>280</v>
      </c>
      <c r="E217" s="11" t="s">
        <v>9</v>
      </c>
      <c r="F217" s="11">
        <v>50</v>
      </c>
      <c r="G217" s="79">
        <f>VLOOKUP(B217,Sheet1!$C$11:$K$3568,9,0)</f>
        <v>50</v>
      </c>
      <c r="H217" s="83">
        <f t="shared" si="3"/>
        <v>1</v>
      </c>
      <c r="I217" s="25" t="s">
        <v>10</v>
      </c>
      <c r="J217" s="6" t="s">
        <v>43</v>
      </c>
      <c r="K217" s="7">
        <v>59103000</v>
      </c>
      <c r="L217" s="7">
        <v>0</v>
      </c>
      <c r="M217" s="6"/>
      <c r="N217" s="8"/>
    </row>
    <row r="218" spans="1:14" ht="18" customHeight="1" x14ac:dyDescent="0.25">
      <c r="A218" s="6">
        <v>216</v>
      </c>
      <c r="B218" s="24" t="s">
        <v>6724</v>
      </c>
      <c r="C218" s="28" t="s">
        <v>281</v>
      </c>
      <c r="D218" s="77" t="s">
        <v>281</v>
      </c>
      <c r="E218" s="11" t="s">
        <v>9</v>
      </c>
      <c r="F218" s="11">
        <v>50</v>
      </c>
      <c r="G218" s="79">
        <f>VLOOKUP(B218,Sheet1!$C$11:$K$3568,9,0)</f>
        <v>50</v>
      </c>
      <c r="H218" s="83">
        <f t="shared" si="3"/>
        <v>1</v>
      </c>
      <c r="I218" s="25" t="s">
        <v>10</v>
      </c>
      <c r="J218" s="6" t="s">
        <v>43</v>
      </c>
      <c r="K218" s="7">
        <v>59103000</v>
      </c>
      <c r="L218" s="7">
        <v>0</v>
      </c>
      <c r="M218" s="6"/>
      <c r="N218" s="8"/>
    </row>
    <row r="219" spans="1:14" ht="18" customHeight="1" x14ac:dyDescent="0.25">
      <c r="A219" s="6">
        <v>217</v>
      </c>
      <c r="B219" s="24" t="s">
        <v>6721</v>
      </c>
      <c r="C219" s="28" t="s">
        <v>282</v>
      </c>
      <c r="D219" s="77" t="s">
        <v>282</v>
      </c>
      <c r="E219" s="11" t="s">
        <v>11</v>
      </c>
      <c r="F219" s="11">
        <v>50</v>
      </c>
      <c r="G219" s="79">
        <f>VLOOKUP(B219,Sheet1!$C$11:$K$3568,9,0)</f>
        <v>50</v>
      </c>
      <c r="H219" s="83">
        <f t="shared" si="3"/>
        <v>1</v>
      </c>
      <c r="I219" s="25" t="s">
        <v>10</v>
      </c>
      <c r="J219" s="6" t="s">
        <v>43</v>
      </c>
      <c r="K219" s="7">
        <v>59103000</v>
      </c>
      <c r="L219" s="7">
        <v>0</v>
      </c>
      <c r="M219" s="6"/>
      <c r="N219" s="8"/>
    </row>
    <row r="220" spans="1:14" ht="18" customHeight="1" x14ac:dyDescent="0.25">
      <c r="A220" s="6">
        <v>218</v>
      </c>
      <c r="B220" s="24" t="s">
        <v>4847</v>
      </c>
      <c r="C220" s="28" t="s">
        <v>283</v>
      </c>
      <c r="D220" s="77" t="s">
        <v>283</v>
      </c>
      <c r="E220" s="11" t="s">
        <v>11</v>
      </c>
      <c r="F220" s="11">
        <v>50</v>
      </c>
      <c r="G220" s="79">
        <f>VLOOKUP(B220,Sheet1!$C$11:$K$3568,9,0)</f>
        <v>50</v>
      </c>
      <c r="H220" s="83">
        <f t="shared" si="3"/>
        <v>1</v>
      </c>
      <c r="I220" s="25" t="s">
        <v>10</v>
      </c>
      <c r="J220" s="6" t="s">
        <v>43</v>
      </c>
      <c r="K220" s="7">
        <v>59103000</v>
      </c>
      <c r="L220" s="7">
        <v>0</v>
      </c>
      <c r="M220" s="6"/>
      <c r="N220" s="8"/>
    </row>
    <row r="221" spans="1:14" ht="18" customHeight="1" x14ac:dyDescent="0.25">
      <c r="A221" s="6">
        <v>219</v>
      </c>
      <c r="B221" s="24" t="s">
        <v>10381</v>
      </c>
      <c r="C221" s="28" t="s">
        <v>284</v>
      </c>
      <c r="D221" s="77" t="s">
        <v>284</v>
      </c>
      <c r="E221" s="11" t="s">
        <v>11</v>
      </c>
      <c r="F221" s="11">
        <v>50</v>
      </c>
      <c r="G221" s="79">
        <f>VLOOKUP(B221,Sheet1!$C$11:$K$3568,9,0)</f>
        <v>50</v>
      </c>
      <c r="H221" s="83">
        <f t="shared" si="3"/>
        <v>1</v>
      </c>
      <c r="I221" s="25" t="s">
        <v>10</v>
      </c>
      <c r="J221" s="6" t="s">
        <v>43</v>
      </c>
      <c r="K221" s="7">
        <v>59103000</v>
      </c>
      <c r="L221" s="7">
        <v>0</v>
      </c>
      <c r="M221" s="6"/>
      <c r="N221" s="8"/>
    </row>
    <row r="222" spans="1:14" ht="18" customHeight="1" x14ac:dyDescent="0.25">
      <c r="A222" s="6">
        <v>220</v>
      </c>
      <c r="B222" s="24" t="s">
        <v>8921</v>
      </c>
      <c r="C222" s="28" t="s">
        <v>285</v>
      </c>
      <c r="D222" s="77" t="s">
        <v>285</v>
      </c>
      <c r="E222" s="11" t="s">
        <v>11</v>
      </c>
      <c r="F222" s="11">
        <v>50</v>
      </c>
      <c r="G222" s="79">
        <f>VLOOKUP(B222,Sheet1!$C$11:$K$3568,9,0)</f>
        <v>50</v>
      </c>
      <c r="H222" s="83">
        <f t="shared" si="3"/>
        <v>1</v>
      </c>
      <c r="I222" s="25" t="s">
        <v>10</v>
      </c>
      <c r="J222" s="6" t="s">
        <v>43</v>
      </c>
      <c r="K222" s="7">
        <v>6955000</v>
      </c>
      <c r="L222" s="7">
        <v>0</v>
      </c>
      <c r="M222" s="6"/>
      <c r="N222" s="8"/>
    </row>
    <row r="223" spans="1:14" ht="18" customHeight="1" x14ac:dyDescent="0.25">
      <c r="A223" s="6">
        <v>221</v>
      </c>
      <c r="B223" s="24" t="s">
        <v>8754</v>
      </c>
      <c r="C223" s="28" t="s">
        <v>286</v>
      </c>
      <c r="D223" s="77" t="s">
        <v>286</v>
      </c>
      <c r="E223" s="11" t="s">
        <v>11</v>
      </c>
      <c r="F223" s="11">
        <v>50</v>
      </c>
      <c r="G223" s="79">
        <f>VLOOKUP(B223,Sheet1!$C$11:$K$3568,9,0)</f>
        <v>50</v>
      </c>
      <c r="H223" s="83">
        <f t="shared" si="3"/>
        <v>1</v>
      </c>
      <c r="I223" s="25" t="s">
        <v>10</v>
      </c>
      <c r="J223" s="6" t="s">
        <v>43</v>
      </c>
      <c r="K223" s="7">
        <v>59103000</v>
      </c>
      <c r="L223" s="7">
        <v>0</v>
      </c>
      <c r="M223" s="6"/>
      <c r="N223" s="8"/>
    </row>
    <row r="224" spans="1:14" ht="18" customHeight="1" x14ac:dyDescent="0.25">
      <c r="A224" s="6">
        <v>222</v>
      </c>
      <c r="B224" s="24" t="s">
        <v>8760</v>
      </c>
      <c r="C224" s="28" t="s">
        <v>287</v>
      </c>
      <c r="D224" s="77" t="s">
        <v>287</v>
      </c>
      <c r="E224" s="11" t="s">
        <v>11</v>
      </c>
      <c r="F224" s="11">
        <v>50</v>
      </c>
      <c r="G224" s="79">
        <f>VLOOKUP(B224,Sheet1!$C$11:$K$3568,9,0)</f>
        <v>50</v>
      </c>
      <c r="H224" s="83">
        <f t="shared" si="3"/>
        <v>1</v>
      </c>
      <c r="I224" s="25" t="s">
        <v>10</v>
      </c>
      <c r="J224" s="6" t="s">
        <v>43</v>
      </c>
      <c r="K224" s="7">
        <v>59103000</v>
      </c>
      <c r="L224" s="7">
        <v>0</v>
      </c>
      <c r="M224" s="6"/>
      <c r="N224" s="8"/>
    </row>
    <row r="225" spans="1:14" ht="18" customHeight="1" x14ac:dyDescent="0.25">
      <c r="A225" s="6">
        <v>223</v>
      </c>
      <c r="B225" s="24" t="s">
        <v>8738</v>
      </c>
      <c r="C225" s="28" t="s">
        <v>288</v>
      </c>
      <c r="D225" s="77" t="s">
        <v>288</v>
      </c>
      <c r="E225" s="11" t="s">
        <v>11</v>
      </c>
      <c r="F225" s="11">
        <v>50</v>
      </c>
      <c r="G225" s="79">
        <f>VLOOKUP(B225,Sheet1!$C$11:$K$3568,9,0)</f>
        <v>50</v>
      </c>
      <c r="H225" s="83">
        <f t="shared" si="3"/>
        <v>1</v>
      </c>
      <c r="I225" s="25" t="s">
        <v>10</v>
      </c>
      <c r="J225" s="6" t="s">
        <v>43</v>
      </c>
      <c r="K225" s="7">
        <v>59103000</v>
      </c>
      <c r="L225" s="7">
        <v>0</v>
      </c>
      <c r="M225" s="6"/>
      <c r="N225" s="8"/>
    </row>
    <row r="226" spans="1:14" ht="18" customHeight="1" x14ac:dyDescent="0.25">
      <c r="A226" s="6">
        <v>224</v>
      </c>
      <c r="B226" s="24" t="s">
        <v>2966</v>
      </c>
      <c r="C226" s="28" t="s">
        <v>289</v>
      </c>
      <c r="D226" s="77" t="s">
        <v>289</v>
      </c>
      <c r="E226" s="11" t="s">
        <v>11</v>
      </c>
      <c r="F226" s="11">
        <v>50</v>
      </c>
      <c r="G226" s="79">
        <f>VLOOKUP(B226,Sheet1!$C$11:$K$3568,9,0)</f>
        <v>50</v>
      </c>
      <c r="H226" s="83">
        <f t="shared" si="3"/>
        <v>1</v>
      </c>
      <c r="I226" s="25" t="s">
        <v>10</v>
      </c>
      <c r="J226" s="6" t="s">
        <v>43</v>
      </c>
      <c r="K226" s="7">
        <v>59103000</v>
      </c>
      <c r="L226" s="7">
        <v>0</v>
      </c>
      <c r="M226" s="6"/>
      <c r="N226" s="8"/>
    </row>
    <row r="227" spans="1:14" ht="18" customHeight="1" x14ac:dyDescent="0.25">
      <c r="A227" s="6">
        <v>225</v>
      </c>
      <c r="B227" s="24" t="s">
        <v>817</v>
      </c>
      <c r="C227" s="28" t="s">
        <v>290</v>
      </c>
      <c r="D227" s="77" t="s">
        <v>290</v>
      </c>
      <c r="E227" s="11" t="s">
        <v>11</v>
      </c>
      <c r="F227" s="11">
        <v>50</v>
      </c>
      <c r="G227" s="79">
        <f>VLOOKUP(B227,Sheet1!$C$11:$K$3568,9,0)</f>
        <v>50</v>
      </c>
      <c r="H227" s="83">
        <f t="shared" si="3"/>
        <v>1</v>
      </c>
      <c r="I227" s="25" t="s">
        <v>10</v>
      </c>
      <c r="J227" s="6" t="s">
        <v>43</v>
      </c>
      <c r="K227" s="7">
        <v>59103000</v>
      </c>
      <c r="L227" s="7">
        <v>0</v>
      </c>
      <c r="M227" s="6"/>
      <c r="N227" s="8"/>
    </row>
    <row r="228" spans="1:14" ht="18" customHeight="1" x14ac:dyDescent="0.25">
      <c r="A228" s="6">
        <v>226</v>
      </c>
      <c r="B228" s="24" t="s">
        <v>3005</v>
      </c>
      <c r="C228" s="28" t="s">
        <v>291</v>
      </c>
      <c r="D228" s="77" t="s">
        <v>291</v>
      </c>
      <c r="E228" s="11" t="s">
        <v>11</v>
      </c>
      <c r="F228" s="11">
        <v>50</v>
      </c>
      <c r="G228" s="79">
        <f>VLOOKUP(B228,Sheet1!$C$11:$K$3568,9,0)</f>
        <v>50</v>
      </c>
      <c r="H228" s="83">
        <f t="shared" si="3"/>
        <v>1</v>
      </c>
      <c r="I228" s="25" t="s">
        <v>10</v>
      </c>
      <c r="J228" s="6" t="s">
        <v>43</v>
      </c>
      <c r="K228" s="7">
        <v>59103000</v>
      </c>
      <c r="L228" s="7">
        <v>0</v>
      </c>
      <c r="M228" s="6"/>
      <c r="N228" s="8"/>
    </row>
    <row r="229" spans="1:14" ht="18" customHeight="1" x14ac:dyDescent="0.25">
      <c r="A229" s="6">
        <v>227</v>
      </c>
      <c r="B229" s="24" t="s">
        <v>8757</v>
      </c>
      <c r="C229" s="28" t="s">
        <v>292</v>
      </c>
      <c r="D229" s="77" t="s">
        <v>292</v>
      </c>
      <c r="E229" s="11" t="s">
        <v>9</v>
      </c>
      <c r="F229" s="11">
        <v>50</v>
      </c>
      <c r="G229" s="79">
        <f>VLOOKUP(B229,Sheet1!$C$11:$K$3568,9,0)</f>
        <v>50</v>
      </c>
      <c r="H229" s="83">
        <f t="shared" si="3"/>
        <v>1</v>
      </c>
      <c r="I229" s="25" t="s">
        <v>10</v>
      </c>
      <c r="J229" s="6" t="s">
        <v>182</v>
      </c>
      <c r="K229" s="7">
        <v>59103000</v>
      </c>
      <c r="L229" s="7">
        <v>0</v>
      </c>
      <c r="M229" s="6"/>
      <c r="N229" s="8"/>
    </row>
    <row r="230" spans="1:14" ht="18" customHeight="1" x14ac:dyDescent="0.25">
      <c r="A230" s="6">
        <v>228</v>
      </c>
      <c r="B230" s="24" t="s">
        <v>6756</v>
      </c>
      <c r="C230" s="28" t="s">
        <v>293</v>
      </c>
      <c r="D230" s="77" t="s">
        <v>293</v>
      </c>
      <c r="E230" s="11" t="s">
        <v>9</v>
      </c>
      <c r="F230" s="11">
        <v>50</v>
      </c>
      <c r="G230" s="79">
        <f>VLOOKUP(B230,Sheet1!$C$11:$K$3568,9,0)</f>
        <v>50</v>
      </c>
      <c r="H230" s="83">
        <f t="shared" si="3"/>
        <v>1</v>
      </c>
      <c r="I230" s="25" t="s">
        <v>10</v>
      </c>
      <c r="J230" s="6" t="s">
        <v>182</v>
      </c>
      <c r="K230" s="7">
        <v>59103000</v>
      </c>
      <c r="L230" s="7">
        <v>0</v>
      </c>
      <c r="M230" s="6"/>
      <c r="N230" s="8"/>
    </row>
    <row r="231" spans="1:14" ht="18" customHeight="1" x14ac:dyDescent="0.25">
      <c r="A231" s="6">
        <v>229</v>
      </c>
      <c r="B231" s="24" t="s">
        <v>6955</v>
      </c>
      <c r="C231" s="28" t="s">
        <v>294</v>
      </c>
      <c r="D231" s="77" t="s">
        <v>294</v>
      </c>
      <c r="E231" s="11" t="s">
        <v>9</v>
      </c>
      <c r="F231" s="11">
        <v>50</v>
      </c>
      <c r="G231" s="79">
        <f>VLOOKUP(B231,Sheet1!$C$11:$K$3568,9,0)</f>
        <v>50</v>
      </c>
      <c r="H231" s="83">
        <f t="shared" si="3"/>
        <v>1</v>
      </c>
      <c r="I231" s="25" t="s">
        <v>10</v>
      </c>
      <c r="J231" s="6" t="s">
        <v>182</v>
      </c>
      <c r="K231" s="7">
        <v>59103000</v>
      </c>
      <c r="L231" s="7">
        <v>0</v>
      </c>
      <c r="M231" s="6"/>
      <c r="N231" s="8"/>
    </row>
    <row r="232" spans="1:14" ht="18" customHeight="1" x14ac:dyDescent="0.25">
      <c r="A232" s="6">
        <v>230</v>
      </c>
      <c r="B232" s="24" t="s">
        <v>14133</v>
      </c>
      <c r="C232" s="28" t="s">
        <v>295</v>
      </c>
      <c r="D232" s="77" t="s">
        <v>295</v>
      </c>
      <c r="E232" s="11" t="s">
        <v>9</v>
      </c>
      <c r="F232" s="11">
        <v>50</v>
      </c>
      <c r="G232" s="79">
        <f>VLOOKUP(B232,Sheet1!$C$11:$K$3568,9,0)</f>
        <v>50</v>
      </c>
      <c r="H232" s="83">
        <f t="shared" si="3"/>
        <v>1</v>
      </c>
      <c r="I232" s="25" t="s">
        <v>10</v>
      </c>
      <c r="J232" s="6" t="s">
        <v>182</v>
      </c>
      <c r="K232" s="7">
        <v>59103000</v>
      </c>
      <c r="L232" s="7">
        <v>0</v>
      </c>
      <c r="M232" s="6"/>
      <c r="N232" s="8"/>
    </row>
    <row r="233" spans="1:14" ht="18" customHeight="1" x14ac:dyDescent="0.25">
      <c r="A233" s="6">
        <v>231</v>
      </c>
      <c r="B233" s="24" t="s">
        <v>12291</v>
      </c>
      <c r="C233" s="28" t="s">
        <v>296</v>
      </c>
      <c r="D233" s="77" t="s">
        <v>296</v>
      </c>
      <c r="E233" s="11" t="s">
        <v>9</v>
      </c>
      <c r="F233" s="11">
        <v>50</v>
      </c>
      <c r="G233" s="79">
        <f>VLOOKUP(B233,Sheet1!$C$11:$K$3568,9,0)</f>
        <v>50</v>
      </c>
      <c r="H233" s="83">
        <f t="shared" si="3"/>
        <v>1</v>
      </c>
      <c r="I233" s="25" t="s">
        <v>10</v>
      </c>
      <c r="J233" s="6" t="s">
        <v>182</v>
      </c>
      <c r="K233" s="7">
        <v>59103000</v>
      </c>
      <c r="L233" s="7">
        <v>0</v>
      </c>
      <c r="M233" s="6"/>
      <c r="N233" s="8"/>
    </row>
    <row r="234" spans="1:14" ht="18" customHeight="1" x14ac:dyDescent="0.25">
      <c r="A234" s="6">
        <v>232</v>
      </c>
      <c r="B234" s="24" t="s">
        <v>12366</v>
      </c>
      <c r="C234" s="28" t="s">
        <v>297</v>
      </c>
      <c r="D234" s="77" t="s">
        <v>297</v>
      </c>
      <c r="E234" s="11" t="s">
        <v>9</v>
      </c>
      <c r="F234" s="11">
        <v>50</v>
      </c>
      <c r="G234" s="79">
        <f>VLOOKUP(B234,Sheet1!$C$11:$K$3568,9,0)</f>
        <v>50</v>
      </c>
      <c r="H234" s="83">
        <f t="shared" si="3"/>
        <v>1</v>
      </c>
      <c r="I234" s="25" t="s">
        <v>10</v>
      </c>
      <c r="J234" s="6" t="s">
        <v>182</v>
      </c>
      <c r="K234" s="7">
        <v>57921000</v>
      </c>
      <c r="L234" s="7">
        <v>0</v>
      </c>
      <c r="M234" s="6"/>
      <c r="N234" s="8"/>
    </row>
    <row r="235" spans="1:14" ht="18" customHeight="1" x14ac:dyDescent="0.25">
      <c r="A235" s="6">
        <v>233</v>
      </c>
      <c r="B235" s="24" t="s">
        <v>2998</v>
      </c>
      <c r="C235" s="28" t="s">
        <v>298</v>
      </c>
      <c r="D235" s="77" t="s">
        <v>298</v>
      </c>
      <c r="E235" s="11" t="s">
        <v>9</v>
      </c>
      <c r="F235" s="11">
        <v>50</v>
      </c>
      <c r="G235" s="79">
        <f>VLOOKUP(B235,Sheet1!$C$11:$K$3568,9,0)</f>
        <v>50</v>
      </c>
      <c r="H235" s="83">
        <f t="shared" si="3"/>
        <v>1</v>
      </c>
      <c r="I235" s="25" t="s">
        <v>10</v>
      </c>
      <c r="J235" s="6" t="s">
        <v>182</v>
      </c>
      <c r="K235" s="7">
        <v>59103000</v>
      </c>
      <c r="L235" s="7">
        <v>0</v>
      </c>
      <c r="M235" s="6"/>
      <c r="N235" s="8"/>
    </row>
    <row r="236" spans="1:14" ht="18" customHeight="1" x14ac:dyDescent="0.25">
      <c r="A236" s="6">
        <v>234</v>
      </c>
      <c r="B236" s="24" t="s">
        <v>4874</v>
      </c>
      <c r="C236" s="28" t="s">
        <v>299</v>
      </c>
      <c r="D236" s="77" t="s">
        <v>299</v>
      </c>
      <c r="E236" s="11" t="s">
        <v>9</v>
      </c>
      <c r="F236" s="11">
        <v>50</v>
      </c>
      <c r="G236" s="79">
        <f>VLOOKUP(B236,Sheet1!$C$11:$K$3568,9,0)</f>
        <v>50</v>
      </c>
      <c r="H236" s="83">
        <f t="shared" si="3"/>
        <v>1</v>
      </c>
      <c r="I236" s="25" t="s">
        <v>10</v>
      </c>
      <c r="J236" s="6" t="s">
        <v>182</v>
      </c>
      <c r="K236" s="7">
        <v>59103000</v>
      </c>
      <c r="L236" s="7">
        <v>0</v>
      </c>
      <c r="M236" s="6"/>
      <c r="N236" s="8"/>
    </row>
    <row r="237" spans="1:14" ht="18" customHeight="1" x14ac:dyDescent="0.25">
      <c r="A237" s="6">
        <v>235</v>
      </c>
      <c r="B237" s="24" t="s">
        <v>6639</v>
      </c>
      <c r="C237" s="28" t="s">
        <v>300</v>
      </c>
      <c r="D237" s="77" t="s">
        <v>300</v>
      </c>
      <c r="E237" s="11" t="s">
        <v>9</v>
      </c>
      <c r="F237" s="11">
        <v>50</v>
      </c>
      <c r="G237" s="79">
        <f>VLOOKUP(B237,Sheet1!$C$11:$K$3568,9,0)</f>
        <v>50</v>
      </c>
      <c r="H237" s="83">
        <f t="shared" si="3"/>
        <v>1</v>
      </c>
      <c r="I237" s="25" t="s">
        <v>10</v>
      </c>
      <c r="J237" s="6" t="s">
        <v>182</v>
      </c>
      <c r="K237" s="7">
        <v>12063854</v>
      </c>
      <c r="L237" s="7">
        <v>0</v>
      </c>
      <c r="M237" s="6"/>
      <c r="N237" s="8"/>
    </row>
    <row r="238" spans="1:14" s="9" customFormat="1" ht="18" customHeight="1" x14ac:dyDescent="0.25">
      <c r="A238" s="6">
        <v>236</v>
      </c>
      <c r="B238" s="24" t="s">
        <v>2953</v>
      </c>
      <c r="C238" s="28" t="s">
        <v>301</v>
      </c>
      <c r="D238" s="77" t="s">
        <v>301</v>
      </c>
      <c r="E238" s="11" t="s">
        <v>9</v>
      </c>
      <c r="F238" s="11">
        <v>50</v>
      </c>
      <c r="G238" s="79">
        <f>VLOOKUP(B238,Sheet1!$C$11:$K$3568,9,0)</f>
        <v>50</v>
      </c>
      <c r="H238" s="83">
        <f t="shared" si="3"/>
        <v>1</v>
      </c>
      <c r="I238" s="25" t="s">
        <v>10</v>
      </c>
      <c r="J238" s="6" t="s">
        <v>182</v>
      </c>
      <c r="K238" s="7">
        <v>59103000</v>
      </c>
      <c r="L238" s="7">
        <v>0</v>
      </c>
      <c r="M238" s="12"/>
      <c r="N238" s="13"/>
    </row>
    <row r="239" spans="1:14" ht="18" customHeight="1" x14ac:dyDescent="0.25">
      <c r="A239" s="6">
        <v>237</v>
      </c>
      <c r="B239" s="24" t="s">
        <v>6727</v>
      </c>
      <c r="C239" s="28" t="s">
        <v>302</v>
      </c>
      <c r="D239" s="77" t="s">
        <v>302</v>
      </c>
      <c r="E239" s="11" t="s">
        <v>9</v>
      </c>
      <c r="F239" s="11">
        <v>50</v>
      </c>
      <c r="G239" s="79">
        <f>VLOOKUP(B239,Sheet1!$C$11:$K$3568,9,0)</f>
        <v>50</v>
      </c>
      <c r="H239" s="83">
        <f t="shared" si="3"/>
        <v>1</v>
      </c>
      <c r="I239" s="25" t="s">
        <v>10</v>
      </c>
      <c r="J239" s="6" t="s">
        <v>182</v>
      </c>
      <c r="K239" s="7">
        <v>59103000</v>
      </c>
      <c r="L239" s="7">
        <v>0</v>
      </c>
      <c r="M239" s="6"/>
      <c r="N239" s="8"/>
    </row>
    <row r="240" spans="1:14" ht="18" customHeight="1" x14ac:dyDescent="0.25">
      <c r="A240" s="6">
        <v>238</v>
      </c>
      <c r="B240" s="24" t="s">
        <v>4871</v>
      </c>
      <c r="C240" s="28" t="s">
        <v>303</v>
      </c>
      <c r="D240" s="77" t="s">
        <v>303</v>
      </c>
      <c r="E240" s="11" t="s">
        <v>9</v>
      </c>
      <c r="F240" s="11">
        <v>50</v>
      </c>
      <c r="G240" s="79">
        <f>VLOOKUP(B240,Sheet1!$C$11:$K$3568,9,0)</f>
        <v>50</v>
      </c>
      <c r="H240" s="83">
        <f t="shared" si="3"/>
        <v>1</v>
      </c>
      <c r="I240" s="25" t="s">
        <v>10</v>
      </c>
      <c r="J240" s="6" t="s">
        <v>182</v>
      </c>
      <c r="K240" s="7">
        <v>59103000</v>
      </c>
      <c r="L240" s="7">
        <v>0</v>
      </c>
      <c r="M240" s="6"/>
      <c r="N240" s="8"/>
    </row>
    <row r="241" spans="1:14" ht="18" customHeight="1" x14ac:dyDescent="0.25">
      <c r="A241" s="6">
        <v>239</v>
      </c>
      <c r="B241" s="24" t="s">
        <v>10494</v>
      </c>
      <c r="C241" s="28" t="s">
        <v>304</v>
      </c>
      <c r="D241" s="77" t="s">
        <v>304</v>
      </c>
      <c r="E241" s="11" t="s">
        <v>9</v>
      </c>
      <c r="F241" s="11">
        <v>50</v>
      </c>
      <c r="G241" s="79">
        <f>VLOOKUP(B241,Sheet1!$C$11:$K$3568,9,0)</f>
        <v>50</v>
      </c>
      <c r="H241" s="83">
        <f t="shared" si="3"/>
        <v>1</v>
      </c>
      <c r="I241" s="25" t="s">
        <v>10</v>
      </c>
      <c r="J241" s="6" t="s">
        <v>182</v>
      </c>
      <c r="K241" s="7">
        <v>59103000</v>
      </c>
      <c r="L241" s="7">
        <v>0</v>
      </c>
      <c r="M241" s="6"/>
      <c r="N241" s="8"/>
    </row>
    <row r="242" spans="1:14" ht="18" customHeight="1" x14ac:dyDescent="0.25">
      <c r="A242" s="6">
        <v>240</v>
      </c>
      <c r="B242" s="24" t="s">
        <v>2909</v>
      </c>
      <c r="C242" s="28" t="s">
        <v>305</v>
      </c>
      <c r="D242" s="77" t="s">
        <v>305</v>
      </c>
      <c r="E242" s="11" t="s">
        <v>9</v>
      </c>
      <c r="F242" s="11">
        <v>50</v>
      </c>
      <c r="G242" s="79">
        <f>VLOOKUP(B242,Sheet1!$C$11:$K$3568,9,0)</f>
        <v>50</v>
      </c>
      <c r="H242" s="83">
        <f t="shared" si="3"/>
        <v>1</v>
      </c>
      <c r="I242" s="25" t="s">
        <v>10</v>
      </c>
      <c r="J242" s="6" t="s">
        <v>182</v>
      </c>
      <c r="K242" s="7">
        <v>59103000</v>
      </c>
      <c r="L242" s="7">
        <v>0</v>
      </c>
      <c r="M242" s="6"/>
      <c r="N242" s="8"/>
    </row>
    <row r="243" spans="1:14" ht="18" customHeight="1" x14ac:dyDescent="0.25">
      <c r="A243" s="6">
        <v>241</v>
      </c>
      <c r="B243" s="24" t="s">
        <v>8700</v>
      </c>
      <c r="C243" s="28" t="s">
        <v>306</v>
      </c>
      <c r="D243" s="77" t="s">
        <v>306</v>
      </c>
      <c r="E243" s="11" t="s">
        <v>11</v>
      </c>
      <c r="F243" s="11">
        <v>50</v>
      </c>
      <c r="G243" s="79">
        <f>VLOOKUP(B243,Sheet1!$C$11:$K$3568,9,0)</f>
        <v>50</v>
      </c>
      <c r="H243" s="83">
        <f t="shared" si="3"/>
        <v>1</v>
      </c>
      <c r="I243" s="25" t="s">
        <v>10</v>
      </c>
      <c r="J243" s="6" t="s">
        <v>182</v>
      </c>
      <c r="K243" s="7">
        <v>59103000</v>
      </c>
      <c r="L243" s="7">
        <v>0</v>
      </c>
      <c r="M243" s="6"/>
      <c r="N243" s="8"/>
    </row>
    <row r="244" spans="1:14" ht="18" customHeight="1" x14ac:dyDescent="0.25">
      <c r="A244" s="6">
        <v>242</v>
      </c>
      <c r="B244" s="24" t="s">
        <v>2906</v>
      </c>
      <c r="C244" s="28" t="s">
        <v>307</v>
      </c>
      <c r="D244" s="77" t="s">
        <v>307</v>
      </c>
      <c r="E244" s="11" t="s">
        <v>21</v>
      </c>
      <c r="F244" s="11">
        <v>50</v>
      </c>
      <c r="G244" s="79">
        <f>VLOOKUP(B244,Sheet1!$C$11:$K$3568,9,0)</f>
        <v>50</v>
      </c>
      <c r="H244" s="83">
        <f t="shared" si="3"/>
        <v>1</v>
      </c>
      <c r="I244" s="25" t="s">
        <v>10</v>
      </c>
      <c r="J244" s="6" t="s">
        <v>182</v>
      </c>
      <c r="K244" s="7">
        <v>59103000</v>
      </c>
      <c r="L244" s="7">
        <v>0</v>
      </c>
      <c r="M244" s="6"/>
      <c r="N244" s="8"/>
    </row>
    <row r="245" spans="1:14" ht="18" customHeight="1" x14ac:dyDescent="0.25">
      <c r="A245" s="6">
        <v>243</v>
      </c>
      <c r="B245" s="24" t="s">
        <v>2981</v>
      </c>
      <c r="C245" s="28" t="s">
        <v>308</v>
      </c>
      <c r="D245" s="77" t="s">
        <v>308</v>
      </c>
      <c r="E245" s="11" t="s">
        <v>11</v>
      </c>
      <c r="F245" s="11">
        <v>50</v>
      </c>
      <c r="G245" s="79">
        <f>VLOOKUP(B245,Sheet1!$C$11:$K$3568,9,0)</f>
        <v>50</v>
      </c>
      <c r="H245" s="83">
        <f t="shared" si="3"/>
        <v>1</v>
      </c>
      <c r="I245" s="25" t="s">
        <v>10</v>
      </c>
      <c r="J245" s="6" t="s">
        <v>182</v>
      </c>
      <c r="K245" s="7">
        <v>59103000</v>
      </c>
      <c r="L245" s="7">
        <v>0</v>
      </c>
      <c r="M245" s="6"/>
      <c r="N245" s="8"/>
    </row>
    <row r="246" spans="1:14" ht="18" customHeight="1" x14ac:dyDescent="0.25">
      <c r="A246" s="6">
        <v>244</v>
      </c>
      <c r="B246" s="24" t="s">
        <v>10378</v>
      </c>
      <c r="C246" s="28" t="s">
        <v>309</v>
      </c>
      <c r="D246" s="77" t="s">
        <v>309</v>
      </c>
      <c r="E246" s="11" t="s">
        <v>21</v>
      </c>
      <c r="F246" s="11">
        <v>50</v>
      </c>
      <c r="G246" s="79">
        <f>VLOOKUP(B246,Sheet1!$C$11:$K$3568,9,0)</f>
        <v>50</v>
      </c>
      <c r="H246" s="83">
        <f t="shared" si="3"/>
        <v>1</v>
      </c>
      <c r="I246" s="25" t="s">
        <v>10</v>
      </c>
      <c r="J246" s="6" t="s">
        <v>182</v>
      </c>
      <c r="K246" s="7">
        <v>59103000</v>
      </c>
      <c r="L246" s="7">
        <v>0</v>
      </c>
      <c r="M246" s="6"/>
      <c r="N246" s="8"/>
    </row>
    <row r="247" spans="1:14" ht="18" customHeight="1" x14ac:dyDescent="0.25">
      <c r="A247" s="6">
        <v>245</v>
      </c>
      <c r="B247" s="24" t="s">
        <v>10365</v>
      </c>
      <c r="C247" s="28" t="s">
        <v>310</v>
      </c>
      <c r="D247" s="77" t="s">
        <v>310</v>
      </c>
      <c r="E247" s="11" t="s">
        <v>11</v>
      </c>
      <c r="F247" s="11">
        <v>50</v>
      </c>
      <c r="G247" s="79">
        <f>VLOOKUP(B247,Sheet1!$C$11:$K$3568,9,0)</f>
        <v>50</v>
      </c>
      <c r="H247" s="83">
        <f t="shared" si="3"/>
        <v>1</v>
      </c>
      <c r="I247" s="25" t="s">
        <v>10</v>
      </c>
      <c r="J247" s="6" t="s">
        <v>182</v>
      </c>
      <c r="K247" s="7">
        <v>11944410</v>
      </c>
      <c r="L247" s="7">
        <v>0</v>
      </c>
      <c r="M247" s="6"/>
      <c r="N247" s="8"/>
    </row>
    <row r="248" spans="1:14" ht="18" customHeight="1" x14ac:dyDescent="0.25">
      <c r="A248" s="6">
        <v>246</v>
      </c>
      <c r="B248" s="24" t="s">
        <v>831</v>
      </c>
      <c r="C248" s="28" t="s">
        <v>311</v>
      </c>
      <c r="D248" s="77" t="s">
        <v>311</v>
      </c>
      <c r="E248" s="11" t="s">
        <v>9</v>
      </c>
      <c r="F248" s="11">
        <v>50</v>
      </c>
      <c r="G248" s="79">
        <f>VLOOKUP(B248,Sheet1!$C$11:$K$3568,9,0)</f>
        <v>50</v>
      </c>
      <c r="H248" s="83">
        <f t="shared" si="3"/>
        <v>1</v>
      </c>
      <c r="I248" s="25" t="s">
        <v>10</v>
      </c>
      <c r="J248" s="6" t="s">
        <v>312</v>
      </c>
      <c r="K248" s="7">
        <v>59103000</v>
      </c>
      <c r="L248" s="7">
        <v>0</v>
      </c>
      <c r="M248" s="6"/>
      <c r="N248" s="8"/>
    </row>
    <row r="249" spans="1:14" ht="18" customHeight="1" x14ac:dyDescent="0.25">
      <c r="A249" s="6">
        <v>247</v>
      </c>
      <c r="B249" s="24" t="s">
        <v>8703</v>
      </c>
      <c r="C249" s="28" t="s">
        <v>313</v>
      </c>
      <c r="D249" s="77" t="s">
        <v>313</v>
      </c>
      <c r="E249" s="11" t="s">
        <v>9</v>
      </c>
      <c r="F249" s="11">
        <v>50</v>
      </c>
      <c r="G249" s="79">
        <f>VLOOKUP(B249,Sheet1!$C$11:$K$3568,9,0)</f>
        <v>50</v>
      </c>
      <c r="H249" s="83">
        <f t="shared" si="3"/>
        <v>1</v>
      </c>
      <c r="I249" s="25" t="s">
        <v>10</v>
      </c>
      <c r="J249" s="6" t="s">
        <v>312</v>
      </c>
      <c r="K249" s="7">
        <v>59103000</v>
      </c>
      <c r="L249" s="7">
        <v>0</v>
      </c>
      <c r="M249" s="6"/>
      <c r="N249" s="8"/>
    </row>
    <row r="250" spans="1:14" ht="18" customHeight="1" x14ac:dyDescent="0.25">
      <c r="A250" s="6">
        <v>248</v>
      </c>
      <c r="B250" s="24" t="s">
        <v>12600</v>
      </c>
      <c r="C250" s="28" t="s">
        <v>314</v>
      </c>
      <c r="D250" s="77" t="s">
        <v>314</v>
      </c>
      <c r="E250" s="11" t="s">
        <v>9</v>
      </c>
      <c r="F250" s="11">
        <v>50</v>
      </c>
      <c r="G250" s="79">
        <f>VLOOKUP(B250,Sheet1!$C$11:$K$3568,9,0)</f>
        <v>50</v>
      </c>
      <c r="H250" s="83">
        <f t="shared" si="3"/>
        <v>1</v>
      </c>
      <c r="I250" s="25" t="s">
        <v>10</v>
      </c>
      <c r="J250" s="6" t="s">
        <v>312</v>
      </c>
      <c r="K250" s="7">
        <v>59103000</v>
      </c>
      <c r="L250" s="7">
        <v>0</v>
      </c>
      <c r="M250" s="6"/>
      <c r="N250" s="8"/>
    </row>
    <row r="251" spans="1:14" ht="18" customHeight="1" x14ac:dyDescent="0.25">
      <c r="A251" s="6">
        <v>249</v>
      </c>
      <c r="B251" s="24" t="s">
        <v>8717</v>
      </c>
      <c r="C251" s="28" t="s">
        <v>315</v>
      </c>
      <c r="D251" s="77" t="s">
        <v>315</v>
      </c>
      <c r="E251" s="11" t="s">
        <v>9</v>
      </c>
      <c r="F251" s="11">
        <v>50</v>
      </c>
      <c r="G251" s="79">
        <f>VLOOKUP(B251,Sheet1!$C$11:$K$3568,9,0)</f>
        <v>50</v>
      </c>
      <c r="H251" s="83">
        <f t="shared" si="3"/>
        <v>1</v>
      </c>
      <c r="I251" s="25" t="s">
        <v>10</v>
      </c>
      <c r="J251" s="6" t="s">
        <v>312</v>
      </c>
      <c r="K251" s="7">
        <v>59103000</v>
      </c>
      <c r="L251" s="7">
        <v>0</v>
      </c>
      <c r="M251" s="6"/>
      <c r="N251" s="8"/>
    </row>
    <row r="252" spans="1:14" ht="18" customHeight="1" x14ac:dyDescent="0.25">
      <c r="A252" s="6">
        <v>250</v>
      </c>
      <c r="B252" s="24" t="s">
        <v>6653</v>
      </c>
      <c r="C252" s="28" t="s">
        <v>316</v>
      </c>
      <c r="D252" s="77" t="s">
        <v>316</v>
      </c>
      <c r="E252" s="11" t="s">
        <v>9</v>
      </c>
      <c r="F252" s="11">
        <v>50</v>
      </c>
      <c r="G252" s="79">
        <f>VLOOKUP(B252,Sheet1!$C$11:$K$3568,9,0)</f>
        <v>50</v>
      </c>
      <c r="H252" s="83">
        <f t="shared" si="3"/>
        <v>1</v>
      </c>
      <c r="I252" s="25" t="s">
        <v>10</v>
      </c>
      <c r="J252" s="6" t="s">
        <v>312</v>
      </c>
      <c r="K252" s="7">
        <v>59103000</v>
      </c>
      <c r="L252" s="7">
        <v>0</v>
      </c>
      <c r="M252" s="6"/>
      <c r="N252" s="8"/>
    </row>
    <row r="253" spans="1:14" ht="18" customHeight="1" x14ac:dyDescent="0.25">
      <c r="A253" s="6">
        <v>251</v>
      </c>
      <c r="B253" s="24" t="s">
        <v>8662</v>
      </c>
      <c r="C253" s="28" t="s">
        <v>317</v>
      </c>
      <c r="D253" s="77" t="s">
        <v>317</v>
      </c>
      <c r="E253" s="11" t="s">
        <v>9</v>
      </c>
      <c r="F253" s="11">
        <v>50</v>
      </c>
      <c r="G253" s="79">
        <f>VLOOKUP(B253,Sheet1!$C$11:$K$3568,9,0)</f>
        <v>50</v>
      </c>
      <c r="H253" s="83">
        <f t="shared" si="3"/>
        <v>1</v>
      </c>
      <c r="I253" s="25" t="s">
        <v>10</v>
      </c>
      <c r="J253" s="6" t="s">
        <v>312</v>
      </c>
      <c r="K253" s="7">
        <v>59103000</v>
      </c>
      <c r="L253" s="7">
        <v>0</v>
      </c>
      <c r="M253" s="6"/>
      <c r="N253" s="8"/>
    </row>
    <row r="254" spans="1:14" ht="18" customHeight="1" x14ac:dyDescent="0.25">
      <c r="A254" s="6">
        <v>252</v>
      </c>
      <c r="B254" s="24" t="s">
        <v>6650</v>
      </c>
      <c r="C254" s="28" t="s">
        <v>318</v>
      </c>
      <c r="D254" s="77" t="s">
        <v>318</v>
      </c>
      <c r="E254" s="11" t="s">
        <v>9</v>
      </c>
      <c r="F254" s="11">
        <v>50</v>
      </c>
      <c r="G254" s="79">
        <f>VLOOKUP(B254,Sheet1!$C$11:$K$3568,9,0)</f>
        <v>50</v>
      </c>
      <c r="H254" s="83">
        <f t="shared" si="3"/>
        <v>1</v>
      </c>
      <c r="I254" s="25" t="s">
        <v>10</v>
      </c>
      <c r="J254" s="6" t="s">
        <v>312</v>
      </c>
      <c r="K254" s="7">
        <v>59103000</v>
      </c>
      <c r="L254" s="7">
        <v>0</v>
      </c>
      <c r="M254" s="6"/>
      <c r="N254" s="8"/>
    </row>
    <row r="255" spans="1:14" ht="18" customHeight="1" x14ac:dyDescent="0.25">
      <c r="A255" s="6">
        <v>253</v>
      </c>
      <c r="B255" s="24" t="s">
        <v>2956</v>
      </c>
      <c r="C255" s="28" t="s">
        <v>319</v>
      </c>
      <c r="D255" s="77" t="s">
        <v>319</v>
      </c>
      <c r="E255" s="11" t="s">
        <v>9</v>
      </c>
      <c r="F255" s="11">
        <v>50</v>
      </c>
      <c r="G255" s="79">
        <f>VLOOKUP(B255,Sheet1!$C$11:$K$3568,9,0)</f>
        <v>50</v>
      </c>
      <c r="H255" s="83">
        <f t="shared" si="3"/>
        <v>1</v>
      </c>
      <c r="I255" s="25" t="s">
        <v>10</v>
      </c>
      <c r="J255" s="6" t="s">
        <v>312</v>
      </c>
      <c r="K255" s="7">
        <v>59103000</v>
      </c>
      <c r="L255" s="7">
        <v>0</v>
      </c>
      <c r="M255" s="6"/>
      <c r="N255" s="8"/>
    </row>
    <row r="256" spans="1:14" ht="18" customHeight="1" x14ac:dyDescent="0.25">
      <c r="A256" s="6">
        <v>254</v>
      </c>
      <c r="B256" s="24" t="s">
        <v>14179</v>
      </c>
      <c r="C256" s="28" t="s">
        <v>320</v>
      </c>
      <c r="D256" s="77" t="s">
        <v>320</v>
      </c>
      <c r="E256" s="11" t="s">
        <v>9</v>
      </c>
      <c r="F256" s="11">
        <v>50</v>
      </c>
      <c r="G256" s="79">
        <f>VLOOKUP(B256,Sheet1!$C$11:$K$3568,9,0)</f>
        <v>50</v>
      </c>
      <c r="H256" s="83">
        <f t="shared" si="3"/>
        <v>1</v>
      </c>
      <c r="I256" s="25" t="s">
        <v>10</v>
      </c>
      <c r="J256" s="6" t="s">
        <v>312</v>
      </c>
      <c r="K256" s="7">
        <v>59103000</v>
      </c>
      <c r="L256" s="7">
        <v>0</v>
      </c>
      <c r="M256" s="6"/>
      <c r="N256" s="8"/>
    </row>
    <row r="257" spans="1:14" ht="18" customHeight="1" x14ac:dyDescent="0.25">
      <c r="A257" s="6">
        <v>255</v>
      </c>
      <c r="B257" s="24" t="s">
        <v>837</v>
      </c>
      <c r="C257" s="28" t="s">
        <v>321</v>
      </c>
      <c r="D257" s="77" t="s">
        <v>321</v>
      </c>
      <c r="E257" s="11" t="s">
        <v>9</v>
      </c>
      <c r="F257" s="11">
        <v>50</v>
      </c>
      <c r="G257" s="79">
        <f>VLOOKUP(B257,Sheet1!$C$11:$K$3568,9,0)</f>
        <v>50</v>
      </c>
      <c r="H257" s="83">
        <f t="shared" si="3"/>
        <v>1</v>
      </c>
      <c r="I257" s="25" t="s">
        <v>10</v>
      </c>
      <c r="J257" s="6" t="s">
        <v>312</v>
      </c>
      <c r="K257" s="7">
        <v>59103000</v>
      </c>
      <c r="L257" s="7">
        <v>0</v>
      </c>
      <c r="M257" s="6"/>
      <c r="N257" s="8"/>
    </row>
    <row r="258" spans="1:14" ht="18" customHeight="1" x14ac:dyDescent="0.25">
      <c r="A258" s="6">
        <v>256</v>
      </c>
      <c r="B258" s="24" t="s">
        <v>6769</v>
      </c>
      <c r="C258" s="28" t="s">
        <v>322</v>
      </c>
      <c r="D258" s="77" t="s">
        <v>322</v>
      </c>
      <c r="E258" s="11" t="s">
        <v>9</v>
      </c>
      <c r="F258" s="11">
        <v>50</v>
      </c>
      <c r="G258" s="79">
        <f>VLOOKUP(B258,Sheet1!$C$11:$K$3568,9,0)</f>
        <v>50</v>
      </c>
      <c r="H258" s="83">
        <f t="shared" si="3"/>
        <v>1</v>
      </c>
      <c r="I258" s="25" t="s">
        <v>10</v>
      </c>
      <c r="J258" s="6" t="s">
        <v>312</v>
      </c>
      <c r="K258" s="7">
        <v>59103000</v>
      </c>
      <c r="L258" s="7">
        <v>0</v>
      </c>
      <c r="M258" s="6"/>
      <c r="N258" s="8"/>
    </row>
    <row r="259" spans="1:14" ht="18" customHeight="1" x14ac:dyDescent="0.25">
      <c r="A259" s="6">
        <v>257</v>
      </c>
      <c r="B259" s="24" t="s">
        <v>10428</v>
      </c>
      <c r="C259" s="28" t="s">
        <v>323</v>
      </c>
      <c r="D259" s="77" t="s">
        <v>323</v>
      </c>
      <c r="E259" s="11" t="s">
        <v>9</v>
      </c>
      <c r="F259" s="11">
        <v>50</v>
      </c>
      <c r="G259" s="79">
        <f>VLOOKUP(B259,Sheet1!$C$11:$K$3568,9,0)</f>
        <v>50</v>
      </c>
      <c r="H259" s="83">
        <f t="shared" si="3"/>
        <v>1</v>
      </c>
      <c r="I259" s="25" t="s">
        <v>10</v>
      </c>
      <c r="J259" s="6" t="s">
        <v>312</v>
      </c>
      <c r="K259" s="7">
        <v>59103000</v>
      </c>
      <c r="L259" s="7">
        <v>0</v>
      </c>
      <c r="M259" s="6"/>
      <c r="N259" s="8"/>
    </row>
    <row r="260" spans="1:14" ht="18" customHeight="1" x14ac:dyDescent="0.25">
      <c r="A260" s="6">
        <v>258</v>
      </c>
      <c r="B260" s="24" t="s">
        <v>865</v>
      </c>
      <c r="C260" s="28" t="s">
        <v>324</v>
      </c>
      <c r="D260" s="77" t="s">
        <v>324</v>
      </c>
      <c r="E260" s="11" t="s">
        <v>9</v>
      </c>
      <c r="F260" s="11">
        <v>50</v>
      </c>
      <c r="G260" s="79">
        <f>VLOOKUP(B260,Sheet1!$C$11:$K$3568,9,0)</f>
        <v>50</v>
      </c>
      <c r="H260" s="83">
        <f t="shared" ref="H260:H323" si="4">IF(G260=F260,1,0)</f>
        <v>1</v>
      </c>
      <c r="I260" s="25" t="s">
        <v>10</v>
      </c>
      <c r="J260" s="6" t="s">
        <v>312</v>
      </c>
      <c r="K260" s="7">
        <v>57921000</v>
      </c>
      <c r="L260" s="7">
        <v>0</v>
      </c>
      <c r="M260" s="6"/>
      <c r="N260" s="8"/>
    </row>
    <row r="261" spans="1:14" ht="18" customHeight="1" x14ac:dyDescent="0.25">
      <c r="A261" s="6">
        <v>259</v>
      </c>
      <c r="B261" s="24" t="s">
        <v>10497</v>
      </c>
      <c r="C261" s="28" t="s">
        <v>325</v>
      </c>
      <c r="D261" s="77" t="s">
        <v>325</v>
      </c>
      <c r="E261" s="11" t="s">
        <v>326</v>
      </c>
      <c r="F261" s="11">
        <v>50</v>
      </c>
      <c r="G261" s="79">
        <f>VLOOKUP(B261,Sheet1!$C$11:$K$3568,9,0)</f>
        <v>50</v>
      </c>
      <c r="H261" s="83">
        <f t="shared" si="4"/>
        <v>1</v>
      </c>
      <c r="I261" s="25" t="s">
        <v>10</v>
      </c>
      <c r="J261" s="6" t="s">
        <v>20</v>
      </c>
      <c r="K261" s="7">
        <v>59103000</v>
      </c>
      <c r="L261" s="7">
        <v>0</v>
      </c>
      <c r="M261" s="6"/>
      <c r="N261" s="8"/>
    </row>
    <row r="262" spans="1:14" ht="18" customHeight="1" x14ac:dyDescent="0.25">
      <c r="A262" s="6">
        <v>260</v>
      </c>
      <c r="B262" s="24" t="s">
        <v>4861</v>
      </c>
      <c r="C262" s="28" t="s">
        <v>327</v>
      </c>
      <c r="D262" s="77" t="s">
        <v>327</v>
      </c>
      <c r="E262" s="11" t="s">
        <v>328</v>
      </c>
      <c r="F262" s="11">
        <v>50</v>
      </c>
      <c r="G262" s="79">
        <f>VLOOKUP(B262,Sheet1!$C$11:$K$3568,9,0)</f>
        <v>50</v>
      </c>
      <c r="H262" s="83">
        <f t="shared" si="4"/>
        <v>1</v>
      </c>
      <c r="I262" s="25" t="s">
        <v>10</v>
      </c>
      <c r="J262" s="6" t="s">
        <v>20</v>
      </c>
      <c r="K262" s="7">
        <v>59103000</v>
      </c>
      <c r="L262" s="7">
        <v>0</v>
      </c>
      <c r="M262" s="6"/>
      <c r="N262" s="8"/>
    </row>
    <row r="263" spans="1:14" ht="18" customHeight="1" x14ac:dyDescent="0.25">
      <c r="A263" s="6">
        <v>261</v>
      </c>
      <c r="B263" s="24" t="s">
        <v>6759</v>
      </c>
      <c r="C263" s="28" t="s">
        <v>329</v>
      </c>
      <c r="D263" s="77" t="s">
        <v>329</v>
      </c>
      <c r="E263" s="11" t="s">
        <v>328</v>
      </c>
      <c r="F263" s="11">
        <v>50</v>
      </c>
      <c r="G263" s="79">
        <f>VLOOKUP(B263,Sheet1!$C$11:$K$3568,9,0)</f>
        <v>50</v>
      </c>
      <c r="H263" s="83">
        <f t="shared" si="4"/>
        <v>1</v>
      </c>
      <c r="I263" s="25" t="s">
        <v>10</v>
      </c>
      <c r="J263" s="6" t="s">
        <v>20</v>
      </c>
      <c r="K263" s="7">
        <v>59103000</v>
      </c>
      <c r="L263" s="7">
        <v>0</v>
      </c>
      <c r="M263" s="6"/>
      <c r="N263" s="8"/>
    </row>
    <row r="264" spans="1:14" ht="18" customHeight="1" x14ac:dyDescent="0.25">
      <c r="A264" s="6">
        <v>262</v>
      </c>
      <c r="B264" s="24" t="s">
        <v>8751</v>
      </c>
      <c r="C264" s="28" t="s">
        <v>330</v>
      </c>
      <c r="D264" s="77" t="s">
        <v>330</v>
      </c>
      <c r="E264" s="11" t="s">
        <v>328</v>
      </c>
      <c r="F264" s="11">
        <v>50</v>
      </c>
      <c r="G264" s="79">
        <f>VLOOKUP(B264,Sheet1!$C$11:$K$3568,9,0)</f>
        <v>50</v>
      </c>
      <c r="H264" s="83">
        <f t="shared" si="4"/>
        <v>1</v>
      </c>
      <c r="I264" s="25" t="s">
        <v>10</v>
      </c>
      <c r="J264" s="6" t="s">
        <v>20</v>
      </c>
      <c r="K264" s="7">
        <v>59103000</v>
      </c>
      <c r="L264" s="7">
        <v>0</v>
      </c>
      <c r="M264" s="6"/>
      <c r="N264" s="8"/>
    </row>
    <row r="265" spans="1:14" ht="18" customHeight="1" x14ac:dyDescent="0.25">
      <c r="A265" s="6">
        <v>263</v>
      </c>
      <c r="B265" s="24" t="s">
        <v>12380</v>
      </c>
      <c r="C265" s="28" t="s">
        <v>331</v>
      </c>
      <c r="D265" s="77" t="s">
        <v>331</v>
      </c>
      <c r="E265" s="11" t="s">
        <v>9</v>
      </c>
      <c r="F265" s="11">
        <v>50</v>
      </c>
      <c r="G265" s="79">
        <f>VLOOKUP(B265,Sheet1!$C$11:$K$3568,9,0)</f>
        <v>50</v>
      </c>
      <c r="H265" s="83">
        <f t="shared" si="4"/>
        <v>1</v>
      </c>
      <c r="I265" s="25" t="s">
        <v>10</v>
      </c>
      <c r="J265" s="6" t="s">
        <v>20</v>
      </c>
      <c r="K265" s="7">
        <v>59103000</v>
      </c>
      <c r="L265" s="7">
        <v>0</v>
      </c>
      <c r="M265" s="6"/>
      <c r="N265" s="8"/>
    </row>
    <row r="266" spans="1:14" ht="18" customHeight="1" x14ac:dyDescent="0.25">
      <c r="A266" s="6">
        <v>264</v>
      </c>
      <c r="B266" s="24" t="s">
        <v>10478</v>
      </c>
      <c r="C266" s="28" t="s">
        <v>332</v>
      </c>
      <c r="D266" s="77" t="s">
        <v>332</v>
      </c>
      <c r="E266" s="11" t="s">
        <v>9</v>
      </c>
      <c r="F266" s="11">
        <v>50</v>
      </c>
      <c r="G266" s="79">
        <f>VLOOKUP(B266,Sheet1!$C$11:$K$3568,9,0)</f>
        <v>50</v>
      </c>
      <c r="H266" s="83">
        <f t="shared" si="4"/>
        <v>1</v>
      </c>
      <c r="I266" s="25" t="s">
        <v>10</v>
      </c>
      <c r="J266" s="6" t="s">
        <v>20</v>
      </c>
      <c r="K266" s="7">
        <v>59103000</v>
      </c>
      <c r="L266" s="7">
        <v>0</v>
      </c>
      <c r="M266" s="6"/>
      <c r="N266" s="8"/>
    </row>
    <row r="267" spans="1:14" ht="18" customHeight="1" x14ac:dyDescent="0.25">
      <c r="A267" s="6">
        <v>265</v>
      </c>
      <c r="B267" s="24" t="s">
        <v>10785</v>
      </c>
      <c r="C267" s="28" t="s">
        <v>333</v>
      </c>
      <c r="D267" s="77" t="s">
        <v>333</v>
      </c>
      <c r="E267" s="11" t="s">
        <v>9</v>
      </c>
      <c r="F267" s="11">
        <v>50</v>
      </c>
      <c r="G267" s="79">
        <f>VLOOKUP(B267,Sheet1!$C$11:$K$3568,9,0)</f>
        <v>50</v>
      </c>
      <c r="H267" s="83">
        <f t="shared" si="4"/>
        <v>1</v>
      </c>
      <c r="I267" s="25" t="s">
        <v>10</v>
      </c>
      <c r="J267" s="6" t="s">
        <v>20</v>
      </c>
      <c r="K267" s="7">
        <v>59103000</v>
      </c>
      <c r="L267" s="7">
        <v>0</v>
      </c>
      <c r="M267" s="6"/>
      <c r="N267" s="8"/>
    </row>
    <row r="268" spans="1:14" ht="18" customHeight="1" x14ac:dyDescent="0.25">
      <c r="A268" s="6">
        <v>266</v>
      </c>
      <c r="B268" s="24" t="s">
        <v>14090</v>
      </c>
      <c r="C268" s="28" t="s">
        <v>334</v>
      </c>
      <c r="D268" s="77" t="s">
        <v>334</v>
      </c>
      <c r="E268" s="11" t="s">
        <v>9</v>
      </c>
      <c r="F268" s="11">
        <v>50</v>
      </c>
      <c r="G268" s="79">
        <f>VLOOKUP(B268,Sheet1!$C$11:$K$3568,9,0)</f>
        <v>50</v>
      </c>
      <c r="H268" s="83">
        <f t="shared" si="4"/>
        <v>1</v>
      </c>
      <c r="I268" s="25" t="s">
        <v>10</v>
      </c>
      <c r="J268" s="6" t="s">
        <v>20</v>
      </c>
      <c r="K268" s="7">
        <v>59103000</v>
      </c>
      <c r="L268" s="7">
        <v>0</v>
      </c>
      <c r="M268" s="6"/>
      <c r="N268" s="8"/>
    </row>
    <row r="269" spans="1:14" ht="18" customHeight="1" x14ac:dyDescent="0.25">
      <c r="A269" s="6">
        <v>267</v>
      </c>
      <c r="B269" s="24" t="s">
        <v>10362</v>
      </c>
      <c r="C269" s="28" t="s">
        <v>335</v>
      </c>
      <c r="D269" s="77" t="s">
        <v>335</v>
      </c>
      <c r="E269" s="11" t="s">
        <v>9</v>
      </c>
      <c r="F269" s="11">
        <v>50</v>
      </c>
      <c r="G269" s="79">
        <f>VLOOKUP(B269,Sheet1!$C$11:$K$3568,9,0)</f>
        <v>50</v>
      </c>
      <c r="H269" s="83">
        <f t="shared" si="4"/>
        <v>1</v>
      </c>
      <c r="I269" s="25" t="s">
        <v>10</v>
      </c>
      <c r="J269" s="6" t="s">
        <v>20</v>
      </c>
      <c r="K269" s="7">
        <v>11053245</v>
      </c>
      <c r="L269" s="7">
        <v>0</v>
      </c>
      <c r="M269" s="6"/>
      <c r="N269" s="8"/>
    </row>
    <row r="270" spans="1:14" ht="18" customHeight="1" x14ac:dyDescent="0.25">
      <c r="A270" s="6">
        <v>268</v>
      </c>
      <c r="B270" s="24" t="s">
        <v>12649</v>
      </c>
      <c r="C270" s="28" t="s">
        <v>336</v>
      </c>
      <c r="D270" s="77" t="s">
        <v>336</v>
      </c>
      <c r="E270" s="11" t="s">
        <v>9</v>
      </c>
      <c r="F270" s="11">
        <v>50</v>
      </c>
      <c r="G270" s="79">
        <f>VLOOKUP(B270,Sheet1!$C$11:$K$3568,9,0)</f>
        <v>50</v>
      </c>
      <c r="H270" s="83">
        <f t="shared" si="4"/>
        <v>1</v>
      </c>
      <c r="I270" s="25" t="s">
        <v>10</v>
      </c>
      <c r="J270" s="6" t="s">
        <v>20</v>
      </c>
      <c r="K270" s="7">
        <v>59103000</v>
      </c>
      <c r="L270" s="7">
        <v>0</v>
      </c>
      <c r="M270" s="6"/>
      <c r="N270" s="8"/>
    </row>
    <row r="271" spans="1:14" ht="18" customHeight="1" x14ac:dyDescent="0.25">
      <c r="A271" s="6">
        <v>269</v>
      </c>
      <c r="B271" s="24" t="s">
        <v>8697</v>
      </c>
      <c r="C271" s="28" t="s">
        <v>337</v>
      </c>
      <c r="D271" s="77" t="s">
        <v>337</v>
      </c>
      <c r="E271" s="11" t="s">
        <v>9</v>
      </c>
      <c r="F271" s="11">
        <v>50</v>
      </c>
      <c r="G271" s="79">
        <f>VLOOKUP(B271,Sheet1!$C$11:$K$3568,9,0)</f>
        <v>50</v>
      </c>
      <c r="H271" s="83">
        <f t="shared" si="4"/>
        <v>1</v>
      </c>
      <c r="I271" s="25" t="s">
        <v>10</v>
      </c>
      <c r="J271" s="6" t="s">
        <v>20</v>
      </c>
      <c r="K271" s="7">
        <v>59103000</v>
      </c>
      <c r="L271" s="7">
        <v>0</v>
      </c>
      <c r="M271" s="6"/>
      <c r="N271" s="8"/>
    </row>
    <row r="272" spans="1:14" ht="18" customHeight="1" x14ac:dyDescent="0.25">
      <c r="A272" s="6">
        <v>270</v>
      </c>
      <c r="B272" s="24" t="s">
        <v>12395</v>
      </c>
      <c r="C272" s="28" t="s">
        <v>338</v>
      </c>
      <c r="D272" s="77" t="s">
        <v>338</v>
      </c>
      <c r="E272" s="11" t="s">
        <v>9</v>
      </c>
      <c r="F272" s="11">
        <v>50</v>
      </c>
      <c r="G272" s="79">
        <f>VLOOKUP(B272,Sheet1!$C$11:$K$3568,9,0)</f>
        <v>50</v>
      </c>
      <c r="H272" s="83">
        <f t="shared" si="4"/>
        <v>1</v>
      </c>
      <c r="I272" s="25" t="s">
        <v>10</v>
      </c>
      <c r="J272" s="6" t="s">
        <v>20</v>
      </c>
      <c r="K272" s="7">
        <v>59103000</v>
      </c>
      <c r="L272" s="7">
        <v>0</v>
      </c>
      <c r="M272" s="6"/>
      <c r="N272" s="8"/>
    </row>
    <row r="273" spans="1:14" ht="18" customHeight="1" x14ac:dyDescent="0.25">
      <c r="A273" s="6">
        <v>271</v>
      </c>
      <c r="B273" s="24" t="s">
        <v>10441</v>
      </c>
      <c r="C273" s="28" t="s">
        <v>339</v>
      </c>
      <c r="D273" s="77" t="s">
        <v>339</v>
      </c>
      <c r="E273" s="11" t="s">
        <v>9</v>
      </c>
      <c r="F273" s="11">
        <v>50</v>
      </c>
      <c r="G273" s="79">
        <f>VLOOKUP(B273,Sheet1!$C$11:$K$3568,9,0)</f>
        <v>50</v>
      </c>
      <c r="H273" s="83">
        <f t="shared" si="4"/>
        <v>1</v>
      </c>
      <c r="I273" s="25" t="s">
        <v>10</v>
      </c>
      <c r="J273" s="6" t="s">
        <v>20</v>
      </c>
      <c r="K273" s="7">
        <v>59103000</v>
      </c>
      <c r="L273" s="7">
        <v>0</v>
      </c>
      <c r="M273" s="6"/>
      <c r="N273" s="8"/>
    </row>
    <row r="274" spans="1:14" ht="18" customHeight="1" x14ac:dyDescent="0.25">
      <c r="A274" s="6">
        <v>272</v>
      </c>
      <c r="B274" s="24" t="s">
        <v>4756</v>
      </c>
      <c r="C274" s="28" t="s">
        <v>340</v>
      </c>
      <c r="D274" s="77" t="s">
        <v>340</v>
      </c>
      <c r="E274" s="11" t="s">
        <v>9</v>
      </c>
      <c r="F274" s="11">
        <v>50</v>
      </c>
      <c r="G274" s="79">
        <f>VLOOKUP(B274,Sheet1!$C$11:$K$3568,9,0)</f>
        <v>50</v>
      </c>
      <c r="H274" s="83">
        <f t="shared" si="4"/>
        <v>1</v>
      </c>
      <c r="I274" s="25" t="s">
        <v>10</v>
      </c>
      <c r="J274" s="6" t="s">
        <v>20</v>
      </c>
      <c r="K274" s="7">
        <v>11053245</v>
      </c>
      <c r="L274" s="7">
        <v>0</v>
      </c>
      <c r="M274" s="6"/>
      <c r="N274" s="8"/>
    </row>
    <row r="275" spans="1:14" ht="18" customHeight="1" x14ac:dyDescent="0.25">
      <c r="A275" s="6">
        <v>273</v>
      </c>
      <c r="B275" s="24" t="s">
        <v>8744</v>
      </c>
      <c r="C275" s="28" t="s">
        <v>341</v>
      </c>
      <c r="D275" s="77" t="s">
        <v>341</v>
      </c>
      <c r="E275" s="11" t="s">
        <v>9</v>
      </c>
      <c r="F275" s="11">
        <v>50</v>
      </c>
      <c r="G275" s="79">
        <f>VLOOKUP(B275,Sheet1!$C$11:$K$3568,9,0)</f>
        <v>50</v>
      </c>
      <c r="H275" s="83">
        <f t="shared" si="4"/>
        <v>1</v>
      </c>
      <c r="I275" s="25" t="s">
        <v>10</v>
      </c>
      <c r="J275" s="6" t="s">
        <v>20</v>
      </c>
      <c r="K275" s="7">
        <v>59103000</v>
      </c>
      <c r="L275" s="7">
        <v>0</v>
      </c>
      <c r="M275" s="6"/>
      <c r="N275" s="8"/>
    </row>
    <row r="276" spans="1:14" ht="18" customHeight="1" x14ac:dyDescent="0.25">
      <c r="A276" s="6">
        <v>274</v>
      </c>
      <c r="B276" s="24" t="s">
        <v>4765</v>
      </c>
      <c r="C276" s="28" t="s">
        <v>342</v>
      </c>
      <c r="D276" s="77" t="s">
        <v>342</v>
      </c>
      <c r="E276" s="11" t="s">
        <v>11</v>
      </c>
      <c r="F276" s="11">
        <v>50</v>
      </c>
      <c r="G276" s="79">
        <f>VLOOKUP(B276,Sheet1!$C$11:$K$3568,9,0)</f>
        <v>50</v>
      </c>
      <c r="H276" s="83">
        <f t="shared" si="4"/>
        <v>1</v>
      </c>
      <c r="I276" s="25" t="s">
        <v>10</v>
      </c>
      <c r="J276" s="6" t="s">
        <v>20</v>
      </c>
      <c r="K276" s="7">
        <v>11436903</v>
      </c>
      <c r="L276" s="7">
        <v>0</v>
      </c>
      <c r="M276" s="6"/>
      <c r="N276" s="8"/>
    </row>
    <row r="277" spans="1:14" ht="18" customHeight="1" x14ac:dyDescent="0.25">
      <c r="A277" s="6">
        <v>275</v>
      </c>
      <c r="B277" s="24" t="s">
        <v>10491</v>
      </c>
      <c r="C277" s="28" t="s">
        <v>343</v>
      </c>
      <c r="D277" s="77" t="s">
        <v>343</v>
      </c>
      <c r="E277" s="11" t="s">
        <v>9</v>
      </c>
      <c r="F277" s="11">
        <v>50</v>
      </c>
      <c r="G277" s="79">
        <f>VLOOKUP(B277,Sheet1!$C$11:$K$3568,9,0)</f>
        <v>50</v>
      </c>
      <c r="H277" s="83">
        <f t="shared" si="4"/>
        <v>1</v>
      </c>
      <c r="I277" s="25" t="s">
        <v>10</v>
      </c>
      <c r="J277" s="6" t="s">
        <v>185</v>
      </c>
      <c r="K277" s="7">
        <v>59103000</v>
      </c>
      <c r="L277" s="7">
        <v>0</v>
      </c>
      <c r="M277" s="6"/>
      <c r="N277" s="8"/>
    </row>
    <row r="278" spans="1:14" ht="18" customHeight="1" x14ac:dyDescent="0.25">
      <c r="A278" s="6">
        <v>276</v>
      </c>
      <c r="B278" s="24" t="s">
        <v>4864</v>
      </c>
      <c r="C278" s="28" t="s">
        <v>344</v>
      </c>
      <c r="D278" s="77" t="s">
        <v>344</v>
      </c>
      <c r="E278" s="11" t="s">
        <v>9</v>
      </c>
      <c r="F278" s="11">
        <v>50</v>
      </c>
      <c r="G278" s="79">
        <f>VLOOKUP(B278,Sheet1!$C$11:$K$3568,9,0)</f>
        <v>50</v>
      </c>
      <c r="H278" s="83">
        <f t="shared" si="4"/>
        <v>1</v>
      </c>
      <c r="I278" s="25" t="s">
        <v>10</v>
      </c>
      <c r="J278" s="6" t="s">
        <v>185</v>
      </c>
      <c r="K278" s="7">
        <v>59103000</v>
      </c>
      <c r="L278" s="7">
        <v>0</v>
      </c>
      <c r="M278" s="6"/>
      <c r="N278" s="8"/>
    </row>
    <row r="279" spans="1:14" ht="18" customHeight="1" x14ac:dyDescent="0.25">
      <c r="A279" s="6">
        <v>277</v>
      </c>
      <c r="B279" s="24" t="s">
        <v>5066</v>
      </c>
      <c r="C279" s="28" t="s">
        <v>345</v>
      </c>
      <c r="D279" s="77" t="s">
        <v>345</v>
      </c>
      <c r="E279" s="11" t="s">
        <v>9</v>
      </c>
      <c r="F279" s="11">
        <v>50</v>
      </c>
      <c r="G279" s="79">
        <f>VLOOKUP(B279,Sheet1!$C$11:$K$3568,9,0)</f>
        <v>50</v>
      </c>
      <c r="H279" s="83">
        <f t="shared" si="4"/>
        <v>1</v>
      </c>
      <c r="I279" s="25" t="s">
        <v>10</v>
      </c>
      <c r="J279" s="6" t="s">
        <v>185</v>
      </c>
      <c r="K279" s="7">
        <v>59103000</v>
      </c>
      <c r="L279" s="7">
        <v>0</v>
      </c>
      <c r="M279" s="6"/>
      <c r="N279" s="8"/>
    </row>
    <row r="280" spans="1:14" ht="18" customHeight="1" x14ac:dyDescent="0.25">
      <c r="A280" s="6">
        <v>278</v>
      </c>
      <c r="B280" s="24" t="s">
        <v>12652</v>
      </c>
      <c r="C280" s="28" t="s">
        <v>346</v>
      </c>
      <c r="D280" s="77" t="s">
        <v>346</v>
      </c>
      <c r="E280" s="11" t="s">
        <v>9</v>
      </c>
      <c r="F280" s="11">
        <v>50</v>
      </c>
      <c r="G280" s="79">
        <f>VLOOKUP(B280,Sheet1!$C$11:$K$3568,9,0)</f>
        <v>50</v>
      </c>
      <c r="H280" s="83">
        <f t="shared" si="4"/>
        <v>1</v>
      </c>
      <c r="I280" s="25" t="s">
        <v>10</v>
      </c>
      <c r="J280" s="6" t="s">
        <v>185</v>
      </c>
      <c r="K280" s="7">
        <v>59103000</v>
      </c>
      <c r="L280" s="7">
        <v>0</v>
      </c>
      <c r="M280" s="6"/>
      <c r="N280" s="8"/>
    </row>
    <row r="281" spans="1:14" ht="18" customHeight="1" x14ac:dyDescent="0.25">
      <c r="A281" s="6">
        <v>279</v>
      </c>
      <c r="B281" s="24" t="s">
        <v>8924</v>
      </c>
      <c r="C281" s="28" t="s">
        <v>347</v>
      </c>
      <c r="D281" s="77" t="s">
        <v>347</v>
      </c>
      <c r="E281" s="11" t="s">
        <v>9</v>
      </c>
      <c r="F281" s="11">
        <v>50</v>
      </c>
      <c r="G281" s="79">
        <f>VLOOKUP(B281,Sheet1!$C$11:$K$3568,9,0)</f>
        <v>50</v>
      </c>
      <c r="H281" s="83">
        <f t="shared" si="4"/>
        <v>1</v>
      </c>
      <c r="I281" s="25" t="s">
        <v>10</v>
      </c>
      <c r="J281" s="6" t="s">
        <v>185</v>
      </c>
      <c r="K281" s="7">
        <v>59103000</v>
      </c>
      <c r="L281" s="7">
        <v>0</v>
      </c>
      <c r="M281" s="6"/>
      <c r="N281" s="8"/>
    </row>
    <row r="282" spans="1:14" ht="18" customHeight="1" x14ac:dyDescent="0.25">
      <c r="A282" s="6">
        <v>280</v>
      </c>
      <c r="B282" s="24" t="s">
        <v>10788</v>
      </c>
      <c r="C282" s="28" t="s">
        <v>348</v>
      </c>
      <c r="D282" s="77" t="s">
        <v>348</v>
      </c>
      <c r="E282" s="11" t="s">
        <v>9</v>
      </c>
      <c r="F282" s="11">
        <v>50</v>
      </c>
      <c r="G282" s="79">
        <f>VLOOKUP(B282,Sheet1!$C$11:$K$3568,9,0)</f>
        <v>50</v>
      </c>
      <c r="H282" s="83">
        <f t="shared" si="4"/>
        <v>1</v>
      </c>
      <c r="I282" s="25" t="s">
        <v>10</v>
      </c>
      <c r="J282" s="6" t="s">
        <v>185</v>
      </c>
      <c r="K282" s="7">
        <v>59103000</v>
      </c>
      <c r="L282" s="7">
        <v>0</v>
      </c>
      <c r="M282" s="6"/>
      <c r="N282" s="8"/>
    </row>
    <row r="283" spans="1:14" ht="18" customHeight="1" x14ac:dyDescent="0.25">
      <c r="A283" s="6">
        <v>281</v>
      </c>
      <c r="B283" s="24" t="s">
        <v>5069</v>
      </c>
      <c r="C283" s="28" t="s">
        <v>349</v>
      </c>
      <c r="D283" s="77" t="s">
        <v>349</v>
      </c>
      <c r="E283" s="11" t="s">
        <v>9</v>
      </c>
      <c r="F283" s="11">
        <v>50</v>
      </c>
      <c r="G283" s="79">
        <f>VLOOKUP(B283,Sheet1!$C$11:$K$3568,9,0)</f>
        <v>50</v>
      </c>
      <c r="H283" s="83">
        <f t="shared" si="4"/>
        <v>1</v>
      </c>
      <c r="I283" s="25" t="s">
        <v>10</v>
      </c>
      <c r="J283" s="6" t="s">
        <v>185</v>
      </c>
      <c r="K283" s="7">
        <v>59103000</v>
      </c>
      <c r="L283" s="7">
        <v>0</v>
      </c>
      <c r="M283" s="6"/>
      <c r="N283" s="8"/>
    </row>
    <row r="284" spans="1:14" ht="18" customHeight="1" x14ac:dyDescent="0.25">
      <c r="A284" s="6">
        <v>282</v>
      </c>
      <c r="B284" s="24" t="s">
        <v>10488</v>
      </c>
      <c r="C284" s="28" t="s">
        <v>350</v>
      </c>
      <c r="D284" s="77" t="s">
        <v>350</v>
      </c>
      <c r="E284" s="11" t="s">
        <v>9</v>
      </c>
      <c r="F284" s="11">
        <v>50</v>
      </c>
      <c r="G284" s="79">
        <f>VLOOKUP(B284,Sheet1!$C$11:$K$3568,9,0)</f>
        <v>50</v>
      </c>
      <c r="H284" s="83">
        <f t="shared" si="4"/>
        <v>1</v>
      </c>
      <c r="I284" s="25" t="s">
        <v>10</v>
      </c>
      <c r="J284" s="6" t="s">
        <v>185</v>
      </c>
      <c r="K284" s="7">
        <v>59103000</v>
      </c>
      <c r="L284" s="7">
        <v>0</v>
      </c>
      <c r="M284" s="6"/>
      <c r="N284" s="8"/>
    </row>
    <row r="285" spans="1:14" ht="18" customHeight="1" x14ac:dyDescent="0.25">
      <c r="A285" s="6">
        <v>283</v>
      </c>
      <c r="B285" s="24" t="s">
        <v>14124</v>
      </c>
      <c r="C285" s="28" t="s">
        <v>351</v>
      </c>
      <c r="D285" s="77" t="s">
        <v>351</v>
      </c>
      <c r="E285" s="11" t="s">
        <v>9</v>
      </c>
      <c r="F285" s="11">
        <v>50</v>
      </c>
      <c r="G285" s="79">
        <f>VLOOKUP(B285,Sheet1!$C$11:$K$3568,9,0)</f>
        <v>50</v>
      </c>
      <c r="H285" s="83">
        <f t="shared" si="4"/>
        <v>1</v>
      </c>
      <c r="I285" s="25" t="s">
        <v>10</v>
      </c>
      <c r="J285" s="6" t="s">
        <v>185</v>
      </c>
      <c r="K285" s="7">
        <v>59103000</v>
      </c>
      <c r="L285" s="7">
        <v>0</v>
      </c>
      <c r="M285" s="6"/>
      <c r="N285" s="8"/>
    </row>
    <row r="286" spans="1:14" ht="18" customHeight="1" x14ac:dyDescent="0.25">
      <c r="A286" s="6">
        <v>284</v>
      </c>
      <c r="B286" s="24" t="s">
        <v>12655</v>
      </c>
      <c r="C286" s="28" t="s">
        <v>352</v>
      </c>
      <c r="D286" s="77" t="s">
        <v>352</v>
      </c>
      <c r="E286" s="11" t="s">
        <v>9</v>
      </c>
      <c r="F286" s="11">
        <v>50</v>
      </c>
      <c r="G286" s="79">
        <f>VLOOKUP(B286,Sheet1!$C$11:$K$3568,9,0)</f>
        <v>50</v>
      </c>
      <c r="H286" s="83">
        <f t="shared" si="4"/>
        <v>1</v>
      </c>
      <c r="I286" s="25" t="s">
        <v>10</v>
      </c>
      <c r="J286" s="6" t="s">
        <v>185</v>
      </c>
      <c r="K286" s="7">
        <v>59103000</v>
      </c>
      <c r="L286" s="7">
        <v>0</v>
      </c>
      <c r="M286" s="6"/>
      <c r="N286" s="8"/>
    </row>
    <row r="287" spans="1:14" ht="18" customHeight="1" x14ac:dyDescent="0.25">
      <c r="A287" s="6">
        <v>285</v>
      </c>
      <c r="B287" s="24" t="s">
        <v>3187</v>
      </c>
      <c r="C287" s="28" t="s">
        <v>353</v>
      </c>
      <c r="D287" s="77" t="s">
        <v>353</v>
      </c>
      <c r="E287" s="11" t="s">
        <v>9</v>
      </c>
      <c r="F287" s="11">
        <v>50</v>
      </c>
      <c r="G287" s="79">
        <f>VLOOKUP(B287,Sheet1!$C$11:$K$3568,9,0)</f>
        <v>50</v>
      </c>
      <c r="H287" s="83">
        <f t="shared" si="4"/>
        <v>1</v>
      </c>
      <c r="I287" s="25" t="s">
        <v>10</v>
      </c>
      <c r="J287" s="6" t="s">
        <v>185</v>
      </c>
      <c r="K287" s="7">
        <v>59103000</v>
      </c>
      <c r="L287" s="7">
        <v>0</v>
      </c>
      <c r="M287" s="6"/>
      <c r="N287" s="8"/>
    </row>
    <row r="288" spans="1:14" ht="18" customHeight="1" x14ac:dyDescent="0.25">
      <c r="A288" s="6">
        <v>286</v>
      </c>
      <c r="B288" s="24" t="s">
        <v>3190</v>
      </c>
      <c r="C288" s="28" t="s">
        <v>354</v>
      </c>
      <c r="D288" s="77" t="s">
        <v>354</v>
      </c>
      <c r="E288" s="11" t="s">
        <v>9</v>
      </c>
      <c r="F288" s="11">
        <v>50</v>
      </c>
      <c r="G288" s="79">
        <f>VLOOKUP(B288,Sheet1!$C$11:$K$3568,9,0)</f>
        <v>50</v>
      </c>
      <c r="H288" s="83">
        <f t="shared" si="4"/>
        <v>1</v>
      </c>
      <c r="I288" s="25" t="s">
        <v>10</v>
      </c>
      <c r="J288" s="6" t="s">
        <v>185</v>
      </c>
      <c r="K288" s="7">
        <v>59103000</v>
      </c>
      <c r="L288" s="7">
        <v>0</v>
      </c>
      <c r="M288" s="6"/>
      <c r="N288" s="8"/>
    </row>
    <row r="289" spans="1:14" ht="18" customHeight="1" x14ac:dyDescent="0.25">
      <c r="A289" s="6">
        <v>287</v>
      </c>
      <c r="B289" s="24" t="s">
        <v>14380</v>
      </c>
      <c r="C289" s="28" t="s">
        <v>355</v>
      </c>
      <c r="D289" s="77" t="s">
        <v>355</v>
      </c>
      <c r="E289" s="11" t="s">
        <v>9</v>
      </c>
      <c r="F289" s="11">
        <v>50</v>
      </c>
      <c r="G289" s="79">
        <f>VLOOKUP(B289,Sheet1!$C$11:$K$3568,9,0)</f>
        <v>50</v>
      </c>
      <c r="H289" s="83">
        <f t="shared" si="4"/>
        <v>1</v>
      </c>
      <c r="I289" s="25" t="s">
        <v>10</v>
      </c>
      <c r="J289" s="6" t="s">
        <v>185</v>
      </c>
      <c r="K289" s="7">
        <v>59103000</v>
      </c>
      <c r="L289" s="7">
        <v>0</v>
      </c>
      <c r="M289" s="6"/>
      <c r="N289" s="8"/>
    </row>
    <row r="290" spans="1:14" ht="18" customHeight="1" x14ac:dyDescent="0.25">
      <c r="A290" s="6">
        <v>288</v>
      </c>
      <c r="B290" s="24" t="s">
        <v>14160</v>
      </c>
      <c r="C290" s="28" t="s">
        <v>356</v>
      </c>
      <c r="D290" s="77" t="s">
        <v>356</v>
      </c>
      <c r="E290" s="11" t="s">
        <v>11</v>
      </c>
      <c r="F290" s="11">
        <v>50</v>
      </c>
      <c r="G290" s="79">
        <f>VLOOKUP(B290,Sheet1!$C$11:$K$3568,9,0)</f>
        <v>50</v>
      </c>
      <c r="H290" s="83">
        <f t="shared" si="4"/>
        <v>1</v>
      </c>
      <c r="I290" s="25" t="s">
        <v>10</v>
      </c>
      <c r="J290" s="6" t="s">
        <v>185</v>
      </c>
      <c r="K290" s="7">
        <v>59103000</v>
      </c>
      <c r="L290" s="7">
        <v>0</v>
      </c>
      <c r="M290" s="6"/>
      <c r="N290" s="8"/>
    </row>
    <row r="291" spans="1:14" ht="18" customHeight="1" x14ac:dyDescent="0.25">
      <c r="A291" s="6">
        <v>289</v>
      </c>
      <c r="B291" s="24" t="s">
        <v>5063</v>
      </c>
      <c r="C291" s="28" t="s">
        <v>357</v>
      </c>
      <c r="D291" s="77" t="s">
        <v>357</v>
      </c>
      <c r="E291" s="11" t="s">
        <v>11</v>
      </c>
      <c r="F291" s="11">
        <v>50</v>
      </c>
      <c r="G291" s="79">
        <f>VLOOKUP(B291,Sheet1!$C$11:$K$3568,9,0)</f>
        <v>50</v>
      </c>
      <c r="H291" s="83">
        <f t="shared" si="4"/>
        <v>1</v>
      </c>
      <c r="I291" s="25" t="s">
        <v>10</v>
      </c>
      <c r="J291" s="6" t="s">
        <v>185</v>
      </c>
      <c r="K291" s="7">
        <v>59103000</v>
      </c>
      <c r="L291" s="7">
        <v>0</v>
      </c>
      <c r="M291" s="6"/>
      <c r="N291" s="8"/>
    </row>
    <row r="292" spans="1:14" ht="18" customHeight="1" x14ac:dyDescent="0.25">
      <c r="A292" s="6">
        <v>290</v>
      </c>
      <c r="B292" s="24" t="s">
        <v>12294</v>
      </c>
      <c r="C292" s="28" t="s">
        <v>358</v>
      </c>
      <c r="D292" s="77" t="s">
        <v>358</v>
      </c>
      <c r="E292" s="11" t="s">
        <v>21</v>
      </c>
      <c r="F292" s="11">
        <v>50</v>
      </c>
      <c r="G292" s="79">
        <f>VLOOKUP(B292,Sheet1!$C$11:$K$3568,9,0)</f>
        <v>50</v>
      </c>
      <c r="H292" s="83">
        <f t="shared" si="4"/>
        <v>1</v>
      </c>
      <c r="I292" s="25" t="s">
        <v>10</v>
      </c>
      <c r="J292" s="6" t="s">
        <v>185</v>
      </c>
      <c r="K292" s="7">
        <v>59103000</v>
      </c>
      <c r="L292" s="7">
        <v>0</v>
      </c>
      <c r="M292" s="6"/>
      <c r="N292" s="8"/>
    </row>
    <row r="293" spans="1:14" ht="18" customHeight="1" x14ac:dyDescent="0.25">
      <c r="A293" s="6">
        <v>291</v>
      </c>
      <c r="B293" s="24" t="s">
        <v>4807</v>
      </c>
      <c r="C293" s="28" t="s">
        <v>359</v>
      </c>
      <c r="D293" s="77" t="s">
        <v>359</v>
      </c>
      <c r="E293" s="11" t="s">
        <v>11</v>
      </c>
      <c r="F293" s="11">
        <v>50</v>
      </c>
      <c r="G293" s="79">
        <f>VLOOKUP(B293,Sheet1!$C$11:$K$3568,9,0)</f>
        <v>50</v>
      </c>
      <c r="H293" s="83">
        <f t="shared" si="4"/>
        <v>1</v>
      </c>
      <c r="I293" s="25" t="s">
        <v>10</v>
      </c>
      <c r="J293" s="6" t="s">
        <v>185</v>
      </c>
      <c r="K293" s="7">
        <v>59103000</v>
      </c>
      <c r="L293" s="7">
        <v>0</v>
      </c>
      <c r="M293" s="6"/>
      <c r="N293" s="8"/>
    </row>
    <row r="294" spans="1:14" ht="18" customHeight="1" x14ac:dyDescent="0.25">
      <c r="A294" s="6">
        <v>292</v>
      </c>
      <c r="B294" s="24" t="s">
        <v>841</v>
      </c>
      <c r="C294" s="28" t="s">
        <v>360</v>
      </c>
      <c r="D294" s="77" t="s">
        <v>360</v>
      </c>
      <c r="E294" s="11" t="s">
        <v>11</v>
      </c>
      <c r="F294" s="11">
        <v>50</v>
      </c>
      <c r="G294" s="79">
        <f>VLOOKUP(B294,Sheet1!$C$11:$K$3568,9,0)</f>
        <v>50</v>
      </c>
      <c r="H294" s="83">
        <f t="shared" si="4"/>
        <v>1</v>
      </c>
      <c r="I294" s="25" t="s">
        <v>10</v>
      </c>
      <c r="J294" s="6" t="s">
        <v>185</v>
      </c>
      <c r="K294" s="7">
        <v>59103000</v>
      </c>
      <c r="L294" s="7">
        <v>0</v>
      </c>
      <c r="M294" s="6"/>
      <c r="N294" s="8"/>
    </row>
    <row r="295" spans="1:14" ht="18" customHeight="1" x14ac:dyDescent="0.25">
      <c r="A295" s="6">
        <v>293</v>
      </c>
      <c r="B295" s="24" t="s">
        <v>14182</v>
      </c>
      <c r="C295" s="28" t="s">
        <v>361</v>
      </c>
      <c r="D295" s="77" t="s">
        <v>361</v>
      </c>
      <c r="E295" s="11" t="s">
        <v>11</v>
      </c>
      <c r="F295" s="11">
        <v>50</v>
      </c>
      <c r="G295" s="79">
        <f>VLOOKUP(B295,Sheet1!$C$11:$K$3568,9,0)</f>
        <v>50</v>
      </c>
      <c r="H295" s="83">
        <f t="shared" si="4"/>
        <v>1</v>
      </c>
      <c r="I295" s="25" t="s">
        <v>10</v>
      </c>
      <c r="J295" s="6" t="s">
        <v>185</v>
      </c>
      <c r="K295" s="7">
        <v>59103000</v>
      </c>
      <c r="L295" s="7">
        <v>0</v>
      </c>
      <c r="M295" s="6"/>
      <c r="N295" s="8"/>
    </row>
    <row r="296" spans="1:14" ht="18" customHeight="1" x14ac:dyDescent="0.25">
      <c r="A296" s="6">
        <v>294</v>
      </c>
      <c r="B296" s="24" t="s">
        <v>8654</v>
      </c>
      <c r="C296" s="28" t="s">
        <v>362</v>
      </c>
      <c r="D296" s="77" t="s">
        <v>362</v>
      </c>
      <c r="E296" s="11" t="s">
        <v>21</v>
      </c>
      <c r="F296" s="11">
        <v>50</v>
      </c>
      <c r="G296" s="79">
        <f>VLOOKUP(B296,Sheet1!$C$11:$K$3568,9,0)</f>
        <v>50</v>
      </c>
      <c r="H296" s="83">
        <f t="shared" si="4"/>
        <v>1</v>
      </c>
      <c r="I296" s="25" t="s">
        <v>10</v>
      </c>
      <c r="J296" s="6" t="s">
        <v>185</v>
      </c>
      <c r="K296" s="7">
        <v>59103000</v>
      </c>
      <c r="L296" s="7">
        <v>0</v>
      </c>
      <c r="M296" s="6"/>
      <c r="N296" s="8"/>
    </row>
    <row r="297" spans="1:14" ht="18" customHeight="1" x14ac:dyDescent="0.25">
      <c r="A297" s="6">
        <v>295</v>
      </c>
      <c r="B297" s="24" t="s">
        <v>12392</v>
      </c>
      <c r="C297" s="28" t="s">
        <v>363</v>
      </c>
      <c r="D297" s="77" t="s">
        <v>363</v>
      </c>
      <c r="E297" s="11" t="s">
        <v>11</v>
      </c>
      <c r="F297" s="11">
        <v>50</v>
      </c>
      <c r="G297" s="79">
        <f>VLOOKUP(B297,Sheet1!$C$11:$K$3568,9,0)</f>
        <v>50</v>
      </c>
      <c r="H297" s="83">
        <f t="shared" si="4"/>
        <v>1</v>
      </c>
      <c r="I297" s="25" t="s">
        <v>10</v>
      </c>
      <c r="J297" s="6" t="s">
        <v>185</v>
      </c>
      <c r="K297" s="7">
        <v>59103000</v>
      </c>
      <c r="L297" s="7">
        <v>0</v>
      </c>
      <c r="M297" s="6"/>
      <c r="N297" s="8"/>
    </row>
    <row r="298" spans="1:14" ht="18" customHeight="1" x14ac:dyDescent="0.25">
      <c r="A298" s="6">
        <v>296</v>
      </c>
      <c r="B298" s="24" t="s">
        <v>882</v>
      </c>
      <c r="C298" s="28" t="s">
        <v>364</v>
      </c>
      <c r="D298" s="77" t="s">
        <v>364</v>
      </c>
      <c r="E298" s="11" t="s">
        <v>11</v>
      </c>
      <c r="F298" s="11">
        <v>50</v>
      </c>
      <c r="G298" s="79">
        <f>VLOOKUP(B298,Sheet1!$C$11:$K$3568,9,0)</f>
        <v>50</v>
      </c>
      <c r="H298" s="83">
        <f t="shared" si="4"/>
        <v>1</v>
      </c>
      <c r="I298" s="25" t="s">
        <v>10</v>
      </c>
      <c r="J298" s="6" t="s">
        <v>185</v>
      </c>
      <c r="K298" s="7">
        <v>59103000</v>
      </c>
      <c r="L298" s="7">
        <v>0</v>
      </c>
      <c r="M298" s="6"/>
      <c r="N298" s="8"/>
    </row>
    <row r="299" spans="1:14" ht="18" customHeight="1" x14ac:dyDescent="0.25">
      <c r="A299" s="6">
        <v>297</v>
      </c>
      <c r="B299" s="24" t="s">
        <v>10465</v>
      </c>
      <c r="C299" s="28" t="s">
        <v>365</v>
      </c>
      <c r="D299" s="77" t="s">
        <v>365</v>
      </c>
      <c r="E299" s="11" t="s">
        <v>11</v>
      </c>
      <c r="F299" s="11">
        <v>50</v>
      </c>
      <c r="G299" s="79">
        <f>VLOOKUP(B299,Sheet1!$C$11:$K$3568,9,0)</f>
        <v>50</v>
      </c>
      <c r="H299" s="83">
        <f t="shared" si="4"/>
        <v>1</v>
      </c>
      <c r="I299" s="25" t="s">
        <v>10</v>
      </c>
      <c r="J299" s="6" t="s">
        <v>185</v>
      </c>
      <c r="K299" s="7">
        <v>59103000</v>
      </c>
      <c r="L299" s="7">
        <v>0</v>
      </c>
      <c r="M299" s="6"/>
      <c r="N299" s="8"/>
    </row>
    <row r="300" spans="1:14" ht="18" customHeight="1" x14ac:dyDescent="0.25">
      <c r="A300" s="6">
        <v>298</v>
      </c>
      <c r="B300" s="24" t="s">
        <v>6713</v>
      </c>
      <c r="C300" s="28" t="s">
        <v>366</v>
      </c>
      <c r="D300" s="77" t="s">
        <v>366</v>
      </c>
      <c r="E300" s="11" t="s">
        <v>11</v>
      </c>
      <c r="F300" s="11">
        <v>50</v>
      </c>
      <c r="G300" s="79">
        <f>VLOOKUP(B300,Sheet1!$C$11:$K$3568,9,0)</f>
        <v>50</v>
      </c>
      <c r="H300" s="83">
        <f t="shared" si="4"/>
        <v>1</v>
      </c>
      <c r="I300" s="25" t="s">
        <v>10</v>
      </c>
      <c r="J300" s="6" t="s">
        <v>185</v>
      </c>
      <c r="K300" s="7">
        <v>11163000</v>
      </c>
      <c r="L300" s="7">
        <v>0</v>
      </c>
      <c r="M300" s="6"/>
      <c r="N300" s="8"/>
    </row>
    <row r="301" spans="1:14" ht="18" customHeight="1" x14ac:dyDescent="0.25">
      <c r="A301" s="6">
        <v>299</v>
      </c>
      <c r="B301" s="24" t="s">
        <v>10456</v>
      </c>
      <c r="C301" s="28" t="s">
        <v>367</v>
      </c>
      <c r="D301" s="77" t="s">
        <v>367</v>
      </c>
      <c r="E301" s="11" t="s">
        <v>11</v>
      </c>
      <c r="F301" s="11">
        <v>50</v>
      </c>
      <c r="G301" s="79">
        <f>VLOOKUP(B301,Sheet1!$C$11:$K$3568,9,0)</f>
        <v>50</v>
      </c>
      <c r="H301" s="83">
        <f t="shared" si="4"/>
        <v>1</v>
      </c>
      <c r="I301" s="25" t="s">
        <v>10</v>
      </c>
      <c r="J301" s="6" t="s">
        <v>185</v>
      </c>
      <c r="K301" s="7">
        <v>57921000</v>
      </c>
      <c r="L301" s="7">
        <v>0</v>
      </c>
      <c r="M301" s="6"/>
      <c r="N301" s="8"/>
    </row>
    <row r="302" spans="1:14" ht="18" customHeight="1" x14ac:dyDescent="0.25">
      <c r="A302" s="6">
        <v>300</v>
      </c>
      <c r="B302" s="24" t="s">
        <v>12360</v>
      </c>
      <c r="C302" s="28" t="s">
        <v>368</v>
      </c>
      <c r="D302" s="77" t="s">
        <v>368</v>
      </c>
      <c r="E302" s="11" t="s">
        <v>11</v>
      </c>
      <c r="F302" s="11">
        <v>50</v>
      </c>
      <c r="G302" s="79">
        <f>VLOOKUP(B302,Sheet1!$C$11:$K$3568,9,0)</f>
        <v>50</v>
      </c>
      <c r="H302" s="83">
        <f t="shared" si="4"/>
        <v>1</v>
      </c>
      <c r="I302" s="25" t="s">
        <v>10</v>
      </c>
      <c r="J302" s="6" t="s">
        <v>185</v>
      </c>
      <c r="K302" s="7">
        <v>57921000</v>
      </c>
      <c r="L302" s="7">
        <v>0</v>
      </c>
      <c r="M302" s="6"/>
      <c r="N302" s="8"/>
    </row>
    <row r="303" spans="1:14" ht="18" customHeight="1" x14ac:dyDescent="0.25">
      <c r="A303" s="6">
        <v>301</v>
      </c>
      <c r="B303" s="24" t="s">
        <v>14130</v>
      </c>
      <c r="C303" s="28" t="s">
        <v>369</v>
      </c>
      <c r="D303" s="77" t="s">
        <v>369</v>
      </c>
      <c r="E303" s="11" t="s">
        <v>11</v>
      </c>
      <c r="F303" s="11">
        <v>50</v>
      </c>
      <c r="G303" s="79">
        <f>VLOOKUP(B303,Sheet1!$C$11:$K$3568,9,0)</f>
        <v>50</v>
      </c>
      <c r="H303" s="83">
        <f t="shared" si="4"/>
        <v>1</v>
      </c>
      <c r="I303" s="25" t="s">
        <v>10</v>
      </c>
      <c r="J303" s="6" t="s">
        <v>185</v>
      </c>
      <c r="K303" s="7">
        <v>57921000</v>
      </c>
      <c r="L303" s="7">
        <v>0</v>
      </c>
      <c r="M303" s="6"/>
      <c r="N303" s="8"/>
    </row>
    <row r="304" spans="1:14" ht="18" customHeight="1" x14ac:dyDescent="0.25">
      <c r="A304" s="6">
        <v>302</v>
      </c>
      <c r="B304" s="24" t="s">
        <v>6749</v>
      </c>
      <c r="C304" s="28" t="s">
        <v>370</v>
      </c>
      <c r="D304" s="77" t="s">
        <v>370</v>
      </c>
      <c r="E304" s="11" t="s">
        <v>11</v>
      </c>
      <c r="F304" s="11">
        <v>50</v>
      </c>
      <c r="G304" s="79">
        <f>VLOOKUP(B304,Sheet1!$C$11:$K$3568,9,0)</f>
        <v>50</v>
      </c>
      <c r="H304" s="83">
        <f t="shared" si="4"/>
        <v>1</v>
      </c>
      <c r="I304" s="25" t="s">
        <v>10</v>
      </c>
      <c r="J304" s="6" t="s">
        <v>185</v>
      </c>
      <c r="K304" s="7">
        <v>57921000</v>
      </c>
      <c r="L304" s="7">
        <v>0</v>
      </c>
      <c r="M304" s="6"/>
      <c r="N304" s="8"/>
    </row>
    <row r="305" spans="1:14" ht="18" customHeight="1" x14ac:dyDescent="0.25">
      <c r="A305" s="6">
        <v>303</v>
      </c>
      <c r="B305" s="24" t="s">
        <v>6746</v>
      </c>
      <c r="C305" s="28" t="s">
        <v>371</v>
      </c>
      <c r="D305" s="77" t="s">
        <v>371</v>
      </c>
      <c r="E305" s="11" t="s">
        <v>11</v>
      </c>
      <c r="F305" s="11">
        <v>50</v>
      </c>
      <c r="G305" s="79">
        <f>VLOOKUP(B305,Sheet1!$C$11:$K$3568,9,0)</f>
        <v>50</v>
      </c>
      <c r="H305" s="83">
        <f t="shared" si="4"/>
        <v>1</v>
      </c>
      <c r="I305" s="25" t="s">
        <v>10</v>
      </c>
      <c r="J305" s="6" t="s">
        <v>185</v>
      </c>
      <c r="K305" s="7">
        <v>57921000</v>
      </c>
      <c r="L305" s="7">
        <v>0</v>
      </c>
      <c r="M305" s="6"/>
      <c r="N305" s="8"/>
    </row>
    <row r="306" spans="1:14" ht="18" customHeight="1" x14ac:dyDescent="0.25">
      <c r="A306" s="6">
        <v>304</v>
      </c>
      <c r="B306" s="24" t="s">
        <v>1123</v>
      </c>
      <c r="C306" s="28" t="s">
        <v>372</v>
      </c>
      <c r="D306" s="77" t="s">
        <v>372</v>
      </c>
      <c r="E306" s="11" t="s">
        <v>11</v>
      </c>
      <c r="F306" s="11">
        <v>50</v>
      </c>
      <c r="G306" s="79">
        <f>VLOOKUP(B306,Sheet1!$C$11:$K$3568,9,0)</f>
        <v>50</v>
      </c>
      <c r="H306" s="83">
        <f t="shared" si="4"/>
        <v>1</v>
      </c>
      <c r="I306" s="25" t="s">
        <v>10</v>
      </c>
      <c r="J306" s="6" t="s">
        <v>373</v>
      </c>
      <c r="K306" s="7">
        <v>59103000</v>
      </c>
      <c r="L306" s="7">
        <v>0</v>
      </c>
      <c r="M306" s="6"/>
      <c r="N306" s="8"/>
    </row>
    <row r="307" spans="1:14" ht="18" customHeight="1" x14ac:dyDescent="0.25">
      <c r="A307" s="6">
        <v>305</v>
      </c>
      <c r="B307" s="24" t="s">
        <v>4772</v>
      </c>
      <c r="C307" s="28" t="s">
        <v>374</v>
      </c>
      <c r="D307" s="77" t="s">
        <v>374</v>
      </c>
      <c r="E307" s="11" t="s">
        <v>21</v>
      </c>
      <c r="F307" s="11">
        <v>50</v>
      </c>
      <c r="G307" s="79">
        <f>VLOOKUP(B307,Sheet1!$C$11:$K$3568,9,0)</f>
        <v>50</v>
      </c>
      <c r="H307" s="83">
        <f t="shared" si="4"/>
        <v>1</v>
      </c>
      <c r="I307" s="25" t="s">
        <v>10</v>
      </c>
      <c r="J307" s="6" t="s">
        <v>373</v>
      </c>
      <c r="K307" s="7">
        <v>59103000</v>
      </c>
      <c r="L307" s="7">
        <v>0</v>
      </c>
      <c r="M307" s="6"/>
      <c r="N307" s="8"/>
    </row>
    <row r="308" spans="1:14" ht="18" customHeight="1" x14ac:dyDescent="0.25">
      <c r="A308" s="6">
        <v>306</v>
      </c>
      <c r="B308" s="24" t="s">
        <v>2903</v>
      </c>
      <c r="C308" s="28" t="s">
        <v>375</v>
      </c>
      <c r="D308" s="77" t="s">
        <v>375</v>
      </c>
      <c r="E308" s="11" t="s">
        <v>21</v>
      </c>
      <c r="F308" s="11">
        <v>50</v>
      </c>
      <c r="G308" s="79">
        <f>VLOOKUP(B308,Sheet1!$C$11:$K$3568,9,0)</f>
        <v>50</v>
      </c>
      <c r="H308" s="83">
        <f t="shared" si="4"/>
        <v>1</v>
      </c>
      <c r="I308" s="25" t="s">
        <v>10</v>
      </c>
      <c r="J308" s="6" t="s">
        <v>373</v>
      </c>
      <c r="K308" s="7">
        <v>59103000</v>
      </c>
      <c r="L308" s="7">
        <v>0</v>
      </c>
      <c r="M308" s="6"/>
      <c r="N308" s="8"/>
    </row>
    <row r="309" spans="1:14" ht="18" customHeight="1" x14ac:dyDescent="0.25">
      <c r="A309" s="6">
        <v>307</v>
      </c>
      <c r="B309" s="24" t="s">
        <v>4837</v>
      </c>
      <c r="C309" s="28" t="s">
        <v>376</v>
      </c>
      <c r="D309" s="77" t="s">
        <v>376</v>
      </c>
      <c r="E309" s="11" t="s">
        <v>11</v>
      </c>
      <c r="F309" s="11">
        <v>50</v>
      </c>
      <c r="G309" s="79">
        <f>VLOOKUP(B309,Sheet1!$C$11:$K$3568,9,0)</f>
        <v>50</v>
      </c>
      <c r="H309" s="83">
        <f t="shared" si="4"/>
        <v>1</v>
      </c>
      <c r="I309" s="25" t="s">
        <v>10</v>
      </c>
      <c r="J309" s="6" t="s">
        <v>373</v>
      </c>
      <c r="K309" s="7">
        <v>59103000</v>
      </c>
      <c r="L309" s="7">
        <v>0</v>
      </c>
      <c r="M309" s="6"/>
      <c r="N309" s="8"/>
    </row>
    <row r="310" spans="1:14" ht="18" customHeight="1" x14ac:dyDescent="0.25">
      <c r="A310" s="6">
        <v>308</v>
      </c>
      <c r="B310" s="24" t="s">
        <v>827</v>
      </c>
      <c r="C310" s="28" t="s">
        <v>377</v>
      </c>
      <c r="D310" s="77" t="s">
        <v>826</v>
      </c>
      <c r="E310" s="11" t="s">
        <v>11</v>
      </c>
      <c r="F310" s="11">
        <v>50</v>
      </c>
      <c r="G310" s="79">
        <f>VLOOKUP(B310,Sheet1!$C$11:$K$3568,9,0)</f>
        <v>50</v>
      </c>
      <c r="H310" s="83">
        <f t="shared" si="4"/>
        <v>1</v>
      </c>
      <c r="I310" s="25" t="s">
        <v>10</v>
      </c>
      <c r="J310" s="6" t="s">
        <v>373</v>
      </c>
      <c r="K310" s="7">
        <v>11163000</v>
      </c>
      <c r="L310" s="7">
        <v>0</v>
      </c>
      <c r="M310" s="6"/>
      <c r="N310" s="8"/>
    </row>
    <row r="311" spans="1:14" ht="18" customHeight="1" x14ac:dyDescent="0.25">
      <c r="A311" s="6">
        <v>309</v>
      </c>
      <c r="B311" s="24" t="s">
        <v>10375</v>
      </c>
      <c r="C311" s="28" t="s">
        <v>378</v>
      </c>
      <c r="D311" s="77" t="s">
        <v>378</v>
      </c>
      <c r="E311" s="11" t="s">
        <v>21</v>
      </c>
      <c r="F311" s="11">
        <v>50</v>
      </c>
      <c r="G311" s="79">
        <f>VLOOKUP(B311,Sheet1!$C$11:$K$3568,9,0)</f>
        <v>50</v>
      </c>
      <c r="H311" s="83">
        <f t="shared" si="4"/>
        <v>1</v>
      </c>
      <c r="I311" s="25" t="s">
        <v>10</v>
      </c>
      <c r="J311" s="6" t="s">
        <v>373</v>
      </c>
      <c r="K311" s="7">
        <v>59103000</v>
      </c>
      <c r="L311" s="7">
        <v>0</v>
      </c>
      <c r="M311" s="6"/>
      <c r="N311" s="8"/>
    </row>
    <row r="312" spans="1:14" ht="18" customHeight="1" x14ac:dyDescent="0.25">
      <c r="A312" s="6">
        <v>310</v>
      </c>
      <c r="B312" s="24" t="s">
        <v>10471</v>
      </c>
      <c r="C312" s="28" t="s">
        <v>379</v>
      </c>
      <c r="D312" s="77" t="s">
        <v>379</v>
      </c>
      <c r="E312" s="11" t="s">
        <v>11</v>
      </c>
      <c r="F312" s="11">
        <v>50</v>
      </c>
      <c r="G312" s="79">
        <f>VLOOKUP(B312,Sheet1!$C$11:$K$3568,9,0)</f>
        <v>50</v>
      </c>
      <c r="H312" s="83">
        <f t="shared" si="4"/>
        <v>1</v>
      </c>
      <c r="I312" s="25" t="s">
        <v>12</v>
      </c>
      <c r="J312" s="6" t="s">
        <v>373</v>
      </c>
      <c r="K312" s="7">
        <v>10438000</v>
      </c>
      <c r="L312" s="7">
        <v>0</v>
      </c>
      <c r="M312" s="6"/>
      <c r="N312" s="8"/>
    </row>
    <row r="313" spans="1:14" ht="18" customHeight="1" x14ac:dyDescent="0.25">
      <c r="A313" s="6">
        <v>311</v>
      </c>
      <c r="B313" s="24" t="s">
        <v>14120</v>
      </c>
      <c r="C313" s="28" t="s">
        <v>380</v>
      </c>
      <c r="D313" s="77" t="s">
        <v>380</v>
      </c>
      <c r="E313" s="11" t="s">
        <v>11</v>
      </c>
      <c r="F313" s="11">
        <v>50</v>
      </c>
      <c r="G313" s="79">
        <f>VLOOKUP(B313,Sheet1!$C$11:$K$3568,9,0)</f>
        <v>50</v>
      </c>
      <c r="H313" s="83">
        <f t="shared" si="4"/>
        <v>1</v>
      </c>
      <c r="I313" s="25" t="s">
        <v>10</v>
      </c>
      <c r="J313" s="6" t="s">
        <v>19</v>
      </c>
      <c r="K313" s="7">
        <v>521900</v>
      </c>
      <c r="L313" s="7">
        <v>0</v>
      </c>
      <c r="M313" s="6"/>
      <c r="N313" s="8"/>
    </row>
    <row r="314" spans="1:14" ht="18" customHeight="1" x14ac:dyDescent="0.25">
      <c r="A314" s="6">
        <v>312</v>
      </c>
      <c r="B314" s="24" t="s">
        <v>2978</v>
      </c>
      <c r="C314" s="28" t="s">
        <v>381</v>
      </c>
      <c r="D314" s="77" t="s">
        <v>381</v>
      </c>
      <c r="E314" s="11" t="s">
        <v>11</v>
      </c>
      <c r="F314" s="11">
        <v>50</v>
      </c>
      <c r="G314" s="79">
        <f>VLOOKUP(B314,Sheet1!$C$11:$K$3568,9,0)</f>
        <v>50</v>
      </c>
      <c r="H314" s="83">
        <f t="shared" si="4"/>
        <v>1</v>
      </c>
      <c r="I314" s="25" t="s">
        <v>12</v>
      </c>
      <c r="J314" s="6" t="s">
        <v>19</v>
      </c>
      <c r="K314" s="7">
        <v>10438000</v>
      </c>
      <c r="L314" s="7">
        <v>0</v>
      </c>
      <c r="M314" s="6"/>
      <c r="N314" s="8"/>
    </row>
    <row r="315" spans="1:14" ht="18" customHeight="1" x14ac:dyDescent="0.25">
      <c r="A315" s="6">
        <v>313</v>
      </c>
      <c r="B315" s="24" t="s">
        <v>2932</v>
      </c>
      <c r="C315" s="28" t="s">
        <v>382</v>
      </c>
      <c r="D315" s="77" t="s">
        <v>382</v>
      </c>
      <c r="E315" s="11" t="s">
        <v>11</v>
      </c>
      <c r="F315" s="11">
        <v>50</v>
      </c>
      <c r="G315" s="79">
        <f>VLOOKUP(B315,Sheet1!$C$11:$K$3568,9,0)</f>
        <v>50</v>
      </c>
      <c r="H315" s="83">
        <f t="shared" si="4"/>
        <v>1</v>
      </c>
      <c r="I315" s="25" t="s">
        <v>12</v>
      </c>
      <c r="J315" s="6" t="s">
        <v>19</v>
      </c>
      <c r="K315" s="7">
        <v>10438000</v>
      </c>
      <c r="L315" s="7">
        <v>0</v>
      </c>
      <c r="M315" s="6"/>
      <c r="N315" s="8"/>
    </row>
    <row r="316" spans="1:14" ht="18" customHeight="1" x14ac:dyDescent="0.25">
      <c r="A316" s="6">
        <v>314</v>
      </c>
      <c r="B316" s="24" t="s">
        <v>4801</v>
      </c>
      <c r="C316" s="28" t="s">
        <v>383</v>
      </c>
      <c r="D316" s="77" t="s">
        <v>383</v>
      </c>
      <c r="E316" s="11" t="s">
        <v>9</v>
      </c>
      <c r="F316" s="11">
        <v>50</v>
      </c>
      <c r="G316" s="79">
        <f>VLOOKUP(B316,Sheet1!$C$11:$K$3568,9,0)</f>
        <v>50</v>
      </c>
      <c r="H316" s="83">
        <f t="shared" si="4"/>
        <v>1</v>
      </c>
      <c r="I316" s="25" t="s">
        <v>10</v>
      </c>
      <c r="J316" s="6" t="s">
        <v>167</v>
      </c>
      <c r="K316" s="7">
        <v>59103000</v>
      </c>
      <c r="L316" s="7">
        <v>0</v>
      </c>
      <c r="M316" s="6"/>
      <c r="N316" s="8"/>
    </row>
    <row r="317" spans="1:14" ht="18" customHeight="1" x14ac:dyDescent="0.25">
      <c r="A317" s="6">
        <v>315</v>
      </c>
      <c r="B317" s="24" t="s">
        <v>4858</v>
      </c>
      <c r="C317" s="28" t="s">
        <v>384</v>
      </c>
      <c r="D317" s="77" t="s">
        <v>384</v>
      </c>
      <c r="E317" s="11" t="s">
        <v>11</v>
      </c>
      <c r="F317" s="11">
        <v>50</v>
      </c>
      <c r="G317" s="79">
        <f>VLOOKUP(B317,Sheet1!$C$11:$K$3568,9,0)</f>
        <v>50</v>
      </c>
      <c r="H317" s="83">
        <f t="shared" si="4"/>
        <v>1</v>
      </c>
      <c r="I317" s="25" t="s">
        <v>12</v>
      </c>
      <c r="J317" s="6" t="s">
        <v>167</v>
      </c>
      <c r="K317" s="7">
        <v>59103000</v>
      </c>
      <c r="L317" s="7">
        <v>0</v>
      </c>
      <c r="M317" s="6"/>
      <c r="N317" s="8"/>
    </row>
    <row r="318" spans="1:14" ht="18" customHeight="1" x14ac:dyDescent="0.25">
      <c r="A318" s="6">
        <v>316</v>
      </c>
      <c r="B318" s="24" t="s">
        <v>14169</v>
      </c>
      <c r="C318" s="28" t="s">
        <v>385</v>
      </c>
      <c r="D318" s="77" t="s">
        <v>385</v>
      </c>
      <c r="E318" s="11" t="s">
        <v>9</v>
      </c>
      <c r="F318" s="11">
        <v>50</v>
      </c>
      <c r="G318" s="79">
        <f>VLOOKUP(B318,Sheet1!$C$11:$K$3568,9,0)</f>
        <v>50</v>
      </c>
      <c r="H318" s="83">
        <f t="shared" si="4"/>
        <v>1</v>
      </c>
      <c r="I318" s="25" t="s">
        <v>12</v>
      </c>
      <c r="J318" s="6" t="s">
        <v>46</v>
      </c>
      <c r="K318" s="7">
        <v>59103000</v>
      </c>
      <c r="L318" s="7">
        <v>0</v>
      </c>
      <c r="M318" s="6"/>
      <c r="N318" s="8"/>
    </row>
    <row r="319" spans="1:14" ht="18" customHeight="1" x14ac:dyDescent="0.25">
      <c r="A319" s="6">
        <v>317</v>
      </c>
      <c r="B319" s="24" t="s">
        <v>891</v>
      </c>
      <c r="C319" s="28" t="s">
        <v>386</v>
      </c>
      <c r="D319" s="77" t="s">
        <v>386</v>
      </c>
      <c r="E319" s="11" t="s">
        <v>9</v>
      </c>
      <c r="F319" s="11">
        <v>50</v>
      </c>
      <c r="G319" s="79">
        <f>VLOOKUP(B319,Sheet1!$C$11:$K$3568,9,0)</f>
        <v>50</v>
      </c>
      <c r="H319" s="83">
        <f t="shared" si="4"/>
        <v>1</v>
      </c>
      <c r="I319" s="25" t="s">
        <v>12</v>
      </c>
      <c r="J319" s="6" t="s">
        <v>46</v>
      </c>
      <c r="K319" s="7">
        <v>59103000</v>
      </c>
      <c r="L319" s="7">
        <v>0</v>
      </c>
      <c r="M319" s="6"/>
      <c r="N319" s="8"/>
    </row>
    <row r="320" spans="1:14" ht="18" customHeight="1" x14ac:dyDescent="0.25">
      <c r="A320" s="6">
        <v>318</v>
      </c>
      <c r="B320" s="24" t="s">
        <v>12710</v>
      </c>
      <c r="C320" s="28" t="s">
        <v>387</v>
      </c>
      <c r="D320" s="77" t="s">
        <v>387</v>
      </c>
      <c r="E320" s="11" t="s">
        <v>9</v>
      </c>
      <c r="F320" s="11">
        <v>50</v>
      </c>
      <c r="G320" s="79">
        <f>VLOOKUP(B320,Sheet1!$C$11:$K$3568,9,0)</f>
        <v>50</v>
      </c>
      <c r="H320" s="83">
        <f t="shared" si="4"/>
        <v>1</v>
      </c>
      <c r="I320" s="25" t="s">
        <v>12</v>
      </c>
      <c r="J320" s="6" t="s">
        <v>45</v>
      </c>
      <c r="K320" s="7">
        <v>59103000</v>
      </c>
      <c r="L320" s="7">
        <v>0</v>
      </c>
      <c r="M320" s="6"/>
      <c r="N320" s="8"/>
    </row>
    <row r="321" spans="1:14" ht="18" customHeight="1" x14ac:dyDescent="0.25">
      <c r="A321" s="6">
        <v>319</v>
      </c>
      <c r="B321" s="24" t="s">
        <v>4769</v>
      </c>
      <c r="C321" s="28" t="s">
        <v>388</v>
      </c>
      <c r="D321" s="77" t="s">
        <v>388</v>
      </c>
      <c r="E321" s="11" t="s">
        <v>21</v>
      </c>
      <c r="F321" s="11">
        <v>50</v>
      </c>
      <c r="G321" s="79">
        <f>VLOOKUP(B321,Sheet1!$C$11:$K$3568,9,0)</f>
        <v>50</v>
      </c>
      <c r="H321" s="83">
        <f t="shared" si="4"/>
        <v>1</v>
      </c>
      <c r="I321" s="25" t="s">
        <v>12</v>
      </c>
      <c r="J321" s="6" t="s">
        <v>169</v>
      </c>
      <c r="K321" s="7">
        <v>59103000</v>
      </c>
      <c r="L321" s="7">
        <v>0</v>
      </c>
      <c r="M321" s="6"/>
      <c r="N321" s="8"/>
    </row>
    <row r="322" spans="1:14" ht="18" customHeight="1" x14ac:dyDescent="0.25">
      <c r="A322" s="6">
        <v>320</v>
      </c>
      <c r="B322" s="24" t="s">
        <v>15983</v>
      </c>
      <c r="C322" s="28" t="s">
        <v>389</v>
      </c>
      <c r="D322" s="77" t="s">
        <v>389</v>
      </c>
      <c r="E322" s="11" t="s">
        <v>390</v>
      </c>
      <c r="F322" s="11">
        <v>50</v>
      </c>
      <c r="G322" s="79" t="e">
        <f>VLOOKUP(B322,Sheet1!$C$11:$K$3568,9,0)</f>
        <v>#N/A</v>
      </c>
      <c r="H322" s="83" t="e">
        <f t="shared" si="4"/>
        <v>#N/A</v>
      </c>
      <c r="I322" s="25" t="s">
        <v>13</v>
      </c>
      <c r="J322" s="6" t="s">
        <v>391</v>
      </c>
      <c r="K322" s="7"/>
      <c r="L322" s="7"/>
      <c r="M322" s="6"/>
      <c r="N322" s="8"/>
    </row>
    <row r="323" spans="1:14" ht="18" customHeight="1" x14ac:dyDescent="0.25">
      <c r="A323" s="6">
        <v>321</v>
      </c>
      <c r="B323" s="24" t="s">
        <v>12661</v>
      </c>
      <c r="C323" s="28" t="s">
        <v>392</v>
      </c>
      <c r="D323" s="77" t="s">
        <v>392</v>
      </c>
      <c r="E323" s="11" t="s">
        <v>18</v>
      </c>
      <c r="F323" s="11">
        <v>50</v>
      </c>
      <c r="G323" s="79">
        <f>VLOOKUP(B323,Sheet1!$C$11:$K$3568,9,0)</f>
        <v>50</v>
      </c>
      <c r="H323" s="83">
        <f t="shared" si="4"/>
        <v>1</v>
      </c>
      <c r="I323" s="25" t="s">
        <v>13</v>
      </c>
      <c r="J323" s="6" t="s">
        <v>393</v>
      </c>
      <c r="K323" s="7">
        <v>59103000</v>
      </c>
      <c r="L323" s="7">
        <v>0</v>
      </c>
      <c r="M323" s="6"/>
      <c r="N323" s="8"/>
    </row>
    <row r="324" spans="1:14" ht="18" customHeight="1" x14ac:dyDescent="0.25">
      <c r="A324" s="6">
        <v>322</v>
      </c>
      <c r="B324" s="24" t="s">
        <v>848</v>
      </c>
      <c r="C324" s="28" t="s">
        <v>394</v>
      </c>
      <c r="D324" s="77" t="s">
        <v>394</v>
      </c>
      <c r="E324" s="11" t="s">
        <v>47</v>
      </c>
      <c r="F324" s="11">
        <v>63</v>
      </c>
      <c r="G324" s="79">
        <f>VLOOKUP(B324,Sheet1!$C$11:$K$3568,9,0)</f>
        <v>63</v>
      </c>
      <c r="H324" s="83">
        <f t="shared" ref="H324:H387" si="5">IF(G324=F324,1,0)</f>
        <v>1</v>
      </c>
      <c r="I324" s="25" t="s">
        <v>13</v>
      </c>
      <c r="J324" s="6" t="s">
        <v>391</v>
      </c>
      <c r="K324" s="7">
        <v>12257280</v>
      </c>
      <c r="L324" s="7">
        <v>0</v>
      </c>
      <c r="M324" s="6"/>
      <c r="N324" s="8"/>
    </row>
    <row r="325" spans="1:14" ht="18" customHeight="1" x14ac:dyDescent="0.25">
      <c r="A325" s="6">
        <v>323</v>
      </c>
      <c r="B325" s="24" t="s">
        <v>4830</v>
      </c>
      <c r="C325" s="28" t="s">
        <v>395</v>
      </c>
      <c r="D325" s="77" t="s">
        <v>395</v>
      </c>
      <c r="E325" s="11" t="s">
        <v>11</v>
      </c>
      <c r="F325" s="11">
        <v>75</v>
      </c>
      <c r="G325" s="79">
        <f>VLOOKUP(B325,Sheet1!$C$11:$K$3568,9,0)</f>
        <v>75</v>
      </c>
      <c r="H325" s="83">
        <f t="shared" si="5"/>
        <v>1</v>
      </c>
      <c r="I325" s="25" t="s">
        <v>13</v>
      </c>
      <c r="J325" s="6" t="s">
        <v>44</v>
      </c>
      <c r="K325" s="7">
        <v>78055000</v>
      </c>
      <c r="L325" s="7">
        <v>0</v>
      </c>
      <c r="M325" s="6"/>
      <c r="N325" s="8"/>
    </row>
    <row r="326" spans="1:14" ht="18" customHeight="1" x14ac:dyDescent="0.25">
      <c r="A326" s="6">
        <v>324</v>
      </c>
      <c r="B326" s="24" t="s">
        <v>4820</v>
      </c>
      <c r="C326" s="28" t="s">
        <v>396</v>
      </c>
      <c r="D326" s="77" t="s">
        <v>396</v>
      </c>
      <c r="E326" s="11" t="s">
        <v>11</v>
      </c>
      <c r="F326" s="11">
        <v>75</v>
      </c>
      <c r="G326" s="79">
        <f>VLOOKUP(B326,Sheet1!$C$11:$K$3568,9,0)</f>
        <v>75</v>
      </c>
      <c r="H326" s="83">
        <f t="shared" si="5"/>
        <v>1</v>
      </c>
      <c r="I326" s="25" t="s">
        <v>10</v>
      </c>
      <c r="J326" s="6" t="s">
        <v>44</v>
      </c>
      <c r="K326" s="7">
        <v>78055000</v>
      </c>
      <c r="L326" s="7">
        <v>0</v>
      </c>
      <c r="M326" s="6"/>
      <c r="N326" s="8"/>
    </row>
    <row r="327" spans="1:14" ht="18" customHeight="1" x14ac:dyDescent="0.25">
      <c r="A327" s="6">
        <v>325</v>
      </c>
      <c r="B327" s="24" t="s">
        <v>8786</v>
      </c>
      <c r="C327" s="28" t="s">
        <v>397</v>
      </c>
      <c r="D327" s="77" t="s">
        <v>397</v>
      </c>
      <c r="E327" s="11" t="s">
        <v>11</v>
      </c>
      <c r="F327" s="11">
        <v>75</v>
      </c>
      <c r="G327" s="79">
        <f>VLOOKUP(B327,Sheet1!$C$11:$K$3568,9,0)</f>
        <v>75</v>
      </c>
      <c r="H327" s="83">
        <f t="shared" si="5"/>
        <v>1</v>
      </c>
      <c r="I327" s="25" t="s">
        <v>10</v>
      </c>
      <c r="J327" s="6" t="s">
        <v>44</v>
      </c>
      <c r="K327" s="7">
        <v>78055000</v>
      </c>
      <c r="L327" s="7">
        <v>0</v>
      </c>
      <c r="M327" s="6"/>
      <c r="N327" s="8"/>
    </row>
    <row r="328" spans="1:14" ht="18" customHeight="1" x14ac:dyDescent="0.25">
      <c r="A328" s="6">
        <v>326</v>
      </c>
      <c r="B328" s="24" t="s">
        <v>844</v>
      </c>
      <c r="C328" s="28" t="s">
        <v>398</v>
      </c>
      <c r="D328" s="77" t="s">
        <v>398</v>
      </c>
      <c r="E328" s="11" t="s">
        <v>21</v>
      </c>
      <c r="F328" s="11">
        <v>75</v>
      </c>
      <c r="G328" s="79">
        <f>VLOOKUP(B328,Sheet1!$C$11:$K$3568,9,0)</f>
        <v>75</v>
      </c>
      <c r="H328" s="83">
        <f t="shared" si="5"/>
        <v>1</v>
      </c>
      <c r="I328" s="25" t="s">
        <v>10</v>
      </c>
      <c r="J328" s="6" t="s">
        <v>44</v>
      </c>
      <c r="K328" s="7">
        <v>5009646</v>
      </c>
      <c r="L328" s="7">
        <v>0</v>
      </c>
      <c r="M328" s="6"/>
      <c r="N328" s="8"/>
    </row>
    <row r="329" spans="1:14" ht="18" customHeight="1" x14ac:dyDescent="0.25">
      <c r="A329" s="6">
        <v>327</v>
      </c>
      <c r="B329" s="24" t="s">
        <v>12347</v>
      </c>
      <c r="C329" s="28" t="s">
        <v>399</v>
      </c>
      <c r="D329" s="77" t="s">
        <v>399</v>
      </c>
      <c r="E329" s="11" t="s">
        <v>9</v>
      </c>
      <c r="F329" s="11">
        <v>75</v>
      </c>
      <c r="G329" s="79">
        <f>VLOOKUP(B329,Sheet1!$C$11:$K$3568,9,0)</f>
        <v>75</v>
      </c>
      <c r="H329" s="83">
        <f t="shared" si="5"/>
        <v>1</v>
      </c>
      <c r="I329" s="25" t="s">
        <v>10</v>
      </c>
      <c r="J329" s="6" t="s">
        <v>193</v>
      </c>
      <c r="K329" s="7">
        <v>8560000</v>
      </c>
      <c r="L329" s="7">
        <v>0</v>
      </c>
      <c r="M329" s="6"/>
      <c r="N329" s="8"/>
    </row>
    <row r="330" spans="1:14" ht="18" customHeight="1" x14ac:dyDescent="0.25">
      <c r="A330" s="6">
        <v>328</v>
      </c>
      <c r="B330" s="24" t="s">
        <v>12350</v>
      </c>
      <c r="C330" s="28" t="s">
        <v>400</v>
      </c>
      <c r="D330" s="77" t="s">
        <v>400</v>
      </c>
      <c r="E330" s="11" t="s">
        <v>21</v>
      </c>
      <c r="F330" s="11">
        <v>75</v>
      </c>
      <c r="G330" s="79">
        <f>VLOOKUP(B330,Sheet1!$C$11:$K$3568,9,0)</f>
        <v>75</v>
      </c>
      <c r="H330" s="83">
        <f t="shared" si="5"/>
        <v>1</v>
      </c>
      <c r="I330" s="25" t="s">
        <v>13</v>
      </c>
      <c r="J330" s="6" t="s">
        <v>193</v>
      </c>
      <c r="K330" s="7">
        <v>78055000</v>
      </c>
      <c r="L330" s="7">
        <v>0</v>
      </c>
      <c r="M330" s="6"/>
      <c r="N330" s="8"/>
    </row>
    <row r="331" spans="1:14" ht="18" customHeight="1" x14ac:dyDescent="0.25">
      <c r="A331" s="6">
        <v>329</v>
      </c>
      <c r="B331" s="24" t="s">
        <v>10557</v>
      </c>
      <c r="C331" s="28" t="s">
        <v>401</v>
      </c>
      <c r="D331" s="77" t="s">
        <v>401</v>
      </c>
      <c r="E331" s="11" t="s">
        <v>11</v>
      </c>
      <c r="F331" s="11">
        <v>75</v>
      </c>
      <c r="G331" s="79">
        <f>VLOOKUP(B331,Sheet1!$C$11:$K$3568,9,0)</f>
        <v>75</v>
      </c>
      <c r="H331" s="83">
        <f t="shared" si="5"/>
        <v>1</v>
      </c>
      <c r="I331" s="25" t="s">
        <v>10</v>
      </c>
      <c r="J331" s="6" t="s">
        <v>193</v>
      </c>
      <c r="K331" s="7">
        <v>78055000</v>
      </c>
      <c r="L331" s="7">
        <v>0</v>
      </c>
      <c r="M331" s="6"/>
      <c r="N331" s="8"/>
    </row>
    <row r="332" spans="1:14" ht="18" customHeight="1" x14ac:dyDescent="0.25">
      <c r="A332" s="6">
        <v>330</v>
      </c>
      <c r="B332" s="24" t="s">
        <v>10562</v>
      </c>
      <c r="C332" s="28" t="s">
        <v>402</v>
      </c>
      <c r="D332" s="77" t="s">
        <v>402</v>
      </c>
      <c r="E332" s="11" t="s">
        <v>9</v>
      </c>
      <c r="F332" s="11">
        <v>75</v>
      </c>
      <c r="G332" s="79">
        <f>VLOOKUP(B332,Sheet1!$C$11:$K$3568,9,0)</f>
        <v>75</v>
      </c>
      <c r="H332" s="83">
        <f t="shared" si="5"/>
        <v>1</v>
      </c>
      <c r="I332" s="25" t="s">
        <v>10</v>
      </c>
      <c r="J332" s="6" t="s">
        <v>43</v>
      </c>
      <c r="K332" s="7">
        <v>78055000</v>
      </c>
      <c r="L332" s="7">
        <v>0</v>
      </c>
      <c r="M332" s="6"/>
      <c r="N332" s="8"/>
    </row>
    <row r="333" spans="1:14" ht="18" customHeight="1" x14ac:dyDescent="0.25">
      <c r="A333" s="6">
        <v>331</v>
      </c>
      <c r="B333" s="24" t="s">
        <v>923</v>
      </c>
      <c r="C333" s="28" t="s">
        <v>403</v>
      </c>
      <c r="D333" s="77" t="s">
        <v>403</v>
      </c>
      <c r="E333" s="11" t="s">
        <v>9</v>
      </c>
      <c r="F333" s="11">
        <v>75</v>
      </c>
      <c r="G333" s="79">
        <f>VLOOKUP(B333,Sheet1!$C$11:$K$3568,9,0)</f>
        <v>75</v>
      </c>
      <c r="H333" s="83">
        <f t="shared" si="5"/>
        <v>1</v>
      </c>
      <c r="I333" s="25" t="s">
        <v>10</v>
      </c>
      <c r="J333" s="6" t="s">
        <v>43</v>
      </c>
      <c r="K333" s="7">
        <v>78055000</v>
      </c>
      <c r="L333" s="7">
        <v>0</v>
      </c>
      <c r="M333" s="6"/>
      <c r="N333" s="8"/>
    </row>
    <row r="334" spans="1:14" ht="18" customHeight="1" x14ac:dyDescent="0.25">
      <c r="A334" s="6">
        <v>332</v>
      </c>
      <c r="B334" s="24" t="s">
        <v>3028</v>
      </c>
      <c r="C334" s="28" t="s">
        <v>404</v>
      </c>
      <c r="D334" s="77" t="s">
        <v>404</v>
      </c>
      <c r="E334" s="11" t="s">
        <v>9</v>
      </c>
      <c r="F334" s="11">
        <v>75</v>
      </c>
      <c r="G334" s="79">
        <f>VLOOKUP(B334,Sheet1!$C$11:$K$3568,9,0)</f>
        <v>75</v>
      </c>
      <c r="H334" s="83">
        <f t="shared" si="5"/>
        <v>1</v>
      </c>
      <c r="I334" s="25" t="s">
        <v>10</v>
      </c>
      <c r="J334" s="6" t="s">
        <v>43</v>
      </c>
      <c r="K334" s="7">
        <v>78055000</v>
      </c>
      <c r="L334" s="7">
        <v>0</v>
      </c>
      <c r="M334" s="6"/>
      <c r="N334" s="8"/>
    </row>
    <row r="335" spans="1:14" ht="18" customHeight="1" x14ac:dyDescent="0.25">
      <c r="A335" s="6">
        <v>333</v>
      </c>
      <c r="B335" s="24" t="s">
        <v>3025</v>
      </c>
      <c r="C335" s="28" t="s">
        <v>405</v>
      </c>
      <c r="D335" s="77" t="s">
        <v>405</v>
      </c>
      <c r="E335" s="11" t="s">
        <v>11</v>
      </c>
      <c r="F335" s="11">
        <v>75</v>
      </c>
      <c r="G335" s="79">
        <f>VLOOKUP(B335,Sheet1!$C$11:$K$3568,9,0)</f>
        <v>75</v>
      </c>
      <c r="H335" s="83">
        <f t="shared" si="5"/>
        <v>1</v>
      </c>
      <c r="I335" s="25" t="s">
        <v>10</v>
      </c>
      <c r="J335" s="6" t="s">
        <v>43</v>
      </c>
      <c r="K335" s="7">
        <v>78055000</v>
      </c>
      <c r="L335" s="7">
        <v>0</v>
      </c>
      <c r="M335" s="6"/>
      <c r="N335" s="8"/>
    </row>
    <row r="336" spans="1:14" ht="18" customHeight="1" x14ac:dyDescent="0.25">
      <c r="A336" s="6">
        <v>334</v>
      </c>
      <c r="B336" s="24" t="s">
        <v>5140</v>
      </c>
      <c r="C336" s="28" t="s">
        <v>406</v>
      </c>
      <c r="D336" s="77" t="s">
        <v>406</v>
      </c>
      <c r="E336" s="11" t="s">
        <v>9</v>
      </c>
      <c r="F336" s="11">
        <v>75</v>
      </c>
      <c r="G336" s="79">
        <f>VLOOKUP(B336,Sheet1!$C$11:$K$3568,9,0)</f>
        <v>75</v>
      </c>
      <c r="H336" s="83">
        <f t="shared" si="5"/>
        <v>1</v>
      </c>
      <c r="I336" s="25" t="s">
        <v>10</v>
      </c>
      <c r="J336" s="6" t="s">
        <v>43</v>
      </c>
      <c r="K336" s="7">
        <v>78055000</v>
      </c>
      <c r="L336" s="7">
        <v>0</v>
      </c>
      <c r="M336" s="6"/>
      <c r="N336" s="8"/>
    </row>
    <row r="337" spans="1:14" ht="18" customHeight="1" x14ac:dyDescent="0.25">
      <c r="A337" s="6">
        <v>335</v>
      </c>
      <c r="B337" s="24" t="s">
        <v>4817</v>
      </c>
      <c r="C337" s="28" t="s">
        <v>407</v>
      </c>
      <c r="D337" s="77" t="s">
        <v>407</v>
      </c>
      <c r="E337" s="11" t="s">
        <v>9</v>
      </c>
      <c r="F337" s="11">
        <v>75</v>
      </c>
      <c r="G337" s="79">
        <f>VLOOKUP(B337,Sheet1!$C$11:$K$3568,9,0)</f>
        <v>75</v>
      </c>
      <c r="H337" s="83">
        <f t="shared" si="5"/>
        <v>1</v>
      </c>
      <c r="I337" s="25" t="s">
        <v>10</v>
      </c>
      <c r="J337" s="6" t="s">
        <v>43</v>
      </c>
      <c r="K337" s="7">
        <v>78055000</v>
      </c>
      <c r="L337" s="7">
        <v>0</v>
      </c>
      <c r="M337" s="6"/>
      <c r="N337" s="8"/>
    </row>
    <row r="338" spans="1:14" ht="18" customHeight="1" x14ac:dyDescent="0.25">
      <c r="A338" s="6">
        <v>336</v>
      </c>
      <c r="B338" s="24" t="s">
        <v>14455</v>
      </c>
      <c r="C338" s="28" t="s">
        <v>408</v>
      </c>
      <c r="D338" s="77" t="s">
        <v>408</v>
      </c>
      <c r="E338" s="11" t="s">
        <v>11</v>
      </c>
      <c r="F338" s="11">
        <v>75</v>
      </c>
      <c r="G338" s="79">
        <f>VLOOKUP(B338,Sheet1!$C$11:$K$3568,9,0)</f>
        <v>75</v>
      </c>
      <c r="H338" s="83">
        <f t="shared" si="5"/>
        <v>1</v>
      </c>
      <c r="I338" s="25" t="s">
        <v>10</v>
      </c>
      <c r="J338" s="6" t="s">
        <v>43</v>
      </c>
      <c r="K338" s="7">
        <v>78055000</v>
      </c>
      <c r="L338" s="7">
        <v>0</v>
      </c>
      <c r="M338" s="6"/>
      <c r="N338" s="8"/>
    </row>
    <row r="339" spans="1:14" ht="18" customHeight="1" x14ac:dyDescent="0.25">
      <c r="A339" s="6">
        <v>337</v>
      </c>
      <c r="B339" s="24" t="s">
        <v>12757</v>
      </c>
      <c r="C339" s="28" t="s">
        <v>409</v>
      </c>
      <c r="D339" s="77" t="s">
        <v>409</v>
      </c>
      <c r="E339" s="11" t="s">
        <v>11</v>
      </c>
      <c r="F339" s="11">
        <v>75</v>
      </c>
      <c r="G339" s="79">
        <f>VLOOKUP(B339,Sheet1!$C$11:$K$3568,9,0)</f>
        <v>75</v>
      </c>
      <c r="H339" s="83">
        <f t="shared" si="5"/>
        <v>1</v>
      </c>
      <c r="I339" s="25" t="s">
        <v>13</v>
      </c>
      <c r="J339" s="6" t="s">
        <v>43</v>
      </c>
      <c r="K339" s="7">
        <v>78055000</v>
      </c>
      <c r="L339" s="7">
        <v>0</v>
      </c>
      <c r="M339" s="6"/>
      <c r="N339" s="8"/>
    </row>
    <row r="340" spans="1:14" ht="18" customHeight="1" x14ac:dyDescent="0.25">
      <c r="A340" s="6">
        <v>338</v>
      </c>
      <c r="B340" s="24" t="s">
        <v>5147</v>
      </c>
      <c r="C340" s="28" t="s">
        <v>410</v>
      </c>
      <c r="D340" s="77" t="s">
        <v>410</v>
      </c>
      <c r="E340" s="11" t="s">
        <v>21</v>
      </c>
      <c r="F340" s="11">
        <v>75</v>
      </c>
      <c r="G340" s="79">
        <f>VLOOKUP(B340,Sheet1!$C$11:$K$3568,9,0)</f>
        <v>75</v>
      </c>
      <c r="H340" s="83">
        <f t="shared" si="5"/>
        <v>1</v>
      </c>
      <c r="I340" s="25" t="s">
        <v>10</v>
      </c>
      <c r="J340" s="6" t="s">
        <v>182</v>
      </c>
      <c r="K340" s="7">
        <v>78055000</v>
      </c>
      <c r="L340" s="7">
        <v>0</v>
      </c>
      <c r="M340" s="6"/>
      <c r="N340" s="8"/>
    </row>
    <row r="341" spans="1:14" ht="18" customHeight="1" x14ac:dyDescent="0.25">
      <c r="A341" s="6">
        <v>339</v>
      </c>
      <c r="B341" s="24" t="s">
        <v>10449</v>
      </c>
      <c r="C341" s="28" t="s">
        <v>411</v>
      </c>
      <c r="D341" s="77" t="s">
        <v>411</v>
      </c>
      <c r="E341" s="11" t="s">
        <v>9</v>
      </c>
      <c r="F341" s="11">
        <v>75</v>
      </c>
      <c r="G341" s="79">
        <f>VLOOKUP(B341,Sheet1!$C$11:$K$3568,9,0)</f>
        <v>75</v>
      </c>
      <c r="H341" s="83">
        <f t="shared" si="5"/>
        <v>1</v>
      </c>
      <c r="I341" s="25" t="s">
        <v>10</v>
      </c>
      <c r="J341" s="6" t="s">
        <v>182</v>
      </c>
      <c r="K341" s="7">
        <v>15892774</v>
      </c>
      <c r="L341" s="7">
        <v>0</v>
      </c>
      <c r="M341" s="6"/>
      <c r="N341" s="8"/>
    </row>
    <row r="342" spans="1:14" ht="18" customHeight="1" x14ac:dyDescent="0.25">
      <c r="A342" s="6">
        <v>340</v>
      </c>
      <c r="B342" s="24" t="s">
        <v>12431</v>
      </c>
      <c r="C342" s="28" t="s">
        <v>412</v>
      </c>
      <c r="D342" s="77" t="s">
        <v>412</v>
      </c>
      <c r="E342" s="11" t="s">
        <v>413</v>
      </c>
      <c r="F342" s="11">
        <v>75</v>
      </c>
      <c r="G342" s="79">
        <f>VLOOKUP(B342,Sheet1!$C$11:$K$3568,9,0)</f>
        <v>75</v>
      </c>
      <c r="H342" s="83">
        <f t="shared" si="5"/>
        <v>1</v>
      </c>
      <c r="I342" s="25" t="s">
        <v>10</v>
      </c>
      <c r="J342" s="6" t="s">
        <v>182</v>
      </c>
      <c r="K342" s="7">
        <v>24331333</v>
      </c>
      <c r="L342" s="7">
        <v>0</v>
      </c>
      <c r="M342" s="6"/>
      <c r="N342" s="8"/>
    </row>
    <row r="343" spans="1:14" ht="18" customHeight="1" x14ac:dyDescent="0.25">
      <c r="A343" s="6">
        <v>341</v>
      </c>
      <c r="B343" s="24" t="s">
        <v>2963</v>
      </c>
      <c r="C343" s="28" t="s">
        <v>414</v>
      </c>
      <c r="D343" s="77" t="s">
        <v>414</v>
      </c>
      <c r="E343" s="11" t="s">
        <v>9</v>
      </c>
      <c r="F343" s="11">
        <v>75</v>
      </c>
      <c r="G343" s="79">
        <f>VLOOKUP(B343,Sheet1!$C$11:$K$3568,9,0)</f>
        <v>75</v>
      </c>
      <c r="H343" s="83">
        <f t="shared" si="5"/>
        <v>1</v>
      </c>
      <c r="I343" s="25" t="s">
        <v>10</v>
      </c>
      <c r="J343" s="6" t="s">
        <v>312</v>
      </c>
      <c r="K343" s="7">
        <v>78055000</v>
      </c>
      <c r="L343" s="7">
        <v>0</v>
      </c>
      <c r="M343" s="6"/>
      <c r="N343" s="8"/>
    </row>
    <row r="344" spans="1:14" ht="18" customHeight="1" x14ac:dyDescent="0.25">
      <c r="A344" s="6">
        <v>342</v>
      </c>
      <c r="B344" s="24" t="s">
        <v>14136</v>
      </c>
      <c r="C344" s="28" t="s">
        <v>415</v>
      </c>
      <c r="D344" s="77" t="s">
        <v>415</v>
      </c>
      <c r="E344" s="11" t="s">
        <v>328</v>
      </c>
      <c r="F344" s="11">
        <v>75</v>
      </c>
      <c r="G344" s="79">
        <f>VLOOKUP(B344,Sheet1!$C$11:$K$3568,9,0)</f>
        <v>75</v>
      </c>
      <c r="H344" s="83">
        <f t="shared" si="5"/>
        <v>1</v>
      </c>
      <c r="I344" s="25" t="s">
        <v>10</v>
      </c>
      <c r="J344" s="6" t="s">
        <v>20</v>
      </c>
      <c r="K344" s="7">
        <v>78055000</v>
      </c>
      <c r="L344" s="7">
        <v>0</v>
      </c>
      <c r="M344" s="6"/>
      <c r="N344" s="8"/>
    </row>
    <row r="345" spans="1:14" ht="18" customHeight="1" x14ac:dyDescent="0.25">
      <c r="A345" s="6">
        <v>343</v>
      </c>
      <c r="B345" s="24" t="s">
        <v>6802</v>
      </c>
      <c r="C345" s="28" t="s">
        <v>416</v>
      </c>
      <c r="D345" s="77" t="s">
        <v>416</v>
      </c>
      <c r="E345" s="11" t="s">
        <v>9</v>
      </c>
      <c r="F345" s="11">
        <v>75</v>
      </c>
      <c r="G345" s="79">
        <f>VLOOKUP(B345,Sheet1!$C$11:$K$3568,9,0)</f>
        <v>75</v>
      </c>
      <c r="H345" s="83">
        <f t="shared" si="5"/>
        <v>1</v>
      </c>
      <c r="I345" s="25" t="s">
        <v>10</v>
      </c>
      <c r="J345" s="6" t="s">
        <v>20</v>
      </c>
      <c r="K345" s="7">
        <v>78055000</v>
      </c>
      <c r="L345" s="7">
        <v>0</v>
      </c>
      <c r="M345" s="6"/>
      <c r="N345" s="8"/>
    </row>
    <row r="346" spans="1:14" ht="18" customHeight="1" x14ac:dyDescent="0.25">
      <c r="A346" s="6">
        <v>344</v>
      </c>
      <c r="B346" s="24" t="s">
        <v>8720</v>
      </c>
      <c r="C346" s="28" t="s">
        <v>417</v>
      </c>
      <c r="D346" s="77" t="s">
        <v>417</v>
      </c>
      <c r="E346" s="11" t="s">
        <v>9</v>
      </c>
      <c r="F346" s="11">
        <v>75</v>
      </c>
      <c r="G346" s="79">
        <f>VLOOKUP(B346,Sheet1!$C$11:$K$3568,9,0)</f>
        <v>75</v>
      </c>
      <c r="H346" s="83">
        <f t="shared" si="5"/>
        <v>1</v>
      </c>
      <c r="I346" s="25" t="s">
        <v>12</v>
      </c>
      <c r="J346" s="6" t="s">
        <v>19</v>
      </c>
      <c r="K346" s="7">
        <v>15970000</v>
      </c>
      <c r="L346" s="7">
        <v>0</v>
      </c>
      <c r="M346" s="6"/>
      <c r="N346" s="8"/>
    </row>
    <row r="347" spans="1:14" ht="18" customHeight="1" x14ac:dyDescent="0.25">
      <c r="A347" s="6">
        <v>345</v>
      </c>
      <c r="B347" s="24" t="s">
        <v>4823</v>
      </c>
      <c r="C347" s="28" t="s">
        <v>418</v>
      </c>
      <c r="D347" s="77" t="s">
        <v>418</v>
      </c>
      <c r="E347" s="11" t="s">
        <v>11</v>
      </c>
      <c r="F347" s="11">
        <v>75</v>
      </c>
      <c r="G347" s="79">
        <f>VLOOKUP(B347,Sheet1!$C$11:$K$3568,9,0)</f>
        <v>75</v>
      </c>
      <c r="H347" s="83">
        <f t="shared" si="5"/>
        <v>1</v>
      </c>
      <c r="I347" s="25" t="s">
        <v>12</v>
      </c>
      <c r="J347" s="6" t="s">
        <v>19</v>
      </c>
      <c r="K347" s="7">
        <v>13753000</v>
      </c>
      <c r="L347" s="7">
        <v>0</v>
      </c>
      <c r="M347" s="6"/>
      <c r="N347" s="8"/>
    </row>
    <row r="348" spans="1:14" ht="18" customHeight="1" x14ac:dyDescent="0.25">
      <c r="A348" s="6">
        <v>346</v>
      </c>
      <c r="B348" s="24" t="s">
        <v>4827</v>
      </c>
      <c r="C348" s="28" t="s">
        <v>419</v>
      </c>
      <c r="D348" s="77" t="s">
        <v>419</v>
      </c>
      <c r="E348" s="11" t="s">
        <v>9</v>
      </c>
      <c r="F348" s="11">
        <v>75</v>
      </c>
      <c r="G348" s="79">
        <f>VLOOKUP(B348,Sheet1!$C$11:$K$3568,9,0)</f>
        <v>75</v>
      </c>
      <c r="H348" s="83">
        <f t="shared" si="5"/>
        <v>1</v>
      </c>
      <c r="I348" s="25" t="s">
        <v>12</v>
      </c>
      <c r="J348" s="6" t="s">
        <v>167</v>
      </c>
      <c r="K348" s="7">
        <v>15970000</v>
      </c>
      <c r="L348" s="7">
        <v>0</v>
      </c>
      <c r="M348" s="6"/>
      <c r="N348" s="8"/>
    </row>
    <row r="349" spans="1:14" ht="18" customHeight="1" x14ac:dyDescent="0.25">
      <c r="A349" s="6">
        <v>347</v>
      </c>
      <c r="B349" s="24" t="s">
        <v>8723</v>
      </c>
      <c r="C349" s="28" t="s">
        <v>420</v>
      </c>
      <c r="D349" s="77" t="s">
        <v>420</v>
      </c>
      <c r="E349" s="11" t="s">
        <v>9</v>
      </c>
      <c r="F349" s="11">
        <v>75</v>
      </c>
      <c r="G349" s="79">
        <f>VLOOKUP(B349,Sheet1!$C$11:$K$3568,9,0)</f>
        <v>75</v>
      </c>
      <c r="H349" s="83">
        <f t="shared" si="5"/>
        <v>1</v>
      </c>
      <c r="I349" s="25" t="s">
        <v>12</v>
      </c>
      <c r="J349" s="6" t="s">
        <v>46</v>
      </c>
      <c r="K349" s="7">
        <v>15652380</v>
      </c>
      <c r="L349" s="7">
        <v>0</v>
      </c>
      <c r="M349" s="6"/>
      <c r="N349" s="8"/>
    </row>
    <row r="350" spans="1:14" ht="18" customHeight="1" x14ac:dyDescent="0.25">
      <c r="A350" s="6">
        <v>348</v>
      </c>
      <c r="B350" s="24" t="s">
        <v>5143</v>
      </c>
      <c r="C350" s="28" t="s">
        <v>421</v>
      </c>
      <c r="D350" s="77" t="s">
        <v>421</v>
      </c>
      <c r="E350" s="11" t="s">
        <v>9</v>
      </c>
      <c r="F350" s="11">
        <v>75</v>
      </c>
      <c r="G350" s="79">
        <f>VLOOKUP(B350,Sheet1!$C$11:$K$3568,9,0)</f>
        <v>75</v>
      </c>
      <c r="H350" s="83">
        <f t="shared" si="5"/>
        <v>1</v>
      </c>
      <c r="I350" s="25" t="s">
        <v>10</v>
      </c>
      <c r="J350" s="6" t="s">
        <v>23</v>
      </c>
      <c r="K350" s="7">
        <v>78055000</v>
      </c>
      <c r="L350" s="7">
        <v>366966</v>
      </c>
      <c r="M350" s="6"/>
      <c r="N350" s="8"/>
    </row>
    <row r="351" spans="1:14" ht="18" customHeight="1" x14ac:dyDescent="0.25">
      <c r="A351" s="6">
        <v>349</v>
      </c>
      <c r="B351" s="24" t="s">
        <v>12428</v>
      </c>
      <c r="C351" s="28" t="s">
        <v>422</v>
      </c>
      <c r="D351" s="77" t="s">
        <v>422</v>
      </c>
      <c r="E351" s="11" t="s">
        <v>18</v>
      </c>
      <c r="F351" s="11">
        <v>75</v>
      </c>
      <c r="G351" s="79">
        <f>VLOOKUP(B351,Sheet1!$C$11:$K$3568,9,0)</f>
        <v>75</v>
      </c>
      <c r="H351" s="83">
        <f t="shared" si="5"/>
        <v>1</v>
      </c>
      <c r="I351" s="25" t="s">
        <v>10</v>
      </c>
      <c r="J351" s="6" t="s">
        <v>393</v>
      </c>
      <c r="K351" s="7">
        <v>78055000</v>
      </c>
      <c r="L351" s="7">
        <v>0</v>
      </c>
      <c r="M351" s="6"/>
      <c r="N351" s="8"/>
    </row>
    <row r="352" spans="1:14" ht="18" customHeight="1" x14ac:dyDescent="0.25">
      <c r="A352" s="6">
        <v>350</v>
      </c>
      <c r="B352" s="24" t="s">
        <v>4909</v>
      </c>
      <c r="C352" s="28" t="s">
        <v>423</v>
      </c>
      <c r="D352" s="77" t="s">
        <v>423</v>
      </c>
      <c r="E352" s="11" t="s">
        <v>39</v>
      </c>
      <c r="F352" s="11">
        <v>100</v>
      </c>
      <c r="G352" s="79">
        <f>VLOOKUP(B352,Sheet1!$C$11:$K$3568,9,0)</f>
        <v>100</v>
      </c>
      <c r="H352" s="83">
        <f t="shared" si="5"/>
        <v>1</v>
      </c>
      <c r="I352" s="25" t="s">
        <v>10</v>
      </c>
      <c r="J352" s="6" t="s">
        <v>42</v>
      </c>
      <c r="K352" s="7">
        <v>92490000</v>
      </c>
      <c r="L352" s="7">
        <v>0</v>
      </c>
      <c r="M352" s="6"/>
      <c r="N352" s="8"/>
    </row>
    <row r="353" spans="1:14" ht="18" customHeight="1" x14ac:dyDescent="0.25">
      <c r="A353" s="6">
        <v>351</v>
      </c>
      <c r="B353" s="24" t="s">
        <v>10527</v>
      </c>
      <c r="C353" s="28" t="s">
        <v>424</v>
      </c>
      <c r="D353" s="77" t="s">
        <v>424</v>
      </c>
      <c r="E353" s="11" t="s">
        <v>9</v>
      </c>
      <c r="F353" s="11">
        <v>100</v>
      </c>
      <c r="G353" s="79">
        <f>VLOOKUP(B353,Sheet1!$C$11:$K$3568,9,0)</f>
        <v>100</v>
      </c>
      <c r="H353" s="83">
        <f t="shared" si="5"/>
        <v>1</v>
      </c>
      <c r="I353" s="25" t="s">
        <v>10</v>
      </c>
      <c r="J353" s="6" t="s">
        <v>185</v>
      </c>
      <c r="K353" s="7">
        <v>92490000</v>
      </c>
      <c r="L353" s="7">
        <v>0</v>
      </c>
      <c r="M353" s="6"/>
      <c r="N353" s="8"/>
    </row>
    <row r="354" spans="1:14" ht="18" customHeight="1" x14ac:dyDescent="0.25">
      <c r="A354" s="6">
        <v>352</v>
      </c>
      <c r="B354" s="24" t="s">
        <v>3061</v>
      </c>
      <c r="C354" s="28" t="s">
        <v>425</v>
      </c>
      <c r="D354" s="77" t="s">
        <v>425</v>
      </c>
      <c r="E354" s="11" t="s">
        <v>177</v>
      </c>
      <c r="F354" s="11">
        <v>100</v>
      </c>
      <c r="G354" s="79">
        <f>VLOOKUP(B354,Sheet1!$C$11:$K$3568,9,0)</f>
        <v>100</v>
      </c>
      <c r="H354" s="83">
        <f t="shared" si="5"/>
        <v>1</v>
      </c>
      <c r="I354" s="25" t="s">
        <v>10</v>
      </c>
      <c r="J354" s="6" t="s">
        <v>42</v>
      </c>
      <c r="K354" s="7">
        <v>92490000</v>
      </c>
      <c r="L354" s="7">
        <v>0</v>
      </c>
      <c r="M354" s="6"/>
      <c r="N354" s="8"/>
    </row>
    <row r="355" spans="1:14" ht="18" customHeight="1" x14ac:dyDescent="0.25">
      <c r="A355" s="6">
        <v>353</v>
      </c>
      <c r="B355" s="24" t="s">
        <v>909</v>
      </c>
      <c r="C355" s="28" t="s">
        <v>426</v>
      </c>
      <c r="D355" s="77" t="s">
        <v>426</v>
      </c>
      <c r="E355" s="11" t="s">
        <v>39</v>
      </c>
      <c r="F355" s="11">
        <v>100</v>
      </c>
      <c r="G355" s="79">
        <f>VLOOKUP(B355,Sheet1!$C$11:$K$3568,9,0)</f>
        <v>100</v>
      </c>
      <c r="H355" s="83">
        <f t="shared" si="5"/>
        <v>1</v>
      </c>
      <c r="I355" s="25" t="s">
        <v>10</v>
      </c>
      <c r="J355" s="6" t="s">
        <v>42</v>
      </c>
      <c r="K355" s="7">
        <v>92490000</v>
      </c>
      <c r="L355" s="7">
        <v>0</v>
      </c>
      <c r="M355" s="6"/>
      <c r="N355" s="8"/>
    </row>
    <row r="356" spans="1:14" ht="18" customHeight="1" x14ac:dyDescent="0.25">
      <c r="A356" s="6">
        <v>354</v>
      </c>
      <c r="B356" s="24" t="s">
        <v>10536</v>
      </c>
      <c r="C356" s="28" t="s">
        <v>427</v>
      </c>
      <c r="D356" s="77" t="s">
        <v>427</v>
      </c>
      <c r="E356" s="11" t="s">
        <v>39</v>
      </c>
      <c r="F356" s="11">
        <v>100</v>
      </c>
      <c r="G356" s="79">
        <f>VLOOKUP(B356,Sheet1!$C$11:$K$3568,9,0)</f>
        <v>100</v>
      </c>
      <c r="H356" s="83">
        <f t="shared" si="5"/>
        <v>1</v>
      </c>
      <c r="I356" s="25" t="s">
        <v>10</v>
      </c>
      <c r="J356" s="6" t="s">
        <v>42</v>
      </c>
      <c r="K356" s="7">
        <v>90640000</v>
      </c>
      <c r="L356" s="7">
        <v>0</v>
      </c>
      <c r="M356" s="6"/>
      <c r="N356" s="8"/>
    </row>
    <row r="357" spans="1:14" ht="18" customHeight="1" x14ac:dyDescent="0.25">
      <c r="A357" s="6">
        <v>355</v>
      </c>
      <c r="B357" s="24" t="s">
        <v>4881</v>
      </c>
      <c r="C357" s="28" t="s">
        <v>428</v>
      </c>
      <c r="D357" s="77" t="s">
        <v>428</v>
      </c>
      <c r="E357" s="11" t="s">
        <v>11</v>
      </c>
      <c r="F357" s="11">
        <v>100</v>
      </c>
      <c r="G357" s="79">
        <f>VLOOKUP(B357,Sheet1!$C$11:$K$3568,9,0)</f>
        <v>100</v>
      </c>
      <c r="H357" s="83">
        <f t="shared" si="5"/>
        <v>1</v>
      </c>
      <c r="I357" s="25" t="s">
        <v>13</v>
      </c>
      <c r="J357" s="6" t="s">
        <v>312</v>
      </c>
      <c r="K357" s="7">
        <v>37702934</v>
      </c>
      <c r="L357" s="7">
        <v>0</v>
      </c>
      <c r="M357" s="6"/>
      <c r="N357" s="8"/>
    </row>
    <row r="358" spans="1:14" ht="18" customHeight="1" x14ac:dyDescent="0.25">
      <c r="A358" s="6">
        <v>356</v>
      </c>
      <c r="B358" s="24" t="s">
        <v>8763</v>
      </c>
      <c r="C358" s="28" t="s">
        <v>429</v>
      </c>
      <c r="D358" s="77" t="s">
        <v>429</v>
      </c>
      <c r="E358" s="11" t="s">
        <v>47</v>
      </c>
      <c r="F358" s="11">
        <v>100</v>
      </c>
      <c r="G358" s="79">
        <f>VLOOKUP(B358,Sheet1!$C$11:$K$3568,9,0)</f>
        <v>100</v>
      </c>
      <c r="H358" s="83">
        <f t="shared" si="5"/>
        <v>1</v>
      </c>
      <c r="I358" s="25" t="s">
        <v>13</v>
      </c>
      <c r="J358" s="6" t="s">
        <v>391</v>
      </c>
      <c r="K358" s="7">
        <v>28569600</v>
      </c>
      <c r="L358" s="7">
        <v>0</v>
      </c>
      <c r="M358" s="6"/>
      <c r="N358" s="8"/>
    </row>
    <row r="359" spans="1:14" ht="18" customHeight="1" x14ac:dyDescent="0.25">
      <c r="A359" s="6">
        <v>357</v>
      </c>
      <c r="B359" s="24" t="s">
        <v>4912</v>
      </c>
      <c r="C359" s="28" t="s">
        <v>430</v>
      </c>
      <c r="D359" s="77" t="s">
        <v>430</v>
      </c>
      <c r="E359" s="11" t="s">
        <v>40</v>
      </c>
      <c r="F359" s="11">
        <v>100</v>
      </c>
      <c r="G359" s="79">
        <f>VLOOKUP(B359,Sheet1!$C$11:$K$3568,9,0)</f>
        <v>100</v>
      </c>
      <c r="H359" s="83">
        <f t="shared" si="5"/>
        <v>1</v>
      </c>
      <c r="I359" s="25" t="s">
        <v>50</v>
      </c>
      <c r="J359" s="6" t="s">
        <v>431</v>
      </c>
      <c r="K359" s="7">
        <v>92490000</v>
      </c>
      <c r="L359" s="7">
        <v>0</v>
      </c>
      <c r="M359" s="6"/>
      <c r="N359" s="8"/>
    </row>
    <row r="360" spans="1:14" ht="18" customHeight="1" x14ac:dyDescent="0.25">
      <c r="A360" s="6">
        <v>358</v>
      </c>
      <c r="B360" s="24" t="s">
        <v>8812</v>
      </c>
      <c r="C360" s="28" t="s">
        <v>432</v>
      </c>
      <c r="D360" s="77" t="s">
        <v>432</v>
      </c>
      <c r="E360" s="11" t="s">
        <v>40</v>
      </c>
      <c r="F360" s="11">
        <v>100</v>
      </c>
      <c r="G360" s="79">
        <f>VLOOKUP(B360,Sheet1!$C$11:$K$3568,9,0)</f>
        <v>100</v>
      </c>
      <c r="H360" s="83">
        <f t="shared" si="5"/>
        <v>1</v>
      </c>
      <c r="I360" s="25" t="s">
        <v>13</v>
      </c>
      <c r="J360" s="6" t="s">
        <v>431</v>
      </c>
      <c r="K360" s="7">
        <v>34283520</v>
      </c>
      <c r="L360" s="7">
        <v>0</v>
      </c>
      <c r="M360" s="6"/>
      <c r="N360" s="8"/>
    </row>
    <row r="361" spans="1:14" ht="18" customHeight="1" x14ac:dyDescent="0.25">
      <c r="A361" s="6">
        <v>359</v>
      </c>
      <c r="B361" s="24" t="s">
        <v>12405</v>
      </c>
      <c r="C361" s="28" t="s">
        <v>433</v>
      </c>
      <c r="D361" s="77" t="s">
        <v>433</v>
      </c>
      <c r="E361" s="11" t="s">
        <v>18</v>
      </c>
      <c r="F361" s="11">
        <v>100</v>
      </c>
      <c r="G361" s="79">
        <f>VLOOKUP(B361,Sheet1!$C$11:$K$3568,9,0)</f>
        <v>100</v>
      </c>
      <c r="H361" s="83">
        <f t="shared" si="5"/>
        <v>1</v>
      </c>
      <c r="I361" s="25" t="s">
        <v>10</v>
      </c>
      <c r="J361" s="6" t="s">
        <v>393</v>
      </c>
      <c r="K361" s="7">
        <v>92490000</v>
      </c>
      <c r="L361" s="7">
        <v>0</v>
      </c>
      <c r="M361" s="6"/>
      <c r="N361" s="8"/>
    </row>
    <row r="362" spans="1:14" ht="18" customHeight="1" x14ac:dyDescent="0.25">
      <c r="A362" s="6">
        <v>360</v>
      </c>
      <c r="B362" s="24" t="s">
        <v>4923</v>
      </c>
      <c r="C362" s="28" t="s">
        <v>434</v>
      </c>
      <c r="D362" s="77" t="s">
        <v>434</v>
      </c>
      <c r="E362" s="11" t="s">
        <v>435</v>
      </c>
      <c r="F362" s="11">
        <v>150</v>
      </c>
      <c r="G362" s="79">
        <f>VLOOKUP(B362,Sheet1!$C$11:$K$3568,9,0)</f>
        <v>150</v>
      </c>
      <c r="H362" s="83">
        <f t="shared" si="5"/>
        <v>1</v>
      </c>
      <c r="I362" s="25" t="s">
        <v>13</v>
      </c>
      <c r="J362" s="6" t="s">
        <v>436</v>
      </c>
      <c r="K362" s="7">
        <v>152044688</v>
      </c>
      <c r="L362" s="7">
        <v>0</v>
      </c>
      <c r="M362" s="6"/>
      <c r="N362" s="8"/>
    </row>
    <row r="363" spans="1:14" ht="18" customHeight="1" x14ac:dyDescent="0.25">
      <c r="A363" s="6">
        <v>361</v>
      </c>
      <c r="B363" s="24" t="s">
        <v>962</v>
      </c>
      <c r="C363" s="28" t="s">
        <v>437</v>
      </c>
      <c r="D363" s="77" t="s">
        <v>437</v>
      </c>
      <c r="E363" s="11" t="s">
        <v>52</v>
      </c>
      <c r="F363" s="11">
        <v>160</v>
      </c>
      <c r="G363" s="79">
        <f>VLOOKUP(B363,Sheet1!$C$11:$K$3568,9,0)</f>
        <v>160</v>
      </c>
      <c r="H363" s="83">
        <f t="shared" si="5"/>
        <v>1</v>
      </c>
      <c r="I363" s="25" t="s">
        <v>13</v>
      </c>
      <c r="J363" s="6">
        <v>1975</v>
      </c>
      <c r="K363" s="7">
        <v>49630715</v>
      </c>
      <c r="L363" s="7">
        <v>0</v>
      </c>
      <c r="M363" s="6"/>
      <c r="N363" s="8"/>
    </row>
    <row r="364" spans="1:14" ht="18" customHeight="1" x14ac:dyDescent="0.25">
      <c r="A364" s="6">
        <v>362</v>
      </c>
      <c r="B364" s="24" t="s">
        <v>4927</v>
      </c>
      <c r="C364" s="28" t="s">
        <v>438</v>
      </c>
      <c r="D364" s="77" t="s">
        <v>438</v>
      </c>
      <c r="E364" s="11" t="s">
        <v>21</v>
      </c>
      <c r="F364" s="11">
        <v>160</v>
      </c>
      <c r="G364" s="79">
        <f>VLOOKUP(B364,Sheet1!$C$11:$K$3568,9,0)</f>
        <v>160</v>
      </c>
      <c r="H364" s="83">
        <f t="shared" si="5"/>
        <v>1</v>
      </c>
      <c r="I364" s="25" t="s">
        <v>13</v>
      </c>
      <c r="J364" s="6" t="s">
        <v>439</v>
      </c>
      <c r="K364" s="7">
        <v>10687245</v>
      </c>
      <c r="L364" s="7">
        <v>0</v>
      </c>
      <c r="M364" s="6"/>
      <c r="N364" s="8"/>
    </row>
    <row r="365" spans="1:14" ht="18" customHeight="1" x14ac:dyDescent="0.25">
      <c r="A365" s="6">
        <v>363</v>
      </c>
      <c r="B365" s="24" t="s">
        <v>8820</v>
      </c>
      <c r="C365" s="28" t="s">
        <v>440</v>
      </c>
      <c r="D365" s="77" t="s">
        <v>440</v>
      </c>
      <c r="E365" s="11" t="s">
        <v>21</v>
      </c>
      <c r="F365" s="11">
        <v>160</v>
      </c>
      <c r="G365" s="79">
        <f>VLOOKUP(B365,Sheet1!$C$11:$K$3568,9,0)</f>
        <v>160</v>
      </c>
      <c r="H365" s="83">
        <f t="shared" si="5"/>
        <v>1</v>
      </c>
      <c r="I365" s="25" t="s">
        <v>13</v>
      </c>
      <c r="J365" s="6" t="s">
        <v>44</v>
      </c>
      <c r="K365" s="7">
        <v>162181000</v>
      </c>
      <c r="L365" s="7">
        <v>0</v>
      </c>
      <c r="M365" s="6"/>
      <c r="N365" s="8"/>
    </row>
    <row r="366" spans="1:14" ht="18" customHeight="1" x14ac:dyDescent="0.25">
      <c r="A366" s="6">
        <v>364</v>
      </c>
      <c r="B366" s="24" t="s">
        <v>4935</v>
      </c>
      <c r="C366" s="28" t="s">
        <v>441</v>
      </c>
      <c r="D366" s="77" t="s">
        <v>441</v>
      </c>
      <c r="E366" s="11" t="s">
        <v>9</v>
      </c>
      <c r="F366" s="11">
        <v>160</v>
      </c>
      <c r="G366" s="79">
        <f>VLOOKUP(B366,Sheet1!$C$11:$K$3568,9,0)</f>
        <v>160</v>
      </c>
      <c r="H366" s="83">
        <f t="shared" si="5"/>
        <v>1</v>
      </c>
      <c r="I366" s="25" t="s">
        <v>13</v>
      </c>
      <c r="J366" s="6" t="s">
        <v>185</v>
      </c>
      <c r="K366" s="7">
        <v>158937000</v>
      </c>
      <c r="L366" s="7">
        <v>0</v>
      </c>
      <c r="M366" s="6"/>
      <c r="N366" s="8"/>
    </row>
    <row r="367" spans="1:14" ht="18" customHeight="1" x14ac:dyDescent="0.25">
      <c r="A367" s="6">
        <v>365</v>
      </c>
      <c r="B367" s="24" t="s">
        <v>12471</v>
      </c>
      <c r="C367" s="28" t="s">
        <v>442</v>
      </c>
      <c r="D367" s="77" t="s">
        <v>442</v>
      </c>
      <c r="E367" s="11" t="s">
        <v>9</v>
      </c>
      <c r="F367" s="11">
        <v>160</v>
      </c>
      <c r="G367" s="79">
        <f>VLOOKUP(B367,Sheet1!$C$11:$K$3568,9,0)</f>
        <v>160</v>
      </c>
      <c r="H367" s="83">
        <f t="shared" si="5"/>
        <v>1</v>
      </c>
      <c r="I367" s="25" t="s">
        <v>13</v>
      </c>
      <c r="J367" s="6" t="s">
        <v>185</v>
      </c>
      <c r="K367" s="7">
        <v>158937000</v>
      </c>
      <c r="L367" s="7">
        <v>0</v>
      </c>
      <c r="M367" s="6"/>
      <c r="N367" s="8"/>
    </row>
    <row r="368" spans="1:14" ht="18" customHeight="1" x14ac:dyDescent="0.25">
      <c r="A368" s="6">
        <v>366</v>
      </c>
      <c r="B368" s="24" t="s">
        <v>3049</v>
      </c>
      <c r="C368" s="28" t="s">
        <v>443</v>
      </c>
      <c r="D368" s="77" t="s">
        <v>443</v>
      </c>
      <c r="E368" s="11" t="s">
        <v>9</v>
      </c>
      <c r="F368" s="11">
        <v>160</v>
      </c>
      <c r="G368" s="79">
        <f>VLOOKUP(B368,Sheet1!$C$11:$K$3568,9,0)</f>
        <v>160</v>
      </c>
      <c r="H368" s="83">
        <f t="shared" si="5"/>
        <v>1</v>
      </c>
      <c r="I368" s="25" t="s">
        <v>13</v>
      </c>
      <c r="J368" s="6" t="s">
        <v>23</v>
      </c>
      <c r="K368" s="7">
        <v>158937000</v>
      </c>
      <c r="L368" s="7">
        <v>4483789</v>
      </c>
      <c r="M368" s="6"/>
      <c r="N368" s="8"/>
    </row>
    <row r="369" spans="1:14" ht="18" customHeight="1" x14ac:dyDescent="0.25">
      <c r="A369" s="6">
        <v>367</v>
      </c>
      <c r="B369" s="24" t="s">
        <v>3272</v>
      </c>
      <c r="C369" s="28" t="s">
        <v>444</v>
      </c>
      <c r="D369" s="77" t="s">
        <v>444</v>
      </c>
      <c r="E369" s="11" t="s">
        <v>9</v>
      </c>
      <c r="F369" s="11">
        <v>160</v>
      </c>
      <c r="G369" s="79">
        <f>VLOOKUP(B369,Sheet1!$C$11:$K$3568,9,0)</f>
        <v>160</v>
      </c>
      <c r="H369" s="83">
        <f t="shared" si="5"/>
        <v>1</v>
      </c>
      <c r="I369" s="25" t="s">
        <v>13</v>
      </c>
      <c r="J369" s="6" t="s">
        <v>23</v>
      </c>
      <c r="K369" s="7">
        <v>27635000</v>
      </c>
      <c r="L369" s="7">
        <v>0</v>
      </c>
      <c r="M369" s="6"/>
      <c r="N369" s="8"/>
    </row>
    <row r="370" spans="1:14" ht="18" customHeight="1" x14ac:dyDescent="0.25">
      <c r="A370" s="6">
        <v>368</v>
      </c>
      <c r="B370" s="24" t="s">
        <v>3045</v>
      </c>
      <c r="C370" s="28" t="s">
        <v>445</v>
      </c>
      <c r="D370" s="77" t="s">
        <v>445</v>
      </c>
      <c r="E370" s="11" t="s">
        <v>47</v>
      </c>
      <c r="F370" s="11">
        <v>160</v>
      </c>
      <c r="G370" s="79">
        <f>VLOOKUP(B370,Sheet1!$C$11:$K$3568,9,0)</f>
        <v>160</v>
      </c>
      <c r="H370" s="83">
        <f t="shared" si="5"/>
        <v>1</v>
      </c>
      <c r="I370" s="25" t="s">
        <v>13</v>
      </c>
      <c r="J370" s="6" t="s">
        <v>48</v>
      </c>
      <c r="K370" s="7">
        <v>394445</v>
      </c>
      <c r="L370" s="7">
        <v>0</v>
      </c>
      <c r="M370" s="6"/>
      <c r="N370" s="8"/>
    </row>
    <row r="371" spans="1:14" ht="18" customHeight="1" x14ac:dyDescent="0.25">
      <c r="A371" s="6">
        <v>369</v>
      </c>
      <c r="B371" s="24" t="s">
        <v>6836</v>
      </c>
      <c r="C371" s="28" t="s">
        <v>446</v>
      </c>
      <c r="D371" s="77" t="s">
        <v>446</v>
      </c>
      <c r="E371" s="11" t="s">
        <v>40</v>
      </c>
      <c r="F371" s="11">
        <v>160</v>
      </c>
      <c r="G371" s="79">
        <f>VLOOKUP(B371,Sheet1!$C$11:$K$3568,9,0)</f>
        <v>160</v>
      </c>
      <c r="H371" s="83">
        <f t="shared" si="5"/>
        <v>1</v>
      </c>
      <c r="I371" s="25" t="s">
        <v>13</v>
      </c>
      <c r="J371" s="6" t="s">
        <v>431</v>
      </c>
      <c r="K371" s="7">
        <v>39444480</v>
      </c>
      <c r="L371" s="7">
        <v>0</v>
      </c>
      <c r="M371" s="6"/>
      <c r="N371" s="8"/>
    </row>
    <row r="372" spans="1:14" ht="18" customHeight="1" x14ac:dyDescent="0.25">
      <c r="A372" s="6">
        <v>370</v>
      </c>
      <c r="B372" s="24" t="s">
        <v>14226</v>
      </c>
      <c r="C372" s="28" t="s">
        <v>447</v>
      </c>
      <c r="D372" s="77" t="s">
        <v>447</v>
      </c>
      <c r="E372" s="11" t="s">
        <v>40</v>
      </c>
      <c r="F372" s="11">
        <v>160</v>
      </c>
      <c r="G372" s="79">
        <f>VLOOKUP(B372,Sheet1!$C$11:$K$3568,9,0)</f>
        <v>160</v>
      </c>
      <c r="H372" s="83">
        <f t="shared" si="5"/>
        <v>1</v>
      </c>
      <c r="I372" s="25" t="s">
        <v>13</v>
      </c>
      <c r="J372" s="6" t="s">
        <v>431</v>
      </c>
      <c r="K372" s="7">
        <v>162181000</v>
      </c>
      <c r="L372" s="7">
        <v>0</v>
      </c>
      <c r="M372" s="6"/>
      <c r="N372" s="8"/>
    </row>
    <row r="373" spans="1:14" ht="18" customHeight="1" x14ac:dyDescent="0.25">
      <c r="A373" s="6">
        <v>371</v>
      </c>
      <c r="B373" s="24" t="s">
        <v>10640</v>
      </c>
      <c r="C373" s="28" t="s">
        <v>448</v>
      </c>
      <c r="D373" s="77" t="s">
        <v>448</v>
      </c>
      <c r="E373" s="11" t="s">
        <v>16</v>
      </c>
      <c r="F373" s="11">
        <v>167</v>
      </c>
      <c r="G373" s="79">
        <f>VLOOKUP(B373,Sheet1!$C$11:$K$3568,9,0)</f>
        <v>167</v>
      </c>
      <c r="H373" s="83">
        <f t="shared" si="5"/>
        <v>1</v>
      </c>
      <c r="I373" s="25" t="s">
        <v>10</v>
      </c>
      <c r="J373" s="6" t="s">
        <v>42</v>
      </c>
      <c r="K373" s="7">
        <v>162181000</v>
      </c>
      <c r="L373" s="7">
        <v>0</v>
      </c>
      <c r="M373" s="6"/>
      <c r="N373" s="8"/>
    </row>
    <row r="374" spans="1:14" ht="18" customHeight="1" x14ac:dyDescent="0.25">
      <c r="A374" s="6">
        <v>372</v>
      </c>
      <c r="B374" s="24" t="s">
        <v>12532</v>
      </c>
      <c r="C374" s="28" t="s">
        <v>449</v>
      </c>
      <c r="D374" s="77" t="s">
        <v>449</v>
      </c>
      <c r="E374" s="11" t="s">
        <v>16</v>
      </c>
      <c r="F374" s="11">
        <v>167</v>
      </c>
      <c r="G374" s="79">
        <f>VLOOKUP(B374,Sheet1!$C$11:$K$3568,9,0)</f>
        <v>167</v>
      </c>
      <c r="H374" s="83">
        <f t="shared" si="5"/>
        <v>1</v>
      </c>
      <c r="I374" s="25" t="s">
        <v>10</v>
      </c>
      <c r="J374" s="6" t="s">
        <v>42</v>
      </c>
      <c r="K374" s="7">
        <v>162181000</v>
      </c>
      <c r="L374" s="7">
        <v>0</v>
      </c>
      <c r="M374" s="6"/>
      <c r="N374" s="8"/>
    </row>
    <row r="375" spans="1:14" ht="18" customHeight="1" x14ac:dyDescent="0.25">
      <c r="A375" s="6">
        <v>373</v>
      </c>
      <c r="B375" s="24" t="s">
        <v>14265</v>
      </c>
      <c r="C375" s="28" t="s">
        <v>450</v>
      </c>
      <c r="D375" s="77" t="s">
        <v>450</v>
      </c>
      <c r="E375" s="11" t="s">
        <v>11</v>
      </c>
      <c r="F375" s="11">
        <v>180</v>
      </c>
      <c r="G375" s="79">
        <f>VLOOKUP(B375,Sheet1!$C$11:$K$3568,9,0)</f>
        <v>180</v>
      </c>
      <c r="H375" s="83">
        <f t="shared" si="5"/>
        <v>1</v>
      </c>
      <c r="I375" s="25" t="s">
        <v>14</v>
      </c>
      <c r="J375" s="6" t="s">
        <v>193</v>
      </c>
      <c r="K375" s="7">
        <v>178274000</v>
      </c>
      <c r="L375" s="7">
        <v>0</v>
      </c>
      <c r="M375" s="6"/>
      <c r="N375" s="8"/>
    </row>
    <row r="376" spans="1:14" ht="18" customHeight="1" x14ac:dyDescent="0.25">
      <c r="A376" s="6">
        <v>374</v>
      </c>
      <c r="B376" s="24" t="s">
        <v>12539</v>
      </c>
      <c r="C376" s="28" t="s">
        <v>451</v>
      </c>
      <c r="D376" s="77" t="s">
        <v>451</v>
      </c>
      <c r="E376" s="11" t="s">
        <v>9</v>
      </c>
      <c r="F376" s="11">
        <v>180</v>
      </c>
      <c r="G376" s="79">
        <f>VLOOKUP(B376,Sheet1!$C$11:$K$3568,9,0)</f>
        <v>180</v>
      </c>
      <c r="H376" s="83">
        <f t="shared" si="5"/>
        <v>1</v>
      </c>
      <c r="I376" s="25" t="s">
        <v>13</v>
      </c>
      <c r="J376" s="6" t="s">
        <v>373</v>
      </c>
      <c r="K376" s="7">
        <v>178274000</v>
      </c>
      <c r="L376" s="7">
        <v>0</v>
      </c>
      <c r="M376" s="6"/>
      <c r="N376" s="8"/>
    </row>
    <row r="377" spans="1:14" ht="18" customHeight="1" x14ac:dyDescent="0.25">
      <c r="A377" s="6">
        <v>375</v>
      </c>
      <c r="B377" s="24" t="s">
        <v>8850</v>
      </c>
      <c r="C377" s="28" t="s">
        <v>452</v>
      </c>
      <c r="D377" s="77" t="s">
        <v>452</v>
      </c>
      <c r="E377" s="11" t="s">
        <v>453</v>
      </c>
      <c r="F377" s="11">
        <v>200</v>
      </c>
      <c r="G377" s="79">
        <f>VLOOKUP(B377,Sheet1!$C$11:$K$3568,9,0)</f>
        <v>200</v>
      </c>
      <c r="H377" s="83">
        <f t="shared" si="5"/>
        <v>1</v>
      </c>
      <c r="I377" s="25" t="s">
        <v>13</v>
      </c>
      <c r="J377" s="6" t="s">
        <v>454</v>
      </c>
      <c r="K377" s="7">
        <v>198082222</v>
      </c>
      <c r="L377" s="7">
        <v>0</v>
      </c>
      <c r="M377" s="6"/>
      <c r="N377" s="8"/>
    </row>
    <row r="378" spans="1:14" ht="18" customHeight="1" x14ac:dyDescent="0.25">
      <c r="A378" s="6">
        <v>376</v>
      </c>
      <c r="B378" s="24" t="s">
        <v>14272</v>
      </c>
      <c r="C378" s="28" t="s">
        <v>455</v>
      </c>
      <c r="D378" s="77" t="s">
        <v>455</v>
      </c>
      <c r="E378" s="11" t="s">
        <v>453</v>
      </c>
      <c r="F378" s="11">
        <v>200</v>
      </c>
      <c r="G378" s="79">
        <f>VLOOKUP(B378,Sheet1!$C$11:$K$3568,9,0)</f>
        <v>200</v>
      </c>
      <c r="H378" s="83">
        <f t="shared" si="5"/>
        <v>1</v>
      </c>
      <c r="I378" s="25" t="s">
        <v>13</v>
      </c>
      <c r="J378" s="6" t="s">
        <v>454</v>
      </c>
      <c r="K378" s="7">
        <v>41111040</v>
      </c>
      <c r="L378" s="7">
        <v>0</v>
      </c>
      <c r="M378" s="6"/>
      <c r="N378" s="8"/>
    </row>
    <row r="379" spans="1:14" ht="18" customHeight="1" x14ac:dyDescent="0.25">
      <c r="A379" s="6">
        <v>377</v>
      </c>
      <c r="B379" s="24" t="s">
        <v>14282</v>
      </c>
      <c r="C379" s="28" t="s">
        <v>456</v>
      </c>
      <c r="D379" s="77" t="s">
        <v>456</v>
      </c>
      <c r="E379" s="11" t="s">
        <v>49</v>
      </c>
      <c r="F379" s="11">
        <v>200</v>
      </c>
      <c r="G379" s="79">
        <f>VLOOKUP(B379,Sheet1!$C$11:$K$3568,9,0)</f>
        <v>200</v>
      </c>
      <c r="H379" s="83">
        <f t="shared" si="5"/>
        <v>1</v>
      </c>
      <c r="I379" s="25" t="s">
        <v>13</v>
      </c>
      <c r="J379" s="6" t="s">
        <v>457</v>
      </c>
      <c r="K379" s="7">
        <v>198082222</v>
      </c>
      <c r="L379" s="7">
        <v>0</v>
      </c>
      <c r="M379" s="6"/>
      <c r="N379" s="8"/>
    </row>
    <row r="380" spans="1:14" ht="18" customHeight="1" x14ac:dyDescent="0.25">
      <c r="A380" s="6">
        <v>378</v>
      </c>
      <c r="B380" s="24" t="s">
        <v>14288</v>
      </c>
      <c r="C380" s="28" t="s">
        <v>458</v>
      </c>
      <c r="D380" s="77" t="s">
        <v>458</v>
      </c>
      <c r="E380" s="11" t="s">
        <v>49</v>
      </c>
      <c r="F380" s="11">
        <v>200</v>
      </c>
      <c r="G380" s="79">
        <f>VLOOKUP(B380,Sheet1!$C$11:$K$3568,9,0)</f>
        <v>200</v>
      </c>
      <c r="H380" s="83">
        <f t="shared" si="5"/>
        <v>1</v>
      </c>
      <c r="I380" s="25" t="s">
        <v>13</v>
      </c>
      <c r="J380" s="6" t="s">
        <v>457</v>
      </c>
      <c r="K380" s="7">
        <v>198082222</v>
      </c>
      <c r="L380" s="7">
        <v>0</v>
      </c>
      <c r="M380" s="6"/>
      <c r="N380" s="8"/>
    </row>
    <row r="381" spans="1:14" ht="18" customHeight="1" x14ac:dyDescent="0.25">
      <c r="A381" s="6">
        <v>379</v>
      </c>
      <c r="B381" s="24" t="s">
        <v>14275</v>
      </c>
      <c r="C381" s="28" t="s">
        <v>459</v>
      </c>
      <c r="D381" s="77" t="s">
        <v>459</v>
      </c>
      <c r="E381" s="11" t="s">
        <v>47</v>
      </c>
      <c r="F381" s="11">
        <v>200</v>
      </c>
      <c r="G381" s="79">
        <f>VLOOKUP(B381,Sheet1!$C$11:$K$3568,9,0)</f>
        <v>200</v>
      </c>
      <c r="H381" s="83">
        <f t="shared" si="5"/>
        <v>1</v>
      </c>
      <c r="I381" s="25" t="s">
        <v>13</v>
      </c>
      <c r="J381" s="6" t="s">
        <v>391</v>
      </c>
      <c r="K381" s="7">
        <v>47810560</v>
      </c>
      <c r="L381" s="7">
        <v>0</v>
      </c>
      <c r="M381" s="6"/>
      <c r="N381" s="8"/>
    </row>
    <row r="382" spans="1:14" ht="18" customHeight="1" x14ac:dyDescent="0.25">
      <c r="A382" s="6">
        <v>380</v>
      </c>
      <c r="B382" s="24" t="s">
        <v>8853</v>
      </c>
      <c r="C382" s="28" t="s">
        <v>460</v>
      </c>
      <c r="D382" s="77" t="s">
        <v>460</v>
      </c>
      <c r="E382" s="11" t="s">
        <v>47</v>
      </c>
      <c r="F382" s="11">
        <v>200</v>
      </c>
      <c r="G382" s="79">
        <f>VLOOKUP(B382,Sheet1!$C$11:$K$3568,9,0)</f>
        <v>200</v>
      </c>
      <c r="H382" s="83">
        <f t="shared" si="5"/>
        <v>1</v>
      </c>
      <c r="I382" s="25" t="s">
        <v>13</v>
      </c>
      <c r="J382" s="6" t="s">
        <v>391</v>
      </c>
      <c r="K382" s="7">
        <v>1194360</v>
      </c>
      <c r="L382" s="7">
        <v>0</v>
      </c>
      <c r="M382" s="6"/>
      <c r="N382" s="8"/>
    </row>
    <row r="383" spans="1:14" ht="18" customHeight="1" x14ac:dyDescent="0.25">
      <c r="A383" s="6">
        <v>381</v>
      </c>
      <c r="B383" s="24" t="s">
        <v>6608</v>
      </c>
      <c r="C383" s="28" t="s">
        <v>461</v>
      </c>
      <c r="D383" s="77" t="s">
        <v>461</v>
      </c>
      <c r="E383" s="11" t="s">
        <v>47</v>
      </c>
      <c r="F383" s="11">
        <v>200</v>
      </c>
      <c r="G383" s="79">
        <f>VLOOKUP(B383,Sheet1!$C$11:$K$3568,9,0)</f>
        <v>200</v>
      </c>
      <c r="H383" s="83">
        <f t="shared" si="5"/>
        <v>1</v>
      </c>
      <c r="I383" s="25" t="s">
        <v>13</v>
      </c>
      <c r="J383" s="6" t="s">
        <v>48</v>
      </c>
      <c r="K383" s="7">
        <v>197615000</v>
      </c>
      <c r="L383" s="7">
        <v>0</v>
      </c>
      <c r="M383" s="6"/>
      <c r="N383" s="8"/>
    </row>
    <row r="384" spans="1:14" ht="18" customHeight="1" x14ac:dyDescent="0.25">
      <c r="A384" s="6">
        <v>382</v>
      </c>
      <c r="B384" s="24" t="s">
        <v>6880</v>
      </c>
      <c r="C384" s="28" t="s">
        <v>462</v>
      </c>
      <c r="D384" s="77" t="s">
        <v>462</v>
      </c>
      <c r="E384" s="11" t="s">
        <v>40</v>
      </c>
      <c r="F384" s="11">
        <v>200</v>
      </c>
      <c r="G384" s="79">
        <f>VLOOKUP(B384,Sheet1!$C$11:$K$3568,9,0)</f>
        <v>200</v>
      </c>
      <c r="H384" s="83">
        <f t="shared" si="5"/>
        <v>1</v>
      </c>
      <c r="I384" s="25" t="s">
        <v>13</v>
      </c>
      <c r="J384" s="6" t="s">
        <v>431</v>
      </c>
      <c r="K384" s="7">
        <v>198082222</v>
      </c>
      <c r="L384" s="7">
        <v>0</v>
      </c>
      <c r="M384" s="6"/>
      <c r="N384" s="8"/>
    </row>
    <row r="385" spans="1:14" ht="18" customHeight="1" x14ac:dyDescent="0.25">
      <c r="A385" s="6">
        <v>383</v>
      </c>
      <c r="B385" s="24" t="s">
        <v>8861</v>
      </c>
      <c r="C385" s="28" t="s">
        <v>463</v>
      </c>
      <c r="D385" s="77" t="s">
        <v>463</v>
      </c>
      <c r="E385" s="11" t="s">
        <v>40</v>
      </c>
      <c r="F385" s="11">
        <v>200</v>
      </c>
      <c r="G385" s="79">
        <f>VLOOKUP(B385,Sheet1!$C$11:$K$3568,9,0)</f>
        <v>200</v>
      </c>
      <c r="H385" s="83">
        <f t="shared" si="5"/>
        <v>1</v>
      </c>
      <c r="I385" s="25" t="s">
        <v>13</v>
      </c>
      <c r="J385" s="6" t="s">
        <v>431</v>
      </c>
      <c r="K385" s="7">
        <v>198082222</v>
      </c>
      <c r="L385" s="7">
        <v>0</v>
      </c>
      <c r="M385" s="6"/>
      <c r="N385" s="8"/>
    </row>
    <row r="386" spans="1:14" ht="18" customHeight="1" x14ac:dyDescent="0.25">
      <c r="A386" s="6">
        <v>384</v>
      </c>
      <c r="B386" s="24" t="s">
        <v>14285</v>
      </c>
      <c r="C386" s="28" t="s">
        <v>464</v>
      </c>
      <c r="D386" s="77" t="s">
        <v>464</v>
      </c>
      <c r="E386" s="11" t="s">
        <v>40</v>
      </c>
      <c r="F386" s="11">
        <v>200</v>
      </c>
      <c r="G386" s="79">
        <f>VLOOKUP(B386,Sheet1!$C$11:$K$3568,9,0)</f>
        <v>200</v>
      </c>
      <c r="H386" s="83">
        <f t="shared" si="5"/>
        <v>1</v>
      </c>
      <c r="I386" s="25" t="s">
        <v>13</v>
      </c>
      <c r="J386" s="6" t="s">
        <v>431</v>
      </c>
      <c r="K386" s="7">
        <v>198082222</v>
      </c>
      <c r="L386" s="7">
        <v>0</v>
      </c>
      <c r="M386" s="6"/>
      <c r="N386" s="8"/>
    </row>
    <row r="387" spans="1:14" ht="18" customHeight="1" x14ac:dyDescent="0.25">
      <c r="A387" s="6">
        <v>385</v>
      </c>
      <c r="B387" s="24" t="s">
        <v>12542</v>
      </c>
      <c r="C387" s="28" t="s">
        <v>465</v>
      </c>
      <c r="D387" s="77" t="s">
        <v>465</v>
      </c>
      <c r="E387" s="11" t="s">
        <v>40</v>
      </c>
      <c r="F387" s="11">
        <v>200</v>
      </c>
      <c r="G387" s="79">
        <f>VLOOKUP(B387,Sheet1!$C$11:$K$3568,9,0)</f>
        <v>200</v>
      </c>
      <c r="H387" s="83">
        <f t="shared" si="5"/>
        <v>1</v>
      </c>
      <c r="I387" s="25" t="s">
        <v>13</v>
      </c>
      <c r="J387" s="6" t="s">
        <v>431</v>
      </c>
      <c r="K387" s="7">
        <v>198082222</v>
      </c>
      <c r="L387" s="7">
        <v>0</v>
      </c>
      <c r="M387" s="6"/>
      <c r="N387" s="8"/>
    </row>
    <row r="388" spans="1:14" ht="18" customHeight="1" x14ac:dyDescent="0.25">
      <c r="A388" s="6">
        <v>386</v>
      </c>
      <c r="B388" s="24" t="s">
        <v>14279</v>
      </c>
      <c r="C388" s="28" t="s">
        <v>466</v>
      </c>
      <c r="D388" s="77" t="s">
        <v>466</v>
      </c>
      <c r="E388" s="11" t="s">
        <v>40</v>
      </c>
      <c r="F388" s="11">
        <v>200</v>
      </c>
      <c r="G388" s="79">
        <f>VLOOKUP(B388,Sheet1!$C$11:$K$3568,9,0)</f>
        <v>200</v>
      </c>
      <c r="H388" s="83">
        <f t="shared" ref="H388:H451" si="6">IF(G388=F388,1,0)</f>
        <v>1</v>
      </c>
      <c r="I388" s="25" t="s">
        <v>13</v>
      </c>
      <c r="J388" s="6" t="s">
        <v>431</v>
      </c>
      <c r="K388" s="7">
        <v>198082222</v>
      </c>
      <c r="L388" s="7">
        <v>0</v>
      </c>
      <c r="M388" s="6"/>
      <c r="N388" s="8"/>
    </row>
    <row r="389" spans="1:14" ht="18" customHeight="1" x14ac:dyDescent="0.25">
      <c r="A389" s="6">
        <v>387</v>
      </c>
      <c r="B389" s="24" t="s">
        <v>3120</v>
      </c>
      <c r="C389" s="28" t="s">
        <v>467</v>
      </c>
      <c r="D389" s="77" t="s">
        <v>467</v>
      </c>
      <c r="E389" s="11" t="s">
        <v>40</v>
      </c>
      <c r="F389" s="11">
        <v>200</v>
      </c>
      <c r="G389" s="79">
        <f>VLOOKUP(B389,Sheet1!$C$11:$K$3568,9,0)</f>
        <v>200</v>
      </c>
      <c r="H389" s="83">
        <f t="shared" si="6"/>
        <v>1</v>
      </c>
      <c r="I389" s="25" t="s">
        <v>13</v>
      </c>
      <c r="J389" s="6" t="s">
        <v>431</v>
      </c>
      <c r="K389" s="7">
        <v>198082222</v>
      </c>
      <c r="L389" s="7">
        <v>0</v>
      </c>
      <c r="M389" s="6"/>
      <c r="N389" s="8"/>
    </row>
    <row r="390" spans="1:14" ht="18" customHeight="1" x14ac:dyDescent="0.25">
      <c r="A390" s="6">
        <v>388</v>
      </c>
      <c r="B390" s="24" t="s">
        <v>12545</v>
      </c>
      <c r="C390" s="28" t="s">
        <v>468</v>
      </c>
      <c r="D390" s="77" t="s">
        <v>468</v>
      </c>
      <c r="E390" s="11" t="s">
        <v>40</v>
      </c>
      <c r="F390" s="11">
        <v>200</v>
      </c>
      <c r="G390" s="79">
        <f>VLOOKUP(B390,Sheet1!$C$11:$K$3568,9,0)</f>
        <v>200</v>
      </c>
      <c r="H390" s="83">
        <f t="shared" si="6"/>
        <v>1</v>
      </c>
      <c r="I390" s="25" t="s">
        <v>13</v>
      </c>
      <c r="J390" s="6" t="s">
        <v>431</v>
      </c>
      <c r="K390" s="7">
        <v>198082222</v>
      </c>
      <c r="L390" s="7">
        <v>0</v>
      </c>
      <c r="M390" s="6"/>
      <c r="N390" s="8"/>
    </row>
    <row r="391" spans="1:14" ht="18" customHeight="1" x14ac:dyDescent="0.25">
      <c r="A391" s="6">
        <v>389</v>
      </c>
      <c r="B391" s="24" t="s">
        <v>1009</v>
      </c>
      <c r="C391" s="28" t="s">
        <v>469</v>
      </c>
      <c r="D391" s="77" t="s">
        <v>469</v>
      </c>
      <c r="E391" s="11" t="s">
        <v>40</v>
      </c>
      <c r="F391" s="11">
        <v>200</v>
      </c>
      <c r="G391" s="79">
        <f>VLOOKUP(B391,Sheet1!$C$11:$K$3568,9,0)</f>
        <v>200</v>
      </c>
      <c r="H391" s="83">
        <f t="shared" si="6"/>
        <v>1</v>
      </c>
      <c r="I391" s="25" t="s">
        <v>13</v>
      </c>
      <c r="J391" s="6" t="s">
        <v>431</v>
      </c>
      <c r="K391" s="7">
        <v>197615000</v>
      </c>
      <c r="L391" s="7">
        <v>0</v>
      </c>
      <c r="M391" s="6"/>
      <c r="N391" s="8"/>
    </row>
    <row r="392" spans="1:14" ht="18" customHeight="1" x14ac:dyDescent="0.25">
      <c r="A392" s="6">
        <v>390</v>
      </c>
      <c r="B392" s="24" t="s">
        <v>1017</v>
      </c>
      <c r="C392" s="28" t="s">
        <v>470</v>
      </c>
      <c r="D392" s="77" t="s">
        <v>470</v>
      </c>
      <c r="E392" s="11" t="s">
        <v>40</v>
      </c>
      <c r="F392" s="11">
        <v>200</v>
      </c>
      <c r="G392" s="79">
        <f>VLOOKUP(B392,Sheet1!$C$11:$K$3568,9,0)</f>
        <v>200</v>
      </c>
      <c r="H392" s="83">
        <f t="shared" si="6"/>
        <v>1</v>
      </c>
      <c r="I392" s="25" t="s">
        <v>13</v>
      </c>
      <c r="J392" s="6" t="s">
        <v>431</v>
      </c>
      <c r="K392" s="7">
        <v>198082222</v>
      </c>
      <c r="L392" s="7">
        <v>0</v>
      </c>
      <c r="M392" s="6"/>
      <c r="N392" s="8"/>
    </row>
    <row r="393" spans="1:14" ht="18" customHeight="1" x14ac:dyDescent="0.25">
      <c r="A393" s="6">
        <v>391</v>
      </c>
      <c r="B393" s="24" t="s">
        <v>4968</v>
      </c>
      <c r="C393" s="28" t="s">
        <v>471</v>
      </c>
      <c r="D393" s="77" t="s">
        <v>471</v>
      </c>
      <c r="E393" s="11" t="s">
        <v>18</v>
      </c>
      <c r="F393" s="11">
        <v>200</v>
      </c>
      <c r="G393" s="79">
        <f>VLOOKUP(B393,Sheet1!$C$11:$K$3568,9,0)</f>
        <v>200</v>
      </c>
      <c r="H393" s="83">
        <f t="shared" si="6"/>
        <v>1</v>
      </c>
      <c r="I393" s="25" t="s">
        <v>14</v>
      </c>
      <c r="J393" s="6" t="s">
        <v>393</v>
      </c>
      <c r="K393" s="7">
        <v>2985900</v>
      </c>
      <c r="L393" s="7">
        <v>0</v>
      </c>
      <c r="M393" s="6"/>
      <c r="N393" s="8"/>
    </row>
    <row r="394" spans="1:14" ht="18" customHeight="1" x14ac:dyDescent="0.25">
      <c r="A394" s="6">
        <v>392</v>
      </c>
      <c r="B394" s="24" t="s">
        <v>1005</v>
      </c>
      <c r="C394" s="28" t="s">
        <v>472</v>
      </c>
      <c r="D394" s="77" t="s">
        <v>472</v>
      </c>
      <c r="E394" s="11" t="s">
        <v>18</v>
      </c>
      <c r="F394" s="11">
        <v>200</v>
      </c>
      <c r="G394" s="79">
        <f>VLOOKUP(B394,Sheet1!$C$11:$K$3568,9,0)</f>
        <v>200</v>
      </c>
      <c r="H394" s="83">
        <f t="shared" si="6"/>
        <v>1</v>
      </c>
      <c r="I394" s="25" t="s">
        <v>13</v>
      </c>
      <c r="J394" s="6" t="s">
        <v>393</v>
      </c>
      <c r="K394" s="7">
        <v>198082222</v>
      </c>
      <c r="L394" s="7">
        <v>0</v>
      </c>
      <c r="M394" s="6"/>
      <c r="N394" s="8"/>
    </row>
    <row r="395" spans="1:14" ht="18" customHeight="1" x14ac:dyDescent="0.25">
      <c r="A395" s="6">
        <v>393</v>
      </c>
      <c r="B395" s="24" t="s">
        <v>4965</v>
      </c>
      <c r="C395" s="28" t="s">
        <v>473</v>
      </c>
      <c r="D395" s="77" t="s">
        <v>473</v>
      </c>
      <c r="E395" s="11" t="s">
        <v>18</v>
      </c>
      <c r="F395" s="11">
        <v>200</v>
      </c>
      <c r="G395" s="79">
        <f>VLOOKUP(B395,Sheet1!$C$11:$K$3568,9,0)</f>
        <v>200</v>
      </c>
      <c r="H395" s="83">
        <f t="shared" si="6"/>
        <v>1</v>
      </c>
      <c r="I395" s="25" t="s">
        <v>13</v>
      </c>
      <c r="J395" s="6" t="s">
        <v>393</v>
      </c>
      <c r="K395" s="7">
        <v>198082222</v>
      </c>
      <c r="L395" s="7">
        <v>0</v>
      </c>
      <c r="M395" s="6"/>
      <c r="N395" s="8"/>
    </row>
    <row r="396" spans="1:14" ht="18" customHeight="1" x14ac:dyDescent="0.25">
      <c r="A396" s="6">
        <v>394</v>
      </c>
      <c r="B396" s="24" t="s">
        <v>4980</v>
      </c>
      <c r="C396" s="28" t="s">
        <v>474</v>
      </c>
      <c r="D396" s="77" t="s">
        <v>474</v>
      </c>
      <c r="E396" s="11" t="s">
        <v>475</v>
      </c>
      <c r="F396" s="11">
        <v>225</v>
      </c>
      <c r="G396" s="79">
        <f>VLOOKUP(B396,Sheet1!$C$11:$K$3568,9,0)</f>
        <v>225</v>
      </c>
      <c r="H396" s="83">
        <f t="shared" si="6"/>
        <v>1</v>
      </c>
      <c r="I396" s="25" t="s">
        <v>13</v>
      </c>
      <c r="J396" s="6">
        <v>1975</v>
      </c>
      <c r="K396" s="7">
        <v>209744100</v>
      </c>
      <c r="L396" s="7">
        <v>0</v>
      </c>
      <c r="M396" s="6"/>
      <c r="N396" s="8"/>
    </row>
    <row r="397" spans="1:14" ht="18" customHeight="1" x14ac:dyDescent="0.25">
      <c r="A397" s="6">
        <v>395</v>
      </c>
      <c r="B397" s="24" t="s">
        <v>4983</v>
      </c>
      <c r="C397" s="28" t="s">
        <v>476</v>
      </c>
      <c r="D397" s="77" t="s">
        <v>476</v>
      </c>
      <c r="E397" s="11" t="s">
        <v>16</v>
      </c>
      <c r="F397" s="11">
        <v>225</v>
      </c>
      <c r="G397" s="79">
        <f>VLOOKUP(B397,Sheet1!$C$11:$K$3568,9,0)</f>
        <v>225</v>
      </c>
      <c r="H397" s="83">
        <f t="shared" si="6"/>
        <v>1</v>
      </c>
      <c r="I397" s="25" t="s">
        <v>13</v>
      </c>
      <c r="J397" s="6" t="s">
        <v>42</v>
      </c>
      <c r="K397" s="7">
        <v>209744100</v>
      </c>
      <c r="L397" s="7">
        <v>0</v>
      </c>
      <c r="M397" s="6"/>
      <c r="N397" s="8"/>
    </row>
    <row r="398" spans="1:14" ht="18" customHeight="1" x14ac:dyDescent="0.25">
      <c r="A398" s="6">
        <v>396</v>
      </c>
      <c r="B398" s="24" t="s">
        <v>10658</v>
      </c>
      <c r="C398" s="28" t="s">
        <v>477</v>
      </c>
      <c r="D398" s="77" t="s">
        <v>477</v>
      </c>
      <c r="E398" s="11" t="s">
        <v>16</v>
      </c>
      <c r="F398" s="11">
        <v>225</v>
      </c>
      <c r="G398" s="79">
        <f>VLOOKUP(B398,Sheet1!$C$11:$K$3568,9,0)</f>
        <v>225</v>
      </c>
      <c r="H398" s="83">
        <f t="shared" si="6"/>
        <v>1</v>
      </c>
      <c r="I398" s="25" t="s">
        <v>13</v>
      </c>
      <c r="J398" s="6" t="s">
        <v>42</v>
      </c>
      <c r="K398" s="7">
        <v>197615000</v>
      </c>
      <c r="L398" s="7">
        <v>0</v>
      </c>
      <c r="M398" s="6"/>
      <c r="N398" s="8"/>
    </row>
    <row r="399" spans="1:14" ht="18" customHeight="1" x14ac:dyDescent="0.25">
      <c r="A399" s="6">
        <v>397</v>
      </c>
      <c r="B399" s="24" t="s">
        <v>6894</v>
      </c>
      <c r="C399" s="28" t="s">
        <v>478</v>
      </c>
      <c r="D399" s="77" t="s">
        <v>478</v>
      </c>
      <c r="E399" s="11" t="s">
        <v>16</v>
      </c>
      <c r="F399" s="11">
        <v>225</v>
      </c>
      <c r="G399" s="79">
        <f>VLOOKUP(B399,Sheet1!$C$11:$K$3568,9,0)</f>
        <v>225</v>
      </c>
      <c r="H399" s="83">
        <f t="shared" si="6"/>
        <v>1</v>
      </c>
      <c r="I399" s="25" t="s">
        <v>13</v>
      </c>
      <c r="J399" s="6" t="s">
        <v>42</v>
      </c>
      <c r="K399" s="7">
        <v>209744100</v>
      </c>
      <c r="L399" s="7">
        <v>0</v>
      </c>
      <c r="M399" s="6"/>
      <c r="N399" s="8"/>
    </row>
    <row r="400" spans="1:14" ht="18" customHeight="1" x14ac:dyDescent="0.25">
      <c r="A400" s="6">
        <v>398</v>
      </c>
      <c r="B400" s="24" t="s">
        <v>10661</v>
      </c>
      <c r="C400" s="28" t="s">
        <v>479</v>
      </c>
      <c r="D400" s="77" t="s">
        <v>479</v>
      </c>
      <c r="E400" s="11" t="s">
        <v>16</v>
      </c>
      <c r="F400" s="11">
        <v>225</v>
      </c>
      <c r="G400" s="79">
        <f>VLOOKUP(B400,Sheet1!$C$11:$K$3568,9,0)</f>
        <v>225</v>
      </c>
      <c r="H400" s="83">
        <f t="shared" si="6"/>
        <v>1</v>
      </c>
      <c r="I400" s="25" t="s">
        <v>13</v>
      </c>
      <c r="J400" s="6" t="s">
        <v>42</v>
      </c>
      <c r="K400" s="7">
        <v>209744100</v>
      </c>
      <c r="L400" s="7">
        <v>0</v>
      </c>
      <c r="M400" s="6"/>
      <c r="N400" s="8"/>
    </row>
    <row r="401" spans="1:14" ht="18" customHeight="1" x14ac:dyDescent="0.25">
      <c r="A401" s="6">
        <v>399</v>
      </c>
      <c r="B401" s="24" t="s">
        <v>10655</v>
      </c>
      <c r="C401" s="28" t="s">
        <v>480</v>
      </c>
      <c r="D401" s="77" t="s">
        <v>480</v>
      </c>
      <c r="E401" s="11" t="s">
        <v>16</v>
      </c>
      <c r="F401" s="11">
        <v>225</v>
      </c>
      <c r="G401" s="79">
        <f>VLOOKUP(B401,Sheet1!$C$11:$K$3568,9,0)</f>
        <v>225</v>
      </c>
      <c r="H401" s="83">
        <f t="shared" si="6"/>
        <v>1</v>
      </c>
      <c r="I401" s="25" t="s">
        <v>13</v>
      </c>
      <c r="J401" s="6" t="s">
        <v>42</v>
      </c>
      <c r="K401" s="7">
        <v>209744100</v>
      </c>
      <c r="L401" s="7">
        <v>0</v>
      </c>
      <c r="M401" s="6"/>
      <c r="N401" s="8"/>
    </row>
    <row r="402" spans="1:14" ht="18" customHeight="1" x14ac:dyDescent="0.25">
      <c r="A402" s="6">
        <v>400</v>
      </c>
      <c r="B402" s="24" t="s">
        <v>6891</v>
      </c>
      <c r="C402" s="28" t="s">
        <v>481</v>
      </c>
      <c r="D402" s="77" t="s">
        <v>481</v>
      </c>
      <c r="E402" s="11" t="s">
        <v>16</v>
      </c>
      <c r="F402" s="11">
        <v>225</v>
      </c>
      <c r="G402" s="79">
        <f>VLOOKUP(B402,Sheet1!$C$11:$K$3568,9,0)</f>
        <v>225</v>
      </c>
      <c r="H402" s="83">
        <f t="shared" si="6"/>
        <v>1</v>
      </c>
      <c r="I402" s="25" t="s">
        <v>13</v>
      </c>
      <c r="J402" s="6" t="s">
        <v>42</v>
      </c>
      <c r="K402" s="7">
        <v>209744100</v>
      </c>
      <c r="L402" s="7">
        <v>0</v>
      </c>
      <c r="M402" s="6"/>
      <c r="N402" s="8"/>
    </row>
    <row r="403" spans="1:14" ht="18" customHeight="1" x14ac:dyDescent="0.25">
      <c r="A403" s="6">
        <v>401</v>
      </c>
      <c r="B403" s="24" t="s">
        <v>14304</v>
      </c>
      <c r="C403" s="28" t="s">
        <v>482</v>
      </c>
      <c r="D403" s="77" t="s">
        <v>482</v>
      </c>
      <c r="E403" s="11" t="s">
        <v>483</v>
      </c>
      <c r="F403" s="11">
        <v>250</v>
      </c>
      <c r="G403" s="79">
        <f>VLOOKUP(B403,Sheet1!$C$11:$K$3568,9,0)</f>
        <v>250</v>
      </c>
      <c r="H403" s="83">
        <f t="shared" si="6"/>
        <v>1</v>
      </c>
      <c r="I403" s="25" t="s">
        <v>13</v>
      </c>
      <c r="J403" s="6" t="s">
        <v>484</v>
      </c>
      <c r="K403" s="7">
        <v>233049000</v>
      </c>
      <c r="L403" s="7">
        <v>0</v>
      </c>
      <c r="M403" s="6"/>
      <c r="N403" s="8"/>
    </row>
    <row r="404" spans="1:14" ht="18" customHeight="1" x14ac:dyDescent="0.25">
      <c r="A404" s="6">
        <v>402</v>
      </c>
      <c r="B404" s="24" t="s">
        <v>4998</v>
      </c>
      <c r="C404" s="28" t="s">
        <v>485</v>
      </c>
      <c r="D404" s="77" t="s">
        <v>485</v>
      </c>
      <c r="E404" s="11" t="s">
        <v>11</v>
      </c>
      <c r="F404" s="11">
        <v>250</v>
      </c>
      <c r="G404" s="79">
        <f>VLOOKUP(B404,Sheet1!$C$11:$K$3568,9,0)</f>
        <v>250</v>
      </c>
      <c r="H404" s="83">
        <f t="shared" si="6"/>
        <v>1</v>
      </c>
      <c r="I404" s="25" t="s">
        <v>13</v>
      </c>
      <c r="J404" s="6" t="s">
        <v>44</v>
      </c>
      <c r="K404" s="7">
        <v>233049000</v>
      </c>
      <c r="L404" s="7">
        <v>0</v>
      </c>
      <c r="M404" s="6"/>
      <c r="N404" s="8"/>
    </row>
    <row r="405" spans="1:14" ht="18" customHeight="1" x14ac:dyDescent="0.25">
      <c r="A405" s="6">
        <v>403</v>
      </c>
      <c r="B405" s="24" t="s">
        <v>6906</v>
      </c>
      <c r="C405" s="28" t="s">
        <v>486</v>
      </c>
      <c r="D405" s="77" t="s">
        <v>486</v>
      </c>
      <c r="E405" s="11" t="s">
        <v>11</v>
      </c>
      <c r="F405" s="11">
        <v>250</v>
      </c>
      <c r="G405" s="79">
        <f>VLOOKUP(B405,Sheet1!$C$11:$K$3568,9,0)</f>
        <v>250</v>
      </c>
      <c r="H405" s="83">
        <f t="shared" si="6"/>
        <v>1</v>
      </c>
      <c r="I405" s="25" t="s">
        <v>13</v>
      </c>
      <c r="J405" s="6" t="s">
        <v>43</v>
      </c>
      <c r="K405" s="7">
        <v>37284150</v>
      </c>
      <c r="L405" s="7">
        <v>0</v>
      </c>
      <c r="M405" s="6"/>
      <c r="N405" s="8"/>
    </row>
    <row r="406" spans="1:14" ht="18" customHeight="1" x14ac:dyDescent="0.25">
      <c r="A406" s="6">
        <v>404</v>
      </c>
      <c r="B406" s="24" t="s">
        <v>4994</v>
      </c>
      <c r="C406" s="28" t="s">
        <v>487</v>
      </c>
      <c r="D406" s="77" t="s">
        <v>487</v>
      </c>
      <c r="E406" s="11" t="s">
        <v>11</v>
      </c>
      <c r="F406" s="11">
        <v>250</v>
      </c>
      <c r="G406" s="79">
        <f>VLOOKUP(B406,Sheet1!$C$11:$K$3568,9,0)</f>
        <v>250</v>
      </c>
      <c r="H406" s="83">
        <f t="shared" si="6"/>
        <v>1</v>
      </c>
      <c r="I406" s="25" t="s">
        <v>13</v>
      </c>
      <c r="J406" s="6" t="s">
        <v>20</v>
      </c>
      <c r="K406" s="7">
        <v>34155000</v>
      </c>
      <c r="L406" s="7">
        <v>0</v>
      </c>
      <c r="M406" s="6"/>
      <c r="N406" s="8"/>
    </row>
    <row r="407" spans="1:14" ht="18" customHeight="1" x14ac:dyDescent="0.25">
      <c r="A407" s="6">
        <v>405</v>
      </c>
      <c r="B407" s="24" t="s">
        <v>8872</v>
      </c>
      <c r="C407" s="28" t="s">
        <v>488</v>
      </c>
      <c r="D407" s="77" t="s">
        <v>488</v>
      </c>
      <c r="E407" s="11" t="s">
        <v>11</v>
      </c>
      <c r="F407" s="11">
        <v>250</v>
      </c>
      <c r="G407" s="79">
        <f>VLOOKUP(B407,Sheet1!$C$11:$K$3568,9,0)</f>
        <v>250</v>
      </c>
      <c r="H407" s="83">
        <f t="shared" si="6"/>
        <v>1</v>
      </c>
      <c r="I407" s="25" t="s">
        <v>13</v>
      </c>
      <c r="J407" s="6" t="s">
        <v>185</v>
      </c>
      <c r="K407" s="7">
        <v>228388000</v>
      </c>
      <c r="L407" s="7">
        <v>0</v>
      </c>
      <c r="M407" s="6"/>
      <c r="N407" s="8"/>
    </row>
    <row r="408" spans="1:14" ht="18" customHeight="1" x14ac:dyDescent="0.25">
      <c r="A408" s="6">
        <v>406</v>
      </c>
      <c r="B408" s="24" t="s">
        <v>14315</v>
      </c>
      <c r="C408" s="28" t="s">
        <v>489</v>
      </c>
      <c r="D408" s="77" t="s">
        <v>489</v>
      </c>
      <c r="E408" s="11" t="s">
        <v>47</v>
      </c>
      <c r="F408" s="11">
        <v>250</v>
      </c>
      <c r="G408" s="79">
        <f>VLOOKUP(B408,Sheet1!$C$11:$K$3568,9,0)</f>
        <v>250</v>
      </c>
      <c r="H408" s="83">
        <f t="shared" si="6"/>
        <v>1</v>
      </c>
      <c r="I408" s="25" t="s">
        <v>13</v>
      </c>
      <c r="J408" s="6" t="s">
        <v>391</v>
      </c>
      <c r="K408" s="7">
        <v>233049000</v>
      </c>
      <c r="L408" s="7">
        <v>0</v>
      </c>
      <c r="M408" s="6"/>
      <c r="N408" s="8"/>
    </row>
    <row r="409" spans="1:14" ht="18" customHeight="1" x14ac:dyDescent="0.25">
      <c r="A409" s="6">
        <v>407</v>
      </c>
      <c r="B409" s="24" t="s">
        <v>3132</v>
      </c>
      <c r="C409" s="28" t="s">
        <v>490</v>
      </c>
      <c r="D409" s="77" t="s">
        <v>490</v>
      </c>
      <c r="E409" s="11" t="s">
        <v>40</v>
      </c>
      <c r="F409" s="11">
        <v>250</v>
      </c>
      <c r="G409" s="79">
        <f>VLOOKUP(B409,Sheet1!$C$11:$K$3568,9,0)</f>
        <v>250</v>
      </c>
      <c r="H409" s="83">
        <f t="shared" si="6"/>
        <v>1</v>
      </c>
      <c r="I409" s="25" t="s">
        <v>13</v>
      </c>
      <c r="J409" s="6" t="s">
        <v>431</v>
      </c>
      <c r="K409" s="7">
        <v>233049000</v>
      </c>
      <c r="L409" s="7">
        <v>0</v>
      </c>
      <c r="M409" s="6"/>
      <c r="N409" s="8"/>
    </row>
    <row r="410" spans="1:14" ht="18" customHeight="1" x14ac:dyDescent="0.25">
      <c r="A410" s="6">
        <v>408</v>
      </c>
      <c r="B410" s="24" t="s">
        <v>3135</v>
      </c>
      <c r="C410" s="28" t="s">
        <v>491</v>
      </c>
      <c r="D410" s="77" t="s">
        <v>491</v>
      </c>
      <c r="E410" s="11" t="s">
        <v>40</v>
      </c>
      <c r="F410" s="11">
        <v>250</v>
      </c>
      <c r="G410" s="79">
        <f>VLOOKUP(B410,Sheet1!$C$11:$K$3568,9,0)</f>
        <v>250</v>
      </c>
      <c r="H410" s="83">
        <f t="shared" si="6"/>
        <v>1</v>
      </c>
      <c r="I410" s="25" t="s">
        <v>13</v>
      </c>
      <c r="J410" s="6" t="s">
        <v>51</v>
      </c>
      <c r="K410" s="7">
        <v>48701440</v>
      </c>
      <c r="L410" s="7">
        <v>0</v>
      </c>
      <c r="M410" s="6"/>
      <c r="N410" s="8"/>
    </row>
    <row r="411" spans="1:14" ht="18" customHeight="1" x14ac:dyDescent="0.25">
      <c r="A411" s="6">
        <v>409</v>
      </c>
      <c r="B411" s="24" t="s">
        <v>12565</v>
      </c>
      <c r="C411" s="28" t="s">
        <v>492</v>
      </c>
      <c r="D411" s="77" t="s">
        <v>492</v>
      </c>
      <c r="E411" s="11" t="s">
        <v>40</v>
      </c>
      <c r="F411" s="11">
        <v>250</v>
      </c>
      <c r="G411" s="79">
        <f>VLOOKUP(B411,Sheet1!$C$11:$K$3568,9,0)</f>
        <v>250</v>
      </c>
      <c r="H411" s="83">
        <f t="shared" si="6"/>
        <v>1</v>
      </c>
      <c r="I411" s="25" t="s">
        <v>13</v>
      </c>
      <c r="J411" s="6" t="s">
        <v>51</v>
      </c>
      <c r="K411" s="7">
        <v>233049000</v>
      </c>
      <c r="L411" s="7">
        <v>0</v>
      </c>
      <c r="M411" s="6"/>
      <c r="N411" s="8"/>
    </row>
    <row r="412" spans="1:14" ht="18" customHeight="1" x14ac:dyDescent="0.25">
      <c r="A412" s="6">
        <v>410</v>
      </c>
      <c r="B412" s="24" t="s">
        <v>5001</v>
      </c>
      <c r="C412" s="28" t="s">
        <v>493</v>
      </c>
      <c r="D412" s="77" t="s">
        <v>493</v>
      </c>
      <c r="E412" s="11" t="s">
        <v>40</v>
      </c>
      <c r="F412" s="11">
        <v>250</v>
      </c>
      <c r="G412" s="79">
        <f>VLOOKUP(B412,Sheet1!$C$11:$K$3568,9,0)</f>
        <v>250</v>
      </c>
      <c r="H412" s="83">
        <f t="shared" si="6"/>
        <v>1</v>
      </c>
      <c r="I412" s="25" t="s">
        <v>13</v>
      </c>
      <c r="J412" s="6" t="s">
        <v>51</v>
      </c>
      <c r="K412" s="7">
        <v>228388000</v>
      </c>
      <c r="L412" s="7">
        <v>0</v>
      </c>
      <c r="M412" s="6"/>
      <c r="N412" s="8"/>
    </row>
    <row r="413" spans="1:14" ht="18" customHeight="1" x14ac:dyDescent="0.25">
      <c r="A413" s="6">
        <v>411</v>
      </c>
      <c r="B413" s="24" t="s">
        <v>3128</v>
      </c>
      <c r="C413" s="28" t="s">
        <v>494</v>
      </c>
      <c r="D413" s="77" t="s">
        <v>494</v>
      </c>
      <c r="E413" s="11" t="s">
        <v>40</v>
      </c>
      <c r="F413" s="11">
        <v>250</v>
      </c>
      <c r="G413" s="79">
        <f>VLOOKUP(B413,Sheet1!$C$11:$K$3568,9,0)</f>
        <v>250</v>
      </c>
      <c r="H413" s="83">
        <f t="shared" si="6"/>
        <v>1</v>
      </c>
      <c r="I413" s="25" t="s">
        <v>13</v>
      </c>
      <c r="J413" s="6" t="s">
        <v>51</v>
      </c>
      <c r="K413" s="7">
        <v>48701440</v>
      </c>
      <c r="L413" s="7">
        <v>0</v>
      </c>
      <c r="M413" s="6"/>
      <c r="N413" s="8"/>
    </row>
    <row r="414" spans="1:14" ht="18" customHeight="1" x14ac:dyDescent="0.25">
      <c r="A414" s="6">
        <v>412</v>
      </c>
      <c r="B414" s="24" t="s">
        <v>14032</v>
      </c>
      <c r="C414" s="28" t="s">
        <v>495</v>
      </c>
      <c r="D414" s="77" t="s">
        <v>495</v>
      </c>
      <c r="E414" s="11" t="s">
        <v>40</v>
      </c>
      <c r="F414" s="11">
        <v>250</v>
      </c>
      <c r="G414" s="79">
        <f>VLOOKUP(B414,Sheet1!$C$11:$K$3568,9,0)</f>
        <v>250</v>
      </c>
      <c r="H414" s="83">
        <f t="shared" si="6"/>
        <v>1</v>
      </c>
      <c r="I414" s="25" t="s">
        <v>13</v>
      </c>
      <c r="J414" s="6" t="s">
        <v>51</v>
      </c>
      <c r="K414" s="7">
        <v>233049000</v>
      </c>
      <c r="L414" s="7">
        <v>21323243</v>
      </c>
      <c r="M414" s="6"/>
      <c r="N414" s="8"/>
    </row>
    <row r="415" spans="1:14" ht="18" customHeight="1" x14ac:dyDescent="0.25">
      <c r="A415" s="6">
        <v>413</v>
      </c>
      <c r="B415" s="24" t="s">
        <v>12505</v>
      </c>
      <c r="C415" s="28" t="s">
        <v>496</v>
      </c>
      <c r="D415" s="77" t="s">
        <v>496</v>
      </c>
      <c r="E415" s="11" t="s">
        <v>453</v>
      </c>
      <c r="F415" s="11">
        <v>300</v>
      </c>
      <c r="G415" s="79">
        <f>VLOOKUP(B415,Sheet1!$C$11:$K$3568,9,0)</f>
        <v>300</v>
      </c>
      <c r="H415" s="83">
        <f t="shared" si="6"/>
        <v>1</v>
      </c>
      <c r="I415" s="25" t="s">
        <v>13</v>
      </c>
      <c r="J415" s="6" t="s">
        <v>454</v>
      </c>
      <c r="K415" s="7">
        <v>263668125</v>
      </c>
      <c r="L415" s="7">
        <v>0</v>
      </c>
      <c r="M415" s="6"/>
      <c r="N415" s="8"/>
    </row>
    <row r="416" spans="1:14" ht="18" customHeight="1" x14ac:dyDescent="0.25">
      <c r="A416" s="6">
        <v>414</v>
      </c>
      <c r="B416" s="24" t="s">
        <v>3078</v>
      </c>
      <c r="C416" s="28" t="s">
        <v>497</v>
      </c>
      <c r="D416" s="77" t="s">
        <v>497</v>
      </c>
      <c r="E416" s="11" t="s">
        <v>435</v>
      </c>
      <c r="F416" s="11">
        <v>300</v>
      </c>
      <c r="G416" s="79">
        <f>VLOOKUP(B416,Sheet1!$C$11:$K$3568,9,0)</f>
        <v>300</v>
      </c>
      <c r="H416" s="83">
        <f t="shared" si="6"/>
        <v>1</v>
      </c>
      <c r="I416" s="25" t="s">
        <v>13</v>
      </c>
      <c r="J416" s="6" t="s">
        <v>436</v>
      </c>
      <c r="K416" s="7">
        <v>50496000</v>
      </c>
      <c r="L416" s="7">
        <v>0</v>
      </c>
      <c r="M416" s="6"/>
      <c r="N416" s="8"/>
    </row>
    <row r="417" spans="1:14" ht="18" customHeight="1" x14ac:dyDescent="0.25">
      <c r="A417" s="6">
        <v>415</v>
      </c>
      <c r="B417" s="24" t="s">
        <v>4946</v>
      </c>
      <c r="C417" s="28" t="s">
        <v>498</v>
      </c>
      <c r="D417" s="77" t="s">
        <v>498</v>
      </c>
      <c r="E417" s="11" t="s">
        <v>435</v>
      </c>
      <c r="F417" s="11">
        <v>300</v>
      </c>
      <c r="G417" s="79">
        <f>VLOOKUP(B417,Sheet1!$C$11:$K$3568,9,0)</f>
        <v>300</v>
      </c>
      <c r="H417" s="83">
        <f t="shared" si="6"/>
        <v>1</v>
      </c>
      <c r="I417" s="25" t="s">
        <v>13</v>
      </c>
      <c r="J417" s="6" t="s">
        <v>436</v>
      </c>
      <c r="K417" s="7">
        <v>50496000</v>
      </c>
      <c r="L417" s="7">
        <v>0</v>
      </c>
      <c r="M417" s="6"/>
      <c r="N417" s="8"/>
    </row>
    <row r="418" spans="1:14" ht="18" customHeight="1" x14ac:dyDescent="0.25">
      <c r="A418" s="6">
        <v>416</v>
      </c>
      <c r="B418" s="24" t="s">
        <v>3092</v>
      </c>
      <c r="C418" s="28" t="s">
        <v>499</v>
      </c>
      <c r="D418" s="77" t="s">
        <v>499</v>
      </c>
      <c r="E418" s="11" t="s">
        <v>435</v>
      </c>
      <c r="F418" s="11">
        <v>300</v>
      </c>
      <c r="G418" s="79">
        <f>VLOOKUP(B418,Sheet1!$C$11:$K$3568,9,0)</f>
        <v>300</v>
      </c>
      <c r="H418" s="83">
        <f t="shared" si="6"/>
        <v>1</v>
      </c>
      <c r="I418" s="25" t="s">
        <v>13</v>
      </c>
      <c r="J418" s="6" t="s">
        <v>436</v>
      </c>
      <c r="K418" s="7">
        <v>263668125</v>
      </c>
      <c r="L418" s="7">
        <v>0</v>
      </c>
      <c r="M418" s="6"/>
      <c r="N418" s="8"/>
    </row>
    <row r="419" spans="1:14" ht="18" customHeight="1" x14ac:dyDescent="0.25">
      <c r="A419" s="6">
        <v>417</v>
      </c>
      <c r="B419" s="24" t="s">
        <v>985</v>
      </c>
      <c r="C419" s="28" t="s">
        <v>500</v>
      </c>
      <c r="D419" s="77" t="s">
        <v>500</v>
      </c>
      <c r="E419" s="11" t="s">
        <v>435</v>
      </c>
      <c r="F419" s="11">
        <v>300</v>
      </c>
      <c r="G419" s="79">
        <f>VLOOKUP(B419,Sheet1!$C$11:$K$3568,9,0)</f>
        <v>300</v>
      </c>
      <c r="H419" s="83">
        <f t="shared" si="6"/>
        <v>1</v>
      </c>
      <c r="I419" s="25" t="s">
        <v>13</v>
      </c>
      <c r="J419" s="6" t="s">
        <v>436</v>
      </c>
      <c r="K419" s="7">
        <v>263668125</v>
      </c>
      <c r="L419" s="7">
        <v>0</v>
      </c>
      <c r="M419" s="6"/>
      <c r="N419" s="8"/>
    </row>
    <row r="420" spans="1:14" ht="18" customHeight="1" x14ac:dyDescent="0.25">
      <c r="A420" s="6">
        <v>418</v>
      </c>
      <c r="B420" s="24" t="s">
        <v>997</v>
      </c>
      <c r="C420" s="28" t="s">
        <v>501</v>
      </c>
      <c r="D420" s="77" t="s">
        <v>501</v>
      </c>
      <c r="E420" s="11" t="s">
        <v>16</v>
      </c>
      <c r="F420" s="11">
        <v>300</v>
      </c>
      <c r="G420" s="79">
        <f>VLOOKUP(B420,Sheet1!$C$11:$K$3568,9,0)</f>
        <v>300</v>
      </c>
      <c r="H420" s="83">
        <f t="shared" si="6"/>
        <v>1</v>
      </c>
      <c r="I420" s="25" t="s">
        <v>13</v>
      </c>
      <c r="J420" s="6" t="s">
        <v>42</v>
      </c>
      <c r="K420" s="7">
        <v>263668125</v>
      </c>
      <c r="L420" s="7">
        <v>0</v>
      </c>
      <c r="M420" s="6"/>
      <c r="N420" s="8"/>
    </row>
    <row r="421" spans="1:14" ht="18" customHeight="1" x14ac:dyDescent="0.25">
      <c r="A421" s="6">
        <v>419</v>
      </c>
      <c r="B421" s="24" t="s">
        <v>990</v>
      </c>
      <c r="C421" s="28" t="s">
        <v>502</v>
      </c>
      <c r="D421" s="77" t="s">
        <v>502</v>
      </c>
      <c r="E421" s="11" t="s">
        <v>16</v>
      </c>
      <c r="F421" s="11">
        <v>300</v>
      </c>
      <c r="G421" s="79">
        <f>VLOOKUP(B421,Sheet1!$C$11:$K$3568,9,0)</f>
        <v>300</v>
      </c>
      <c r="H421" s="83">
        <f t="shared" si="6"/>
        <v>1</v>
      </c>
      <c r="I421" s="25" t="s">
        <v>13</v>
      </c>
      <c r="J421" s="6" t="s">
        <v>42</v>
      </c>
      <c r="K421" s="7">
        <v>263668125</v>
      </c>
      <c r="L421" s="7">
        <v>0</v>
      </c>
      <c r="M421" s="6"/>
      <c r="N421" s="8"/>
    </row>
    <row r="422" spans="1:14" ht="18" customHeight="1" x14ac:dyDescent="0.25">
      <c r="A422" s="6">
        <v>420</v>
      </c>
      <c r="B422" s="24" t="s">
        <v>3082</v>
      </c>
      <c r="C422" s="28" t="s">
        <v>503</v>
      </c>
      <c r="D422" s="77" t="s">
        <v>503</v>
      </c>
      <c r="E422" s="11" t="s">
        <v>16</v>
      </c>
      <c r="F422" s="11">
        <v>300</v>
      </c>
      <c r="G422" s="79">
        <f>VLOOKUP(B422,Sheet1!$C$11:$K$3568,9,0)</f>
        <v>300</v>
      </c>
      <c r="H422" s="83">
        <f t="shared" si="6"/>
        <v>1</v>
      </c>
      <c r="I422" s="25" t="s">
        <v>13</v>
      </c>
      <c r="J422" s="6" t="s">
        <v>42</v>
      </c>
      <c r="K422" s="7">
        <v>263668125</v>
      </c>
      <c r="L422" s="7">
        <v>0</v>
      </c>
      <c r="M422" s="6"/>
      <c r="N422" s="8"/>
    </row>
    <row r="423" spans="1:14" ht="18" customHeight="1" x14ac:dyDescent="0.25">
      <c r="A423" s="6">
        <v>421</v>
      </c>
      <c r="B423" s="24" t="s">
        <v>4954</v>
      </c>
      <c r="C423" s="28" t="s">
        <v>504</v>
      </c>
      <c r="D423" s="77" t="s">
        <v>504</v>
      </c>
      <c r="E423" s="11" t="s">
        <v>16</v>
      </c>
      <c r="F423" s="11">
        <v>300</v>
      </c>
      <c r="G423" s="79">
        <f>VLOOKUP(B423,Sheet1!$C$11:$K$3568,9,0)</f>
        <v>300</v>
      </c>
      <c r="H423" s="83">
        <f t="shared" si="6"/>
        <v>1</v>
      </c>
      <c r="I423" s="25" t="s">
        <v>13</v>
      </c>
      <c r="J423" s="6" t="s">
        <v>42</v>
      </c>
      <c r="K423" s="7">
        <v>263668125</v>
      </c>
      <c r="L423" s="7">
        <v>0</v>
      </c>
      <c r="M423" s="6"/>
      <c r="N423" s="8"/>
    </row>
    <row r="424" spans="1:14" ht="18" customHeight="1" x14ac:dyDescent="0.25">
      <c r="A424" s="6">
        <v>422</v>
      </c>
      <c r="B424" s="24" t="s">
        <v>6873</v>
      </c>
      <c r="C424" s="28" t="s">
        <v>505</v>
      </c>
      <c r="D424" s="77" t="s">
        <v>505</v>
      </c>
      <c r="E424" s="11" t="s">
        <v>47</v>
      </c>
      <c r="F424" s="11">
        <v>300</v>
      </c>
      <c r="G424" s="79">
        <f>VLOOKUP(B424,Sheet1!$C$11:$K$3568,9,0)</f>
        <v>300</v>
      </c>
      <c r="H424" s="83">
        <f t="shared" si="6"/>
        <v>1</v>
      </c>
      <c r="I424" s="25" t="s">
        <v>13</v>
      </c>
      <c r="J424" s="6" t="s">
        <v>391</v>
      </c>
      <c r="K424" s="7">
        <v>263668125</v>
      </c>
      <c r="L424" s="7">
        <v>0</v>
      </c>
      <c r="M424" s="6"/>
      <c r="N424" s="8"/>
    </row>
    <row r="425" spans="1:14" ht="18" customHeight="1" x14ac:dyDescent="0.25">
      <c r="A425" s="6">
        <v>423</v>
      </c>
      <c r="B425" s="24" t="s">
        <v>3089</v>
      </c>
      <c r="C425" s="28" t="s">
        <v>506</v>
      </c>
      <c r="D425" s="77" t="s">
        <v>506</v>
      </c>
      <c r="E425" s="11" t="s">
        <v>49</v>
      </c>
      <c r="F425" s="11">
        <v>315</v>
      </c>
      <c r="G425" s="79">
        <f>VLOOKUP(B425,Sheet1!$C$11:$K$3568,9,0)</f>
        <v>315</v>
      </c>
      <c r="H425" s="83">
        <f t="shared" si="6"/>
        <v>1</v>
      </c>
      <c r="I425" s="25" t="s">
        <v>13</v>
      </c>
      <c r="J425" s="6" t="s">
        <v>457</v>
      </c>
      <c r="K425" s="7">
        <v>276851531</v>
      </c>
      <c r="L425" s="7">
        <v>0</v>
      </c>
      <c r="M425" s="6"/>
      <c r="N425" s="8"/>
    </row>
    <row r="426" spans="1:14" ht="18" customHeight="1" x14ac:dyDescent="0.25">
      <c r="A426" s="6">
        <v>424</v>
      </c>
      <c r="B426" s="24" t="s">
        <v>5008</v>
      </c>
      <c r="C426" s="28" t="s">
        <v>507</v>
      </c>
      <c r="D426" s="77" t="s">
        <v>507</v>
      </c>
      <c r="E426" s="11" t="s">
        <v>483</v>
      </c>
      <c r="F426" s="11">
        <v>315</v>
      </c>
      <c r="G426" s="79">
        <f>VLOOKUP(B426,Sheet1!$C$11:$K$3568,9,0)</f>
        <v>315</v>
      </c>
      <c r="H426" s="83">
        <f t="shared" si="6"/>
        <v>1</v>
      </c>
      <c r="I426" s="25" t="s">
        <v>13</v>
      </c>
      <c r="J426" s="6" t="s">
        <v>484</v>
      </c>
      <c r="K426" s="7">
        <v>276851531</v>
      </c>
      <c r="L426" s="7">
        <v>0</v>
      </c>
      <c r="M426" s="6"/>
      <c r="N426" s="8"/>
    </row>
    <row r="427" spans="1:14" ht="18" customHeight="1" x14ac:dyDescent="0.25">
      <c r="A427" s="6">
        <v>425</v>
      </c>
      <c r="B427" s="24" t="s">
        <v>8843</v>
      </c>
      <c r="C427" s="28" t="s">
        <v>508</v>
      </c>
      <c r="D427" s="77" t="s">
        <v>508</v>
      </c>
      <c r="E427" s="11" t="s">
        <v>483</v>
      </c>
      <c r="F427" s="11">
        <v>315</v>
      </c>
      <c r="G427" s="79">
        <f>VLOOKUP(B427,Sheet1!$C$11:$K$3568,9,0)</f>
        <v>315</v>
      </c>
      <c r="H427" s="83">
        <f t="shared" si="6"/>
        <v>1</v>
      </c>
      <c r="I427" s="25" t="s">
        <v>13</v>
      </c>
      <c r="J427" s="6" t="s">
        <v>484</v>
      </c>
      <c r="K427" s="7">
        <v>276851531</v>
      </c>
      <c r="L427" s="7">
        <v>0</v>
      </c>
      <c r="M427" s="6"/>
      <c r="N427" s="8"/>
    </row>
    <row r="428" spans="1:14" ht="18" customHeight="1" x14ac:dyDescent="0.25">
      <c r="A428" s="6">
        <v>426</v>
      </c>
      <c r="B428" s="24" t="s">
        <v>1126</v>
      </c>
      <c r="C428" s="28" t="s">
        <v>394</v>
      </c>
      <c r="D428" s="77" t="s">
        <v>394</v>
      </c>
      <c r="E428" s="11" t="s">
        <v>47</v>
      </c>
      <c r="F428" s="11">
        <v>315</v>
      </c>
      <c r="G428" s="79">
        <f>VLOOKUP(B428,Sheet1!$C$11:$K$3568,9,0)</f>
        <v>315</v>
      </c>
      <c r="H428" s="83">
        <f t="shared" si="6"/>
        <v>1</v>
      </c>
      <c r="I428" s="25" t="s">
        <v>13</v>
      </c>
      <c r="J428" s="6" t="s">
        <v>391</v>
      </c>
      <c r="K428" s="7">
        <v>276851531</v>
      </c>
      <c r="L428" s="7">
        <v>0</v>
      </c>
      <c r="M428" s="6"/>
      <c r="N428" s="8"/>
    </row>
    <row r="429" spans="1:14" ht="18" customHeight="1" x14ac:dyDescent="0.25">
      <c r="A429" s="6">
        <v>427</v>
      </c>
      <c r="B429" s="24" t="s">
        <v>3108</v>
      </c>
      <c r="C429" s="28" t="s">
        <v>509</v>
      </c>
      <c r="D429" s="77" t="s">
        <v>509</v>
      </c>
      <c r="E429" s="11" t="s">
        <v>47</v>
      </c>
      <c r="F429" s="11">
        <v>315</v>
      </c>
      <c r="G429" s="79">
        <f>VLOOKUP(B429,Sheet1!$C$11:$K$3568,9,0)</f>
        <v>315</v>
      </c>
      <c r="H429" s="83">
        <f t="shared" si="6"/>
        <v>1</v>
      </c>
      <c r="I429" s="25" t="s">
        <v>13</v>
      </c>
      <c r="J429" s="6" t="s">
        <v>391</v>
      </c>
      <c r="K429" s="7">
        <v>276851531</v>
      </c>
      <c r="L429" s="7">
        <v>0</v>
      </c>
      <c r="M429" s="6"/>
      <c r="N429" s="8"/>
    </row>
    <row r="430" spans="1:14" ht="18" customHeight="1" x14ac:dyDescent="0.25">
      <c r="A430" s="6">
        <v>428</v>
      </c>
      <c r="B430" s="24" t="s">
        <v>14258</v>
      </c>
      <c r="C430" s="28" t="s">
        <v>510</v>
      </c>
      <c r="D430" s="77" t="s">
        <v>510</v>
      </c>
      <c r="E430" s="11" t="s">
        <v>40</v>
      </c>
      <c r="F430" s="11">
        <v>315</v>
      </c>
      <c r="G430" s="79">
        <f>VLOOKUP(B430,Sheet1!$C$11:$K$3568,9,0)</f>
        <v>315</v>
      </c>
      <c r="H430" s="83">
        <f t="shared" si="6"/>
        <v>1</v>
      </c>
      <c r="I430" s="25" t="s">
        <v>13</v>
      </c>
      <c r="J430" s="6" t="s">
        <v>431</v>
      </c>
      <c r="K430" s="7">
        <v>51105280</v>
      </c>
      <c r="L430" s="7">
        <v>0</v>
      </c>
      <c r="M430" s="6"/>
      <c r="N430" s="8"/>
    </row>
    <row r="431" spans="1:14" ht="18" customHeight="1" x14ac:dyDescent="0.25">
      <c r="A431" s="6">
        <v>429</v>
      </c>
      <c r="B431" s="24" t="s">
        <v>3105</v>
      </c>
      <c r="C431" s="28" t="s">
        <v>511</v>
      </c>
      <c r="D431" s="77" t="s">
        <v>511</v>
      </c>
      <c r="E431" s="11" t="s">
        <v>40</v>
      </c>
      <c r="F431" s="11">
        <v>315</v>
      </c>
      <c r="G431" s="79">
        <f>VLOOKUP(B431,Sheet1!$C$11:$K$3568,9,0)</f>
        <v>315</v>
      </c>
      <c r="H431" s="83">
        <f t="shared" si="6"/>
        <v>1</v>
      </c>
      <c r="I431" s="25" t="s">
        <v>13</v>
      </c>
      <c r="J431" s="6" t="s">
        <v>51</v>
      </c>
      <c r="K431" s="7">
        <v>276851531</v>
      </c>
      <c r="L431" s="7">
        <v>0</v>
      </c>
      <c r="M431" s="6"/>
      <c r="N431" s="8"/>
    </row>
    <row r="432" spans="1:14" ht="18" customHeight="1" x14ac:dyDescent="0.25">
      <c r="A432" s="6">
        <v>430</v>
      </c>
      <c r="B432" s="24" t="s">
        <v>7078</v>
      </c>
      <c r="C432" s="28" t="s">
        <v>512</v>
      </c>
      <c r="D432" s="77" t="s">
        <v>512</v>
      </c>
      <c r="E432" s="11" t="s">
        <v>40</v>
      </c>
      <c r="F432" s="11">
        <v>315</v>
      </c>
      <c r="G432" s="79">
        <f>VLOOKUP(B432,Sheet1!$C$11:$K$3568,9,0)</f>
        <v>315</v>
      </c>
      <c r="H432" s="83">
        <f t="shared" si="6"/>
        <v>1</v>
      </c>
      <c r="I432" s="25" t="s">
        <v>13</v>
      </c>
      <c r="J432" s="6" t="s">
        <v>51</v>
      </c>
      <c r="K432" s="7">
        <v>276851531</v>
      </c>
      <c r="L432" s="7">
        <v>0</v>
      </c>
      <c r="M432" s="6"/>
      <c r="N432" s="8"/>
    </row>
    <row r="433" spans="1:14" ht="18" customHeight="1" x14ac:dyDescent="0.25">
      <c r="A433" s="6">
        <v>431</v>
      </c>
      <c r="B433" s="24" t="s">
        <v>10611</v>
      </c>
      <c r="C433" s="28" t="s">
        <v>513</v>
      </c>
      <c r="D433" s="77" t="s">
        <v>513</v>
      </c>
      <c r="E433" s="11" t="s">
        <v>40</v>
      </c>
      <c r="F433" s="11">
        <v>315</v>
      </c>
      <c r="G433" s="79">
        <f>VLOOKUP(B433,Sheet1!$C$11:$K$3568,9,0)</f>
        <v>315</v>
      </c>
      <c r="H433" s="83">
        <f t="shared" si="6"/>
        <v>1</v>
      </c>
      <c r="I433" s="25" t="s">
        <v>13</v>
      </c>
      <c r="J433" s="6" t="s">
        <v>51</v>
      </c>
      <c r="K433" s="7">
        <v>276851531</v>
      </c>
      <c r="L433" s="7">
        <v>0</v>
      </c>
      <c r="M433" s="6"/>
      <c r="N433" s="8"/>
    </row>
    <row r="434" spans="1:14" ht="18" customHeight="1" x14ac:dyDescent="0.25">
      <c r="A434" s="6">
        <v>432</v>
      </c>
      <c r="B434" s="24" t="s">
        <v>12572</v>
      </c>
      <c r="C434" s="28" t="s">
        <v>514</v>
      </c>
      <c r="D434" s="77" t="s">
        <v>514</v>
      </c>
      <c r="E434" s="11" t="s">
        <v>40</v>
      </c>
      <c r="F434" s="11">
        <v>315</v>
      </c>
      <c r="G434" s="79">
        <f>VLOOKUP(B434,Sheet1!$C$11:$K$3568,9,0)</f>
        <v>315</v>
      </c>
      <c r="H434" s="83">
        <f t="shared" si="6"/>
        <v>1</v>
      </c>
      <c r="I434" s="25" t="s">
        <v>13</v>
      </c>
      <c r="J434" s="6" t="s">
        <v>51</v>
      </c>
      <c r="K434" s="7">
        <v>276851531</v>
      </c>
      <c r="L434" s="7">
        <v>0</v>
      </c>
      <c r="M434" s="6"/>
      <c r="N434" s="8"/>
    </row>
    <row r="435" spans="1:14" ht="18" customHeight="1" x14ac:dyDescent="0.25">
      <c r="A435" s="6">
        <v>433</v>
      </c>
      <c r="B435" s="24" t="s">
        <v>3099</v>
      </c>
      <c r="C435" s="28" t="s">
        <v>515</v>
      </c>
      <c r="D435" s="77" t="s">
        <v>515</v>
      </c>
      <c r="E435" s="11" t="s">
        <v>40</v>
      </c>
      <c r="F435" s="11">
        <v>315</v>
      </c>
      <c r="G435" s="79">
        <f>VLOOKUP(B435,Sheet1!$C$11:$K$3568,9,0)</f>
        <v>315</v>
      </c>
      <c r="H435" s="83">
        <f t="shared" si="6"/>
        <v>1</v>
      </c>
      <c r="I435" s="25" t="s">
        <v>13</v>
      </c>
      <c r="J435" s="6" t="s">
        <v>51</v>
      </c>
      <c r="K435" s="7">
        <v>276851531</v>
      </c>
      <c r="L435" s="7">
        <v>0</v>
      </c>
      <c r="M435" s="6"/>
      <c r="N435" s="8"/>
    </row>
    <row r="436" spans="1:14" ht="18" customHeight="1" x14ac:dyDescent="0.25">
      <c r="A436" s="6">
        <v>434</v>
      </c>
      <c r="B436" s="24" t="s">
        <v>3102</v>
      </c>
      <c r="C436" s="28" t="s">
        <v>516</v>
      </c>
      <c r="D436" s="77" t="s">
        <v>516</v>
      </c>
      <c r="E436" s="11" t="s">
        <v>40</v>
      </c>
      <c r="F436" s="11">
        <v>315</v>
      </c>
      <c r="G436" s="79">
        <f>VLOOKUP(B436,Sheet1!$C$11:$K$3568,9,0)</f>
        <v>315</v>
      </c>
      <c r="H436" s="83">
        <f t="shared" si="6"/>
        <v>1</v>
      </c>
      <c r="I436" s="25" t="s">
        <v>13</v>
      </c>
      <c r="J436" s="6" t="s">
        <v>51</v>
      </c>
      <c r="K436" s="7">
        <v>276851531</v>
      </c>
      <c r="L436" s="7">
        <v>0</v>
      </c>
      <c r="M436" s="6"/>
      <c r="N436" s="8"/>
    </row>
    <row r="437" spans="1:14" ht="18" customHeight="1" x14ac:dyDescent="0.25">
      <c r="A437" s="6">
        <v>435</v>
      </c>
      <c r="B437" s="24" t="s">
        <v>10608</v>
      </c>
      <c r="C437" s="28" t="s">
        <v>517</v>
      </c>
      <c r="D437" s="77" t="s">
        <v>517</v>
      </c>
      <c r="E437" s="11" t="s">
        <v>40</v>
      </c>
      <c r="F437" s="11">
        <v>315</v>
      </c>
      <c r="G437" s="79">
        <f>VLOOKUP(B437,Sheet1!$C$11:$K$3568,9,0)</f>
        <v>315</v>
      </c>
      <c r="H437" s="83">
        <f t="shared" si="6"/>
        <v>1</v>
      </c>
      <c r="I437" s="25" t="s">
        <v>13</v>
      </c>
      <c r="J437" s="6" t="s">
        <v>51</v>
      </c>
      <c r="K437" s="7">
        <v>276851531</v>
      </c>
      <c r="L437" s="7">
        <v>0</v>
      </c>
      <c r="M437" s="6"/>
      <c r="N437" s="8"/>
    </row>
    <row r="438" spans="1:14" ht="18" customHeight="1" x14ac:dyDescent="0.25">
      <c r="A438" s="6">
        <v>436</v>
      </c>
      <c r="B438" s="24" t="s">
        <v>993</v>
      </c>
      <c r="C438" s="28" t="s">
        <v>518</v>
      </c>
      <c r="D438" s="77" t="s">
        <v>518</v>
      </c>
      <c r="E438" s="11" t="s">
        <v>40</v>
      </c>
      <c r="F438" s="11">
        <v>315</v>
      </c>
      <c r="G438" s="79">
        <f>VLOOKUP(B438,Sheet1!$C$11:$K$3568,9,0)</f>
        <v>315</v>
      </c>
      <c r="H438" s="83">
        <f t="shared" si="6"/>
        <v>1</v>
      </c>
      <c r="I438" s="25" t="s">
        <v>13</v>
      </c>
      <c r="J438" s="6" t="s">
        <v>51</v>
      </c>
      <c r="K438" s="7">
        <v>276851531</v>
      </c>
      <c r="L438" s="7">
        <v>0</v>
      </c>
      <c r="M438" s="6"/>
      <c r="N438" s="8"/>
    </row>
    <row r="439" spans="1:14" ht="18" customHeight="1" x14ac:dyDescent="0.25">
      <c r="A439" s="6">
        <v>437</v>
      </c>
      <c r="B439" s="24" t="s">
        <v>8881</v>
      </c>
      <c r="C439" s="28" t="s">
        <v>519</v>
      </c>
      <c r="D439" s="77" t="s">
        <v>519</v>
      </c>
      <c r="E439" s="11" t="s">
        <v>11</v>
      </c>
      <c r="F439" s="11">
        <v>320</v>
      </c>
      <c r="G439" s="79">
        <f>VLOOKUP(B439,Sheet1!$C$11:$K$3568,9,0)</f>
        <v>320</v>
      </c>
      <c r="H439" s="83">
        <f t="shared" si="6"/>
        <v>1</v>
      </c>
      <c r="I439" s="25" t="s">
        <v>13</v>
      </c>
      <c r="J439" s="6" t="s">
        <v>43</v>
      </c>
      <c r="K439" s="7">
        <v>45357300</v>
      </c>
      <c r="L439" s="7">
        <v>0</v>
      </c>
      <c r="M439" s="6"/>
      <c r="N439" s="8"/>
    </row>
    <row r="440" spans="1:14" ht="18" customHeight="1" x14ac:dyDescent="0.25">
      <c r="A440" s="6">
        <v>438</v>
      </c>
      <c r="B440" s="24" t="s">
        <v>5015</v>
      </c>
      <c r="C440" s="28" t="s">
        <v>520</v>
      </c>
      <c r="D440" s="77" t="s">
        <v>520</v>
      </c>
      <c r="E440" s="11" t="s">
        <v>11</v>
      </c>
      <c r="F440" s="11">
        <v>400</v>
      </c>
      <c r="G440" s="79">
        <f>VLOOKUP(B440,Sheet1!$C$11:$K$3568,9,0)</f>
        <v>400</v>
      </c>
      <c r="H440" s="83">
        <f t="shared" si="6"/>
        <v>1</v>
      </c>
      <c r="I440" s="25" t="s">
        <v>13</v>
      </c>
      <c r="J440" s="6" t="s">
        <v>373</v>
      </c>
      <c r="K440" s="7">
        <v>101885267</v>
      </c>
      <c r="L440" s="7">
        <v>0</v>
      </c>
      <c r="M440" s="6"/>
      <c r="N440" s="8"/>
    </row>
    <row r="441" spans="1:14" ht="18" customHeight="1" x14ac:dyDescent="0.25">
      <c r="A441" s="6">
        <v>439</v>
      </c>
      <c r="B441" s="24" t="s">
        <v>5037</v>
      </c>
      <c r="C441" s="28" t="s">
        <v>521</v>
      </c>
      <c r="D441" s="77" t="s">
        <v>521</v>
      </c>
      <c r="E441" s="11" t="s">
        <v>522</v>
      </c>
      <c r="F441" s="11">
        <v>500</v>
      </c>
      <c r="G441" s="79">
        <f>VLOOKUP(B441,Sheet1!$C$11:$K$3568,9,0)</f>
        <v>500</v>
      </c>
      <c r="H441" s="83">
        <f t="shared" si="6"/>
        <v>1</v>
      </c>
      <c r="I441" s="25" t="s">
        <v>13</v>
      </c>
      <c r="J441" s="6" t="s">
        <v>523</v>
      </c>
      <c r="K441" s="7">
        <v>19062500</v>
      </c>
      <c r="L441" s="7">
        <v>0</v>
      </c>
      <c r="M441" s="6"/>
      <c r="N441" s="8"/>
    </row>
    <row r="442" spans="1:14" ht="18" customHeight="1" x14ac:dyDescent="0.25">
      <c r="A442" s="6">
        <v>440</v>
      </c>
      <c r="B442" s="24" t="s">
        <v>1073</v>
      </c>
      <c r="C442" s="28" t="s">
        <v>524</v>
      </c>
      <c r="D442" s="77" t="s">
        <v>524</v>
      </c>
      <c r="E442" s="11" t="s">
        <v>38</v>
      </c>
      <c r="F442" s="11">
        <v>500</v>
      </c>
      <c r="G442" s="79">
        <f>VLOOKUP(B442,Sheet1!$C$11:$K$3568,9,0)</f>
        <v>500</v>
      </c>
      <c r="H442" s="83">
        <f t="shared" si="6"/>
        <v>1</v>
      </c>
      <c r="I442" s="25" t="s">
        <v>13</v>
      </c>
      <c r="J442" s="6" t="s">
        <v>42</v>
      </c>
      <c r="K442" s="7">
        <v>344918750</v>
      </c>
      <c r="L442" s="7">
        <v>0</v>
      </c>
      <c r="M442" s="6"/>
      <c r="N442" s="8"/>
    </row>
    <row r="443" spans="1:14" ht="18" customHeight="1" x14ac:dyDescent="0.25">
      <c r="A443" s="6">
        <v>441</v>
      </c>
      <c r="B443" s="24" t="s">
        <v>14348</v>
      </c>
      <c r="C443" s="28" t="s">
        <v>525</v>
      </c>
      <c r="D443" s="77" t="s">
        <v>525</v>
      </c>
      <c r="E443" s="11" t="s">
        <v>38</v>
      </c>
      <c r="F443" s="11">
        <v>500</v>
      </c>
      <c r="G443" s="79">
        <f>VLOOKUP(B443,Sheet1!$C$11:$K$3568,9,0)</f>
        <v>500</v>
      </c>
      <c r="H443" s="83">
        <f t="shared" si="6"/>
        <v>1</v>
      </c>
      <c r="I443" s="25" t="s">
        <v>13</v>
      </c>
      <c r="J443" s="6" t="s">
        <v>42</v>
      </c>
      <c r="K443" s="7">
        <v>344918750</v>
      </c>
      <c r="L443" s="7">
        <v>0</v>
      </c>
      <c r="M443" s="6"/>
      <c r="N443" s="8"/>
    </row>
    <row r="444" spans="1:14" ht="18" customHeight="1" x14ac:dyDescent="0.25">
      <c r="A444" s="6">
        <v>442</v>
      </c>
      <c r="B444" s="24" t="s">
        <v>1066</v>
      </c>
      <c r="C444" s="28" t="s">
        <v>526</v>
      </c>
      <c r="D444" s="77" t="s">
        <v>526</v>
      </c>
      <c r="E444" s="11" t="s">
        <v>38</v>
      </c>
      <c r="F444" s="11">
        <v>500</v>
      </c>
      <c r="G444" s="79">
        <f>VLOOKUP(B444,Sheet1!$C$11:$K$3568,9,0)</f>
        <v>500</v>
      </c>
      <c r="H444" s="83">
        <f t="shared" si="6"/>
        <v>1</v>
      </c>
      <c r="I444" s="25" t="s">
        <v>13</v>
      </c>
      <c r="J444" s="6" t="s">
        <v>42</v>
      </c>
      <c r="K444" s="7">
        <v>344918750</v>
      </c>
      <c r="L444" s="7">
        <v>0</v>
      </c>
      <c r="M444" s="6"/>
      <c r="N444" s="8"/>
    </row>
    <row r="445" spans="1:14" ht="18" customHeight="1" x14ac:dyDescent="0.25">
      <c r="A445" s="6">
        <v>443</v>
      </c>
      <c r="B445" s="24" t="s">
        <v>10706</v>
      </c>
      <c r="C445" s="28" t="s">
        <v>527</v>
      </c>
      <c r="D445" s="77" t="s">
        <v>527</v>
      </c>
      <c r="E445" s="11" t="s">
        <v>40</v>
      </c>
      <c r="F445" s="11">
        <v>500</v>
      </c>
      <c r="G445" s="79">
        <f>VLOOKUP(B445,Sheet1!$C$11:$K$3568,9,0)</f>
        <v>500</v>
      </c>
      <c r="H445" s="83">
        <f t="shared" si="6"/>
        <v>1</v>
      </c>
      <c r="I445" s="25" t="s">
        <v>50</v>
      </c>
      <c r="J445" s="6" t="s">
        <v>51</v>
      </c>
      <c r="K445" s="7">
        <v>344918750</v>
      </c>
      <c r="L445" s="7">
        <v>0</v>
      </c>
      <c r="M445" s="6"/>
      <c r="N445" s="8"/>
    </row>
    <row r="446" spans="1:14" ht="18" customHeight="1" x14ac:dyDescent="0.25">
      <c r="A446" s="6">
        <v>444</v>
      </c>
      <c r="B446" s="24" t="s">
        <v>14351</v>
      </c>
      <c r="C446" s="28" t="s">
        <v>528</v>
      </c>
      <c r="D446" s="77" t="s">
        <v>528</v>
      </c>
      <c r="E446" s="11" t="s">
        <v>18</v>
      </c>
      <c r="F446" s="11">
        <v>500</v>
      </c>
      <c r="G446" s="79">
        <f>VLOOKUP(B446,Sheet1!$C$11:$K$3568,9,0)</f>
        <v>500</v>
      </c>
      <c r="H446" s="83">
        <f t="shared" si="6"/>
        <v>1</v>
      </c>
      <c r="I446" s="25" t="s">
        <v>14</v>
      </c>
      <c r="J446" s="6" t="s">
        <v>393</v>
      </c>
      <c r="K446" s="7">
        <v>344918750</v>
      </c>
      <c r="L446" s="7">
        <v>0</v>
      </c>
      <c r="M446" s="6"/>
      <c r="N446" s="8"/>
    </row>
    <row r="447" spans="1:14" ht="18" customHeight="1" x14ac:dyDescent="0.25">
      <c r="A447" s="6">
        <v>445</v>
      </c>
      <c r="B447" s="24" t="s">
        <v>1070</v>
      </c>
      <c r="C447" s="28" t="s">
        <v>529</v>
      </c>
      <c r="D447" s="77" t="s">
        <v>529</v>
      </c>
      <c r="E447" s="11" t="s">
        <v>18</v>
      </c>
      <c r="F447" s="11">
        <v>500</v>
      </c>
      <c r="G447" s="79">
        <f>VLOOKUP(B447,Sheet1!$C$11:$K$3568,9,0)</f>
        <v>500</v>
      </c>
      <c r="H447" s="83">
        <f t="shared" si="6"/>
        <v>1</v>
      </c>
      <c r="I447" s="25" t="s">
        <v>14</v>
      </c>
      <c r="J447" s="6" t="s">
        <v>393</v>
      </c>
      <c r="K447" s="7">
        <v>344918750</v>
      </c>
      <c r="L447" s="7">
        <v>0</v>
      </c>
      <c r="M447" s="6"/>
      <c r="N447" s="8"/>
    </row>
    <row r="448" spans="1:14" ht="18" customHeight="1" x14ac:dyDescent="0.25">
      <c r="A448" s="6">
        <v>446</v>
      </c>
      <c r="B448" s="24" t="s">
        <v>3165</v>
      </c>
      <c r="C448" s="28" t="s">
        <v>530</v>
      </c>
      <c r="D448" s="77" t="s">
        <v>530</v>
      </c>
      <c r="E448" s="11" t="s">
        <v>18</v>
      </c>
      <c r="F448" s="11">
        <v>500</v>
      </c>
      <c r="G448" s="79">
        <f>VLOOKUP(B448,Sheet1!$C$11:$K$3568,9,0)</f>
        <v>500</v>
      </c>
      <c r="H448" s="83">
        <f t="shared" si="6"/>
        <v>1</v>
      </c>
      <c r="I448" s="25" t="s">
        <v>13</v>
      </c>
      <c r="J448" s="6" t="s">
        <v>393</v>
      </c>
      <c r="K448" s="7">
        <v>344918750</v>
      </c>
      <c r="L448" s="7">
        <v>0</v>
      </c>
      <c r="M448" s="6"/>
      <c r="N448" s="8"/>
    </row>
    <row r="449" spans="1:14" ht="18" customHeight="1" x14ac:dyDescent="0.25">
      <c r="A449" s="6">
        <v>447</v>
      </c>
      <c r="B449" s="24" t="s">
        <v>14354</v>
      </c>
      <c r="C449" s="28" t="s">
        <v>531</v>
      </c>
      <c r="D449" s="77" t="s">
        <v>531</v>
      </c>
      <c r="E449" s="11" t="s">
        <v>11</v>
      </c>
      <c r="F449" s="11">
        <v>630</v>
      </c>
      <c r="G449" s="79">
        <f>VLOOKUP(B449,Sheet1!$C$11:$K$3568,9,0)</f>
        <v>630</v>
      </c>
      <c r="H449" s="83">
        <f t="shared" si="6"/>
        <v>1</v>
      </c>
      <c r="I449" s="25" t="s">
        <v>14</v>
      </c>
      <c r="J449" s="6" t="s">
        <v>43</v>
      </c>
      <c r="K449" s="7">
        <v>381521000</v>
      </c>
      <c r="L449" s="7">
        <v>0</v>
      </c>
      <c r="M449" s="6"/>
      <c r="N449" s="8"/>
    </row>
    <row r="450" spans="1:14" ht="18" customHeight="1" x14ac:dyDescent="0.25">
      <c r="A450" s="6">
        <v>448</v>
      </c>
      <c r="B450" s="24" t="s">
        <v>7084</v>
      </c>
      <c r="C450" s="28" t="s">
        <v>532</v>
      </c>
      <c r="D450" s="77" t="s">
        <v>532</v>
      </c>
      <c r="E450" s="11" t="s">
        <v>11</v>
      </c>
      <c r="F450" s="11">
        <v>630</v>
      </c>
      <c r="G450" s="79">
        <f>VLOOKUP(B450,Sheet1!$C$11:$K$3568,9,0)</f>
        <v>630</v>
      </c>
      <c r="H450" s="83">
        <f t="shared" si="6"/>
        <v>1</v>
      </c>
      <c r="I450" s="25" t="s">
        <v>13</v>
      </c>
      <c r="J450" s="6" t="s">
        <v>44</v>
      </c>
      <c r="K450" s="7">
        <v>389307000</v>
      </c>
      <c r="L450" s="7">
        <v>0</v>
      </c>
      <c r="M450" s="6"/>
      <c r="N450" s="8"/>
    </row>
    <row r="451" spans="1:14" ht="18" customHeight="1" x14ac:dyDescent="0.25">
      <c r="A451" s="6">
        <v>449</v>
      </c>
      <c r="B451" s="24" t="s">
        <v>1076</v>
      </c>
      <c r="C451" s="28" t="s">
        <v>533</v>
      </c>
      <c r="D451" s="77" t="s">
        <v>533</v>
      </c>
      <c r="E451" s="11" t="s">
        <v>11</v>
      </c>
      <c r="F451" s="11">
        <v>630</v>
      </c>
      <c r="G451" s="79">
        <f>VLOOKUP(B451,Sheet1!$C$11:$K$3568,9,0)</f>
        <v>630</v>
      </c>
      <c r="H451" s="83">
        <f t="shared" si="6"/>
        <v>1</v>
      </c>
      <c r="I451" s="25" t="s">
        <v>14</v>
      </c>
      <c r="J451" s="6" t="s">
        <v>44</v>
      </c>
      <c r="K451" s="7">
        <v>5132500</v>
      </c>
      <c r="L451" s="7">
        <v>0</v>
      </c>
      <c r="M451" s="6"/>
      <c r="N451" s="8"/>
    </row>
    <row r="452" spans="1:14" ht="18" customHeight="1" x14ac:dyDescent="0.25">
      <c r="A452" s="6">
        <v>450</v>
      </c>
      <c r="B452" s="24" t="s">
        <v>12608</v>
      </c>
      <c r="C452" s="28" t="s">
        <v>534</v>
      </c>
      <c r="D452" s="77" t="s">
        <v>534</v>
      </c>
      <c r="E452" s="11" t="s">
        <v>9</v>
      </c>
      <c r="F452" s="11">
        <v>630</v>
      </c>
      <c r="G452" s="79">
        <f>VLOOKUP(B452,Sheet1!$C$11:$K$3568,9,0)</f>
        <v>630</v>
      </c>
      <c r="H452" s="83">
        <f t="shared" ref="H452:H515" si="7">IF(G452=F452,1,0)</f>
        <v>1</v>
      </c>
      <c r="I452" s="25" t="s">
        <v>13</v>
      </c>
      <c r="J452" s="6" t="s">
        <v>193</v>
      </c>
      <c r="K452" s="7">
        <v>389307000</v>
      </c>
      <c r="L452" s="7">
        <v>0</v>
      </c>
      <c r="M452" s="6"/>
      <c r="N452" s="8"/>
    </row>
    <row r="453" spans="1:14" ht="18" customHeight="1" x14ac:dyDescent="0.25">
      <c r="A453" s="6">
        <v>451</v>
      </c>
      <c r="B453" s="24" t="s">
        <v>1080</v>
      </c>
      <c r="C453" s="28" t="s">
        <v>535</v>
      </c>
      <c r="D453" s="77" t="s">
        <v>535</v>
      </c>
      <c r="E453" s="11" t="s">
        <v>40</v>
      </c>
      <c r="F453" s="11">
        <v>630</v>
      </c>
      <c r="G453" s="79">
        <f>VLOOKUP(B453,Sheet1!$C$11:$K$3568,9,0)</f>
        <v>630</v>
      </c>
      <c r="H453" s="83">
        <f t="shared" si="7"/>
        <v>1</v>
      </c>
      <c r="I453" s="25" t="s">
        <v>50</v>
      </c>
      <c r="J453" s="6" t="s">
        <v>51</v>
      </c>
      <c r="K453" s="7">
        <v>389307000</v>
      </c>
      <c r="L453" s="7">
        <v>0</v>
      </c>
      <c r="M453" s="6"/>
      <c r="N453" s="8"/>
    </row>
    <row r="454" spans="1:14" ht="18" customHeight="1" x14ac:dyDescent="0.25">
      <c r="A454" s="6">
        <v>452</v>
      </c>
      <c r="B454" s="24" t="s">
        <v>12618</v>
      </c>
      <c r="C454" s="28" t="s">
        <v>536</v>
      </c>
      <c r="D454" s="77" t="s">
        <v>536</v>
      </c>
      <c r="E454" s="11" t="s">
        <v>41</v>
      </c>
      <c r="F454" s="11">
        <v>750</v>
      </c>
      <c r="G454" s="79">
        <f>VLOOKUP(B454,Sheet1!$C$11:$K$3568,9,0)</f>
        <v>750</v>
      </c>
      <c r="H454" s="83">
        <f t="shared" si="7"/>
        <v>1</v>
      </c>
      <c r="I454" s="25" t="s">
        <v>13</v>
      </c>
      <c r="J454" s="6" t="s">
        <v>42</v>
      </c>
      <c r="K454" s="7">
        <v>413640000</v>
      </c>
      <c r="L454" s="7">
        <v>0</v>
      </c>
      <c r="M454" s="6"/>
      <c r="N454" s="8"/>
    </row>
    <row r="455" spans="1:14" ht="18" customHeight="1" x14ac:dyDescent="0.25">
      <c r="A455" s="6">
        <v>453</v>
      </c>
      <c r="B455" s="24" t="s">
        <v>1090</v>
      </c>
      <c r="C455" s="28" t="s">
        <v>537</v>
      </c>
      <c r="D455" s="77" t="s">
        <v>537</v>
      </c>
      <c r="E455" s="11" t="s">
        <v>18</v>
      </c>
      <c r="F455" s="11">
        <v>750</v>
      </c>
      <c r="G455" s="79">
        <f>VLOOKUP(B455,Sheet1!$C$11:$K$3568,9,0)</f>
        <v>750</v>
      </c>
      <c r="H455" s="83">
        <f t="shared" si="7"/>
        <v>1</v>
      </c>
      <c r="I455" s="25" t="s">
        <v>14</v>
      </c>
      <c r="J455" s="6" t="s">
        <v>393</v>
      </c>
      <c r="K455" s="7">
        <v>413640000</v>
      </c>
      <c r="L455" s="7">
        <v>0</v>
      </c>
      <c r="M455" s="6"/>
      <c r="N455" s="8"/>
    </row>
    <row r="456" spans="1:14" ht="18" customHeight="1" x14ac:dyDescent="0.25">
      <c r="A456" s="6">
        <v>454</v>
      </c>
      <c r="B456" s="24" t="s">
        <v>1084</v>
      </c>
      <c r="C456" s="28" t="s">
        <v>538</v>
      </c>
      <c r="D456" s="77" t="s">
        <v>538</v>
      </c>
      <c r="E456" s="11" t="s">
        <v>9</v>
      </c>
      <c r="F456" s="11">
        <v>800</v>
      </c>
      <c r="G456" s="79">
        <f>VLOOKUP(B456,Sheet1!$C$11:$K$3568,9,0)</f>
        <v>800</v>
      </c>
      <c r="H456" s="83">
        <f t="shared" si="7"/>
        <v>1</v>
      </c>
      <c r="I456" s="25" t="s">
        <v>14</v>
      </c>
      <c r="J456" s="6" t="s">
        <v>45</v>
      </c>
      <c r="K456" s="7">
        <v>441249000</v>
      </c>
      <c r="L456" s="7">
        <v>0</v>
      </c>
      <c r="M456" s="6"/>
      <c r="N456" s="8"/>
    </row>
    <row r="457" spans="1:14" ht="18" customHeight="1" x14ac:dyDescent="0.25">
      <c r="A457" s="6">
        <v>455</v>
      </c>
      <c r="B457" s="24" t="s">
        <v>6974</v>
      </c>
      <c r="C457" s="28" t="s">
        <v>539</v>
      </c>
      <c r="D457" s="77" t="s">
        <v>539</v>
      </c>
      <c r="E457" s="11" t="s">
        <v>38</v>
      </c>
      <c r="F457" s="11">
        <v>1000</v>
      </c>
      <c r="G457" s="79">
        <f>VLOOKUP(B457,Sheet1!$C$11:$K$3568,9,0)</f>
        <v>1000</v>
      </c>
      <c r="H457" s="83">
        <f t="shared" si="7"/>
        <v>1</v>
      </c>
      <c r="I457" s="25" t="s">
        <v>13</v>
      </c>
      <c r="J457" s="6" t="s">
        <v>42</v>
      </c>
      <c r="K457" s="7">
        <v>528383000</v>
      </c>
      <c r="L457" s="7">
        <v>0</v>
      </c>
      <c r="M457" s="6"/>
      <c r="N457" s="8"/>
    </row>
    <row r="458" spans="1:14" ht="18" customHeight="1" x14ac:dyDescent="0.25">
      <c r="A458" s="6">
        <v>456</v>
      </c>
      <c r="B458" s="24" t="s">
        <v>6977</v>
      </c>
      <c r="C458" s="28" t="s">
        <v>540</v>
      </c>
      <c r="D458" s="77" t="s">
        <v>540</v>
      </c>
      <c r="E458" s="11" t="s">
        <v>38</v>
      </c>
      <c r="F458" s="11">
        <v>1000</v>
      </c>
      <c r="G458" s="79">
        <f>VLOOKUP(B458,Sheet1!$C$11:$K$3568,9,0)</f>
        <v>1000</v>
      </c>
      <c r="H458" s="83">
        <f t="shared" si="7"/>
        <v>1</v>
      </c>
      <c r="I458" s="25" t="s">
        <v>13</v>
      </c>
      <c r="J458" s="6" t="s">
        <v>42</v>
      </c>
      <c r="K458" s="7">
        <v>528383000</v>
      </c>
      <c r="L458" s="7">
        <v>0</v>
      </c>
      <c r="M458" s="6"/>
      <c r="N458" s="8"/>
    </row>
    <row r="459" spans="1:14" ht="18" customHeight="1" x14ac:dyDescent="0.25">
      <c r="A459" s="6">
        <v>457</v>
      </c>
      <c r="B459" s="24" t="s">
        <v>8896</v>
      </c>
      <c r="C459" s="28" t="s">
        <v>541</v>
      </c>
      <c r="D459" s="77" t="s">
        <v>541</v>
      </c>
      <c r="E459" s="11" t="s">
        <v>38</v>
      </c>
      <c r="F459" s="11">
        <v>1000</v>
      </c>
      <c r="G459" s="79">
        <f>VLOOKUP(B459,Sheet1!$C$11:$K$3568,9,0)</f>
        <v>1000</v>
      </c>
      <c r="H459" s="83">
        <f t="shared" si="7"/>
        <v>1</v>
      </c>
      <c r="I459" s="25" t="s">
        <v>13</v>
      </c>
      <c r="J459" s="6" t="s">
        <v>42</v>
      </c>
      <c r="K459" s="7">
        <v>528383000</v>
      </c>
      <c r="L459" s="7">
        <v>0</v>
      </c>
      <c r="M459" s="6"/>
      <c r="N459" s="8"/>
    </row>
    <row r="460" spans="1:14" ht="18" customHeight="1" x14ac:dyDescent="0.25">
      <c r="A460" s="6">
        <v>458</v>
      </c>
      <c r="B460" s="24" t="s">
        <v>5041</v>
      </c>
      <c r="C460" s="28" t="s">
        <v>542</v>
      </c>
      <c r="D460" s="77" t="s">
        <v>542</v>
      </c>
      <c r="E460" s="11" t="s">
        <v>38</v>
      </c>
      <c r="F460" s="11">
        <v>1000</v>
      </c>
      <c r="G460" s="79">
        <f>VLOOKUP(B460,Sheet1!$C$11:$K$3568,9,0)</f>
        <v>1000</v>
      </c>
      <c r="H460" s="83">
        <f t="shared" si="7"/>
        <v>1</v>
      </c>
      <c r="I460" s="25" t="s">
        <v>13</v>
      </c>
      <c r="J460" s="6" t="s">
        <v>42</v>
      </c>
      <c r="K460" s="7">
        <v>108928000</v>
      </c>
      <c r="L460" s="7">
        <v>0</v>
      </c>
      <c r="M460" s="6"/>
      <c r="N460" s="8"/>
    </row>
    <row r="461" spans="1:14" ht="18" customHeight="1" x14ac:dyDescent="0.25">
      <c r="A461" s="6">
        <v>459</v>
      </c>
      <c r="B461" s="24" t="s">
        <v>8893</v>
      </c>
      <c r="C461" s="28" t="s">
        <v>543</v>
      </c>
      <c r="D461" s="77" t="s">
        <v>543</v>
      </c>
      <c r="E461" s="11" t="s">
        <v>41</v>
      </c>
      <c r="F461" s="11">
        <v>1000</v>
      </c>
      <c r="G461" s="79">
        <f>VLOOKUP(B461,Sheet1!$C$11:$K$3568,9,0)</f>
        <v>1000</v>
      </c>
      <c r="H461" s="83">
        <f t="shared" si="7"/>
        <v>1</v>
      </c>
      <c r="I461" s="25" t="s">
        <v>13</v>
      </c>
      <c r="J461" s="6" t="s">
        <v>42</v>
      </c>
      <c r="K461" s="7">
        <v>528383000</v>
      </c>
      <c r="L461" s="7">
        <v>0</v>
      </c>
      <c r="M461" s="6"/>
      <c r="N461" s="8"/>
    </row>
    <row r="462" spans="1:14" ht="18" customHeight="1" x14ac:dyDescent="0.25">
      <c r="A462" s="6">
        <v>460</v>
      </c>
      <c r="B462" s="24" t="s">
        <v>1094</v>
      </c>
      <c r="C462" s="28" t="s">
        <v>544</v>
      </c>
      <c r="D462" s="77" t="s">
        <v>544</v>
      </c>
      <c r="E462" s="11" t="s">
        <v>11</v>
      </c>
      <c r="F462" s="11">
        <v>1250</v>
      </c>
      <c r="G462" s="79">
        <f>VLOOKUP(B462,Sheet1!$C$11:$K$3568,9,0)</f>
        <v>1250</v>
      </c>
      <c r="H462" s="83">
        <f t="shared" si="7"/>
        <v>1</v>
      </c>
      <c r="I462" s="25" t="s">
        <v>14</v>
      </c>
      <c r="J462" s="6" t="s">
        <v>373</v>
      </c>
      <c r="K462" s="7">
        <v>624412000</v>
      </c>
      <c r="L462" s="7">
        <v>0</v>
      </c>
      <c r="M462" s="6"/>
      <c r="N462" s="8"/>
    </row>
    <row r="463" spans="1:14" ht="18" customHeight="1" x14ac:dyDescent="0.25">
      <c r="A463" s="6">
        <v>461</v>
      </c>
      <c r="B463" s="24" t="s">
        <v>3285</v>
      </c>
      <c r="C463" s="28">
        <v>200198367</v>
      </c>
      <c r="D463" s="77" t="s">
        <v>3284</v>
      </c>
      <c r="E463" s="11" t="s">
        <v>9</v>
      </c>
      <c r="F463" s="11">
        <v>1500</v>
      </c>
      <c r="G463" s="79">
        <f>VLOOKUP(B463,Sheet1!$C$11:$K$3568,9,0)</f>
        <v>1500</v>
      </c>
      <c r="H463" s="83">
        <f t="shared" si="7"/>
        <v>1</v>
      </c>
      <c r="I463" s="25" t="s">
        <v>13</v>
      </c>
      <c r="J463" s="6" t="s">
        <v>167</v>
      </c>
      <c r="K463" s="7">
        <v>108800000</v>
      </c>
      <c r="L463" s="7">
        <v>0</v>
      </c>
      <c r="M463" s="6"/>
      <c r="N463" s="8"/>
    </row>
    <row r="464" spans="1:14" ht="18" customHeight="1" x14ac:dyDescent="0.25">
      <c r="A464" s="6">
        <v>462</v>
      </c>
      <c r="B464" s="24" t="s">
        <v>5045</v>
      </c>
      <c r="C464" s="28" t="s">
        <v>545</v>
      </c>
      <c r="D464" s="77" t="s">
        <v>545</v>
      </c>
      <c r="E464" s="11" t="s">
        <v>177</v>
      </c>
      <c r="F464" s="11">
        <v>2000</v>
      </c>
      <c r="G464" s="79">
        <f>VLOOKUP(B464,Sheet1!$C$11:$K$3568,9,0)</f>
        <v>2000</v>
      </c>
      <c r="H464" s="83">
        <f t="shared" si="7"/>
        <v>1</v>
      </c>
      <c r="I464" s="25" t="s">
        <v>13</v>
      </c>
      <c r="J464" s="6" t="s">
        <v>42</v>
      </c>
      <c r="K464" s="7">
        <v>900107000</v>
      </c>
      <c r="L464" s="7">
        <v>0</v>
      </c>
      <c r="M464" s="6"/>
      <c r="N464" s="8"/>
    </row>
    <row r="465" spans="1:14" ht="18" customHeight="1" x14ac:dyDescent="0.25">
      <c r="A465" s="6">
        <v>463</v>
      </c>
      <c r="B465" s="24" t="s">
        <v>14492</v>
      </c>
      <c r="C465" s="28" t="s">
        <v>546</v>
      </c>
      <c r="D465" s="77" t="s">
        <v>546</v>
      </c>
      <c r="E465" s="11" t="s">
        <v>18</v>
      </c>
      <c r="F465" s="11">
        <v>3000</v>
      </c>
      <c r="G465" s="79">
        <f>VLOOKUP(B465,Sheet1!$C$11:$K$3568,9,0)</f>
        <v>3000</v>
      </c>
      <c r="H465" s="83">
        <f t="shared" si="7"/>
        <v>1</v>
      </c>
      <c r="I465" s="25" t="s">
        <v>50</v>
      </c>
      <c r="J465" s="6" t="s">
        <v>393</v>
      </c>
      <c r="K465" s="7">
        <v>1185488400</v>
      </c>
      <c r="L465" s="7">
        <v>0</v>
      </c>
      <c r="M465" s="6"/>
      <c r="N465" s="8"/>
    </row>
    <row r="466" spans="1:14" ht="18" customHeight="1" x14ac:dyDescent="0.25">
      <c r="A466" s="6">
        <v>464</v>
      </c>
      <c r="B466" s="24" t="s">
        <v>10827</v>
      </c>
      <c r="C466" s="28" t="s">
        <v>547</v>
      </c>
      <c r="D466" s="77" t="s">
        <v>547</v>
      </c>
      <c r="E466" s="11" t="s">
        <v>18</v>
      </c>
      <c r="F466" s="11">
        <v>3000</v>
      </c>
      <c r="G466" s="79">
        <f>VLOOKUP(B466,Sheet1!$C$11:$K$3568,9,0)</f>
        <v>3000</v>
      </c>
      <c r="H466" s="83">
        <f t="shared" si="7"/>
        <v>1</v>
      </c>
      <c r="I466" s="25" t="s">
        <v>50</v>
      </c>
      <c r="J466" s="6" t="s">
        <v>393</v>
      </c>
      <c r="K466" s="7">
        <v>1185488400</v>
      </c>
      <c r="L466" s="7">
        <v>0</v>
      </c>
      <c r="M466" s="6"/>
      <c r="N466" s="8"/>
    </row>
    <row r="467" spans="1:14" ht="18" customHeight="1" x14ac:dyDescent="0.25">
      <c r="A467" s="6">
        <v>465</v>
      </c>
      <c r="B467" s="24" t="s">
        <v>14357</v>
      </c>
      <c r="C467" s="28" t="s">
        <v>548</v>
      </c>
      <c r="D467" s="77" t="s">
        <v>548</v>
      </c>
      <c r="E467" s="11" t="s">
        <v>11</v>
      </c>
      <c r="F467" s="11">
        <v>750</v>
      </c>
      <c r="G467" s="79">
        <f>VLOOKUP(B467,Sheet1!$C$11:$K$3568,9,0)</f>
        <v>750</v>
      </c>
      <c r="H467" s="83">
        <f t="shared" si="7"/>
        <v>1</v>
      </c>
      <c r="I467" s="25" t="s">
        <v>13</v>
      </c>
      <c r="J467" s="6" t="s">
        <v>23</v>
      </c>
      <c r="K467" s="7">
        <v>95000000</v>
      </c>
      <c r="L467" s="7">
        <v>0</v>
      </c>
      <c r="M467" s="6"/>
      <c r="N467" s="8"/>
    </row>
    <row r="468" spans="1:14" ht="18" customHeight="1" x14ac:dyDescent="0.25">
      <c r="A468" s="6">
        <v>466</v>
      </c>
      <c r="B468" s="24" t="s">
        <v>7087</v>
      </c>
      <c r="C468" s="28" t="s">
        <v>549</v>
      </c>
      <c r="D468" s="77" t="s">
        <v>549</v>
      </c>
      <c r="E468" s="11" t="s">
        <v>9</v>
      </c>
      <c r="F468" s="11">
        <v>1000</v>
      </c>
      <c r="G468" s="79">
        <f>VLOOKUP(B468,Sheet1!$C$11:$K$3568,9,0)</f>
        <v>1000</v>
      </c>
      <c r="H468" s="83">
        <f t="shared" si="7"/>
        <v>1</v>
      </c>
      <c r="I468" s="25" t="s">
        <v>13</v>
      </c>
      <c r="J468" s="6" t="s">
        <v>23</v>
      </c>
      <c r="K468" s="7">
        <v>528383000</v>
      </c>
      <c r="L468" s="7">
        <v>0</v>
      </c>
      <c r="M468" s="6"/>
      <c r="N468" s="8"/>
    </row>
    <row r="469" spans="1:14" ht="18" customHeight="1" x14ac:dyDescent="0.25">
      <c r="A469" s="6">
        <v>467</v>
      </c>
      <c r="B469" s="24" t="s">
        <v>12621</v>
      </c>
      <c r="C469" s="28" t="s">
        <v>550</v>
      </c>
      <c r="D469" s="77" t="s">
        <v>550</v>
      </c>
      <c r="E469" s="11" t="s">
        <v>21</v>
      </c>
      <c r="F469" s="11">
        <v>1250</v>
      </c>
      <c r="G469" s="79">
        <f>VLOOKUP(B469,Sheet1!$C$11:$K$3568,9,0)</f>
        <v>1250</v>
      </c>
      <c r="H469" s="83">
        <f t="shared" si="7"/>
        <v>1</v>
      </c>
      <c r="I469" s="25" t="s">
        <v>551</v>
      </c>
      <c r="J469" s="6" t="s">
        <v>23</v>
      </c>
      <c r="K469" s="7">
        <v>624412000</v>
      </c>
      <c r="L469" s="7">
        <v>0</v>
      </c>
      <c r="M469" s="6"/>
      <c r="N469" s="8"/>
    </row>
    <row r="470" spans="1:14" ht="18" customHeight="1" x14ac:dyDescent="0.25">
      <c r="A470" s="6">
        <v>468</v>
      </c>
      <c r="B470" s="24" t="s">
        <v>7081</v>
      </c>
      <c r="C470" s="28" t="s">
        <v>552</v>
      </c>
      <c r="D470" s="77" t="s">
        <v>552</v>
      </c>
      <c r="E470" s="11" t="s">
        <v>21</v>
      </c>
      <c r="F470" s="11">
        <v>2000</v>
      </c>
      <c r="G470" s="79">
        <f>VLOOKUP(B470,Sheet1!$C$11:$K$3568,9,0)</f>
        <v>2000</v>
      </c>
      <c r="H470" s="83">
        <f t="shared" si="7"/>
        <v>1</v>
      </c>
      <c r="I470" s="25" t="s">
        <v>13</v>
      </c>
      <c r="J470" s="6" t="s">
        <v>23</v>
      </c>
      <c r="K470" s="7">
        <v>900107000</v>
      </c>
      <c r="L470" s="7">
        <v>0</v>
      </c>
      <c r="M470" s="6"/>
      <c r="N470" s="8"/>
    </row>
    <row r="471" spans="1:14" ht="18" customHeight="1" x14ac:dyDescent="0.25">
      <c r="A471" s="6">
        <v>469</v>
      </c>
      <c r="B471" s="24" t="s">
        <v>6020</v>
      </c>
      <c r="C471" s="28" t="s">
        <v>553</v>
      </c>
      <c r="D471" s="77" t="s">
        <v>553</v>
      </c>
      <c r="E471" s="11" t="s">
        <v>21</v>
      </c>
      <c r="F471" s="11">
        <v>1250</v>
      </c>
      <c r="G471" s="79">
        <f>VLOOKUP(B471,Sheet1!$C$11:$K$3568,9,0)</f>
        <v>1250</v>
      </c>
      <c r="H471" s="83">
        <f t="shared" si="7"/>
        <v>1</v>
      </c>
      <c r="I471" s="25" t="s">
        <v>22</v>
      </c>
      <c r="J471" s="6">
        <v>2004</v>
      </c>
      <c r="K471" s="7">
        <v>624412000</v>
      </c>
      <c r="L471" s="7">
        <v>0</v>
      </c>
      <c r="M471" s="6"/>
      <c r="N471" s="8"/>
    </row>
    <row r="472" spans="1:14" ht="18" customHeight="1" x14ac:dyDescent="0.25">
      <c r="A472" s="6">
        <v>470</v>
      </c>
      <c r="B472" s="24" t="s">
        <v>15486</v>
      </c>
      <c r="C472" s="28" t="s">
        <v>554</v>
      </c>
      <c r="D472" s="77" t="s">
        <v>554</v>
      </c>
      <c r="E472" s="11" t="s">
        <v>11</v>
      </c>
      <c r="F472" s="11">
        <v>250</v>
      </c>
      <c r="G472" s="79">
        <f>VLOOKUP(B472,Sheet1!$C$11:$K$3568,9,0)</f>
        <v>250</v>
      </c>
      <c r="H472" s="83">
        <f t="shared" si="7"/>
        <v>1</v>
      </c>
      <c r="I472" s="25" t="s">
        <v>14</v>
      </c>
      <c r="J472" s="6">
        <v>2004</v>
      </c>
      <c r="K472" s="7">
        <v>228388000</v>
      </c>
      <c r="L472" s="7">
        <v>17153014</v>
      </c>
      <c r="M472" s="6"/>
      <c r="N472" s="8"/>
    </row>
    <row r="473" spans="1:14" ht="18" customHeight="1" x14ac:dyDescent="0.25">
      <c r="A473" s="6">
        <v>471</v>
      </c>
      <c r="B473" s="24" t="s">
        <v>8136</v>
      </c>
      <c r="C473" s="28" t="s">
        <v>555</v>
      </c>
      <c r="D473" s="77" t="s">
        <v>555</v>
      </c>
      <c r="E473" s="11" t="s">
        <v>9</v>
      </c>
      <c r="F473" s="11">
        <v>250</v>
      </c>
      <c r="G473" s="79">
        <f>VLOOKUP(B473,Sheet1!$C$11:$K$3568,9,0)</f>
        <v>250</v>
      </c>
      <c r="H473" s="83">
        <f t="shared" si="7"/>
        <v>1</v>
      </c>
      <c r="I473" s="25" t="s">
        <v>14</v>
      </c>
      <c r="J473" s="6">
        <v>2005</v>
      </c>
      <c r="K473" s="7">
        <v>233049000</v>
      </c>
      <c r="L473" s="7">
        <v>0</v>
      </c>
      <c r="M473" s="6"/>
      <c r="N473" s="8"/>
    </row>
    <row r="474" spans="1:14" ht="18" customHeight="1" x14ac:dyDescent="0.25">
      <c r="A474" s="6">
        <v>472</v>
      </c>
      <c r="B474" s="24" t="s">
        <v>11785</v>
      </c>
      <c r="C474" s="28" t="s">
        <v>556</v>
      </c>
      <c r="D474" s="77" t="s">
        <v>556</v>
      </c>
      <c r="E474" s="11" t="s">
        <v>9</v>
      </c>
      <c r="F474" s="11">
        <v>400</v>
      </c>
      <c r="G474" s="79">
        <f>VLOOKUP(B474,Sheet1!$C$11:$K$3568,9,0)</f>
        <v>400</v>
      </c>
      <c r="H474" s="83">
        <f t="shared" si="7"/>
        <v>1</v>
      </c>
      <c r="I474" s="25" t="s">
        <v>22</v>
      </c>
      <c r="J474" s="6">
        <v>2004</v>
      </c>
      <c r="K474" s="7">
        <v>284218000</v>
      </c>
      <c r="L474" s="7">
        <v>0</v>
      </c>
      <c r="M474" s="6"/>
      <c r="N474" s="8"/>
    </row>
    <row r="475" spans="1:14" ht="18" customHeight="1" x14ac:dyDescent="0.25">
      <c r="A475" s="6">
        <v>473</v>
      </c>
      <c r="B475" s="24" t="s">
        <v>15518</v>
      </c>
      <c r="C475" s="28" t="s">
        <v>557</v>
      </c>
      <c r="D475" s="77" t="s">
        <v>557</v>
      </c>
      <c r="E475" s="11" t="s">
        <v>9</v>
      </c>
      <c r="F475" s="11">
        <v>400</v>
      </c>
      <c r="G475" s="79">
        <f>VLOOKUP(B475,Sheet1!$C$11:$K$3568,9,0)</f>
        <v>400</v>
      </c>
      <c r="H475" s="83">
        <f t="shared" si="7"/>
        <v>1</v>
      </c>
      <c r="I475" s="25" t="s">
        <v>22</v>
      </c>
      <c r="J475" s="6">
        <v>2005</v>
      </c>
      <c r="K475" s="7">
        <v>75782000</v>
      </c>
      <c r="L475" s="7">
        <v>0</v>
      </c>
      <c r="M475" s="6"/>
      <c r="N475" s="8"/>
    </row>
    <row r="476" spans="1:14" ht="18" customHeight="1" x14ac:dyDescent="0.25">
      <c r="A476" s="6">
        <v>474</v>
      </c>
      <c r="B476" s="24" t="s">
        <v>4273</v>
      </c>
      <c r="C476" s="28" t="s">
        <v>558</v>
      </c>
      <c r="D476" s="77" t="s">
        <v>558</v>
      </c>
      <c r="E476" s="11" t="s">
        <v>11</v>
      </c>
      <c r="F476" s="11">
        <v>100</v>
      </c>
      <c r="G476" s="79">
        <f>VLOOKUP(B476,Sheet1!$C$11:$K$3568,9,0)</f>
        <v>100</v>
      </c>
      <c r="H476" s="83">
        <f t="shared" si="7"/>
        <v>1</v>
      </c>
      <c r="I476" s="25" t="s">
        <v>25</v>
      </c>
      <c r="J476" s="6">
        <v>2004</v>
      </c>
      <c r="K476" s="7">
        <v>92490000</v>
      </c>
      <c r="L476" s="7">
        <v>0</v>
      </c>
      <c r="M476" s="6"/>
      <c r="N476" s="8"/>
    </row>
    <row r="477" spans="1:14" ht="18" customHeight="1" x14ac:dyDescent="0.25">
      <c r="A477" s="6">
        <v>475</v>
      </c>
      <c r="B477" s="24" t="s">
        <v>9880</v>
      </c>
      <c r="C477" s="28" t="s">
        <v>559</v>
      </c>
      <c r="D477" s="77" t="s">
        <v>559</v>
      </c>
      <c r="E477" s="11" t="s">
        <v>11</v>
      </c>
      <c r="F477" s="11">
        <v>100</v>
      </c>
      <c r="G477" s="79">
        <f>VLOOKUP(B477,Sheet1!$C$11:$K$3568,9,0)</f>
        <v>100</v>
      </c>
      <c r="H477" s="83">
        <f t="shared" si="7"/>
        <v>1</v>
      </c>
      <c r="I477" s="25" t="s">
        <v>25</v>
      </c>
      <c r="J477" s="6">
        <v>2004</v>
      </c>
      <c r="K477" s="7">
        <v>24000000</v>
      </c>
      <c r="L477" s="7">
        <v>1394581</v>
      </c>
      <c r="M477" s="6"/>
      <c r="N477" s="8"/>
    </row>
    <row r="478" spans="1:14" ht="18" customHeight="1" x14ac:dyDescent="0.25">
      <c r="A478" s="6">
        <v>476</v>
      </c>
      <c r="B478" s="24" t="s">
        <v>15511</v>
      </c>
      <c r="C478" s="28" t="s">
        <v>560</v>
      </c>
      <c r="D478" s="77" t="s">
        <v>560</v>
      </c>
      <c r="E478" s="11" t="s">
        <v>11</v>
      </c>
      <c r="F478" s="11">
        <v>100</v>
      </c>
      <c r="G478" s="79">
        <f>VLOOKUP(B478,Sheet1!$C$11:$K$3568,9,0)</f>
        <v>100</v>
      </c>
      <c r="H478" s="83">
        <f t="shared" si="7"/>
        <v>1</v>
      </c>
      <c r="I478" s="25" t="s">
        <v>25</v>
      </c>
      <c r="J478" s="6">
        <v>2004</v>
      </c>
      <c r="K478" s="7">
        <v>92490000</v>
      </c>
      <c r="L478" s="7">
        <v>0</v>
      </c>
      <c r="M478" s="6"/>
      <c r="N478" s="8"/>
    </row>
    <row r="479" spans="1:14" ht="18" customHeight="1" x14ac:dyDescent="0.25">
      <c r="A479" s="6">
        <v>477</v>
      </c>
      <c r="B479" s="24" t="s">
        <v>2375</v>
      </c>
      <c r="C479" s="28" t="s">
        <v>561</v>
      </c>
      <c r="D479" s="77" t="s">
        <v>561</v>
      </c>
      <c r="E479" s="11" t="s">
        <v>11</v>
      </c>
      <c r="F479" s="11">
        <v>100</v>
      </c>
      <c r="G479" s="79">
        <f>VLOOKUP(B479,Sheet1!$C$11:$K$3568,9,0)</f>
        <v>100</v>
      </c>
      <c r="H479" s="83">
        <f t="shared" si="7"/>
        <v>1</v>
      </c>
      <c r="I479" s="25" t="s">
        <v>25</v>
      </c>
      <c r="J479" s="6">
        <v>2004</v>
      </c>
      <c r="K479" s="7">
        <v>92490000</v>
      </c>
      <c r="L479" s="7">
        <v>0</v>
      </c>
      <c r="M479" s="6"/>
      <c r="N479" s="8"/>
    </row>
    <row r="480" spans="1:14" ht="18" customHeight="1" x14ac:dyDescent="0.25">
      <c r="A480" s="6">
        <v>478</v>
      </c>
      <c r="B480" s="24" t="s">
        <v>15514</v>
      </c>
      <c r="C480" s="28" t="s">
        <v>562</v>
      </c>
      <c r="D480" s="77" t="s">
        <v>562</v>
      </c>
      <c r="E480" s="11" t="s">
        <v>11</v>
      </c>
      <c r="F480" s="11">
        <v>100</v>
      </c>
      <c r="G480" s="79">
        <f>VLOOKUP(B480,Sheet1!$C$11:$K$3568,9,0)</f>
        <v>100</v>
      </c>
      <c r="H480" s="83">
        <f t="shared" si="7"/>
        <v>1</v>
      </c>
      <c r="I480" s="25" t="s">
        <v>25</v>
      </c>
      <c r="J480" s="6">
        <v>2004</v>
      </c>
      <c r="K480" s="7">
        <v>92490000</v>
      </c>
      <c r="L480" s="7">
        <v>10946437</v>
      </c>
      <c r="M480" s="6"/>
      <c r="N480" s="8"/>
    </row>
    <row r="481" spans="1:14" ht="18" customHeight="1" x14ac:dyDescent="0.25">
      <c r="A481" s="6">
        <v>479</v>
      </c>
      <c r="B481" s="24" t="s">
        <v>8132</v>
      </c>
      <c r="C481" s="28" t="s">
        <v>563</v>
      </c>
      <c r="D481" s="77" t="s">
        <v>563</v>
      </c>
      <c r="E481" s="11" t="s">
        <v>11</v>
      </c>
      <c r="F481" s="11">
        <v>100</v>
      </c>
      <c r="G481" s="79">
        <f>VLOOKUP(B481,Sheet1!$C$11:$K$3568,9,0)</f>
        <v>100</v>
      </c>
      <c r="H481" s="83">
        <f t="shared" si="7"/>
        <v>1</v>
      </c>
      <c r="I481" s="25" t="s">
        <v>25</v>
      </c>
      <c r="J481" s="6">
        <v>2004</v>
      </c>
      <c r="K481" s="7">
        <v>19879000</v>
      </c>
      <c r="L481" s="7">
        <v>1194365</v>
      </c>
      <c r="M481" s="6"/>
      <c r="N481" s="8"/>
    </row>
    <row r="482" spans="1:14" ht="18" customHeight="1" x14ac:dyDescent="0.25">
      <c r="A482" s="6">
        <v>480</v>
      </c>
      <c r="B482" s="24" t="s">
        <v>11782</v>
      </c>
      <c r="C482" s="28" t="s">
        <v>564</v>
      </c>
      <c r="D482" s="77" t="s">
        <v>564</v>
      </c>
      <c r="E482" s="11" t="s">
        <v>11</v>
      </c>
      <c r="F482" s="11">
        <v>100</v>
      </c>
      <c r="G482" s="79">
        <f>VLOOKUP(B482,Sheet1!$C$11:$K$3568,9,0)</f>
        <v>100</v>
      </c>
      <c r="H482" s="83">
        <f t="shared" si="7"/>
        <v>1</v>
      </c>
      <c r="I482" s="25" t="s">
        <v>25</v>
      </c>
      <c r="J482" s="6">
        <v>2004</v>
      </c>
      <c r="K482" s="7">
        <v>40078480</v>
      </c>
      <c r="L482" s="7">
        <v>0</v>
      </c>
      <c r="M482" s="6"/>
      <c r="N482" s="8"/>
    </row>
    <row r="483" spans="1:14" ht="18" customHeight="1" x14ac:dyDescent="0.25">
      <c r="A483" s="6">
        <v>481</v>
      </c>
      <c r="B483" s="24" t="s">
        <v>6082</v>
      </c>
      <c r="C483" s="28" t="s">
        <v>565</v>
      </c>
      <c r="D483" s="77" t="s">
        <v>565</v>
      </c>
      <c r="E483" s="11" t="s">
        <v>11</v>
      </c>
      <c r="F483" s="11">
        <v>100</v>
      </c>
      <c r="G483" s="79">
        <f>VLOOKUP(B483,Sheet1!$C$11:$K$3568,9,0)</f>
        <v>100</v>
      </c>
      <c r="H483" s="83">
        <f t="shared" si="7"/>
        <v>1</v>
      </c>
      <c r="I483" s="25" t="s">
        <v>25</v>
      </c>
      <c r="J483" s="6">
        <v>2004</v>
      </c>
      <c r="K483" s="7">
        <v>92490000</v>
      </c>
      <c r="L483" s="7">
        <v>5543970</v>
      </c>
      <c r="M483" s="6"/>
      <c r="N483" s="8"/>
    </row>
    <row r="484" spans="1:14" ht="18" customHeight="1" x14ac:dyDescent="0.25">
      <c r="A484" s="6">
        <v>482</v>
      </c>
      <c r="B484" s="24" t="s">
        <v>15521</v>
      </c>
      <c r="C484" s="28" t="s">
        <v>566</v>
      </c>
      <c r="D484" s="77" t="s">
        <v>566</v>
      </c>
      <c r="E484" s="11" t="s">
        <v>11</v>
      </c>
      <c r="F484" s="11">
        <v>100</v>
      </c>
      <c r="G484" s="79">
        <f>VLOOKUP(B484,Sheet1!$C$11:$K$3568,9,0)</f>
        <v>100</v>
      </c>
      <c r="H484" s="83">
        <f t="shared" si="7"/>
        <v>1</v>
      </c>
      <c r="I484" s="25" t="s">
        <v>25</v>
      </c>
      <c r="J484" s="6">
        <v>2004</v>
      </c>
      <c r="K484" s="7">
        <v>24000000</v>
      </c>
      <c r="L484" s="7">
        <v>0</v>
      </c>
      <c r="M484" s="6"/>
      <c r="N484" s="8"/>
    </row>
    <row r="485" spans="1:14" ht="18" customHeight="1" x14ac:dyDescent="0.25">
      <c r="A485" s="6">
        <v>483</v>
      </c>
      <c r="B485" s="24" t="s">
        <v>9868</v>
      </c>
      <c r="C485" s="28" t="s">
        <v>567</v>
      </c>
      <c r="D485" s="77" t="s">
        <v>567</v>
      </c>
      <c r="E485" s="11" t="s">
        <v>11</v>
      </c>
      <c r="F485" s="11">
        <v>400</v>
      </c>
      <c r="G485" s="79">
        <f>VLOOKUP(B485,Sheet1!$C$11:$K$3568,9,0)</f>
        <v>400</v>
      </c>
      <c r="H485" s="83">
        <f t="shared" si="7"/>
        <v>1</v>
      </c>
      <c r="I485" s="25" t="s">
        <v>14</v>
      </c>
      <c r="J485" s="6">
        <v>2004</v>
      </c>
      <c r="K485" s="7">
        <v>278533000</v>
      </c>
      <c r="L485" s="7">
        <v>20304999</v>
      </c>
      <c r="M485" s="6"/>
      <c r="N485" s="8"/>
    </row>
    <row r="486" spans="1:14" ht="18" customHeight="1" x14ac:dyDescent="0.25">
      <c r="A486" s="6">
        <v>484</v>
      </c>
      <c r="B486" s="24" t="s">
        <v>11813</v>
      </c>
      <c r="C486" s="28" t="s">
        <v>568</v>
      </c>
      <c r="D486" s="77" t="s">
        <v>568</v>
      </c>
      <c r="E486" s="11" t="s">
        <v>9</v>
      </c>
      <c r="F486" s="11">
        <v>400</v>
      </c>
      <c r="G486" s="11">
        <v>400</v>
      </c>
      <c r="H486" s="83">
        <f t="shared" si="7"/>
        <v>1</v>
      </c>
      <c r="I486" s="25" t="s">
        <v>14</v>
      </c>
      <c r="J486" s="6">
        <v>2007</v>
      </c>
      <c r="K486" s="7">
        <v>100486491</v>
      </c>
      <c r="L486" s="7">
        <v>0</v>
      </c>
      <c r="M486" s="6"/>
      <c r="N486" s="8"/>
    </row>
    <row r="487" spans="1:14" ht="18" customHeight="1" x14ac:dyDescent="0.25">
      <c r="A487" s="6">
        <v>485</v>
      </c>
      <c r="B487" s="24" t="s">
        <v>8303</v>
      </c>
      <c r="C487" s="28" t="s">
        <v>569</v>
      </c>
      <c r="D487" s="77" t="s">
        <v>8302</v>
      </c>
      <c r="E487" s="11" t="s">
        <v>21</v>
      </c>
      <c r="F487" s="11">
        <v>560</v>
      </c>
      <c r="G487" s="79">
        <f>VLOOKUP(B487,Sheet1!$C$11:$K$3568,9,0)</f>
        <v>560</v>
      </c>
      <c r="H487" s="83">
        <f t="shared" si="7"/>
        <v>1</v>
      </c>
      <c r="I487" s="25" t="s">
        <v>14</v>
      </c>
      <c r="J487" s="6">
        <v>1998</v>
      </c>
      <c r="K487" s="7">
        <v>25915700</v>
      </c>
      <c r="L487" s="7">
        <v>4343280</v>
      </c>
      <c r="M487" s="6"/>
      <c r="N487" s="8"/>
    </row>
    <row r="488" spans="1:14" ht="18" customHeight="1" x14ac:dyDescent="0.25">
      <c r="A488" s="6">
        <v>486</v>
      </c>
      <c r="B488" s="24" t="s">
        <v>8299</v>
      </c>
      <c r="C488" s="28" t="s">
        <v>570</v>
      </c>
      <c r="D488" s="77" t="s">
        <v>570</v>
      </c>
      <c r="E488" s="11" t="s">
        <v>21</v>
      </c>
      <c r="F488" s="11">
        <v>50</v>
      </c>
      <c r="G488" s="79">
        <f>VLOOKUP(B488,Sheet1!$C$11:$K$3568,9,0)</f>
        <v>50</v>
      </c>
      <c r="H488" s="83">
        <f t="shared" si="7"/>
        <v>1</v>
      </c>
      <c r="I488" s="25" t="s">
        <v>12</v>
      </c>
      <c r="J488" s="6">
        <v>1998</v>
      </c>
      <c r="K488" s="7">
        <v>59103000</v>
      </c>
      <c r="L488" s="7">
        <v>0</v>
      </c>
      <c r="M488" s="6"/>
      <c r="N488" s="8"/>
    </row>
    <row r="489" spans="1:14" ht="18" customHeight="1" x14ac:dyDescent="0.25">
      <c r="A489" s="6">
        <v>487</v>
      </c>
      <c r="B489" s="24" t="s">
        <v>15661</v>
      </c>
      <c r="C489" s="28" t="s">
        <v>571</v>
      </c>
      <c r="D489" s="77" t="s">
        <v>571</v>
      </c>
      <c r="E489" s="11" t="s">
        <v>21</v>
      </c>
      <c r="F489" s="11">
        <v>50</v>
      </c>
      <c r="G489" s="79">
        <f>VLOOKUP(B489,Sheet1!$C$11:$K$3568,9,0)</f>
        <v>50</v>
      </c>
      <c r="H489" s="83">
        <f t="shared" si="7"/>
        <v>1</v>
      </c>
      <c r="I489" s="25" t="s">
        <v>12</v>
      </c>
      <c r="J489" s="6">
        <v>1998</v>
      </c>
      <c r="K489" s="7">
        <v>59103000</v>
      </c>
      <c r="L489" s="7">
        <v>0</v>
      </c>
      <c r="M489" s="6"/>
      <c r="N489" s="8"/>
    </row>
    <row r="490" spans="1:14" ht="18" customHeight="1" x14ac:dyDescent="0.25">
      <c r="A490" s="6">
        <v>488</v>
      </c>
      <c r="B490" s="24" t="s">
        <v>15648</v>
      </c>
      <c r="C490" s="28" t="s">
        <v>572</v>
      </c>
      <c r="D490" s="77" t="s">
        <v>572</v>
      </c>
      <c r="E490" s="11" t="s">
        <v>11</v>
      </c>
      <c r="F490" s="11">
        <v>400</v>
      </c>
      <c r="G490" s="11">
        <v>400</v>
      </c>
      <c r="H490" s="83">
        <f t="shared" si="7"/>
        <v>1</v>
      </c>
      <c r="I490" s="25" t="s">
        <v>14</v>
      </c>
      <c r="J490" s="6"/>
      <c r="K490" s="7">
        <v>284218000</v>
      </c>
      <c r="L490" s="7">
        <v>0</v>
      </c>
      <c r="M490" s="6"/>
      <c r="N490" s="8"/>
    </row>
    <row r="491" spans="1:14" ht="18" customHeight="1" x14ac:dyDescent="0.25">
      <c r="A491" s="6">
        <v>489</v>
      </c>
      <c r="B491" s="24" t="s">
        <v>9988</v>
      </c>
      <c r="C491" s="28" t="s">
        <v>573</v>
      </c>
      <c r="D491" s="77" t="s">
        <v>573</v>
      </c>
      <c r="E491" s="11" t="s">
        <v>24</v>
      </c>
      <c r="F491" s="11">
        <v>100</v>
      </c>
      <c r="G491" s="11">
        <v>100</v>
      </c>
      <c r="H491" s="83">
        <f t="shared" si="7"/>
        <v>1</v>
      </c>
      <c r="I491" s="25" t="s">
        <v>12</v>
      </c>
      <c r="J491" s="6">
        <v>2003</v>
      </c>
      <c r="K491" s="7">
        <v>92490000</v>
      </c>
      <c r="L491" s="7">
        <v>4575185</v>
      </c>
      <c r="M491" s="6"/>
      <c r="N491" s="8"/>
    </row>
    <row r="492" spans="1:14" ht="18" customHeight="1" x14ac:dyDescent="0.25">
      <c r="A492" s="6">
        <v>490</v>
      </c>
      <c r="B492" s="24" t="s">
        <v>10021</v>
      </c>
      <c r="C492" s="28" t="s">
        <v>574</v>
      </c>
      <c r="D492" s="77" t="s">
        <v>574</v>
      </c>
      <c r="E492" s="11" t="s">
        <v>9</v>
      </c>
      <c r="F492" s="11">
        <v>100</v>
      </c>
      <c r="G492" s="79">
        <f>VLOOKUP(B492,Sheet1!$C$11:$K$3568,9,0)</f>
        <v>100</v>
      </c>
      <c r="H492" s="83">
        <f t="shared" si="7"/>
        <v>1</v>
      </c>
      <c r="I492" s="25" t="s">
        <v>12</v>
      </c>
      <c r="J492" s="6">
        <v>1997</v>
      </c>
      <c r="K492" s="7">
        <v>92490000</v>
      </c>
      <c r="L492" s="7">
        <v>0</v>
      </c>
      <c r="M492" s="6"/>
      <c r="N492" s="8"/>
    </row>
    <row r="493" spans="1:14" ht="18" customHeight="1" x14ac:dyDescent="0.25">
      <c r="A493" s="6">
        <v>491</v>
      </c>
      <c r="B493" s="24" t="s">
        <v>13789</v>
      </c>
      <c r="C493" s="28">
        <v>800945</v>
      </c>
      <c r="D493" s="77" t="s">
        <v>13788</v>
      </c>
      <c r="E493" s="11" t="s">
        <v>15</v>
      </c>
      <c r="F493" s="11">
        <v>250</v>
      </c>
      <c r="G493" s="79">
        <f>VLOOKUP(B493,Sheet1!$C$11:$K$3568,9,0)</f>
        <v>250</v>
      </c>
      <c r="H493" s="83">
        <f t="shared" si="7"/>
        <v>1</v>
      </c>
      <c r="I493" s="25" t="s">
        <v>14</v>
      </c>
      <c r="J493" s="6">
        <v>1998</v>
      </c>
      <c r="K493" s="7">
        <v>233049000</v>
      </c>
      <c r="L493" s="7">
        <v>0</v>
      </c>
      <c r="M493" s="6"/>
      <c r="N493" s="8"/>
    </row>
    <row r="494" spans="1:14" ht="18" customHeight="1" x14ac:dyDescent="0.25">
      <c r="A494" s="6">
        <v>492</v>
      </c>
      <c r="B494" s="24" t="s">
        <v>15645</v>
      </c>
      <c r="C494" s="28">
        <v>21043209</v>
      </c>
      <c r="D494" s="77" t="s">
        <v>15644</v>
      </c>
      <c r="E494" s="11" t="s">
        <v>11</v>
      </c>
      <c r="F494" s="11">
        <v>400</v>
      </c>
      <c r="G494" s="79">
        <f>VLOOKUP(B494,Sheet1!$C$11:$K$3568,9,0)</f>
        <v>400</v>
      </c>
      <c r="H494" s="83">
        <f t="shared" si="7"/>
        <v>1</v>
      </c>
      <c r="I494" s="25" t="s">
        <v>14</v>
      </c>
      <c r="J494" s="6">
        <v>2002</v>
      </c>
      <c r="K494" s="7">
        <v>284218000</v>
      </c>
      <c r="L494" s="7">
        <v>0</v>
      </c>
      <c r="M494" s="6"/>
      <c r="N494" s="8"/>
    </row>
    <row r="495" spans="1:14" ht="18" customHeight="1" x14ac:dyDescent="0.25">
      <c r="A495" s="6">
        <v>493</v>
      </c>
      <c r="B495" s="24" t="s">
        <v>11963</v>
      </c>
      <c r="C495" s="28" t="s">
        <v>575</v>
      </c>
      <c r="D495" s="77" t="s">
        <v>575</v>
      </c>
      <c r="E495" s="11" t="s">
        <v>24</v>
      </c>
      <c r="F495" s="11">
        <v>400</v>
      </c>
      <c r="G495" s="11">
        <v>400</v>
      </c>
      <c r="H495" s="83">
        <f t="shared" si="7"/>
        <v>1</v>
      </c>
      <c r="I495" s="25" t="s">
        <v>14</v>
      </c>
      <c r="J495" s="6">
        <v>2003</v>
      </c>
      <c r="K495" s="7">
        <v>284218000</v>
      </c>
      <c r="L495" s="7">
        <v>0</v>
      </c>
      <c r="M495" s="6"/>
      <c r="N495" s="8"/>
    </row>
    <row r="496" spans="1:14" ht="18" customHeight="1" x14ac:dyDescent="0.25">
      <c r="A496" s="6">
        <v>494</v>
      </c>
      <c r="B496" s="24" t="s">
        <v>4425</v>
      </c>
      <c r="C496" s="28">
        <v>70143033</v>
      </c>
      <c r="D496" s="77" t="s">
        <v>4424</v>
      </c>
      <c r="E496" s="11" t="s">
        <v>11</v>
      </c>
      <c r="F496" s="11">
        <v>400</v>
      </c>
      <c r="G496" s="79">
        <f>VLOOKUP(B496,Sheet1!$C$11:$K$3568,9,0)</f>
        <v>400</v>
      </c>
      <c r="H496" s="83">
        <f t="shared" si="7"/>
        <v>1</v>
      </c>
      <c r="I496" s="25" t="s">
        <v>14</v>
      </c>
      <c r="J496" s="6">
        <v>1997</v>
      </c>
      <c r="K496" s="7">
        <v>284218000</v>
      </c>
      <c r="L496" s="7">
        <v>0</v>
      </c>
      <c r="M496" s="6"/>
      <c r="N496" s="8"/>
    </row>
    <row r="497" spans="1:14" ht="18" customHeight="1" x14ac:dyDescent="0.25">
      <c r="A497" s="6">
        <v>495</v>
      </c>
      <c r="B497" s="24" t="s">
        <v>4436</v>
      </c>
      <c r="C497" s="28">
        <v>358266</v>
      </c>
      <c r="D497" s="77" t="s">
        <v>4435</v>
      </c>
      <c r="E497" s="11" t="s">
        <v>17</v>
      </c>
      <c r="F497" s="11">
        <v>400</v>
      </c>
      <c r="G497" s="79">
        <f>VLOOKUP(B497,Sheet1!$C$11:$K$3568,9,0)</f>
        <v>400</v>
      </c>
      <c r="H497" s="83">
        <f t="shared" si="7"/>
        <v>1</v>
      </c>
      <c r="I497" s="25" t="s">
        <v>14</v>
      </c>
      <c r="J497" s="6">
        <v>1997</v>
      </c>
      <c r="K497" s="7">
        <v>284218000</v>
      </c>
      <c r="L497" s="7">
        <v>0</v>
      </c>
      <c r="M497" s="6"/>
      <c r="N497" s="8"/>
    </row>
    <row r="498" spans="1:14" ht="18" customHeight="1" x14ac:dyDescent="0.25">
      <c r="A498" s="6">
        <v>496</v>
      </c>
      <c r="B498" s="24" t="s">
        <v>13778</v>
      </c>
      <c r="C498" s="28">
        <v>70243073</v>
      </c>
      <c r="D498" s="77" t="s">
        <v>13777</v>
      </c>
      <c r="E498" s="11" t="s">
        <v>21</v>
      </c>
      <c r="F498" s="11">
        <v>400</v>
      </c>
      <c r="G498" s="79">
        <f>VLOOKUP(B498,Sheet1!$C$11:$K$3568,9,0)</f>
        <v>400</v>
      </c>
      <c r="H498" s="83">
        <f t="shared" si="7"/>
        <v>1</v>
      </c>
      <c r="I498" s="25" t="s">
        <v>14</v>
      </c>
      <c r="J498" s="6">
        <v>1997</v>
      </c>
      <c r="K498" s="7">
        <v>284218000</v>
      </c>
      <c r="L498" s="7">
        <v>0</v>
      </c>
      <c r="M498" s="6"/>
      <c r="N498" s="8"/>
    </row>
    <row r="499" spans="1:14" ht="18" customHeight="1" x14ac:dyDescent="0.25">
      <c r="A499" s="6">
        <v>497</v>
      </c>
      <c r="B499" s="24" t="s">
        <v>4440</v>
      </c>
      <c r="C499" s="28">
        <v>61043176</v>
      </c>
      <c r="D499" s="77" t="s">
        <v>4439</v>
      </c>
      <c r="E499" s="11" t="s">
        <v>21</v>
      </c>
      <c r="F499" s="11">
        <v>400</v>
      </c>
      <c r="G499" s="79">
        <f>VLOOKUP(B499,Sheet1!$C$11:$K$3568,9,0)</f>
        <v>400</v>
      </c>
      <c r="H499" s="83">
        <f t="shared" si="7"/>
        <v>1</v>
      </c>
      <c r="I499" s="25" t="s">
        <v>14</v>
      </c>
      <c r="J499" s="6">
        <v>1996</v>
      </c>
      <c r="K499" s="7">
        <v>284218000</v>
      </c>
      <c r="L499" s="7">
        <v>0</v>
      </c>
      <c r="M499" s="6"/>
      <c r="N499" s="8"/>
    </row>
    <row r="500" spans="1:14" ht="18" customHeight="1" x14ac:dyDescent="0.25">
      <c r="A500" s="6">
        <v>498</v>
      </c>
      <c r="B500" s="24" t="s">
        <v>10000</v>
      </c>
      <c r="C500" s="28">
        <v>357750</v>
      </c>
      <c r="D500" s="77" t="s">
        <v>9999</v>
      </c>
      <c r="E500" s="11" t="s">
        <v>17</v>
      </c>
      <c r="F500" s="11">
        <v>400</v>
      </c>
      <c r="G500" s="79">
        <f>VLOOKUP(B500,Sheet1!$C$11:$K$3568,9,0)</f>
        <v>400</v>
      </c>
      <c r="H500" s="83">
        <f t="shared" si="7"/>
        <v>1</v>
      </c>
      <c r="I500" s="25" t="s">
        <v>14</v>
      </c>
      <c r="J500" s="6">
        <v>1997</v>
      </c>
      <c r="K500" s="7">
        <v>284218000</v>
      </c>
      <c r="L500" s="7">
        <v>0</v>
      </c>
      <c r="M500" s="6"/>
      <c r="N500" s="8"/>
    </row>
    <row r="501" spans="1:14" ht="18" customHeight="1" x14ac:dyDescent="0.25">
      <c r="A501" s="6">
        <v>499</v>
      </c>
      <c r="B501" s="24" t="s">
        <v>10004</v>
      </c>
      <c r="C501" s="28">
        <v>800843</v>
      </c>
      <c r="D501" s="77" t="s">
        <v>10003</v>
      </c>
      <c r="E501" s="11" t="s">
        <v>15</v>
      </c>
      <c r="F501" s="11">
        <v>400</v>
      </c>
      <c r="G501" s="79">
        <f>VLOOKUP(B501,Sheet1!$C$11:$K$3568,9,0)</f>
        <v>400</v>
      </c>
      <c r="H501" s="83">
        <f t="shared" si="7"/>
        <v>1</v>
      </c>
      <c r="I501" s="25" t="s">
        <v>14</v>
      </c>
      <c r="J501" s="6">
        <v>1998</v>
      </c>
      <c r="K501" s="7">
        <v>284218000</v>
      </c>
      <c r="L501" s="7">
        <v>0</v>
      </c>
      <c r="M501" s="6"/>
      <c r="N501" s="8"/>
    </row>
    <row r="502" spans="1:14" ht="18" customHeight="1" x14ac:dyDescent="0.25">
      <c r="A502" s="6">
        <v>500</v>
      </c>
      <c r="B502" s="24" t="s">
        <v>8274</v>
      </c>
      <c r="C502" s="28">
        <v>10443074</v>
      </c>
      <c r="D502" s="77" t="s">
        <v>8273</v>
      </c>
      <c r="E502" s="11" t="s">
        <v>21</v>
      </c>
      <c r="F502" s="11">
        <v>400</v>
      </c>
      <c r="G502" s="79">
        <f>VLOOKUP(B502,Sheet1!$C$11:$K$3568,9,0)</f>
        <v>400</v>
      </c>
      <c r="H502" s="83">
        <f t="shared" si="7"/>
        <v>1</v>
      </c>
      <c r="I502" s="25" t="s">
        <v>14</v>
      </c>
      <c r="J502" s="6">
        <v>2001</v>
      </c>
      <c r="K502" s="7">
        <v>284218000</v>
      </c>
      <c r="L502" s="7">
        <v>0</v>
      </c>
      <c r="M502" s="6"/>
      <c r="N502" s="8"/>
    </row>
    <row r="503" spans="1:14" ht="18" customHeight="1" x14ac:dyDescent="0.25">
      <c r="A503" s="6">
        <v>501</v>
      </c>
      <c r="B503" s="24" t="s">
        <v>6276</v>
      </c>
      <c r="C503" s="28" t="s">
        <v>576</v>
      </c>
      <c r="D503" s="77" t="s">
        <v>576</v>
      </c>
      <c r="E503" s="11" t="s">
        <v>21</v>
      </c>
      <c r="F503" s="11">
        <v>1250</v>
      </c>
      <c r="G503" s="79">
        <f>VLOOKUP(B503,Sheet1!$C$11:$K$3568,9,0)</f>
        <v>1250</v>
      </c>
      <c r="H503" s="83">
        <f t="shared" si="7"/>
        <v>1</v>
      </c>
      <c r="I503" s="25" t="s">
        <v>14</v>
      </c>
      <c r="J503" s="6">
        <v>2003</v>
      </c>
      <c r="K503" s="7">
        <v>624412000</v>
      </c>
      <c r="L503" s="7">
        <v>0</v>
      </c>
      <c r="M503" s="6"/>
      <c r="N503" s="8"/>
    </row>
    <row r="504" spans="1:14" ht="18" customHeight="1" x14ac:dyDescent="0.25">
      <c r="A504" s="6">
        <v>502</v>
      </c>
      <c r="B504" s="24" t="s">
        <v>6282</v>
      </c>
      <c r="C504" s="28">
        <v>14100415</v>
      </c>
      <c r="D504" s="77" t="s">
        <v>6281</v>
      </c>
      <c r="E504" s="11" t="s">
        <v>9</v>
      </c>
      <c r="F504" s="11">
        <v>400</v>
      </c>
      <c r="G504" s="79">
        <f>VLOOKUP(B504,Sheet1!$C$11:$K$3568,9,0)</f>
        <v>400</v>
      </c>
      <c r="H504" s="83">
        <f t="shared" si="7"/>
        <v>1</v>
      </c>
      <c r="I504" s="25" t="s">
        <v>22</v>
      </c>
      <c r="J504" s="6">
        <v>2000</v>
      </c>
      <c r="K504" s="7">
        <v>284218000</v>
      </c>
      <c r="L504" s="7">
        <v>0</v>
      </c>
      <c r="M504" s="6"/>
      <c r="N504" s="8"/>
    </row>
    <row r="505" spans="1:14" ht="18" customHeight="1" x14ac:dyDescent="0.25">
      <c r="A505" s="6">
        <v>503</v>
      </c>
      <c r="B505" s="24" t="s">
        <v>11955</v>
      </c>
      <c r="C505" s="28">
        <v>14040162</v>
      </c>
      <c r="D505" s="77" t="s">
        <v>11954</v>
      </c>
      <c r="E505" s="11" t="s">
        <v>9</v>
      </c>
      <c r="F505" s="11">
        <v>400</v>
      </c>
      <c r="G505" s="79">
        <f>VLOOKUP(B505,Sheet1!$C$11:$K$3568,9,0)</f>
        <v>400</v>
      </c>
      <c r="H505" s="83">
        <f t="shared" si="7"/>
        <v>1</v>
      </c>
      <c r="I505" s="25" t="s">
        <v>14</v>
      </c>
      <c r="J505" s="6">
        <v>2001</v>
      </c>
      <c r="K505" s="7">
        <v>40714200</v>
      </c>
      <c r="L505" s="7">
        <v>0</v>
      </c>
      <c r="M505" s="6"/>
      <c r="N505" s="8"/>
    </row>
    <row r="506" spans="1:14" ht="18" customHeight="1" x14ac:dyDescent="0.25">
      <c r="A506" s="6">
        <v>504</v>
      </c>
      <c r="B506" s="24" t="s">
        <v>15608</v>
      </c>
      <c r="C506" s="28" t="s">
        <v>577</v>
      </c>
      <c r="D506" s="77" t="s">
        <v>577</v>
      </c>
      <c r="E506" s="11" t="s">
        <v>9</v>
      </c>
      <c r="F506" s="11">
        <v>75</v>
      </c>
      <c r="G506" s="79">
        <f>VLOOKUP(B506,Sheet1!$C$11:$K$3568,9,0)</f>
        <v>75</v>
      </c>
      <c r="H506" s="83">
        <f t="shared" si="7"/>
        <v>1</v>
      </c>
      <c r="I506" s="25" t="s">
        <v>12</v>
      </c>
      <c r="J506" s="6">
        <v>2000</v>
      </c>
      <c r="K506" s="7">
        <v>15727000</v>
      </c>
      <c r="L506" s="7">
        <v>0</v>
      </c>
      <c r="M506" s="6"/>
      <c r="N506" s="8"/>
    </row>
    <row r="507" spans="1:14" ht="18" customHeight="1" x14ac:dyDescent="0.25">
      <c r="A507" s="6">
        <v>505</v>
      </c>
      <c r="B507" s="24" t="s">
        <v>8237</v>
      </c>
      <c r="C507" s="28" t="s">
        <v>578</v>
      </c>
      <c r="D507" s="77" t="s">
        <v>8236</v>
      </c>
      <c r="E507" s="11" t="s">
        <v>11</v>
      </c>
      <c r="F507" s="11">
        <v>100</v>
      </c>
      <c r="G507" s="79">
        <f>VLOOKUP(B507,Sheet1!$C$11:$K$3568,9,0)</f>
        <v>100</v>
      </c>
      <c r="H507" s="83">
        <f t="shared" si="7"/>
        <v>1</v>
      </c>
      <c r="I507" s="25" t="s">
        <v>12</v>
      </c>
      <c r="J507" s="6">
        <v>1997</v>
      </c>
      <c r="K507" s="7">
        <v>92490000</v>
      </c>
      <c r="L507" s="7">
        <v>0</v>
      </c>
      <c r="M507" s="6"/>
      <c r="N507" s="8"/>
    </row>
    <row r="508" spans="1:14" ht="18" customHeight="1" x14ac:dyDescent="0.25">
      <c r="A508" s="6">
        <v>506</v>
      </c>
      <c r="B508" s="24" t="s">
        <v>11914</v>
      </c>
      <c r="C508" s="28" t="s">
        <v>579</v>
      </c>
      <c r="D508" s="77" t="s">
        <v>579</v>
      </c>
      <c r="E508" s="11" t="s">
        <v>11</v>
      </c>
      <c r="F508" s="11">
        <v>160</v>
      </c>
      <c r="G508" s="79">
        <f>VLOOKUP(B508,Sheet1!$C$11:$K$3568,9,0)</f>
        <v>160</v>
      </c>
      <c r="H508" s="83">
        <f t="shared" si="7"/>
        <v>1</v>
      </c>
      <c r="I508" s="25" t="s">
        <v>14</v>
      </c>
      <c r="J508" s="6">
        <v>2005</v>
      </c>
      <c r="K508" s="7">
        <v>158937000</v>
      </c>
      <c r="L508" s="7">
        <v>12164919</v>
      </c>
      <c r="M508" s="6"/>
      <c r="N508" s="8"/>
    </row>
    <row r="509" spans="1:14" ht="18" customHeight="1" x14ac:dyDescent="0.25">
      <c r="A509" s="6">
        <v>507</v>
      </c>
      <c r="B509" s="24" t="s">
        <v>4363</v>
      </c>
      <c r="C509" s="28">
        <v>800976</v>
      </c>
      <c r="D509" s="77" t="s">
        <v>4362</v>
      </c>
      <c r="E509" s="11" t="s">
        <v>15</v>
      </c>
      <c r="F509" s="11">
        <v>160</v>
      </c>
      <c r="G509" s="79">
        <f>VLOOKUP(B509,Sheet1!$C$11:$K$3568,9,0)</f>
        <v>160</v>
      </c>
      <c r="H509" s="83">
        <f t="shared" si="7"/>
        <v>1</v>
      </c>
      <c r="I509" s="25" t="s">
        <v>14</v>
      </c>
      <c r="J509" s="6">
        <v>1998</v>
      </c>
      <c r="K509" s="7">
        <v>162181000</v>
      </c>
      <c r="L509" s="7">
        <v>0</v>
      </c>
      <c r="M509" s="6"/>
      <c r="N509" s="8"/>
    </row>
    <row r="510" spans="1:14" ht="18" customHeight="1" x14ac:dyDescent="0.25">
      <c r="A510" s="6">
        <v>508</v>
      </c>
      <c r="B510" s="24" t="s">
        <v>6202</v>
      </c>
      <c r="C510" s="28">
        <v>800994</v>
      </c>
      <c r="D510" s="77" t="s">
        <v>6201</v>
      </c>
      <c r="E510" s="11" t="s">
        <v>15</v>
      </c>
      <c r="F510" s="11">
        <v>160</v>
      </c>
      <c r="G510" s="79">
        <f>VLOOKUP(B510,Sheet1!$C$11:$K$3568,9,0)</f>
        <v>160</v>
      </c>
      <c r="H510" s="83">
        <f t="shared" si="7"/>
        <v>1</v>
      </c>
      <c r="I510" s="25" t="s">
        <v>14</v>
      </c>
      <c r="J510" s="6">
        <v>1998</v>
      </c>
      <c r="K510" s="7">
        <v>162181000</v>
      </c>
      <c r="L510" s="7">
        <v>0</v>
      </c>
      <c r="M510" s="6"/>
      <c r="N510" s="8"/>
    </row>
    <row r="511" spans="1:14" ht="18" customHeight="1" x14ac:dyDescent="0.25">
      <c r="A511" s="6">
        <v>509</v>
      </c>
      <c r="B511" s="24" t="s">
        <v>13742</v>
      </c>
      <c r="C511" s="28">
        <v>800819</v>
      </c>
      <c r="D511" s="77" t="s">
        <v>13741</v>
      </c>
      <c r="E511" s="11" t="s">
        <v>15</v>
      </c>
      <c r="F511" s="11">
        <v>250</v>
      </c>
      <c r="G511" s="79">
        <f>VLOOKUP(B511,Sheet1!$C$11:$K$3568,9,0)</f>
        <v>250</v>
      </c>
      <c r="H511" s="83">
        <f t="shared" si="7"/>
        <v>1</v>
      </c>
      <c r="I511" s="25" t="s">
        <v>14</v>
      </c>
      <c r="J511" s="6">
        <v>1998</v>
      </c>
      <c r="K511" s="7">
        <v>233049000</v>
      </c>
      <c r="L511" s="7">
        <v>0</v>
      </c>
      <c r="M511" s="6"/>
      <c r="N511" s="8"/>
    </row>
    <row r="512" spans="1:14" ht="18" customHeight="1" x14ac:dyDescent="0.25">
      <c r="A512" s="6">
        <v>510</v>
      </c>
      <c r="B512" s="24" t="s">
        <v>4367</v>
      </c>
      <c r="C512" s="28">
        <v>801022</v>
      </c>
      <c r="D512" s="77" t="s">
        <v>4366</v>
      </c>
      <c r="E512" s="11" t="s">
        <v>15</v>
      </c>
      <c r="F512" s="11">
        <v>250</v>
      </c>
      <c r="G512" s="79">
        <f>VLOOKUP(B512,Sheet1!$C$11:$K$3568,9,0)</f>
        <v>250</v>
      </c>
      <c r="H512" s="83">
        <f t="shared" si="7"/>
        <v>1</v>
      </c>
      <c r="I512" s="25" t="s">
        <v>14</v>
      </c>
      <c r="J512" s="6">
        <v>1998</v>
      </c>
      <c r="K512" s="7">
        <v>228388000</v>
      </c>
      <c r="L512" s="7">
        <v>0</v>
      </c>
      <c r="M512" s="6"/>
      <c r="N512" s="8"/>
    </row>
    <row r="513" spans="1:14" ht="18" customHeight="1" x14ac:dyDescent="0.25">
      <c r="A513" s="6">
        <v>511</v>
      </c>
      <c r="B513" s="24" t="s">
        <v>6210</v>
      </c>
      <c r="C513" s="28">
        <v>800594</v>
      </c>
      <c r="D513" s="77" t="s">
        <v>6209</v>
      </c>
      <c r="E513" s="11" t="s">
        <v>15</v>
      </c>
      <c r="F513" s="11">
        <v>250</v>
      </c>
      <c r="G513" s="79">
        <f>VLOOKUP(B513,Sheet1!$C$11:$K$3568,9,0)</f>
        <v>250</v>
      </c>
      <c r="H513" s="83">
        <f t="shared" si="7"/>
        <v>1</v>
      </c>
      <c r="I513" s="25" t="s">
        <v>14</v>
      </c>
      <c r="J513" s="6">
        <v>1998</v>
      </c>
      <c r="K513" s="7">
        <v>228388000</v>
      </c>
      <c r="L513" s="7">
        <v>0</v>
      </c>
      <c r="M513" s="6"/>
      <c r="N513" s="8"/>
    </row>
    <row r="514" spans="1:14" ht="18" customHeight="1" x14ac:dyDescent="0.25">
      <c r="A514" s="6">
        <v>512</v>
      </c>
      <c r="B514" s="24" t="s">
        <v>6214</v>
      </c>
      <c r="C514" s="28">
        <v>800952</v>
      </c>
      <c r="D514" s="77" t="s">
        <v>6213</v>
      </c>
      <c r="E514" s="11" t="s">
        <v>15</v>
      </c>
      <c r="F514" s="11">
        <v>250</v>
      </c>
      <c r="G514" s="79">
        <f>VLOOKUP(B514,Sheet1!$C$11:$K$3568,9,0)</f>
        <v>250</v>
      </c>
      <c r="H514" s="83">
        <f t="shared" si="7"/>
        <v>1</v>
      </c>
      <c r="I514" s="25" t="s">
        <v>14</v>
      </c>
      <c r="J514" s="6">
        <v>1998</v>
      </c>
      <c r="K514" s="7">
        <v>233049000</v>
      </c>
      <c r="L514" s="7">
        <v>0</v>
      </c>
      <c r="M514" s="6"/>
      <c r="N514" s="8"/>
    </row>
    <row r="515" spans="1:14" ht="18" customHeight="1" x14ac:dyDescent="0.25">
      <c r="A515" s="6">
        <v>513</v>
      </c>
      <c r="B515" s="24" t="s">
        <v>11907</v>
      </c>
      <c r="C515" s="28">
        <v>801225</v>
      </c>
      <c r="D515" s="77" t="s">
        <v>11906</v>
      </c>
      <c r="E515" s="11" t="s">
        <v>15</v>
      </c>
      <c r="F515" s="11">
        <v>250</v>
      </c>
      <c r="G515" s="79">
        <f>VLOOKUP(B515,Sheet1!$C$11:$K$3568,9,0)</f>
        <v>250</v>
      </c>
      <c r="H515" s="83">
        <f t="shared" si="7"/>
        <v>1</v>
      </c>
      <c r="I515" s="25" t="s">
        <v>14</v>
      </c>
      <c r="J515" s="6">
        <v>1998</v>
      </c>
      <c r="K515" s="7">
        <v>228388000</v>
      </c>
      <c r="L515" s="7">
        <v>0</v>
      </c>
      <c r="M515" s="6"/>
      <c r="N515" s="8"/>
    </row>
    <row r="516" spans="1:14" ht="18" customHeight="1" x14ac:dyDescent="0.25">
      <c r="A516" s="6">
        <v>514</v>
      </c>
      <c r="B516" s="24" t="s">
        <v>4371</v>
      </c>
      <c r="C516" s="28">
        <v>801224</v>
      </c>
      <c r="D516" s="77" t="s">
        <v>4370</v>
      </c>
      <c r="E516" s="11" t="s">
        <v>15</v>
      </c>
      <c r="F516" s="11">
        <v>250</v>
      </c>
      <c r="G516" s="79">
        <f>VLOOKUP(B516,Sheet1!$C$11:$K$3568,9,0)</f>
        <v>250</v>
      </c>
      <c r="H516" s="83">
        <f t="shared" ref="H516:H579" si="8">IF(G516=F516,1,0)</f>
        <v>1</v>
      </c>
      <c r="I516" s="25" t="s">
        <v>14</v>
      </c>
      <c r="J516" s="6">
        <v>1998</v>
      </c>
      <c r="K516" s="7">
        <v>228388000</v>
      </c>
      <c r="L516" s="7">
        <v>0</v>
      </c>
      <c r="M516" s="6"/>
      <c r="N516" s="8"/>
    </row>
    <row r="517" spans="1:14" ht="18" customHeight="1" x14ac:dyDescent="0.25">
      <c r="A517" s="6">
        <v>515</v>
      </c>
      <c r="B517" s="24" t="s">
        <v>2498</v>
      </c>
      <c r="C517" s="28">
        <v>800802</v>
      </c>
      <c r="D517" s="77" t="s">
        <v>2497</v>
      </c>
      <c r="E517" s="11" t="s">
        <v>15</v>
      </c>
      <c r="F517" s="11">
        <v>250</v>
      </c>
      <c r="G517" s="79">
        <f>VLOOKUP(B517,Sheet1!$C$11:$K$3568,9,0)</f>
        <v>250</v>
      </c>
      <c r="H517" s="83">
        <f t="shared" si="8"/>
        <v>1</v>
      </c>
      <c r="I517" s="25" t="s">
        <v>14</v>
      </c>
      <c r="J517" s="6">
        <v>1998</v>
      </c>
      <c r="K517" s="7">
        <v>233049000</v>
      </c>
      <c r="L517" s="7">
        <v>0</v>
      </c>
      <c r="M517" s="6"/>
      <c r="N517" s="8"/>
    </row>
    <row r="518" spans="1:14" ht="18" customHeight="1" x14ac:dyDescent="0.25">
      <c r="A518" s="6">
        <v>516</v>
      </c>
      <c r="B518" s="24" t="s">
        <v>9955</v>
      </c>
      <c r="C518" s="28" t="s">
        <v>580</v>
      </c>
      <c r="D518" s="77" t="s">
        <v>9954</v>
      </c>
      <c r="E518" s="11" t="s">
        <v>11</v>
      </c>
      <c r="F518" s="11">
        <v>250</v>
      </c>
      <c r="G518" s="79">
        <f>VLOOKUP(B518,Sheet1!$C$11:$K$3568,9,0)</f>
        <v>250</v>
      </c>
      <c r="H518" s="83">
        <f t="shared" si="8"/>
        <v>1</v>
      </c>
      <c r="I518" s="25" t="s">
        <v>14</v>
      </c>
      <c r="J518" s="6">
        <v>2003</v>
      </c>
      <c r="K518" s="7">
        <v>228388000</v>
      </c>
      <c r="L518" s="7">
        <v>17135280</v>
      </c>
      <c r="M518" s="6"/>
      <c r="N518" s="8"/>
    </row>
    <row r="519" spans="1:14" ht="18" customHeight="1" x14ac:dyDescent="0.25">
      <c r="A519" s="6">
        <v>517</v>
      </c>
      <c r="B519" s="24" t="s">
        <v>6222</v>
      </c>
      <c r="C519" s="28" t="s">
        <v>581</v>
      </c>
      <c r="D519" s="77" t="s">
        <v>6221</v>
      </c>
      <c r="E519" s="11" t="s">
        <v>11</v>
      </c>
      <c r="F519" s="11">
        <v>250</v>
      </c>
      <c r="G519" s="79">
        <f>VLOOKUP(B519,Sheet1!$C$11:$K$3568,9,0)</f>
        <v>250</v>
      </c>
      <c r="H519" s="83">
        <f t="shared" si="8"/>
        <v>1</v>
      </c>
      <c r="I519" s="25" t="s">
        <v>14</v>
      </c>
      <c r="J519" s="6">
        <v>2003</v>
      </c>
      <c r="K519" s="7">
        <v>18000000</v>
      </c>
      <c r="L519" s="7">
        <v>0</v>
      </c>
      <c r="M519" s="6"/>
      <c r="N519" s="8"/>
    </row>
    <row r="520" spans="1:14" ht="18" customHeight="1" x14ac:dyDescent="0.25">
      <c r="A520" s="6">
        <v>518</v>
      </c>
      <c r="B520" s="24" t="s">
        <v>6206</v>
      </c>
      <c r="C520" s="28">
        <v>801012</v>
      </c>
      <c r="D520" s="77" t="s">
        <v>6205</v>
      </c>
      <c r="E520" s="11" t="s">
        <v>15</v>
      </c>
      <c r="F520" s="11">
        <v>250</v>
      </c>
      <c r="G520" s="79">
        <f>VLOOKUP(B520,Sheet1!$C$11:$K$3568,9,0)</f>
        <v>250</v>
      </c>
      <c r="H520" s="83">
        <f t="shared" si="8"/>
        <v>1</v>
      </c>
      <c r="I520" s="25" t="s">
        <v>14</v>
      </c>
      <c r="J520" s="6">
        <v>1998</v>
      </c>
      <c r="K520" s="7">
        <v>233049000</v>
      </c>
      <c r="L520" s="7">
        <v>0</v>
      </c>
      <c r="M520" s="6"/>
      <c r="N520" s="8"/>
    </row>
    <row r="521" spans="1:14" ht="18" customHeight="1" x14ac:dyDescent="0.25">
      <c r="A521" s="6">
        <v>519</v>
      </c>
      <c r="B521" s="24" t="s">
        <v>4375</v>
      </c>
      <c r="C521" s="28">
        <v>800958</v>
      </c>
      <c r="D521" s="77" t="s">
        <v>4374</v>
      </c>
      <c r="E521" s="11" t="s">
        <v>15</v>
      </c>
      <c r="F521" s="11">
        <v>320</v>
      </c>
      <c r="G521" s="79">
        <f>VLOOKUP(B521,Sheet1!$C$11:$K$3568,9,0)</f>
        <v>320</v>
      </c>
      <c r="H521" s="83">
        <f t="shared" si="8"/>
        <v>1</v>
      </c>
      <c r="I521" s="25" t="s">
        <v>14</v>
      </c>
      <c r="J521" s="6">
        <v>1998</v>
      </c>
      <c r="K521" s="7">
        <v>275621000</v>
      </c>
      <c r="L521" s="7">
        <v>0</v>
      </c>
      <c r="M521" s="6"/>
      <c r="N521" s="8"/>
    </row>
    <row r="522" spans="1:14" ht="18" customHeight="1" x14ac:dyDescent="0.25">
      <c r="A522" s="6">
        <v>520</v>
      </c>
      <c r="B522" s="24" t="s">
        <v>2502</v>
      </c>
      <c r="C522" s="28">
        <v>131002188</v>
      </c>
      <c r="D522" s="77" t="s">
        <v>2501</v>
      </c>
      <c r="E522" s="11" t="s">
        <v>9</v>
      </c>
      <c r="F522" s="11">
        <v>320</v>
      </c>
      <c r="G522" s="79">
        <f>VLOOKUP(B522,Sheet1!$C$11:$K$3568,9,0)</f>
        <v>320</v>
      </c>
      <c r="H522" s="83">
        <f t="shared" si="8"/>
        <v>1</v>
      </c>
      <c r="I522" s="25" t="s">
        <v>14</v>
      </c>
      <c r="J522" s="6">
        <v>2002</v>
      </c>
      <c r="K522" s="7">
        <v>281246000</v>
      </c>
      <c r="L522" s="7">
        <v>0</v>
      </c>
      <c r="M522" s="6"/>
      <c r="N522" s="8"/>
    </row>
    <row r="523" spans="1:14" ht="18" customHeight="1" x14ac:dyDescent="0.25">
      <c r="A523" s="6">
        <v>521</v>
      </c>
      <c r="B523" s="24" t="s">
        <v>6218</v>
      </c>
      <c r="C523" s="28">
        <v>800962</v>
      </c>
      <c r="D523" s="77" t="s">
        <v>6217</v>
      </c>
      <c r="E523" s="11" t="s">
        <v>15</v>
      </c>
      <c r="F523" s="11">
        <v>320</v>
      </c>
      <c r="G523" s="79">
        <f>VLOOKUP(B523,Sheet1!$C$11:$K$3568,9,0)</f>
        <v>320</v>
      </c>
      <c r="H523" s="83">
        <f t="shared" si="8"/>
        <v>1</v>
      </c>
      <c r="I523" s="25" t="s">
        <v>14</v>
      </c>
      <c r="J523" s="6">
        <v>1998</v>
      </c>
      <c r="K523" s="7">
        <v>281246000</v>
      </c>
      <c r="L523" s="7">
        <v>0</v>
      </c>
      <c r="M523" s="6"/>
      <c r="N523" s="8"/>
    </row>
    <row r="524" spans="1:14" ht="18" customHeight="1" x14ac:dyDescent="0.25">
      <c r="A524" s="6">
        <v>522</v>
      </c>
      <c r="B524" s="24" t="s">
        <v>8241</v>
      </c>
      <c r="C524" s="28">
        <v>710902</v>
      </c>
      <c r="D524" s="77" t="s">
        <v>8240</v>
      </c>
      <c r="E524" s="11" t="s">
        <v>15</v>
      </c>
      <c r="F524" s="11">
        <v>320</v>
      </c>
      <c r="G524" s="79">
        <f>VLOOKUP(B524,Sheet1!$C$11:$K$3568,9,0)</f>
        <v>320</v>
      </c>
      <c r="H524" s="83">
        <f t="shared" si="8"/>
        <v>1</v>
      </c>
      <c r="I524" s="25" t="s">
        <v>14</v>
      </c>
      <c r="J524" s="6">
        <v>1997</v>
      </c>
      <c r="K524" s="7">
        <v>275621000</v>
      </c>
      <c r="L524" s="7">
        <v>0</v>
      </c>
      <c r="M524" s="6"/>
      <c r="N524" s="8"/>
    </row>
    <row r="525" spans="1:14" ht="18" customHeight="1" x14ac:dyDescent="0.25">
      <c r="A525" s="6">
        <v>523</v>
      </c>
      <c r="B525" s="24" t="s">
        <v>15602</v>
      </c>
      <c r="C525" s="28">
        <v>710985</v>
      </c>
      <c r="D525" s="77" t="s">
        <v>15601</v>
      </c>
      <c r="E525" s="11" t="s">
        <v>15</v>
      </c>
      <c r="F525" s="11">
        <v>320</v>
      </c>
      <c r="G525" s="79">
        <f>VLOOKUP(B525,Sheet1!$C$11:$K$3568,9,0)</f>
        <v>320</v>
      </c>
      <c r="H525" s="83">
        <f t="shared" si="8"/>
        <v>1</v>
      </c>
      <c r="I525" s="25" t="s">
        <v>14</v>
      </c>
      <c r="J525" s="6">
        <v>1997</v>
      </c>
      <c r="K525" s="7">
        <v>275621000</v>
      </c>
      <c r="L525" s="7">
        <v>0</v>
      </c>
      <c r="M525" s="6"/>
      <c r="N525" s="8"/>
    </row>
    <row r="526" spans="1:14" ht="18" customHeight="1" x14ac:dyDescent="0.25">
      <c r="A526" s="6">
        <v>524</v>
      </c>
      <c r="B526" s="24" t="s">
        <v>15613</v>
      </c>
      <c r="C526" s="28">
        <v>13120509</v>
      </c>
      <c r="D526" s="77" t="s">
        <v>15612</v>
      </c>
      <c r="E526" s="11" t="s">
        <v>9</v>
      </c>
      <c r="F526" s="11">
        <v>320</v>
      </c>
      <c r="G526" s="79">
        <f>VLOOKUP(B526,Sheet1!$C$11:$K$3568,9,0)</f>
        <v>320</v>
      </c>
      <c r="H526" s="83">
        <f t="shared" si="8"/>
        <v>1</v>
      </c>
      <c r="I526" s="25" t="s">
        <v>14</v>
      </c>
      <c r="J526" s="6">
        <v>2005</v>
      </c>
      <c r="K526" s="7">
        <v>275621000</v>
      </c>
      <c r="L526" s="7">
        <v>32876040</v>
      </c>
      <c r="M526" s="6"/>
      <c r="N526" s="8"/>
    </row>
    <row r="527" spans="1:14" ht="18" customHeight="1" x14ac:dyDescent="0.25">
      <c r="A527" s="6">
        <v>525</v>
      </c>
      <c r="B527" s="24" t="s">
        <v>13749</v>
      </c>
      <c r="C527" s="28" t="s">
        <v>582</v>
      </c>
      <c r="D527" s="77" t="s">
        <v>582</v>
      </c>
      <c r="E527" s="11" t="s">
        <v>11</v>
      </c>
      <c r="F527" s="11">
        <v>400</v>
      </c>
      <c r="G527" s="11">
        <v>400</v>
      </c>
      <c r="H527" s="83">
        <f t="shared" si="8"/>
        <v>1</v>
      </c>
      <c r="I527" s="25" t="s">
        <v>14</v>
      </c>
      <c r="J527" s="6">
        <v>2003</v>
      </c>
      <c r="K527" s="7">
        <v>278533000</v>
      </c>
      <c r="L527" s="7">
        <v>0</v>
      </c>
      <c r="M527" s="6"/>
      <c r="N527" s="8"/>
    </row>
    <row r="528" spans="1:14" ht="18" customHeight="1" x14ac:dyDescent="0.25">
      <c r="A528" s="6">
        <v>526</v>
      </c>
      <c r="B528" s="24" t="s">
        <v>11919</v>
      </c>
      <c r="C528" s="28">
        <v>800920</v>
      </c>
      <c r="D528" s="77" t="s">
        <v>11918</v>
      </c>
      <c r="E528" s="11" t="s">
        <v>15</v>
      </c>
      <c r="F528" s="11">
        <v>400</v>
      </c>
      <c r="G528" s="79">
        <f>VLOOKUP(B528,Sheet1!$C$11:$K$3568,9,0)</f>
        <v>400</v>
      </c>
      <c r="H528" s="83">
        <f t="shared" si="8"/>
        <v>1</v>
      </c>
      <c r="I528" s="25" t="s">
        <v>14</v>
      </c>
      <c r="J528" s="6">
        <v>1998</v>
      </c>
      <c r="K528" s="7">
        <v>278533000</v>
      </c>
      <c r="L528" s="7">
        <v>0</v>
      </c>
      <c r="M528" s="6"/>
      <c r="N528" s="8"/>
    </row>
    <row r="529" spans="1:14" ht="18" customHeight="1" x14ac:dyDescent="0.25">
      <c r="A529" s="6">
        <v>527</v>
      </c>
      <c r="B529" s="24" t="s">
        <v>6232</v>
      </c>
      <c r="C529" s="28">
        <v>140105376</v>
      </c>
      <c r="D529" s="77" t="s">
        <v>6231</v>
      </c>
      <c r="E529" s="11" t="s">
        <v>9</v>
      </c>
      <c r="F529" s="11">
        <v>400</v>
      </c>
      <c r="G529" s="79">
        <f>VLOOKUP(B529,Sheet1!$C$11:$K$3568,9,0)</f>
        <v>400</v>
      </c>
      <c r="H529" s="83">
        <f t="shared" si="8"/>
        <v>1</v>
      </c>
      <c r="I529" s="25" t="s">
        <v>22</v>
      </c>
      <c r="J529" s="6">
        <v>2005</v>
      </c>
      <c r="K529" s="7">
        <v>284218000</v>
      </c>
      <c r="L529" s="7">
        <v>16764207</v>
      </c>
      <c r="M529" s="6"/>
      <c r="N529" s="8"/>
    </row>
    <row r="530" spans="1:14" ht="18" customHeight="1" x14ac:dyDescent="0.25">
      <c r="A530" s="6">
        <v>528</v>
      </c>
      <c r="B530" s="24" t="s">
        <v>13746</v>
      </c>
      <c r="C530" s="28">
        <v>14040143</v>
      </c>
      <c r="D530" s="77" t="s">
        <v>13745</v>
      </c>
      <c r="E530" s="11" t="s">
        <v>9</v>
      </c>
      <c r="F530" s="11">
        <v>400</v>
      </c>
      <c r="G530" s="79">
        <f>VLOOKUP(B530,Sheet1!$C$11:$K$3568,9,0)</f>
        <v>400</v>
      </c>
      <c r="H530" s="83">
        <f t="shared" si="8"/>
        <v>1</v>
      </c>
      <c r="I530" s="25" t="s">
        <v>14</v>
      </c>
      <c r="J530" s="6">
        <v>2001</v>
      </c>
      <c r="K530" s="7">
        <v>278533000</v>
      </c>
      <c r="L530" s="7">
        <v>0</v>
      </c>
      <c r="M530" s="6"/>
      <c r="N530" s="8"/>
    </row>
    <row r="531" spans="1:14" ht="18" customHeight="1" x14ac:dyDescent="0.25">
      <c r="A531" s="6">
        <v>529</v>
      </c>
      <c r="B531" s="24" t="s">
        <v>9951</v>
      </c>
      <c r="C531" s="28">
        <v>711000</v>
      </c>
      <c r="D531" s="77" t="s">
        <v>9950</v>
      </c>
      <c r="E531" s="11" t="s">
        <v>15</v>
      </c>
      <c r="F531" s="11">
        <v>400</v>
      </c>
      <c r="G531" s="79">
        <f>VLOOKUP(B531,Sheet1!$C$11:$K$3568,9,0)</f>
        <v>400</v>
      </c>
      <c r="H531" s="83">
        <f t="shared" si="8"/>
        <v>1</v>
      </c>
      <c r="I531" s="25" t="s">
        <v>14</v>
      </c>
      <c r="J531" s="6">
        <v>1997</v>
      </c>
      <c r="K531" s="7">
        <v>278533000</v>
      </c>
      <c r="L531" s="7">
        <v>0</v>
      </c>
      <c r="M531" s="6"/>
      <c r="N531" s="8"/>
    </row>
    <row r="532" spans="1:14" ht="18" customHeight="1" x14ac:dyDescent="0.25">
      <c r="A532" s="6">
        <v>530</v>
      </c>
      <c r="B532" s="24" t="s">
        <v>11911</v>
      </c>
      <c r="C532" s="28">
        <v>710998</v>
      </c>
      <c r="D532" s="77" t="s">
        <v>11910</v>
      </c>
      <c r="E532" s="11" t="s">
        <v>15</v>
      </c>
      <c r="F532" s="11">
        <v>400</v>
      </c>
      <c r="G532" s="79">
        <f>VLOOKUP(B532,Sheet1!$C$11:$K$3568,9,0)</f>
        <v>400</v>
      </c>
      <c r="H532" s="83">
        <f t="shared" si="8"/>
        <v>1</v>
      </c>
      <c r="I532" s="25" t="s">
        <v>14</v>
      </c>
      <c r="J532" s="6">
        <v>1997</v>
      </c>
      <c r="K532" s="7">
        <v>278533000</v>
      </c>
      <c r="L532" s="7">
        <v>0</v>
      </c>
      <c r="M532" s="6"/>
      <c r="N532" s="8"/>
    </row>
    <row r="533" spans="1:14" ht="18" customHeight="1" x14ac:dyDescent="0.25">
      <c r="A533" s="6">
        <v>531</v>
      </c>
      <c r="B533" s="24" t="s">
        <v>15605</v>
      </c>
      <c r="C533" s="28" t="s">
        <v>583</v>
      </c>
      <c r="D533" s="77" t="s">
        <v>583</v>
      </c>
      <c r="E533" s="11" t="s">
        <v>11</v>
      </c>
      <c r="F533" s="11">
        <v>400</v>
      </c>
      <c r="G533" s="79">
        <f>VLOOKUP(B533,Sheet1!$C$11:$K$3568,9,0)</f>
        <v>400</v>
      </c>
      <c r="H533" s="83">
        <f t="shared" si="8"/>
        <v>1</v>
      </c>
      <c r="I533" s="25" t="s">
        <v>14</v>
      </c>
      <c r="J533" s="6">
        <v>2002</v>
      </c>
      <c r="K533" s="7">
        <v>278533000</v>
      </c>
      <c r="L533" s="7">
        <v>0</v>
      </c>
      <c r="M533" s="6"/>
      <c r="N533" s="8"/>
    </row>
    <row r="534" spans="1:14" ht="18" customHeight="1" x14ac:dyDescent="0.25">
      <c r="A534" s="6">
        <v>532</v>
      </c>
      <c r="B534" s="24" t="s">
        <v>8286</v>
      </c>
      <c r="C534" s="28" t="s">
        <v>584</v>
      </c>
      <c r="D534" s="77" t="s">
        <v>584</v>
      </c>
      <c r="E534" s="11" t="s">
        <v>21</v>
      </c>
      <c r="F534" s="11">
        <v>50</v>
      </c>
      <c r="G534" s="79">
        <f>VLOOKUP(B534,Sheet1!$C$11:$K$3568,9,0)</f>
        <v>50</v>
      </c>
      <c r="H534" s="83">
        <f t="shared" si="8"/>
        <v>1</v>
      </c>
      <c r="I534" s="25" t="s">
        <v>25</v>
      </c>
      <c r="J534" s="6">
        <v>2004</v>
      </c>
      <c r="K534" s="7">
        <v>59103000</v>
      </c>
      <c r="L534" s="7">
        <v>5056852</v>
      </c>
      <c r="M534" s="6"/>
      <c r="N534" s="8"/>
    </row>
    <row r="535" spans="1:14" ht="18" customHeight="1" x14ac:dyDescent="0.25">
      <c r="A535" s="6">
        <v>533</v>
      </c>
      <c r="B535" s="24" t="s">
        <v>4453</v>
      </c>
      <c r="C535" s="28" t="s">
        <v>585</v>
      </c>
      <c r="D535" s="77" t="s">
        <v>585</v>
      </c>
      <c r="E535" s="11" t="s">
        <v>21</v>
      </c>
      <c r="F535" s="11">
        <v>50</v>
      </c>
      <c r="G535" s="79">
        <f>VLOOKUP(B535,Sheet1!$C$11:$K$3568,9,0)</f>
        <v>50</v>
      </c>
      <c r="H535" s="83">
        <f t="shared" si="8"/>
        <v>1</v>
      </c>
      <c r="I535" s="25" t="s">
        <v>25</v>
      </c>
      <c r="J535" s="6">
        <v>2004</v>
      </c>
      <c r="K535" s="7">
        <v>59103000</v>
      </c>
      <c r="L535" s="7">
        <v>5055712</v>
      </c>
      <c r="M535" s="6"/>
      <c r="N535" s="8"/>
    </row>
    <row r="536" spans="1:14" ht="18" customHeight="1" x14ac:dyDescent="0.25">
      <c r="A536" s="6">
        <v>534</v>
      </c>
      <c r="B536" s="24" t="s">
        <v>8282</v>
      </c>
      <c r="C536" s="28" t="s">
        <v>586</v>
      </c>
      <c r="D536" s="77" t="s">
        <v>586</v>
      </c>
      <c r="E536" s="11" t="s">
        <v>21</v>
      </c>
      <c r="F536" s="11">
        <v>50</v>
      </c>
      <c r="G536" s="79">
        <f>VLOOKUP(B536,Sheet1!$C$11:$K$3568,9,0)</f>
        <v>50</v>
      </c>
      <c r="H536" s="83">
        <f t="shared" si="8"/>
        <v>1</v>
      </c>
      <c r="I536" s="25" t="s">
        <v>25</v>
      </c>
      <c r="J536" s="6">
        <v>2004</v>
      </c>
      <c r="K536" s="7">
        <v>59103000</v>
      </c>
      <c r="L536" s="7">
        <v>3381227</v>
      </c>
      <c r="M536" s="6"/>
      <c r="N536" s="8"/>
    </row>
    <row r="537" spans="1:14" ht="18" customHeight="1" x14ac:dyDescent="0.25">
      <c r="A537" s="6">
        <v>535</v>
      </c>
      <c r="B537" s="24" t="s">
        <v>6273</v>
      </c>
      <c r="C537" s="28">
        <v>357896</v>
      </c>
      <c r="D537" s="77" t="s">
        <v>6272</v>
      </c>
      <c r="E537" s="11" t="s">
        <v>17</v>
      </c>
      <c r="F537" s="11">
        <v>250</v>
      </c>
      <c r="G537" s="79">
        <f>VLOOKUP(B537,Sheet1!$C$11:$K$3568,9,0)</f>
        <v>250</v>
      </c>
      <c r="H537" s="83">
        <f t="shared" si="8"/>
        <v>1</v>
      </c>
      <c r="I537" s="25" t="s">
        <v>14</v>
      </c>
      <c r="J537" s="6">
        <v>1997</v>
      </c>
      <c r="K537" s="7">
        <v>233049000</v>
      </c>
      <c r="L537" s="7">
        <v>0</v>
      </c>
      <c r="M537" s="6"/>
      <c r="N537" s="8"/>
    </row>
    <row r="538" spans="1:14" ht="18" customHeight="1" x14ac:dyDescent="0.25">
      <c r="A538" s="6">
        <v>536</v>
      </c>
      <c r="B538" s="24" t="s">
        <v>15658</v>
      </c>
      <c r="C538" s="28" t="s">
        <v>587</v>
      </c>
      <c r="D538" s="77" t="s">
        <v>587</v>
      </c>
      <c r="E538" s="11" t="s">
        <v>17</v>
      </c>
      <c r="F538" s="11">
        <v>400</v>
      </c>
      <c r="G538" s="79">
        <f>VLOOKUP(B538,Sheet1!$C$11:$K$3568,9,0)</f>
        <v>400</v>
      </c>
      <c r="H538" s="83">
        <f t="shared" si="8"/>
        <v>1</v>
      </c>
      <c r="I538" s="25" t="s">
        <v>14</v>
      </c>
      <c r="J538" s="6">
        <v>1997</v>
      </c>
      <c r="K538" s="7">
        <v>284218000</v>
      </c>
      <c r="L538" s="7">
        <v>0</v>
      </c>
      <c r="M538" s="6"/>
      <c r="N538" s="8"/>
    </row>
    <row r="539" spans="1:14" ht="18" customHeight="1" x14ac:dyDescent="0.25">
      <c r="A539" s="6">
        <v>537</v>
      </c>
      <c r="B539" s="24" t="s">
        <v>6245</v>
      </c>
      <c r="C539" s="28">
        <v>358037</v>
      </c>
      <c r="D539" s="77" t="s">
        <v>6244</v>
      </c>
      <c r="E539" s="11" t="s">
        <v>17</v>
      </c>
      <c r="F539" s="11">
        <v>400</v>
      </c>
      <c r="G539" s="79">
        <f>VLOOKUP(B539,Sheet1!$C$11:$K$3568,9,0)</f>
        <v>400</v>
      </c>
      <c r="H539" s="83">
        <f t="shared" si="8"/>
        <v>1</v>
      </c>
      <c r="I539" s="25" t="s">
        <v>14</v>
      </c>
      <c r="J539" s="6">
        <v>1997</v>
      </c>
      <c r="K539" s="7">
        <v>284218000</v>
      </c>
      <c r="L539" s="7">
        <v>0</v>
      </c>
      <c r="M539" s="6"/>
      <c r="N539" s="8"/>
    </row>
    <row r="540" spans="1:14" ht="18" customHeight="1" x14ac:dyDescent="0.25">
      <c r="A540" s="6">
        <v>538</v>
      </c>
      <c r="B540" s="24" t="s">
        <v>4405</v>
      </c>
      <c r="C540" s="28">
        <v>358088</v>
      </c>
      <c r="D540" s="77" t="s">
        <v>4404</v>
      </c>
      <c r="E540" s="11" t="s">
        <v>17</v>
      </c>
      <c r="F540" s="11">
        <v>400</v>
      </c>
      <c r="G540" s="79">
        <f>VLOOKUP(B540,Sheet1!$C$11:$K$3568,9,0)</f>
        <v>400</v>
      </c>
      <c r="H540" s="83">
        <f t="shared" si="8"/>
        <v>1</v>
      </c>
      <c r="I540" s="25" t="s">
        <v>14</v>
      </c>
      <c r="J540" s="6">
        <v>1997</v>
      </c>
      <c r="K540" s="7">
        <v>101794490</v>
      </c>
      <c r="L540" s="7">
        <v>0</v>
      </c>
      <c r="M540" s="6"/>
      <c r="N540" s="8"/>
    </row>
    <row r="541" spans="1:14" ht="18" customHeight="1" x14ac:dyDescent="0.25">
      <c r="A541" s="6">
        <v>539</v>
      </c>
      <c r="B541" s="24" t="s">
        <v>9964</v>
      </c>
      <c r="C541" s="28">
        <v>61216164</v>
      </c>
      <c r="D541" s="77" t="s">
        <v>9963</v>
      </c>
      <c r="E541" s="11" t="s">
        <v>11</v>
      </c>
      <c r="F541" s="11">
        <v>160</v>
      </c>
      <c r="G541" s="79">
        <f>VLOOKUP(B541,Sheet1!$C$11:$K$3568,9,0)</f>
        <v>160</v>
      </c>
      <c r="H541" s="83">
        <f t="shared" si="8"/>
        <v>1</v>
      </c>
      <c r="I541" s="25" t="s">
        <v>14</v>
      </c>
      <c r="J541" s="6">
        <v>1996</v>
      </c>
      <c r="K541" s="7">
        <v>162181000</v>
      </c>
      <c r="L541" s="7">
        <v>0</v>
      </c>
      <c r="M541" s="6"/>
      <c r="N541" s="8"/>
    </row>
    <row r="542" spans="1:14" ht="18" customHeight="1" x14ac:dyDescent="0.25">
      <c r="A542" s="6">
        <v>540</v>
      </c>
      <c r="B542" s="24" t="s">
        <v>2516</v>
      </c>
      <c r="C542" s="28">
        <v>10643196</v>
      </c>
      <c r="D542" s="77" t="s">
        <v>2515</v>
      </c>
      <c r="E542" s="11" t="s">
        <v>11</v>
      </c>
      <c r="F542" s="11">
        <v>400</v>
      </c>
      <c r="G542" s="79">
        <f>VLOOKUP(B542,Sheet1!$C$11:$K$3568,9,0)</f>
        <v>400</v>
      </c>
      <c r="H542" s="83">
        <f t="shared" si="8"/>
        <v>1</v>
      </c>
      <c r="I542" s="25" t="s">
        <v>14</v>
      </c>
      <c r="J542" s="6">
        <v>2001</v>
      </c>
      <c r="K542" s="7">
        <v>284218000</v>
      </c>
      <c r="L542" s="7">
        <v>0</v>
      </c>
      <c r="M542" s="6"/>
      <c r="N542" s="8"/>
    </row>
    <row r="543" spans="1:14" ht="18" customHeight="1" x14ac:dyDescent="0.25">
      <c r="A543" s="6">
        <v>541</v>
      </c>
      <c r="B543" s="24" t="s">
        <v>9980</v>
      </c>
      <c r="C543" s="28">
        <v>111370120</v>
      </c>
      <c r="D543" s="77" t="s">
        <v>9979</v>
      </c>
      <c r="E543" s="11" t="s">
        <v>11</v>
      </c>
      <c r="F543" s="11">
        <v>37.5</v>
      </c>
      <c r="G543" s="79">
        <f>VLOOKUP(B543,Sheet1!$C$11:$K$3568,9,0)</f>
        <v>37.5</v>
      </c>
      <c r="H543" s="83">
        <f t="shared" si="8"/>
        <v>1</v>
      </c>
      <c r="I543" s="25" t="s">
        <v>12</v>
      </c>
      <c r="J543" s="6">
        <v>2011</v>
      </c>
      <c r="K543" s="7">
        <v>50081000</v>
      </c>
      <c r="L543" s="7">
        <v>9654758</v>
      </c>
      <c r="M543" s="6"/>
      <c r="N543" s="8"/>
    </row>
    <row r="544" spans="1:14" ht="18" customHeight="1" x14ac:dyDescent="0.25">
      <c r="A544" s="6">
        <v>542</v>
      </c>
      <c r="B544" s="24" t="s">
        <v>13771</v>
      </c>
      <c r="C544" s="28">
        <v>111370456</v>
      </c>
      <c r="D544" s="77" t="s">
        <v>13770</v>
      </c>
      <c r="E544" s="11" t="s">
        <v>11</v>
      </c>
      <c r="F544" s="11">
        <v>37.5</v>
      </c>
      <c r="G544" s="79">
        <f>VLOOKUP(B544,Sheet1!$C$11:$K$3568,9,0)</f>
        <v>37.5</v>
      </c>
      <c r="H544" s="83">
        <f t="shared" si="8"/>
        <v>1</v>
      </c>
      <c r="I544" s="25" t="s">
        <v>12</v>
      </c>
      <c r="J544" s="6">
        <v>2011</v>
      </c>
      <c r="K544" s="7">
        <v>50081000</v>
      </c>
      <c r="L544" s="7">
        <v>9654758</v>
      </c>
      <c r="M544" s="6"/>
      <c r="N544" s="8"/>
    </row>
    <row r="545" spans="1:14" ht="18" customHeight="1" x14ac:dyDescent="0.25">
      <c r="A545" s="6">
        <v>543</v>
      </c>
      <c r="B545" s="24" t="s">
        <v>11940</v>
      </c>
      <c r="C545" s="28">
        <v>111370123</v>
      </c>
      <c r="D545" s="77" t="s">
        <v>11939</v>
      </c>
      <c r="E545" s="11" t="s">
        <v>11</v>
      </c>
      <c r="F545" s="11">
        <v>37.5</v>
      </c>
      <c r="G545" s="79">
        <f>VLOOKUP(B545,Sheet1!$C$11:$K$3568,9,0)</f>
        <v>37.5</v>
      </c>
      <c r="H545" s="83">
        <f t="shared" si="8"/>
        <v>1</v>
      </c>
      <c r="I545" s="25" t="s">
        <v>12</v>
      </c>
      <c r="J545" s="6">
        <v>2011</v>
      </c>
      <c r="K545" s="7">
        <v>50081000</v>
      </c>
      <c r="L545" s="7">
        <v>9654758</v>
      </c>
      <c r="M545" s="6"/>
      <c r="N545" s="8"/>
    </row>
    <row r="546" spans="1:14" ht="18" customHeight="1" x14ac:dyDescent="0.25">
      <c r="A546" s="6">
        <v>544</v>
      </c>
      <c r="B546" s="24" t="s">
        <v>6182</v>
      </c>
      <c r="C546" s="28" t="s">
        <v>588</v>
      </c>
      <c r="D546" s="77" t="s">
        <v>588</v>
      </c>
      <c r="E546" s="11" t="s">
        <v>9</v>
      </c>
      <c r="F546" s="11">
        <v>75</v>
      </c>
      <c r="G546" s="79">
        <f>VLOOKUP(B546,Sheet1!$C$11:$K$3568,9,0)</f>
        <v>75</v>
      </c>
      <c r="H546" s="83">
        <f t="shared" si="8"/>
        <v>1</v>
      </c>
      <c r="I546" s="25" t="s">
        <v>12</v>
      </c>
      <c r="J546" s="6">
        <v>2003</v>
      </c>
      <c r="K546" s="7">
        <v>78055000</v>
      </c>
      <c r="L546" s="7">
        <v>0</v>
      </c>
      <c r="M546" s="6"/>
      <c r="N546" s="8"/>
    </row>
    <row r="547" spans="1:14" ht="18" customHeight="1" x14ac:dyDescent="0.25">
      <c r="A547" s="6">
        <v>545</v>
      </c>
      <c r="B547" s="24" t="s">
        <v>11858</v>
      </c>
      <c r="C547" s="28" t="s">
        <v>589</v>
      </c>
      <c r="D547" s="77" t="s">
        <v>589</v>
      </c>
      <c r="E547" s="11" t="s">
        <v>9</v>
      </c>
      <c r="F547" s="11">
        <v>75</v>
      </c>
      <c r="G547" s="79">
        <f>VLOOKUP(B547,Sheet1!$C$11:$K$3568,9,0)</f>
        <v>75</v>
      </c>
      <c r="H547" s="83">
        <f t="shared" si="8"/>
        <v>1</v>
      </c>
      <c r="I547" s="25" t="s">
        <v>12</v>
      </c>
      <c r="J547" s="6">
        <v>2003</v>
      </c>
      <c r="K547" s="7">
        <v>78055000</v>
      </c>
      <c r="L547" s="7">
        <v>0</v>
      </c>
      <c r="M547" s="6"/>
      <c r="N547" s="8"/>
    </row>
    <row r="548" spans="1:14" ht="18" customHeight="1" x14ac:dyDescent="0.25">
      <c r="A548" s="6">
        <v>546</v>
      </c>
      <c r="B548" s="24" t="s">
        <v>15578</v>
      </c>
      <c r="C548" s="28" t="s">
        <v>590</v>
      </c>
      <c r="D548" s="77" t="s">
        <v>590</v>
      </c>
      <c r="E548" s="11" t="s">
        <v>9</v>
      </c>
      <c r="F548" s="11">
        <v>75</v>
      </c>
      <c r="G548" s="79">
        <f>VLOOKUP(B548,Sheet1!$C$11:$K$3568,9,0)</f>
        <v>75</v>
      </c>
      <c r="H548" s="83">
        <f t="shared" si="8"/>
        <v>1</v>
      </c>
      <c r="I548" s="25" t="s">
        <v>12</v>
      </c>
      <c r="J548" s="6">
        <v>2003</v>
      </c>
      <c r="K548" s="7">
        <v>78055000</v>
      </c>
      <c r="L548" s="7">
        <v>0</v>
      </c>
      <c r="M548" s="6"/>
      <c r="N548" s="8"/>
    </row>
    <row r="549" spans="1:14" ht="18" customHeight="1" x14ac:dyDescent="0.25">
      <c r="A549" s="6">
        <v>547</v>
      </c>
      <c r="B549" s="24" t="s">
        <v>4414</v>
      </c>
      <c r="C549" s="28" t="s">
        <v>591</v>
      </c>
      <c r="D549" s="77" t="s">
        <v>591</v>
      </c>
      <c r="E549" s="11" t="s">
        <v>24</v>
      </c>
      <c r="F549" s="11">
        <v>100</v>
      </c>
      <c r="G549" s="79">
        <f>VLOOKUP(B549,Sheet1!$C$11:$K$3568,9,0)</f>
        <v>100</v>
      </c>
      <c r="H549" s="83">
        <f t="shared" si="8"/>
        <v>1</v>
      </c>
      <c r="I549" s="25" t="s">
        <v>12</v>
      </c>
      <c r="J549" s="6">
        <v>2003</v>
      </c>
      <c r="K549" s="7">
        <v>92490000</v>
      </c>
      <c r="L549" s="7">
        <v>0</v>
      </c>
      <c r="M549" s="6"/>
      <c r="N549" s="8"/>
    </row>
    <row r="550" spans="1:14" ht="18" customHeight="1" x14ac:dyDescent="0.25">
      <c r="A550" s="6">
        <v>548</v>
      </c>
      <c r="B550" s="24" t="s">
        <v>11943</v>
      </c>
      <c r="C550" s="28" t="s">
        <v>592</v>
      </c>
      <c r="D550" s="77" t="s">
        <v>592</v>
      </c>
      <c r="E550" s="11" t="s">
        <v>24</v>
      </c>
      <c r="F550" s="11">
        <v>100</v>
      </c>
      <c r="G550" s="79">
        <f>VLOOKUP(B550,Sheet1!$C$11:$K$3568,9,0)</f>
        <v>100</v>
      </c>
      <c r="H550" s="83">
        <f t="shared" si="8"/>
        <v>1</v>
      </c>
      <c r="I550" s="25" t="s">
        <v>12</v>
      </c>
      <c r="J550" s="6">
        <v>2003</v>
      </c>
      <c r="K550" s="7">
        <v>92490000</v>
      </c>
      <c r="L550" s="7">
        <v>4510616</v>
      </c>
      <c r="M550" s="6"/>
      <c r="N550" s="8"/>
    </row>
    <row r="551" spans="1:14" ht="18" customHeight="1" x14ac:dyDescent="0.25">
      <c r="A551" s="6">
        <v>549</v>
      </c>
      <c r="B551" s="24" t="s">
        <v>6265</v>
      </c>
      <c r="C551" s="28" t="s">
        <v>593</v>
      </c>
      <c r="D551" s="77" t="s">
        <v>593</v>
      </c>
      <c r="E551" s="11" t="s">
        <v>594</v>
      </c>
      <c r="F551" s="11">
        <v>100</v>
      </c>
      <c r="G551" s="79">
        <f>VLOOKUP(B551,Sheet1!$C$11:$K$3568,9,0)</f>
        <v>100</v>
      </c>
      <c r="H551" s="83">
        <f t="shared" si="8"/>
        <v>1</v>
      </c>
      <c r="I551" s="25" t="s">
        <v>12</v>
      </c>
      <c r="J551" s="6">
        <v>2003</v>
      </c>
      <c r="K551" s="7">
        <v>92490000</v>
      </c>
      <c r="L551" s="7">
        <v>0</v>
      </c>
      <c r="M551" s="6"/>
      <c r="N551" s="8"/>
    </row>
    <row r="552" spans="1:14" ht="18" customHeight="1" x14ac:dyDescent="0.25">
      <c r="A552" s="6">
        <v>550</v>
      </c>
      <c r="B552" s="24" t="s">
        <v>13720</v>
      </c>
      <c r="C552" s="28" t="s">
        <v>595</v>
      </c>
      <c r="D552" s="77" t="s">
        <v>595</v>
      </c>
      <c r="E552" s="11" t="s">
        <v>24</v>
      </c>
      <c r="F552" s="11">
        <v>100</v>
      </c>
      <c r="G552" s="79">
        <f>VLOOKUP(B552,Sheet1!$C$11:$K$3568,9,0)</f>
        <v>100</v>
      </c>
      <c r="H552" s="83">
        <f t="shared" si="8"/>
        <v>1</v>
      </c>
      <c r="I552" s="25" t="s">
        <v>12</v>
      </c>
      <c r="J552" s="6">
        <v>2003</v>
      </c>
      <c r="K552" s="7">
        <v>92490000</v>
      </c>
      <c r="L552" s="7">
        <v>4510616</v>
      </c>
      <c r="M552" s="6"/>
      <c r="N552" s="8"/>
    </row>
    <row r="553" spans="1:14" ht="18" customHeight="1" x14ac:dyDescent="0.25">
      <c r="A553" s="6">
        <v>551</v>
      </c>
      <c r="B553" s="24" t="s">
        <v>4349</v>
      </c>
      <c r="C553" s="28" t="s">
        <v>596</v>
      </c>
      <c r="D553" s="77" t="s">
        <v>596</v>
      </c>
      <c r="E553" s="11" t="s">
        <v>24</v>
      </c>
      <c r="F553" s="11">
        <v>100</v>
      </c>
      <c r="G553" s="79">
        <f>VLOOKUP(B553,Sheet1!$C$11:$K$3568,9,0)</f>
        <v>100</v>
      </c>
      <c r="H553" s="83">
        <f t="shared" si="8"/>
        <v>1</v>
      </c>
      <c r="I553" s="25" t="s">
        <v>12</v>
      </c>
      <c r="J553" s="6">
        <v>2003</v>
      </c>
      <c r="K553" s="7">
        <v>92490000</v>
      </c>
      <c r="L553" s="7">
        <v>4481967</v>
      </c>
      <c r="M553" s="6"/>
      <c r="N553" s="8"/>
    </row>
    <row r="554" spans="1:14" ht="18" customHeight="1" x14ac:dyDescent="0.25">
      <c r="A554" s="6">
        <v>552</v>
      </c>
      <c r="B554" s="24" t="s">
        <v>13723</v>
      </c>
      <c r="C554" s="28" t="s">
        <v>597</v>
      </c>
      <c r="D554" s="77" t="s">
        <v>597</v>
      </c>
      <c r="E554" s="11" t="s">
        <v>9</v>
      </c>
      <c r="F554" s="11">
        <v>100</v>
      </c>
      <c r="G554" s="79">
        <f>VLOOKUP(B554,Sheet1!$C$11:$K$3568,9,0)</f>
        <v>100</v>
      </c>
      <c r="H554" s="83">
        <f t="shared" si="8"/>
        <v>1</v>
      </c>
      <c r="I554" s="25" t="s">
        <v>12</v>
      </c>
      <c r="J554" s="6">
        <v>1998</v>
      </c>
      <c r="K554" s="7">
        <v>92490000</v>
      </c>
      <c r="L554" s="7">
        <v>0</v>
      </c>
      <c r="M554" s="6"/>
      <c r="N554" s="8"/>
    </row>
    <row r="555" spans="1:14" ht="18" customHeight="1" x14ac:dyDescent="0.25">
      <c r="A555" s="6">
        <v>553</v>
      </c>
      <c r="B555" s="24" t="s">
        <v>2474</v>
      </c>
      <c r="C555" s="28">
        <v>800812</v>
      </c>
      <c r="D555" s="77" t="s">
        <v>2473</v>
      </c>
      <c r="E555" s="11" t="s">
        <v>15</v>
      </c>
      <c r="F555" s="11">
        <v>250</v>
      </c>
      <c r="G555" s="79">
        <f>VLOOKUP(B555,Sheet1!$C$11:$K$3568,9,0)</f>
        <v>250</v>
      </c>
      <c r="H555" s="83">
        <f t="shared" si="8"/>
        <v>1</v>
      </c>
      <c r="I555" s="25" t="s">
        <v>14</v>
      </c>
      <c r="J555" s="6">
        <v>1998</v>
      </c>
      <c r="K555" s="7">
        <v>233049000</v>
      </c>
      <c r="L555" s="7">
        <v>0</v>
      </c>
      <c r="M555" s="6"/>
      <c r="N555" s="8"/>
    </row>
    <row r="556" spans="1:14" ht="18" customHeight="1" x14ac:dyDescent="0.25">
      <c r="A556" s="6">
        <v>554</v>
      </c>
      <c r="B556" s="24" t="s">
        <v>2478</v>
      </c>
      <c r="C556" s="28">
        <v>801129</v>
      </c>
      <c r="D556" s="77" t="s">
        <v>2477</v>
      </c>
      <c r="E556" s="11" t="s">
        <v>15</v>
      </c>
      <c r="F556" s="11">
        <v>320</v>
      </c>
      <c r="G556" s="79">
        <f>VLOOKUP(B556,Sheet1!$C$11:$K$3568,9,0)</f>
        <v>320</v>
      </c>
      <c r="H556" s="83">
        <f t="shared" si="8"/>
        <v>1</v>
      </c>
      <c r="I556" s="25" t="s">
        <v>14</v>
      </c>
      <c r="J556" s="6">
        <v>1998</v>
      </c>
      <c r="K556" s="7">
        <v>281246000</v>
      </c>
      <c r="L556" s="7">
        <v>0</v>
      </c>
      <c r="M556" s="6"/>
      <c r="N556" s="8"/>
    </row>
    <row r="557" spans="1:14" ht="18" customHeight="1" x14ac:dyDescent="0.25">
      <c r="A557" s="6">
        <v>555</v>
      </c>
      <c r="B557" s="24" t="s">
        <v>8208</v>
      </c>
      <c r="C557" s="28">
        <v>358132</v>
      </c>
      <c r="D557" s="77" t="s">
        <v>8207</v>
      </c>
      <c r="E557" s="11" t="s">
        <v>17</v>
      </c>
      <c r="F557" s="11">
        <v>400</v>
      </c>
      <c r="G557" s="79">
        <f>VLOOKUP(B557,Sheet1!$C$11:$K$3568,9,0)</f>
        <v>400</v>
      </c>
      <c r="H557" s="83">
        <f t="shared" si="8"/>
        <v>1</v>
      </c>
      <c r="I557" s="25" t="s">
        <v>14</v>
      </c>
      <c r="J557" s="6">
        <v>1997</v>
      </c>
      <c r="K557" s="7">
        <v>284218000</v>
      </c>
      <c r="L557" s="7">
        <v>0</v>
      </c>
      <c r="M557" s="6"/>
      <c r="N557" s="8"/>
    </row>
    <row r="558" spans="1:14" ht="18" customHeight="1" x14ac:dyDescent="0.25">
      <c r="A558" s="6">
        <v>556</v>
      </c>
      <c r="B558" s="24" t="s">
        <v>2512</v>
      </c>
      <c r="C558" s="28">
        <v>61216167</v>
      </c>
      <c r="D558" s="77" t="s">
        <v>2511</v>
      </c>
      <c r="E558" s="11" t="s">
        <v>11</v>
      </c>
      <c r="F558" s="11">
        <v>160</v>
      </c>
      <c r="G558" s="79">
        <f>VLOOKUP(B558,Sheet1!$C$11:$K$3568,9,0)</f>
        <v>160</v>
      </c>
      <c r="H558" s="83">
        <f t="shared" si="8"/>
        <v>1</v>
      </c>
      <c r="I558" s="25" t="s">
        <v>14</v>
      </c>
      <c r="J558" s="6">
        <v>1996</v>
      </c>
      <c r="K558" s="7">
        <v>162181000</v>
      </c>
      <c r="L558" s="7">
        <v>0</v>
      </c>
      <c r="M558" s="6"/>
      <c r="N558" s="8"/>
    </row>
    <row r="559" spans="1:14" ht="18" customHeight="1" x14ac:dyDescent="0.25">
      <c r="A559" s="6">
        <v>557</v>
      </c>
      <c r="B559" s="24" t="s">
        <v>8250</v>
      </c>
      <c r="C559" s="28">
        <v>800948</v>
      </c>
      <c r="D559" s="77" t="s">
        <v>8249</v>
      </c>
      <c r="E559" s="11" t="s">
        <v>15</v>
      </c>
      <c r="F559" s="11">
        <v>250</v>
      </c>
      <c r="G559" s="79">
        <f>VLOOKUP(B559,Sheet1!$C$11:$K$3568,9,0)</f>
        <v>250</v>
      </c>
      <c r="H559" s="83">
        <f t="shared" si="8"/>
        <v>1</v>
      </c>
      <c r="I559" s="25" t="s">
        <v>14</v>
      </c>
      <c r="J559" s="6">
        <v>1998</v>
      </c>
      <c r="K559" s="7">
        <v>233049000</v>
      </c>
      <c r="L559" s="7">
        <v>0</v>
      </c>
      <c r="M559" s="6"/>
      <c r="N559" s="8"/>
    </row>
    <row r="560" spans="1:14" ht="18" customHeight="1" x14ac:dyDescent="0.25">
      <c r="A560" s="6">
        <v>558</v>
      </c>
      <c r="B560" s="24" t="s">
        <v>13759</v>
      </c>
      <c r="C560" s="28">
        <v>357408</v>
      </c>
      <c r="D560" s="77" t="s">
        <v>13758</v>
      </c>
      <c r="E560" s="11" t="s">
        <v>17</v>
      </c>
      <c r="F560" s="11">
        <v>75</v>
      </c>
      <c r="G560" s="79">
        <f>VLOOKUP(B560,Sheet1!$C$11:$K$3568,9,0)</f>
        <v>75</v>
      </c>
      <c r="H560" s="83">
        <f t="shared" si="8"/>
        <v>1</v>
      </c>
      <c r="I560" s="25" t="s">
        <v>12</v>
      </c>
      <c r="J560" s="6">
        <v>1997</v>
      </c>
      <c r="K560" s="7">
        <v>78055000</v>
      </c>
      <c r="L560" s="7">
        <v>0</v>
      </c>
      <c r="M560" s="6"/>
      <c r="N560" s="8"/>
    </row>
    <row r="561" spans="1:14" ht="18" customHeight="1" x14ac:dyDescent="0.25">
      <c r="A561" s="6">
        <v>559</v>
      </c>
      <c r="B561" s="24" t="s">
        <v>2520</v>
      </c>
      <c r="C561" s="28">
        <v>357409</v>
      </c>
      <c r="D561" s="77" t="s">
        <v>2519</v>
      </c>
      <c r="E561" s="11" t="s">
        <v>17</v>
      </c>
      <c r="F561" s="11">
        <v>75</v>
      </c>
      <c r="G561" s="79">
        <f>VLOOKUP(B561,Sheet1!$C$11:$K$3568,9,0)</f>
        <v>75</v>
      </c>
      <c r="H561" s="83">
        <f t="shared" si="8"/>
        <v>1</v>
      </c>
      <c r="I561" s="25" t="s">
        <v>12</v>
      </c>
      <c r="J561" s="6">
        <v>1997</v>
      </c>
      <c r="K561" s="7">
        <v>78055000</v>
      </c>
      <c r="L561" s="7">
        <v>0</v>
      </c>
      <c r="M561" s="6"/>
      <c r="N561" s="8"/>
    </row>
    <row r="562" spans="1:14" ht="18" customHeight="1" x14ac:dyDescent="0.25">
      <c r="A562" s="6">
        <v>560</v>
      </c>
      <c r="B562" s="24" t="s">
        <v>15626</v>
      </c>
      <c r="C562" s="28">
        <v>357192</v>
      </c>
      <c r="D562" s="77" t="s">
        <v>15625</v>
      </c>
      <c r="E562" s="11" t="s">
        <v>17</v>
      </c>
      <c r="F562" s="11">
        <v>75</v>
      </c>
      <c r="G562" s="11">
        <v>75</v>
      </c>
      <c r="H562" s="83">
        <f t="shared" si="8"/>
        <v>1</v>
      </c>
      <c r="I562" s="25" t="s">
        <v>12</v>
      </c>
      <c r="J562" s="6">
        <v>1997</v>
      </c>
      <c r="K562" s="7">
        <v>78055000</v>
      </c>
      <c r="L562" s="7">
        <v>0</v>
      </c>
      <c r="M562" s="6"/>
      <c r="N562" s="8"/>
    </row>
    <row r="563" spans="1:14" ht="18" customHeight="1" x14ac:dyDescent="0.25">
      <c r="A563" s="6">
        <v>561</v>
      </c>
      <c r="B563" s="24" t="s">
        <v>9971</v>
      </c>
      <c r="C563" s="28">
        <v>357212</v>
      </c>
      <c r="D563" s="77" t="s">
        <v>9970</v>
      </c>
      <c r="E563" s="11" t="s">
        <v>17</v>
      </c>
      <c r="F563" s="11">
        <v>75</v>
      </c>
      <c r="G563" s="11">
        <v>75</v>
      </c>
      <c r="H563" s="83">
        <f t="shared" si="8"/>
        <v>1</v>
      </c>
      <c r="I563" s="25" t="s">
        <v>12</v>
      </c>
      <c r="J563" s="6">
        <v>1997</v>
      </c>
      <c r="K563" s="7">
        <v>78055000</v>
      </c>
      <c r="L563" s="7">
        <v>0</v>
      </c>
      <c r="M563" s="6"/>
      <c r="N563" s="8"/>
    </row>
    <row r="564" spans="1:14" ht="18" customHeight="1" x14ac:dyDescent="0.25">
      <c r="A564" s="6">
        <v>562</v>
      </c>
      <c r="B564" s="24" t="s">
        <v>11936</v>
      </c>
      <c r="C564" s="28">
        <v>357178</v>
      </c>
      <c r="D564" s="77" t="s">
        <v>11935</v>
      </c>
      <c r="E564" s="11" t="s">
        <v>17</v>
      </c>
      <c r="F564" s="11">
        <v>75</v>
      </c>
      <c r="G564" s="11">
        <v>75</v>
      </c>
      <c r="H564" s="83">
        <f t="shared" si="8"/>
        <v>1</v>
      </c>
      <c r="I564" s="25" t="s">
        <v>12</v>
      </c>
      <c r="J564" s="6">
        <v>1997</v>
      </c>
      <c r="K564" s="7">
        <v>78055000</v>
      </c>
      <c r="L564" s="7">
        <v>0</v>
      </c>
      <c r="M564" s="6"/>
      <c r="N564" s="8"/>
    </row>
    <row r="565" spans="1:14" ht="18" customHeight="1" x14ac:dyDescent="0.25">
      <c r="A565" s="6">
        <v>563</v>
      </c>
      <c r="B565" s="24" t="s">
        <v>2523</v>
      </c>
      <c r="C565" s="28" t="s">
        <v>598</v>
      </c>
      <c r="D565" s="77" t="s">
        <v>598</v>
      </c>
      <c r="E565" s="11" t="s">
        <v>24</v>
      </c>
      <c r="F565" s="11">
        <v>100</v>
      </c>
      <c r="G565" s="79">
        <f>VLOOKUP(B565,Sheet1!$C$11:$K$3568,9,0)</f>
        <v>100</v>
      </c>
      <c r="H565" s="83">
        <f t="shared" si="8"/>
        <v>1</v>
      </c>
      <c r="I565" s="25" t="s">
        <v>12</v>
      </c>
      <c r="J565" s="6">
        <v>2003</v>
      </c>
      <c r="K565" s="7">
        <v>16354195</v>
      </c>
      <c r="L565" s="7">
        <v>0</v>
      </c>
      <c r="M565" s="6"/>
      <c r="N565" s="8"/>
    </row>
    <row r="566" spans="1:14" ht="18" customHeight="1" x14ac:dyDescent="0.25">
      <c r="A566" s="6">
        <v>564</v>
      </c>
      <c r="B566" s="24" t="s">
        <v>9967</v>
      </c>
      <c r="C566" s="28" t="s">
        <v>599</v>
      </c>
      <c r="D566" s="77" t="s">
        <v>599</v>
      </c>
      <c r="E566" s="11" t="s">
        <v>9</v>
      </c>
      <c r="F566" s="11">
        <v>75</v>
      </c>
      <c r="G566" s="79">
        <f>VLOOKUP(B566,Sheet1!$C$11:$K$3568,9,0)</f>
        <v>75</v>
      </c>
      <c r="H566" s="83">
        <f t="shared" si="8"/>
        <v>1</v>
      </c>
      <c r="I566" s="25" t="s">
        <v>12</v>
      </c>
      <c r="J566" s="6">
        <v>1997</v>
      </c>
      <c r="K566" s="7">
        <v>78055000</v>
      </c>
      <c r="L566" s="7">
        <v>0</v>
      </c>
      <c r="M566" s="6"/>
      <c r="N566" s="8"/>
    </row>
    <row r="567" spans="1:14" ht="18" customHeight="1" x14ac:dyDescent="0.25">
      <c r="A567" s="6">
        <v>565</v>
      </c>
      <c r="B567" s="24" t="s">
        <v>4397</v>
      </c>
      <c r="C567" s="28">
        <v>61016117</v>
      </c>
      <c r="D567" s="77" t="s">
        <v>4396</v>
      </c>
      <c r="E567" s="11" t="s">
        <v>11</v>
      </c>
      <c r="F567" s="11">
        <v>160</v>
      </c>
      <c r="G567" s="79">
        <f>VLOOKUP(B567,Sheet1!$C$11:$K$3568,9,0)</f>
        <v>160</v>
      </c>
      <c r="H567" s="83">
        <f t="shared" si="8"/>
        <v>1</v>
      </c>
      <c r="I567" s="25" t="s">
        <v>14</v>
      </c>
      <c r="J567" s="6">
        <v>1996</v>
      </c>
      <c r="K567" s="7">
        <v>162181000</v>
      </c>
      <c r="L567" s="7">
        <v>0</v>
      </c>
      <c r="M567" s="6"/>
      <c r="N567" s="8"/>
    </row>
    <row r="568" spans="1:14" ht="18" customHeight="1" x14ac:dyDescent="0.25">
      <c r="A568" s="6">
        <v>566</v>
      </c>
      <c r="B568" s="24" t="s">
        <v>4393</v>
      </c>
      <c r="C568" s="28">
        <v>61116155</v>
      </c>
      <c r="D568" s="77" t="s">
        <v>4392</v>
      </c>
      <c r="E568" s="11" t="s">
        <v>11</v>
      </c>
      <c r="F568" s="11">
        <v>160</v>
      </c>
      <c r="G568" s="79">
        <f>VLOOKUP(B568,Sheet1!$C$11:$K$3568,9,0)</f>
        <v>160</v>
      </c>
      <c r="H568" s="83">
        <f t="shared" si="8"/>
        <v>1</v>
      </c>
      <c r="I568" s="25" t="s">
        <v>14</v>
      </c>
      <c r="J568" s="6">
        <v>1996</v>
      </c>
      <c r="K568" s="7">
        <v>162181000</v>
      </c>
      <c r="L568" s="7">
        <v>0</v>
      </c>
      <c r="M568" s="6"/>
      <c r="N568" s="8"/>
    </row>
    <row r="569" spans="1:14" ht="18" customHeight="1" x14ac:dyDescent="0.25">
      <c r="A569" s="6">
        <v>567</v>
      </c>
      <c r="B569" s="24" t="s">
        <v>15689</v>
      </c>
      <c r="C569" s="28" t="s">
        <v>600</v>
      </c>
      <c r="D569" s="77" t="s">
        <v>600</v>
      </c>
      <c r="E569" s="11" t="s">
        <v>9</v>
      </c>
      <c r="F569" s="11">
        <v>75</v>
      </c>
      <c r="G569" s="11">
        <v>75</v>
      </c>
      <c r="H569" s="83">
        <f t="shared" si="8"/>
        <v>1</v>
      </c>
      <c r="I569" s="25" t="s">
        <v>12</v>
      </c>
      <c r="J569" s="6">
        <v>2000</v>
      </c>
      <c r="K569" s="7">
        <v>78055000</v>
      </c>
      <c r="L569" s="7">
        <v>0</v>
      </c>
      <c r="M569" s="6"/>
      <c r="N569" s="8"/>
    </row>
    <row r="570" spans="1:14" ht="18" customHeight="1" x14ac:dyDescent="0.25">
      <c r="A570" s="6">
        <v>568</v>
      </c>
      <c r="B570" s="24" t="s">
        <v>4428</v>
      </c>
      <c r="C570" s="28" t="s">
        <v>601</v>
      </c>
      <c r="D570" s="77" t="s">
        <v>601</v>
      </c>
      <c r="E570" s="11" t="s">
        <v>9</v>
      </c>
      <c r="F570" s="11">
        <v>75</v>
      </c>
      <c r="G570" s="11">
        <v>75</v>
      </c>
      <c r="H570" s="83">
        <f t="shared" si="8"/>
        <v>1</v>
      </c>
      <c r="I570" s="25" t="s">
        <v>12</v>
      </c>
      <c r="J570" s="6">
        <v>2003</v>
      </c>
      <c r="K570" s="7">
        <v>78055000</v>
      </c>
      <c r="L570" s="7">
        <v>0</v>
      </c>
      <c r="M570" s="6"/>
      <c r="N570" s="8"/>
    </row>
    <row r="571" spans="1:14" ht="18" customHeight="1" x14ac:dyDescent="0.25">
      <c r="A571" s="6">
        <v>569</v>
      </c>
      <c r="B571" s="24" t="s">
        <v>15633</v>
      </c>
      <c r="C571" s="28" t="s">
        <v>602</v>
      </c>
      <c r="D571" s="77" t="s">
        <v>602</v>
      </c>
      <c r="E571" s="11" t="s">
        <v>9</v>
      </c>
      <c r="F571" s="11">
        <v>75</v>
      </c>
      <c r="G571" s="79">
        <f>VLOOKUP(B571,Sheet1!$C$11:$K$3568,9,0)</f>
        <v>75</v>
      </c>
      <c r="H571" s="83">
        <f t="shared" si="8"/>
        <v>1</v>
      </c>
      <c r="I571" s="25" t="s">
        <v>12</v>
      </c>
      <c r="J571" s="6">
        <v>1998</v>
      </c>
      <c r="K571" s="7">
        <v>78055000</v>
      </c>
      <c r="L571" s="7">
        <v>0</v>
      </c>
      <c r="M571" s="6"/>
      <c r="N571" s="8"/>
    </row>
    <row r="572" spans="1:14" ht="18" customHeight="1" x14ac:dyDescent="0.25">
      <c r="A572" s="6">
        <v>570</v>
      </c>
      <c r="B572" s="24" t="s">
        <v>8311</v>
      </c>
      <c r="C572" s="28">
        <v>710978</v>
      </c>
      <c r="D572" s="77" t="s">
        <v>8310</v>
      </c>
      <c r="E572" s="11" t="s">
        <v>15</v>
      </c>
      <c r="F572" s="11">
        <v>250</v>
      </c>
      <c r="G572" s="79">
        <f>VLOOKUP(B572,Sheet1!$C$11:$K$3568,9,0)</f>
        <v>250</v>
      </c>
      <c r="H572" s="83">
        <f t="shared" si="8"/>
        <v>1</v>
      </c>
      <c r="I572" s="25" t="s">
        <v>14</v>
      </c>
      <c r="J572" s="6">
        <v>1997</v>
      </c>
      <c r="K572" s="7">
        <v>233049000</v>
      </c>
      <c r="L572" s="7">
        <v>0</v>
      </c>
      <c r="M572" s="6"/>
      <c r="N572" s="8"/>
    </row>
    <row r="573" spans="1:14" ht="18" customHeight="1" x14ac:dyDescent="0.25">
      <c r="A573" s="6">
        <v>571</v>
      </c>
      <c r="B573" s="24" t="s">
        <v>4421</v>
      </c>
      <c r="C573" s="28">
        <v>358154</v>
      </c>
      <c r="D573" s="77" t="s">
        <v>4420</v>
      </c>
      <c r="E573" s="11" t="s">
        <v>17</v>
      </c>
      <c r="F573" s="11">
        <v>400</v>
      </c>
      <c r="G573" s="79">
        <f>VLOOKUP(B573,Sheet1!$C$11:$K$3568,9,0)</f>
        <v>400</v>
      </c>
      <c r="H573" s="83">
        <f t="shared" si="8"/>
        <v>1</v>
      </c>
      <c r="I573" s="25" t="s">
        <v>14</v>
      </c>
      <c r="J573" s="6">
        <v>1997</v>
      </c>
      <c r="K573" s="7">
        <v>284218000</v>
      </c>
      <c r="L573" s="7">
        <v>0</v>
      </c>
      <c r="M573" s="6"/>
      <c r="N573" s="8"/>
    </row>
    <row r="574" spans="1:14" ht="18" customHeight="1" x14ac:dyDescent="0.25">
      <c r="A574" s="6">
        <v>572</v>
      </c>
      <c r="B574" s="24" t="s">
        <v>11948</v>
      </c>
      <c r="C574" s="28">
        <v>800856</v>
      </c>
      <c r="D574" s="77" t="s">
        <v>11947</v>
      </c>
      <c r="E574" s="11" t="s">
        <v>15</v>
      </c>
      <c r="F574" s="11">
        <v>400</v>
      </c>
      <c r="G574" s="79">
        <f>VLOOKUP(B574,Sheet1!$C$11:$K$3568,9,0)</f>
        <v>400</v>
      </c>
      <c r="H574" s="83">
        <f t="shared" si="8"/>
        <v>1</v>
      </c>
      <c r="I574" s="25" t="s">
        <v>14</v>
      </c>
      <c r="J574" s="6">
        <v>1998</v>
      </c>
      <c r="K574" s="7">
        <v>284218000</v>
      </c>
      <c r="L574" s="7">
        <v>0</v>
      </c>
      <c r="M574" s="6"/>
      <c r="N574" s="8"/>
    </row>
    <row r="575" spans="1:14" ht="18" customHeight="1" x14ac:dyDescent="0.25">
      <c r="A575" s="6">
        <v>573</v>
      </c>
      <c r="B575" s="24" t="s">
        <v>11951</v>
      </c>
      <c r="C575" s="28" t="s">
        <v>603</v>
      </c>
      <c r="D575" s="77" t="s">
        <v>603</v>
      </c>
      <c r="E575" s="11" t="s">
        <v>11</v>
      </c>
      <c r="F575" s="11">
        <v>400</v>
      </c>
      <c r="G575" s="79">
        <f>VLOOKUP(B575,Sheet1!$C$11:$K$3568,9,0)</f>
        <v>400</v>
      </c>
      <c r="H575" s="83">
        <f t="shared" si="8"/>
        <v>1</v>
      </c>
      <c r="I575" s="25" t="s">
        <v>14</v>
      </c>
      <c r="J575" s="6">
        <v>2000</v>
      </c>
      <c r="K575" s="7">
        <v>284218000</v>
      </c>
      <c r="L575" s="7">
        <v>0</v>
      </c>
      <c r="M575" s="6"/>
      <c r="N575" s="8"/>
    </row>
    <row r="576" spans="1:14" ht="18" customHeight="1" x14ac:dyDescent="0.25">
      <c r="A576" s="6">
        <v>574</v>
      </c>
      <c r="B576" s="24" t="s">
        <v>10025</v>
      </c>
      <c r="C576" s="28">
        <v>800890</v>
      </c>
      <c r="D576" s="77" t="s">
        <v>10024</v>
      </c>
      <c r="E576" s="11" t="s">
        <v>15</v>
      </c>
      <c r="F576" s="11">
        <v>400</v>
      </c>
      <c r="G576" s="11">
        <v>400</v>
      </c>
      <c r="H576" s="83">
        <f t="shared" si="8"/>
        <v>1</v>
      </c>
      <c r="I576" s="25" t="s">
        <v>14</v>
      </c>
      <c r="J576" s="6">
        <v>1998</v>
      </c>
      <c r="K576" s="7">
        <v>284218000</v>
      </c>
      <c r="L576" s="7">
        <v>0</v>
      </c>
      <c r="M576" s="6"/>
      <c r="N576" s="8"/>
    </row>
    <row r="577" spans="1:14" ht="18" customHeight="1" x14ac:dyDescent="0.25">
      <c r="A577" s="6">
        <v>575</v>
      </c>
      <c r="B577" s="24" t="s">
        <v>2539</v>
      </c>
      <c r="C577" s="28">
        <v>80543044</v>
      </c>
      <c r="D577" s="77" t="s">
        <v>2538</v>
      </c>
      <c r="E577" s="11" t="s">
        <v>11</v>
      </c>
      <c r="F577" s="11">
        <v>400</v>
      </c>
      <c r="G577" s="79">
        <f>VLOOKUP(B577,Sheet1!$C$11:$K$3568,9,0)</f>
        <v>400</v>
      </c>
      <c r="H577" s="83">
        <f t="shared" si="8"/>
        <v>1</v>
      </c>
      <c r="I577" s="25" t="s">
        <v>14</v>
      </c>
      <c r="J577" s="6">
        <v>1998</v>
      </c>
      <c r="K577" s="7">
        <v>284218000</v>
      </c>
      <c r="L577" s="7">
        <v>0</v>
      </c>
      <c r="M577" s="6"/>
      <c r="N577" s="8"/>
    </row>
    <row r="578" spans="1:14" ht="18" customHeight="1" x14ac:dyDescent="0.25">
      <c r="A578" s="6">
        <v>576</v>
      </c>
      <c r="B578" s="24" t="s">
        <v>6269</v>
      </c>
      <c r="C578" s="28">
        <v>800887</v>
      </c>
      <c r="D578" s="77" t="s">
        <v>6268</v>
      </c>
      <c r="E578" s="11" t="s">
        <v>15</v>
      </c>
      <c r="F578" s="11">
        <v>400</v>
      </c>
      <c r="G578" s="11">
        <v>400</v>
      </c>
      <c r="H578" s="83">
        <f t="shared" si="8"/>
        <v>1</v>
      </c>
      <c r="I578" s="25" t="s">
        <v>14</v>
      </c>
      <c r="J578" s="6">
        <v>1998</v>
      </c>
      <c r="K578" s="7">
        <v>284218000</v>
      </c>
      <c r="L578" s="7">
        <v>0</v>
      </c>
      <c r="M578" s="6"/>
      <c r="N578" s="8"/>
    </row>
    <row r="579" spans="1:14" ht="18" customHeight="1" x14ac:dyDescent="0.25">
      <c r="A579" s="6">
        <v>577</v>
      </c>
      <c r="B579" s="24" t="s">
        <v>6237</v>
      </c>
      <c r="C579" s="28">
        <v>70451413</v>
      </c>
      <c r="D579" s="77" t="s">
        <v>6236</v>
      </c>
      <c r="E579" s="11" t="s">
        <v>11</v>
      </c>
      <c r="F579" s="11">
        <v>50</v>
      </c>
      <c r="G579" s="79">
        <f>VLOOKUP(B579,Sheet1!$C$11:$K$3568,9,0)</f>
        <v>50</v>
      </c>
      <c r="H579" s="83">
        <f t="shared" si="8"/>
        <v>1</v>
      </c>
      <c r="I579" s="25" t="s">
        <v>12</v>
      </c>
      <c r="J579" s="6">
        <v>1997</v>
      </c>
      <c r="K579" s="7">
        <v>59103000</v>
      </c>
      <c r="L579" s="7">
        <v>0</v>
      </c>
      <c r="M579" s="6"/>
      <c r="N579" s="8"/>
    </row>
    <row r="580" spans="1:14" ht="18" customHeight="1" x14ac:dyDescent="0.25">
      <c r="A580" s="6">
        <v>578</v>
      </c>
      <c r="B580" s="24" t="s">
        <v>9960</v>
      </c>
      <c r="C580" s="28">
        <v>70451434</v>
      </c>
      <c r="D580" s="77" t="s">
        <v>9959</v>
      </c>
      <c r="E580" s="11" t="s">
        <v>11</v>
      </c>
      <c r="F580" s="11">
        <v>50</v>
      </c>
      <c r="G580" s="79">
        <f>VLOOKUP(B580,Sheet1!$C$11:$K$3568,9,0)</f>
        <v>50</v>
      </c>
      <c r="H580" s="83">
        <f t="shared" ref="H580:H643" si="9">IF(G580=F580,1,0)</f>
        <v>1</v>
      </c>
      <c r="I580" s="25" t="s">
        <v>12</v>
      </c>
      <c r="J580" s="6">
        <v>1997</v>
      </c>
      <c r="K580" s="7">
        <v>59103000</v>
      </c>
      <c r="L580" s="7">
        <v>0</v>
      </c>
      <c r="M580" s="6"/>
      <c r="N580" s="8"/>
    </row>
    <row r="581" spans="1:14" ht="18" customHeight="1" x14ac:dyDescent="0.25">
      <c r="A581" s="6">
        <v>579</v>
      </c>
      <c r="B581" s="24" t="s">
        <v>2508</v>
      </c>
      <c r="C581" s="28">
        <v>70851747</v>
      </c>
      <c r="D581" s="77" t="s">
        <v>2507</v>
      </c>
      <c r="E581" s="11" t="s">
        <v>11</v>
      </c>
      <c r="F581" s="11">
        <v>50</v>
      </c>
      <c r="G581" s="79">
        <f>VLOOKUP(B581,Sheet1!$C$11:$K$3568,9,0)</f>
        <v>50</v>
      </c>
      <c r="H581" s="83">
        <f t="shared" si="9"/>
        <v>1</v>
      </c>
      <c r="I581" s="25" t="s">
        <v>12</v>
      </c>
      <c r="J581" s="6">
        <v>1997</v>
      </c>
      <c r="K581" s="7">
        <v>59103000</v>
      </c>
      <c r="L581" s="7">
        <v>0</v>
      </c>
      <c r="M581" s="6"/>
      <c r="N581" s="8"/>
    </row>
    <row r="582" spans="1:14" ht="18" customHeight="1" x14ac:dyDescent="0.25">
      <c r="A582" s="6">
        <v>580</v>
      </c>
      <c r="B582" s="24" t="s">
        <v>15618</v>
      </c>
      <c r="C582" s="28">
        <v>61151799</v>
      </c>
      <c r="D582" s="77" t="s">
        <v>15617</v>
      </c>
      <c r="E582" s="11" t="s">
        <v>11</v>
      </c>
      <c r="F582" s="11">
        <v>50</v>
      </c>
      <c r="G582" s="79">
        <f>VLOOKUP(B582,Sheet1!$C$11:$K$3568,9,0)</f>
        <v>50</v>
      </c>
      <c r="H582" s="83">
        <f t="shared" si="9"/>
        <v>1</v>
      </c>
      <c r="I582" s="25" t="s">
        <v>12</v>
      </c>
      <c r="J582" s="6">
        <v>1996</v>
      </c>
      <c r="K582" s="7">
        <v>59103000</v>
      </c>
      <c r="L582" s="7">
        <v>0</v>
      </c>
      <c r="M582" s="6"/>
      <c r="N582" s="8"/>
    </row>
    <row r="583" spans="1:14" ht="18" customHeight="1" x14ac:dyDescent="0.25">
      <c r="A583" s="6">
        <v>581</v>
      </c>
      <c r="B583" s="24" t="s">
        <v>6241</v>
      </c>
      <c r="C583" s="28">
        <v>61151805</v>
      </c>
      <c r="D583" s="77" t="s">
        <v>6240</v>
      </c>
      <c r="E583" s="11" t="s">
        <v>11</v>
      </c>
      <c r="F583" s="11">
        <v>50</v>
      </c>
      <c r="G583" s="79">
        <f>VLOOKUP(B583,Sheet1!$C$11:$K$3568,9,0)</f>
        <v>50</v>
      </c>
      <c r="H583" s="83">
        <f t="shared" si="9"/>
        <v>1</v>
      </c>
      <c r="I583" s="25" t="s">
        <v>12</v>
      </c>
      <c r="J583" s="6">
        <v>1996</v>
      </c>
      <c r="K583" s="7">
        <v>59103000</v>
      </c>
      <c r="L583" s="7">
        <v>0</v>
      </c>
      <c r="M583" s="6"/>
      <c r="N583" s="8"/>
    </row>
    <row r="584" spans="1:14" ht="18" customHeight="1" x14ac:dyDescent="0.25">
      <c r="A584" s="6">
        <v>582</v>
      </c>
      <c r="B584" s="24" t="s">
        <v>11928</v>
      </c>
      <c r="C584" s="28">
        <v>70851792</v>
      </c>
      <c r="D584" s="77" t="s">
        <v>11927</v>
      </c>
      <c r="E584" s="11" t="s">
        <v>11</v>
      </c>
      <c r="F584" s="11">
        <v>50</v>
      </c>
      <c r="G584" s="79">
        <f>VLOOKUP(B584,Sheet1!$C$11:$K$3568,9,0)</f>
        <v>50</v>
      </c>
      <c r="H584" s="83">
        <f t="shared" si="9"/>
        <v>1</v>
      </c>
      <c r="I584" s="25" t="s">
        <v>12</v>
      </c>
      <c r="J584" s="6">
        <v>1997</v>
      </c>
      <c r="K584" s="7">
        <v>59103000</v>
      </c>
      <c r="L584" s="7">
        <v>0</v>
      </c>
      <c r="M584" s="6"/>
      <c r="N584" s="8"/>
    </row>
    <row r="585" spans="1:14" ht="18" customHeight="1" x14ac:dyDescent="0.25">
      <c r="A585" s="6">
        <v>583</v>
      </c>
      <c r="B585" s="24" t="s">
        <v>4389</v>
      </c>
      <c r="C585" s="28" t="s">
        <v>604</v>
      </c>
      <c r="D585" s="77" t="s">
        <v>604</v>
      </c>
      <c r="E585" s="11" t="s">
        <v>11</v>
      </c>
      <c r="F585" s="11">
        <v>100</v>
      </c>
      <c r="G585" s="79">
        <f>VLOOKUP(B585,Sheet1!$C$11:$K$3568,9,0)</f>
        <v>100</v>
      </c>
      <c r="H585" s="83">
        <f t="shared" si="9"/>
        <v>1</v>
      </c>
      <c r="I585" s="25" t="s">
        <v>12</v>
      </c>
      <c r="J585" s="6">
        <v>2000</v>
      </c>
      <c r="K585" s="7">
        <v>92490000</v>
      </c>
      <c r="L585" s="7">
        <v>0</v>
      </c>
      <c r="M585" s="6"/>
      <c r="N585" s="8"/>
    </row>
    <row r="586" spans="1:14" ht="18" customHeight="1" x14ac:dyDescent="0.25">
      <c r="A586" s="6">
        <v>584</v>
      </c>
      <c r="B586" s="24" t="s">
        <v>11932</v>
      </c>
      <c r="C586" s="28">
        <v>10623172</v>
      </c>
      <c r="D586" s="77" t="s">
        <v>11931</v>
      </c>
      <c r="E586" s="11" t="s">
        <v>11</v>
      </c>
      <c r="F586" s="11">
        <v>250</v>
      </c>
      <c r="G586" s="79">
        <f>VLOOKUP(B586,Sheet1!$C$11:$K$3568,9,0)</f>
        <v>250</v>
      </c>
      <c r="H586" s="83">
        <f t="shared" si="9"/>
        <v>1</v>
      </c>
      <c r="I586" s="25" t="s">
        <v>14</v>
      </c>
      <c r="J586" s="6">
        <v>2001</v>
      </c>
      <c r="K586" s="7">
        <v>233049000</v>
      </c>
      <c r="L586" s="7">
        <v>0</v>
      </c>
      <c r="M586" s="6"/>
      <c r="N586" s="8"/>
    </row>
    <row r="587" spans="1:14" ht="18" customHeight="1" x14ac:dyDescent="0.25">
      <c r="A587" s="6">
        <v>585</v>
      </c>
      <c r="B587" s="24" t="s">
        <v>15622</v>
      </c>
      <c r="C587" s="28">
        <v>10623152</v>
      </c>
      <c r="D587" s="77" t="s">
        <v>15621</v>
      </c>
      <c r="E587" s="11" t="s">
        <v>11</v>
      </c>
      <c r="F587" s="11">
        <v>250</v>
      </c>
      <c r="G587" s="79">
        <f>VLOOKUP(B587,Sheet1!$C$11:$K$3568,9,0)</f>
        <v>250</v>
      </c>
      <c r="H587" s="83">
        <f t="shared" si="9"/>
        <v>1</v>
      </c>
      <c r="I587" s="25" t="s">
        <v>14</v>
      </c>
      <c r="J587" s="6">
        <v>2001</v>
      </c>
      <c r="K587" s="7">
        <v>233049000</v>
      </c>
      <c r="L587" s="7">
        <v>0</v>
      </c>
      <c r="M587" s="6"/>
      <c r="N587" s="8"/>
    </row>
    <row r="588" spans="1:14" ht="18" customHeight="1" x14ac:dyDescent="0.25">
      <c r="A588" s="6">
        <v>586</v>
      </c>
      <c r="B588" s="24" t="s">
        <v>10012</v>
      </c>
      <c r="C588" s="28" t="s">
        <v>605</v>
      </c>
      <c r="D588" s="77" t="s">
        <v>605</v>
      </c>
      <c r="E588" s="11" t="s">
        <v>21</v>
      </c>
      <c r="F588" s="11">
        <v>50</v>
      </c>
      <c r="G588" s="79">
        <f>VLOOKUP(B588,Sheet1!$C$11:$K$3568,9,0)</f>
        <v>50</v>
      </c>
      <c r="H588" s="83">
        <f t="shared" si="9"/>
        <v>1</v>
      </c>
      <c r="I588" s="25" t="s">
        <v>25</v>
      </c>
      <c r="J588" s="6">
        <v>2004</v>
      </c>
      <c r="K588" s="7">
        <v>59103000</v>
      </c>
      <c r="L588" s="7">
        <v>5719392</v>
      </c>
      <c r="M588" s="6"/>
      <c r="N588" s="8"/>
    </row>
    <row r="589" spans="1:14" ht="17.25" customHeight="1" x14ac:dyDescent="0.25">
      <c r="A589" s="6">
        <v>587</v>
      </c>
      <c r="B589" s="24" t="s">
        <v>8307</v>
      </c>
      <c r="C589" s="28" t="s">
        <v>606</v>
      </c>
      <c r="D589" s="77" t="s">
        <v>606</v>
      </c>
      <c r="E589" s="11" t="s">
        <v>21</v>
      </c>
      <c r="F589" s="11">
        <v>75</v>
      </c>
      <c r="G589" s="79">
        <f>VLOOKUP(B589,Sheet1!$C$11:$K$3568,9,0)</f>
        <v>75</v>
      </c>
      <c r="H589" s="83">
        <f t="shared" si="9"/>
        <v>1</v>
      </c>
      <c r="I589" s="25" t="s">
        <v>25</v>
      </c>
      <c r="J589" s="6">
        <v>2004</v>
      </c>
      <c r="K589" s="7">
        <v>78055000</v>
      </c>
      <c r="L589" s="7">
        <v>0</v>
      </c>
      <c r="M589" s="6"/>
      <c r="N589" s="8"/>
    </row>
    <row r="590" spans="1:14" ht="17.25" customHeight="1" x14ac:dyDescent="0.25">
      <c r="A590" s="6">
        <v>588</v>
      </c>
      <c r="B590" s="24" t="s">
        <v>15665</v>
      </c>
      <c r="C590" s="28">
        <v>30223100</v>
      </c>
      <c r="D590" s="77" t="s">
        <v>15664</v>
      </c>
      <c r="E590" s="11" t="s">
        <v>21</v>
      </c>
      <c r="F590" s="11">
        <v>250</v>
      </c>
      <c r="G590" s="11">
        <v>250</v>
      </c>
      <c r="H590" s="83">
        <f t="shared" si="9"/>
        <v>1</v>
      </c>
      <c r="I590" s="25" t="s">
        <v>14</v>
      </c>
      <c r="J590" s="6">
        <v>2003</v>
      </c>
      <c r="K590" s="7">
        <v>233049000</v>
      </c>
      <c r="L590" s="7">
        <v>11086903</v>
      </c>
      <c r="M590" s="6"/>
      <c r="N590" s="8"/>
    </row>
    <row r="591" spans="1:14" ht="17.25" customHeight="1" x14ac:dyDescent="0.25">
      <c r="A591" s="6">
        <v>589</v>
      </c>
      <c r="B591" s="24" t="s">
        <v>15669</v>
      </c>
      <c r="C591" s="28" t="s">
        <v>607</v>
      </c>
      <c r="D591" s="77" t="s">
        <v>607</v>
      </c>
      <c r="E591" s="11" t="s">
        <v>9</v>
      </c>
      <c r="F591" s="11">
        <v>160</v>
      </c>
      <c r="G591" s="79">
        <f>VLOOKUP(B591,Sheet1!$C$11:$K$3568,9,0)</f>
        <v>160</v>
      </c>
      <c r="H591" s="83">
        <f t="shared" si="9"/>
        <v>1</v>
      </c>
      <c r="I591" s="25" t="s">
        <v>14</v>
      </c>
      <c r="J591" s="6">
        <v>2001</v>
      </c>
      <c r="K591" s="7">
        <v>162181000</v>
      </c>
      <c r="L591" s="7">
        <v>0</v>
      </c>
      <c r="M591" s="6"/>
      <c r="N591" s="8"/>
    </row>
    <row r="592" spans="1:14" ht="17.25" customHeight="1" x14ac:dyDescent="0.25">
      <c r="A592" s="6">
        <v>590</v>
      </c>
      <c r="B592" s="24" t="s">
        <v>10017</v>
      </c>
      <c r="C592" s="28">
        <v>90653036</v>
      </c>
      <c r="D592" s="77" t="s">
        <v>10016</v>
      </c>
      <c r="E592" s="11" t="s">
        <v>21</v>
      </c>
      <c r="F592" s="11">
        <v>560</v>
      </c>
      <c r="G592" s="79">
        <f>VLOOKUP(B592,Sheet1!$C$11:$K$3568,9,0)</f>
        <v>560</v>
      </c>
      <c r="H592" s="83">
        <f t="shared" si="9"/>
        <v>1</v>
      </c>
      <c r="I592" s="25" t="s">
        <v>14</v>
      </c>
      <c r="J592" s="6">
        <v>1990</v>
      </c>
      <c r="K592" s="7">
        <v>25915700</v>
      </c>
      <c r="L592" s="7">
        <v>5429099</v>
      </c>
      <c r="M592" s="6"/>
      <c r="N592" s="8"/>
    </row>
    <row r="593" spans="1:14" ht="17.25" customHeight="1" x14ac:dyDescent="0.25">
      <c r="A593" s="6">
        <v>591</v>
      </c>
      <c r="B593" s="24" t="s">
        <v>6248</v>
      </c>
      <c r="C593" s="28" t="s">
        <v>608</v>
      </c>
      <c r="D593" s="77" t="s">
        <v>608</v>
      </c>
      <c r="E593" s="11" t="s">
        <v>9</v>
      </c>
      <c r="F593" s="11">
        <v>75</v>
      </c>
      <c r="G593" s="79">
        <f>VLOOKUP(B593,Sheet1!$C$11:$K$3568,9,0)</f>
        <v>75</v>
      </c>
      <c r="H593" s="83">
        <f t="shared" si="9"/>
        <v>1</v>
      </c>
      <c r="I593" s="25" t="s">
        <v>12</v>
      </c>
      <c r="J593" s="6">
        <v>2003</v>
      </c>
      <c r="K593" s="7">
        <v>78055000</v>
      </c>
      <c r="L593" s="7">
        <v>0</v>
      </c>
      <c r="M593" s="6"/>
      <c r="N593" s="8"/>
    </row>
    <row r="594" spans="1:14" ht="17.25" customHeight="1" x14ac:dyDescent="0.25">
      <c r="A594" s="6">
        <v>592</v>
      </c>
      <c r="B594" s="24" t="s">
        <v>6251</v>
      </c>
      <c r="C594" s="28" t="s">
        <v>609</v>
      </c>
      <c r="D594" s="77" t="s">
        <v>609</v>
      </c>
      <c r="E594" s="11" t="s">
        <v>9</v>
      </c>
      <c r="F594" s="11">
        <v>75</v>
      </c>
      <c r="G594" s="79">
        <f>VLOOKUP(B594,Sheet1!$C$11:$K$3568,9,0)</f>
        <v>75</v>
      </c>
      <c r="H594" s="83">
        <f t="shared" si="9"/>
        <v>1</v>
      </c>
      <c r="I594" s="25" t="s">
        <v>12</v>
      </c>
      <c r="J594" s="6">
        <v>2003</v>
      </c>
      <c r="K594" s="7">
        <v>78055000</v>
      </c>
      <c r="L594" s="7">
        <v>0</v>
      </c>
      <c r="M594" s="6"/>
      <c r="N594" s="8"/>
    </row>
    <row r="595" spans="1:14" ht="17.25" customHeight="1" x14ac:dyDescent="0.25">
      <c r="A595" s="6">
        <v>593</v>
      </c>
      <c r="B595" s="24" t="s">
        <v>8270</v>
      </c>
      <c r="C595" s="28" t="s">
        <v>610</v>
      </c>
      <c r="D595" s="77" t="s">
        <v>610</v>
      </c>
      <c r="E595" s="11" t="s">
        <v>9</v>
      </c>
      <c r="F595" s="11">
        <v>75</v>
      </c>
      <c r="G595" s="79">
        <f>VLOOKUP(B595,Sheet1!$C$11:$K$3568,9,0)</f>
        <v>75</v>
      </c>
      <c r="H595" s="83">
        <f t="shared" si="9"/>
        <v>1</v>
      </c>
      <c r="I595" s="25" t="s">
        <v>12</v>
      </c>
      <c r="J595" s="6">
        <v>2003</v>
      </c>
      <c r="K595" s="7">
        <v>78055000</v>
      </c>
      <c r="L595" s="7">
        <v>0</v>
      </c>
      <c r="M595" s="6"/>
      <c r="N595" s="8"/>
    </row>
    <row r="596" spans="1:14" ht="17.25" customHeight="1" x14ac:dyDescent="0.25">
      <c r="A596" s="6">
        <v>594</v>
      </c>
      <c r="B596" s="24" t="s">
        <v>6255</v>
      </c>
      <c r="C596" s="28">
        <v>120402195</v>
      </c>
      <c r="D596" s="77" t="s">
        <v>6254</v>
      </c>
      <c r="E596" s="11" t="s">
        <v>9</v>
      </c>
      <c r="F596" s="11">
        <v>250</v>
      </c>
      <c r="G596" s="79">
        <f>VLOOKUP(B596,Sheet1!$C$11:$K$3568,9,0)</f>
        <v>250</v>
      </c>
      <c r="H596" s="83">
        <f t="shared" si="9"/>
        <v>1</v>
      </c>
      <c r="I596" s="25" t="s">
        <v>14</v>
      </c>
      <c r="J596" s="6">
        <v>2002</v>
      </c>
      <c r="K596" s="7">
        <v>228388000</v>
      </c>
      <c r="L596" s="7">
        <v>10493808</v>
      </c>
      <c r="M596" s="6"/>
      <c r="N596" s="8"/>
    </row>
    <row r="597" spans="1:14" ht="17.25" customHeight="1" x14ac:dyDescent="0.25">
      <c r="A597" s="6">
        <v>595</v>
      </c>
      <c r="B597" s="24" t="s">
        <v>13767</v>
      </c>
      <c r="C597" s="28">
        <v>10543104</v>
      </c>
      <c r="D597" s="77" t="s">
        <v>13766</v>
      </c>
      <c r="E597" s="11" t="s">
        <v>11</v>
      </c>
      <c r="F597" s="11">
        <v>400</v>
      </c>
      <c r="G597" s="79">
        <f>VLOOKUP(B597,Sheet1!$C$11:$K$3568,9,0)</f>
        <v>400</v>
      </c>
      <c r="H597" s="83">
        <f t="shared" si="9"/>
        <v>1</v>
      </c>
      <c r="I597" s="25" t="s">
        <v>14</v>
      </c>
      <c r="J597" s="6">
        <v>2001</v>
      </c>
      <c r="K597" s="7">
        <v>284218000</v>
      </c>
      <c r="L597" s="7">
        <v>0</v>
      </c>
      <c r="M597" s="6"/>
      <c r="N597" s="8"/>
    </row>
    <row r="598" spans="1:14" ht="17.25" customHeight="1" x14ac:dyDescent="0.25">
      <c r="A598" s="6">
        <v>596</v>
      </c>
      <c r="B598" s="24" t="s">
        <v>15630</v>
      </c>
      <c r="C598" s="28">
        <v>14050176</v>
      </c>
      <c r="D598" s="77" t="s">
        <v>15629</v>
      </c>
      <c r="E598" s="11" t="s">
        <v>9</v>
      </c>
      <c r="F598" s="11">
        <v>400</v>
      </c>
      <c r="G598" s="79">
        <f>VLOOKUP(B598,Sheet1!$C$11:$K$3568,9,0)</f>
        <v>400</v>
      </c>
      <c r="H598" s="83">
        <f t="shared" si="9"/>
        <v>1</v>
      </c>
      <c r="I598" s="25" t="s">
        <v>14</v>
      </c>
      <c r="J598" s="6">
        <v>2001</v>
      </c>
      <c r="K598" s="7">
        <v>278533000</v>
      </c>
      <c r="L598" s="7">
        <v>0</v>
      </c>
      <c r="M598" s="6"/>
      <c r="N598" s="8"/>
    </row>
    <row r="599" spans="1:14" ht="17.25" customHeight="1" x14ac:dyDescent="0.25">
      <c r="A599" s="6">
        <v>597</v>
      </c>
      <c r="B599" s="24" t="s">
        <v>4410</v>
      </c>
      <c r="C599" s="28">
        <v>150402370</v>
      </c>
      <c r="D599" s="77" t="s">
        <v>4409</v>
      </c>
      <c r="E599" s="11" t="s">
        <v>9</v>
      </c>
      <c r="F599" s="11">
        <v>560</v>
      </c>
      <c r="G599" s="79">
        <f>VLOOKUP(B599,Sheet1!$C$11:$K$3568,9,0)</f>
        <v>560</v>
      </c>
      <c r="H599" s="83">
        <f t="shared" si="9"/>
        <v>1</v>
      </c>
      <c r="I599" s="25" t="s">
        <v>14</v>
      </c>
      <c r="J599" s="6">
        <v>2002</v>
      </c>
      <c r="K599" s="7">
        <v>378583000</v>
      </c>
      <c r="L599" s="7">
        <v>0</v>
      </c>
      <c r="M599" s="6"/>
      <c r="N599" s="8"/>
    </row>
    <row r="600" spans="1:14" ht="17.25" customHeight="1" x14ac:dyDescent="0.25">
      <c r="A600" s="6">
        <v>598</v>
      </c>
      <c r="B600" s="24" t="s">
        <v>8204</v>
      </c>
      <c r="C600" s="28" t="s">
        <v>611</v>
      </c>
      <c r="D600" s="77" t="s">
        <v>611</v>
      </c>
      <c r="E600" s="11" t="s">
        <v>11</v>
      </c>
      <c r="F600" s="11">
        <v>100</v>
      </c>
      <c r="G600" s="79">
        <f>VLOOKUP(B600,Sheet1!$C$11:$K$3568,9,0)</f>
        <v>100</v>
      </c>
      <c r="H600" s="83">
        <f t="shared" si="9"/>
        <v>1</v>
      </c>
      <c r="I600" s="25" t="s">
        <v>12</v>
      </c>
      <c r="J600" s="6">
        <v>1996</v>
      </c>
      <c r="K600" s="7">
        <v>92490000</v>
      </c>
      <c r="L600" s="7">
        <v>0</v>
      </c>
      <c r="M600" s="6"/>
      <c r="N600" s="8"/>
    </row>
    <row r="601" spans="1:14" ht="17.25" customHeight="1" x14ac:dyDescent="0.25">
      <c r="A601" s="6">
        <v>599</v>
      </c>
      <c r="B601" s="24" t="s">
        <v>6172</v>
      </c>
      <c r="C601" s="28" t="s">
        <v>612</v>
      </c>
      <c r="D601" s="77" t="s">
        <v>612</v>
      </c>
      <c r="E601" s="11" t="s">
        <v>11</v>
      </c>
      <c r="F601" s="11">
        <v>100</v>
      </c>
      <c r="G601" s="79">
        <f>VLOOKUP(B601,Sheet1!$C$11:$K$3568,9,0)</f>
        <v>100</v>
      </c>
      <c r="H601" s="83">
        <f t="shared" si="9"/>
        <v>1</v>
      </c>
      <c r="I601" s="25" t="s">
        <v>12</v>
      </c>
      <c r="J601" s="6">
        <v>1996</v>
      </c>
      <c r="K601" s="7">
        <v>92490000</v>
      </c>
      <c r="L601" s="7">
        <v>0</v>
      </c>
      <c r="M601" s="6"/>
      <c r="N601" s="8"/>
    </row>
    <row r="602" spans="1:14" ht="17.25" customHeight="1" x14ac:dyDescent="0.25">
      <c r="A602" s="6">
        <v>600</v>
      </c>
      <c r="B602" s="24" t="s">
        <v>11850</v>
      </c>
      <c r="C602" s="28">
        <v>801094</v>
      </c>
      <c r="D602" s="77" t="s">
        <v>11849</v>
      </c>
      <c r="E602" s="11" t="s">
        <v>15</v>
      </c>
      <c r="F602" s="11">
        <v>160</v>
      </c>
      <c r="G602" s="11">
        <v>160</v>
      </c>
      <c r="H602" s="83">
        <f t="shared" si="9"/>
        <v>1</v>
      </c>
      <c r="I602" s="25" t="s">
        <v>14</v>
      </c>
      <c r="J602" s="6">
        <v>1998</v>
      </c>
      <c r="K602" s="7">
        <v>162181000</v>
      </c>
      <c r="L602" s="7">
        <v>0</v>
      </c>
      <c r="M602" s="6"/>
      <c r="N602" s="8"/>
    </row>
    <row r="603" spans="1:14" ht="17.25" customHeight="1" x14ac:dyDescent="0.25">
      <c r="A603" s="6">
        <v>601</v>
      </c>
      <c r="B603" s="24" t="s">
        <v>6179</v>
      </c>
      <c r="C603" s="28" t="s">
        <v>613</v>
      </c>
      <c r="D603" s="77" t="s">
        <v>613</v>
      </c>
      <c r="E603" s="11" t="s">
        <v>9</v>
      </c>
      <c r="F603" s="11">
        <v>160</v>
      </c>
      <c r="G603" s="79">
        <f>VLOOKUP(B603,Sheet1!$C$11:$K$3568,9,0)</f>
        <v>160</v>
      </c>
      <c r="H603" s="83">
        <f t="shared" si="9"/>
        <v>1</v>
      </c>
      <c r="I603" s="25" t="s">
        <v>14</v>
      </c>
      <c r="J603" s="6">
        <v>2004</v>
      </c>
      <c r="K603" s="7">
        <v>162181000</v>
      </c>
      <c r="L603" s="7">
        <v>0</v>
      </c>
      <c r="M603" s="6"/>
      <c r="N603" s="8"/>
    </row>
    <row r="604" spans="1:14" ht="17.25" customHeight="1" x14ac:dyDescent="0.25">
      <c r="A604" s="6">
        <v>602</v>
      </c>
      <c r="B604" s="24" t="s">
        <v>11853</v>
      </c>
      <c r="C604" s="28" t="s">
        <v>614</v>
      </c>
      <c r="D604" s="77" t="s">
        <v>614</v>
      </c>
      <c r="E604" s="11" t="s">
        <v>11</v>
      </c>
      <c r="F604" s="11">
        <v>160</v>
      </c>
      <c r="G604" s="79">
        <f>VLOOKUP(B604,Sheet1!$C$11:$K$3568,9,0)</f>
        <v>160</v>
      </c>
      <c r="H604" s="83">
        <f t="shared" si="9"/>
        <v>1</v>
      </c>
      <c r="I604" s="25" t="s">
        <v>14</v>
      </c>
      <c r="J604" s="6">
        <v>2003</v>
      </c>
      <c r="K604" s="7">
        <v>162181000</v>
      </c>
      <c r="L604" s="7">
        <v>0</v>
      </c>
      <c r="M604" s="6"/>
      <c r="N604" s="8"/>
    </row>
    <row r="605" spans="1:14" ht="17.25" customHeight="1" x14ac:dyDescent="0.25">
      <c r="A605" s="6">
        <v>603</v>
      </c>
      <c r="B605" s="24" t="s">
        <v>6176</v>
      </c>
      <c r="C605" s="28">
        <v>357787</v>
      </c>
      <c r="D605" s="77" t="s">
        <v>6175</v>
      </c>
      <c r="E605" s="11" t="s">
        <v>11</v>
      </c>
      <c r="F605" s="11">
        <v>160</v>
      </c>
      <c r="G605" s="11">
        <v>160</v>
      </c>
      <c r="H605" s="83">
        <f t="shared" si="9"/>
        <v>1</v>
      </c>
      <c r="I605" s="25" t="s">
        <v>14</v>
      </c>
      <c r="J605" s="6">
        <v>1997</v>
      </c>
      <c r="K605" s="7">
        <v>162181000</v>
      </c>
      <c r="L605" s="7">
        <v>0</v>
      </c>
      <c r="M605" s="6"/>
      <c r="N605" s="8"/>
    </row>
    <row r="606" spans="1:14" ht="17.25" customHeight="1" x14ac:dyDescent="0.25">
      <c r="A606" s="6">
        <v>604</v>
      </c>
      <c r="B606" s="24" t="s">
        <v>11887</v>
      </c>
      <c r="C606" s="28" t="s">
        <v>615</v>
      </c>
      <c r="D606" s="77" t="s">
        <v>615</v>
      </c>
      <c r="E606" s="11" t="s">
        <v>11</v>
      </c>
      <c r="F606" s="11">
        <v>160</v>
      </c>
      <c r="G606" s="79">
        <f>VLOOKUP(B606,Sheet1!$C$11:$K$3568,9,0)</f>
        <v>160</v>
      </c>
      <c r="H606" s="83">
        <f t="shared" si="9"/>
        <v>1</v>
      </c>
      <c r="I606" s="25" t="s">
        <v>14</v>
      </c>
      <c r="J606" s="6">
        <v>2001</v>
      </c>
      <c r="K606" s="7">
        <v>162181000</v>
      </c>
      <c r="L606" s="7">
        <v>0</v>
      </c>
      <c r="M606" s="6"/>
      <c r="N606" s="8"/>
    </row>
    <row r="607" spans="1:14" ht="17.25" customHeight="1" x14ac:dyDescent="0.25">
      <c r="A607" s="6">
        <v>605</v>
      </c>
      <c r="B607" s="24" t="s">
        <v>8233</v>
      </c>
      <c r="C607" s="28">
        <v>801086</v>
      </c>
      <c r="D607" s="77" t="s">
        <v>8232</v>
      </c>
      <c r="E607" s="11" t="s">
        <v>11</v>
      </c>
      <c r="F607" s="11">
        <v>160</v>
      </c>
      <c r="G607" s="79">
        <f>VLOOKUP(B607,Sheet1!$C$11:$K$3568,9,0)</f>
        <v>160</v>
      </c>
      <c r="H607" s="83">
        <f t="shared" si="9"/>
        <v>1</v>
      </c>
      <c r="I607" s="25" t="s">
        <v>14</v>
      </c>
      <c r="J607" s="6">
        <v>1998</v>
      </c>
      <c r="K607" s="7">
        <v>162181000</v>
      </c>
      <c r="L607" s="7">
        <v>0</v>
      </c>
      <c r="M607" s="6"/>
      <c r="N607" s="8"/>
    </row>
    <row r="608" spans="1:14" ht="17.25" customHeight="1" x14ac:dyDescent="0.25">
      <c r="A608" s="6">
        <v>606</v>
      </c>
      <c r="B608" s="24" t="s">
        <v>15575</v>
      </c>
      <c r="C608" s="28" t="s">
        <v>616</v>
      </c>
      <c r="D608" s="77" t="s">
        <v>616</v>
      </c>
      <c r="E608" s="11" t="s">
        <v>9</v>
      </c>
      <c r="F608" s="11">
        <v>160</v>
      </c>
      <c r="G608" s="79">
        <f>VLOOKUP(B608,Sheet1!$C$11:$K$3568,9,0)</f>
        <v>160</v>
      </c>
      <c r="H608" s="83">
        <f t="shared" si="9"/>
        <v>1</v>
      </c>
      <c r="I608" s="25" t="s">
        <v>14</v>
      </c>
      <c r="J608" s="6">
        <v>2005</v>
      </c>
      <c r="K608" s="7">
        <v>162181000</v>
      </c>
      <c r="L608" s="7">
        <v>0</v>
      </c>
      <c r="M608" s="6"/>
      <c r="N608" s="8"/>
    </row>
    <row r="609" spans="1:14" ht="17.25" customHeight="1" x14ac:dyDescent="0.25">
      <c r="A609" s="6">
        <v>607</v>
      </c>
      <c r="B609" s="24" t="s">
        <v>11891</v>
      </c>
      <c r="C609" s="28">
        <v>801118</v>
      </c>
      <c r="D609" s="77" t="s">
        <v>11890</v>
      </c>
      <c r="E609" s="11" t="s">
        <v>15</v>
      </c>
      <c r="F609" s="11">
        <v>250</v>
      </c>
      <c r="G609" s="79">
        <f>VLOOKUP(B609,Sheet1!$C$11:$K$3568,9,0)</f>
        <v>250</v>
      </c>
      <c r="H609" s="83">
        <f t="shared" si="9"/>
        <v>1</v>
      </c>
      <c r="I609" s="25" t="s">
        <v>14</v>
      </c>
      <c r="J609" s="6">
        <v>1998</v>
      </c>
      <c r="K609" s="7">
        <v>233049000</v>
      </c>
      <c r="L609" s="7">
        <v>0</v>
      </c>
      <c r="M609" s="6"/>
      <c r="N609" s="8"/>
    </row>
    <row r="610" spans="1:14" ht="17.25" customHeight="1" x14ac:dyDescent="0.25">
      <c r="A610" s="6">
        <v>608</v>
      </c>
      <c r="B610" s="24" t="s">
        <v>9945</v>
      </c>
      <c r="C610" s="28" t="s">
        <v>617</v>
      </c>
      <c r="D610" s="77" t="s">
        <v>617</v>
      </c>
      <c r="E610" s="11" t="s">
        <v>11</v>
      </c>
      <c r="F610" s="11">
        <v>320</v>
      </c>
      <c r="G610" s="11">
        <v>320</v>
      </c>
      <c r="H610" s="83">
        <f t="shared" si="9"/>
        <v>1</v>
      </c>
      <c r="I610" s="25" t="s">
        <v>14</v>
      </c>
      <c r="J610" s="6">
        <v>2004</v>
      </c>
      <c r="K610" s="7">
        <v>66470000</v>
      </c>
      <c r="L610" s="7">
        <v>19903551</v>
      </c>
      <c r="M610" s="6"/>
      <c r="N610" s="8"/>
    </row>
    <row r="611" spans="1:14" ht="17.25" customHeight="1" x14ac:dyDescent="0.25">
      <c r="A611" s="6">
        <v>609</v>
      </c>
      <c r="B611" s="24" t="s">
        <v>9942</v>
      </c>
      <c r="C611" s="28">
        <v>800828</v>
      </c>
      <c r="D611" s="77" t="s">
        <v>9941</v>
      </c>
      <c r="E611" s="11" t="s">
        <v>15</v>
      </c>
      <c r="F611" s="11">
        <v>320</v>
      </c>
      <c r="G611" s="79">
        <f>VLOOKUP(B611,Sheet1!$C$11:$K$3568,9,0)</f>
        <v>320</v>
      </c>
      <c r="H611" s="83">
        <f t="shared" si="9"/>
        <v>1</v>
      </c>
      <c r="I611" s="25" t="s">
        <v>14</v>
      </c>
      <c r="J611" s="6">
        <v>1998</v>
      </c>
      <c r="K611" s="7">
        <v>281246000</v>
      </c>
      <c r="L611" s="7">
        <v>0</v>
      </c>
      <c r="M611" s="6"/>
      <c r="N611" s="8"/>
    </row>
    <row r="612" spans="1:14" ht="17.25" customHeight="1" x14ac:dyDescent="0.25">
      <c r="A612" s="6">
        <v>610</v>
      </c>
      <c r="B612" s="24" t="s">
        <v>13717</v>
      </c>
      <c r="C612" s="28">
        <v>140405270</v>
      </c>
      <c r="D612" s="77" t="s">
        <v>13716</v>
      </c>
      <c r="E612" s="11" t="s">
        <v>9</v>
      </c>
      <c r="F612" s="11">
        <v>400</v>
      </c>
      <c r="G612" s="79">
        <f>VLOOKUP(B612,Sheet1!$C$11:$K$3568,9,0)</f>
        <v>400</v>
      </c>
      <c r="H612" s="83">
        <f t="shared" si="9"/>
        <v>1</v>
      </c>
      <c r="I612" s="25" t="s">
        <v>22</v>
      </c>
      <c r="J612" s="6">
        <v>2005</v>
      </c>
      <c r="K612" s="7">
        <v>75782000</v>
      </c>
      <c r="L612" s="7">
        <v>0</v>
      </c>
      <c r="M612" s="6"/>
      <c r="N612" s="8"/>
    </row>
    <row r="613" spans="1:14" ht="17.25" customHeight="1" x14ac:dyDescent="0.25">
      <c r="A613" s="6">
        <v>611</v>
      </c>
      <c r="B613" s="24" t="s">
        <v>2470</v>
      </c>
      <c r="C613" s="28" t="s">
        <v>618</v>
      </c>
      <c r="D613" s="77" t="s">
        <v>2469</v>
      </c>
      <c r="E613" s="11" t="s">
        <v>11</v>
      </c>
      <c r="F613" s="11">
        <v>400</v>
      </c>
      <c r="G613" s="79">
        <f>VLOOKUP(B613,Sheet1!$C$11:$K$3568,9,0)</f>
        <v>400</v>
      </c>
      <c r="H613" s="83">
        <f t="shared" si="9"/>
        <v>1</v>
      </c>
      <c r="I613" s="25" t="s">
        <v>14</v>
      </c>
      <c r="J613" s="6">
        <v>1996</v>
      </c>
      <c r="K613" s="7">
        <v>53350000</v>
      </c>
      <c r="L613" s="7">
        <v>0</v>
      </c>
      <c r="M613" s="6"/>
      <c r="N613" s="8"/>
    </row>
    <row r="614" spans="1:14" ht="17.25" customHeight="1" x14ac:dyDescent="0.25">
      <c r="A614" s="6">
        <v>612</v>
      </c>
      <c r="B614" s="24" t="s">
        <v>9932</v>
      </c>
      <c r="C614" s="28">
        <v>151205239</v>
      </c>
      <c r="D614" s="77" t="s">
        <v>9931</v>
      </c>
      <c r="E614" s="11" t="s">
        <v>26</v>
      </c>
      <c r="F614" s="11">
        <v>560</v>
      </c>
      <c r="G614" s="11">
        <v>560</v>
      </c>
      <c r="H614" s="83">
        <f t="shared" si="9"/>
        <v>1</v>
      </c>
      <c r="I614" s="25" t="s">
        <v>14</v>
      </c>
      <c r="J614" s="6"/>
      <c r="K614" s="7">
        <v>386309000</v>
      </c>
      <c r="L614" s="7">
        <v>0</v>
      </c>
      <c r="M614" s="6"/>
      <c r="N614" s="8"/>
    </row>
    <row r="615" spans="1:14" ht="17.25" customHeight="1" x14ac:dyDescent="0.25">
      <c r="A615" s="6">
        <v>613</v>
      </c>
      <c r="B615" s="24" t="s">
        <v>2485</v>
      </c>
      <c r="C615" s="28">
        <v>800941</v>
      </c>
      <c r="D615" s="77" t="s">
        <v>2484</v>
      </c>
      <c r="E615" s="11" t="s">
        <v>15</v>
      </c>
      <c r="F615" s="11">
        <v>160</v>
      </c>
      <c r="G615" s="79">
        <f>VLOOKUP(B615,Sheet1!$C$11:$K$3568,9,0)</f>
        <v>160</v>
      </c>
      <c r="H615" s="83">
        <f t="shared" si="9"/>
        <v>1</v>
      </c>
      <c r="I615" s="25" t="s">
        <v>14</v>
      </c>
      <c r="J615" s="6">
        <v>1998</v>
      </c>
      <c r="K615" s="7">
        <v>162181000</v>
      </c>
      <c r="L615" s="7">
        <v>0</v>
      </c>
      <c r="M615" s="6"/>
      <c r="N615" s="8"/>
    </row>
    <row r="616" spans="1:14" ht="17.25" customHeight="1" x14ac:dyDescent="0.25">
      <c r="A616" s="6">
        <v>614</v>
      </c>
      <c r="B616" s="24" t="s">
        <v>13704</v>
      </c>
      <c r="C616" s="28">
        <v>801091</v>
      </c>
      <c r="D616" s="77" t="s">
        <v>13703</v>
      </c>
      <c r="E616" s="11" t="s">
        <v>15</v>
      </c>
      <c r="F616" s="11">
        <v>160</v>
      </c>
      <c r="G616" s="79">
        <f>VLOOKUP(B616,Sheet1!$C$11:$K$3568,9,0)</f>
        <v>160</v>
      </c>
      <c r="H616" s="83">
        <f t="shared" si="9"/>
        <v>1</v>
      </c>
      <c r="I616" s="25" t="s">
        <v>14</v>
      </c>
      <c r="J616" s="6">
        <v>1998</v>
      </c>
      <c r="K616" s="7">
        <v>162181000</v>
      </c>
      <c r="L616" s="7">
        <v>0</v>
      </c>
      <c r="M616" s="6"/>
      <c r="N616" s="8"/>
    </row>
    <row r="617" spans="1:14" ht="17.25" customHeight="1" x14ac:dyDescent="0.25">
      <c r="A617" s="6">
        <v>615</v>
      </c>
      <c r="B617" s="24" t="s">
        <v>9938</v>
      </c>
      <c r="C617" s="28" t="s">
        <v>619</v>
      </c>
      <c r="D617" s="77" t="s">
        <v>619</v>
      </c>
      <c r="E617" s="11" t="s">
        <v>11</v>
      </c>
      <c r="F617" s="11">
        <v>160</v>
      </c>
      <c r="G617" s="79">
        <f>VLOOKUP(B617,Sheet1!$C$11:$K$3568,9,0)</f>
        <v>160</v>
      </c>
      <c r="H617" s="83">
        <f t="shared" si="9"/>
        <v>1</v>
      </c>
      <c r="I617" s="25" t="s">
        <v>14</v>
      </c>
      <c r="J617" s="6">
        <v>1996</v>
      </c>
      <c r="K617" s="7">
        <v>162181000</v>
      </c>
      <c r="L617" s="7">
        <v>0</v>
      </c>
      <c r="M617" s="6"/>
      <c r="N617" s="8"/>
    </row>
    <row r="618" spans="1:14" ht="17.25" customHeight="1" x14ac:dyDescent="0.25">
      <c r="A618" s="6">
        <v>616</v>
      </c>
      <c r="B618" s="24" t="s">
        <v>13713</v>
      </c>
      <c r="C618" s="28" t="s">
        <v>620</v>
      </c>
      <c r="D618" s="77" t="s">
        <v>13712</v>
      </c>
      <c r="E618" s="11" t="s">
        <v>11</v>
      </c>
      <c r="F618" s="11">
        <v>250</v>
      </c>
      <c r="G618" s="79">
        <f>VLOOKUP(B618,Sheet1!$C$11:$K$3568,9,0)</f>
        <v>250</v>
      </c>
      <c r="H618" s="83">
        <f t="shared" si="9"/>
        <v>1</v>
      </c>
      <c r="I618" s="25" t="s">
        <v>14</v>
      </c>
      <c r="J618" s="6">
        <v>2001</v>
      </c>
      <c r="K618" s="7">
        <v>233049000</v>
      </c>
      <c r="L618" s="7">
        <v>0</v>
      </c>
      <c r="M618" s="6"/>
      <c r="N618" s="8"/>
    </row>
    <row r="619" spans="1:14" ht="17.25" customHeight="1" x14ac:dyDescent="0.25">
      <c r="A619" s="6">
        <v>617</v>
      </c>
      <c r="B619" s="24" t="s">
        <v>11895</v>
      </c>
      <c r="C619" s="28">
        <v>131200652</v>
      </c>
      <c r="D619" s="77" t="s">
        <v>11894</v>
      </c>
      <c r="E619" s="11" t="s">
        <v>9</v>
      </c>
      <c r="F619" s="11">
        <v>320</v>
      </c>
      <c r="G619" s="79">
        <f>VLOOKUP(B619,Sheet1!$C$11:$K$3568,9,0)</f>
        <v>320</v>
      </c>
      <c r="H619" s="83">
        <f t="shared" si="9"/>
        <v>1</v>
      </c>
      <c r="I619" s="25" t="s">
        <v>14</v>
      </c>
      <c r="J619" s="6">
        <v>2000</v>
      </c>
      <c r="K619" s="7">
        <v>281246000</v>
      </c>
      <c r="L619" s="7">
        <v>0</v>
      </c>
      <c r="M619" s="6"/>
      <c r="N619" s="8"/>
    </row>
    <row r="620" spans="1:14" ht="17.25" customHeight="1" x14ac:dyDescent="0.25">
      <c r="A620" s="6">
        <v>618</v>
      </c>
      <c r="B620" s="24" t="s">
        <v>13727</v>
      </c>
      <c r="C620" s="28">
        <v>357135</v>
      </c>
      <c r="D620" s="77" t="s">
        <v>13726</v>
      </c>
      <c r="E620" s="11" t="s">
        <v>17</v>
      </c>
      <c r="F620" s="11">
        <v>75</v>
      </c>
      <c r="G620" s="79">
        <f>VLOOKUP(B620,Sheet1!$C$11:$K$3568,9,0)</f>
        <v>75</v>
      </c>
      <c r="H620" s="83">
        <f t="shared" si="9"/>
        <v>1</v>
      </c>
      <c r="I620" s="25" t="s">
        <v>102</v>
      </c>
      <c r="J620" s="6">
        <v>1997</v>
      </c>
      <c r="K620" s="7">
        <v>78055000</v>
      </c>
      <c r="L620" s="7">
        <v>0</v>
      </c>
      <c r="M620" s="6"/>
      <c r="N620" s="8"/>
    </row>
    <row r="621" spans="1:14" ht="17.25" customHeight="1" x14ac:dyDescent="0.25">
      <c r="A621" s="6">
        <v>619</v>
      </c>
      <c r="B621" s="24" t="s">
        <v>4353</v>
      </c>
      <c r="C621" s="28" t="s">
        <v>621</v>
      </c>
      <c r="D621" s="77" t="s">
        <v>621</v>
      </c>
      <c r="E621" s="11" t="s">
        <v>24</v>
      </c>
      <c r="F621" s="11">
        <v>100</v>
      </c>
      <c r="G621" s="79">
        <f>VLOOKUP(B621,Sheet1!$C$11:$K$3568,9,0)</f>
        <v>100</v>
      </c>
      <c r="H621" s="83">
        <f t="shared" si="9"/>
        <v>1</v>
      </c>
      <c r="I621" s="25" t="s">
        <v>102</v>
      </c>
      <c r="J621" s="6">
        <v>2003</v>
      </c>
      <c r="K621" s="7">
        <v>92490000</v>
      </c>
      <c r="L621" s="7">
        <v>0</v>
      </c>
      <c r="M621" s="6"/>
      <c r="N621" s="8"/>
    </row>
    <row r="622" spans="1:14" ht="17.25" customHeight="1" x14ac:dyDescent="0.25">
      <c r="A622" s="6">
        <v>620</v>
      </c>
      <c r="B622" s="24" t="s">
        <v>6186</v>
      </c>
      <c r="C622" s="28">
        <v>800816</v>
      </c>
      <c r="D622" s="77" t="s">
        <v>6185</v>
      </c>
      <c r="E622" s="11" t="s">
        <v>15</v>
      </c>
      <c r="F622" s="11">
        <v>250</v>
      </c>
      <c r="G622" s="79">
        <f>VLOOKUP(B622,Sheet1!$C$11:$K$3568,9,0)</f>
        <v>250</v>
      </c>
      <c r="H622" s="83">
        <f t="shared" si="9"/>
        <v>1</v>
      </c>
      <c r="I622" s="25" t="s">
        <v>14</v>
      </c>
      <c r="J622" s="6">
        <v>1998</v>
      </c>
      <c r="K622" s="7">
        <v>233049000</v>
      </c>
      <c r="L622" s="7">
        <v>0</v>
      </c>
      <c r="M622" s="6"/>
      <c r="N622" s="8"/>
    </row>
    <row r="623" spans="1:14" ht="17.25" customHeight="1" x14ac:dyDescent="0.25">
      <c r="A623" s="6">
        <v>621</v>
      </c>
      <c r="B623" s="24" t="s">
        <v>2494</v>
      </c>
      <c r="C623" s="28">
        <v>140405377</v>
      </c>
      <c r="D623" s="77" t="s">
        <v>2493</v>
      </c>
      <c r="E623" s="11" t="s">
        <v>9</v>
      </c>
      <c r="F623" s="11">
        <v>400</v>
      </c>
      <c r="G623" s="79">
        <f>VLOOKUP(B623,Sheet1!$C$11:$K$3568,9,0)</f>
        <v>400</v>
      </c>
      <c r="H623" s="83">
        <f t="shared" si="9"/>
        <v>1</v>
      </c>
      <c r="I623" s="25" t="s">
        <v>22</v>
      </c>
      <c r="J623" s="6">
        <v>2005</v>
      </c>
      <c r="K623" s="7">
        <v>284218000</v>
      </c>
      <c r="L623" s="7">
        <v>0</v>
      </c>
      <c r="M623" s="6"/>
      <c r="N623" s="8"/>
    </row>
    <row r="624" spans="1:14" ht="17.25" customHeight="1" x14ac:dyDescent="0.25">
      <c r="A624" s="6">
        <v>622</v>
      </c>
      <c r="B624" s="24" t="s">
        <v>8221</v>
      </c>
      <c r="C624" s="28" t="s">
        <v>622</v>
      </c>
      <c r="D624" s="77" t="s">
        <v>622</v>
      </c>
      <c r="E624" s="11" t="s">
        <v>11</v>
      </c>
      <c r="F624" s="11">
        <v>630</v>
      </c>
      <c r="G624" s="79">
        <f>VLOOKUP(B624,Sheet1!$C$11:$K$3568,9,0)</f>
        <v>630</v>
      </c>
      <c r="H624" s="83">
        <f t="shared" si="9"/>
        <v>1</v>
      </c>
      <c r="I624" s="25" t="s">
        <v>14</v>
      </c>
      <c r="J624" s="6">
        <v>2000</v>
      </c>
      <c r="K624" s="7">
        <v>381521000</v>
      </c>
      <c r="L624" s="7">
        <v>0</v>
      </c>
      <c r="M624" s="6"/>
      <c r="N624" s="8"/>
    </row>
    <row r="625" spans="1:14" ht="17.25" customHeight="1" x14ac:dyDescent="0.25">
      <c r="A625" s="6">
        <v>623</v>
      </c>
      <c r="B625" s="24" t="s">
        <v>15584</v>
      </c>
      <c r="C625" s="28" t="s">
        <v>623</v>
      </c>
      <c r="D625" s="77" t="s">
        <v>623</v>
      </c>
      <c r="E625" s="11" t="s">
        <v>9</v>
      </c>
      <c r="F625" s="11">
        <v>75</v>
      </c>
      <c r="G625" s="11">
        <v>75</v>
      </c>
      <c r="H625" s="83">
        <f t="shared" si="9"/>
        <v>1</v>
      </c>
      <c r="I625" s="25" t="s">
        <v>12</v>
      </c>
      <c r="J625" s="6">
        <v>2002</v>
      </c>
      <c r="K625" s="7">
        <v>78055000</v>
      </c>
      <c r="L625" s="7">
        <v>0</v>
      </c>
      <c r="M625" s="6"/>
      <c r="N625" s="8"/>
    </row>
    <row r="626" spans="1:14" ht="17.25" customHeight="1" x14ac:dyDescent="0.25">
      <c r="A626" s="6">
        <v>624</v>
      </c>
      <c r="B626" s="24" t="s">
        <v>13774</v>
      </c>
      <c r="C626" s="28" t="s">
        <v>624</v>
      </c>
      <c r="D626" s="77" t="s">
        <v>624</v>
      </c>
      <c r="E626" s="11" t="s">
        <v>9</v>
      </c>
      <c r="F626" s="11">
        <v>75</v>
      </c>
      <c r="G626" s="79">
        <f>VLOOKUP(B626,Sheet1!$C$11:$K$3568,9,0)</f>
        <v>75</v>
      </c>
      <c r="H626" s="83">
        <f t="shared" si="9"/>
        <v>1</v>
      </c>
      <c r="I626" s="25" t="s">
        <v>12</v>
      </c>
      <c r="J626" s="6">
        <v>1997</v>
      </c>
      <c r="K626" s="7">
        <v>78055000</v>
      </c>
      <c r="L626" s="7">
        <v>0</v>
      </c>
      <c r="M626" s="6"/>
      <c r="N626" s="8"/>
    </row>
    <row r="627" spans="1:14" ht="17.25" customHeight="1" x14ac:dyDescent="0.25">
      <c r="A627" s="6">
        <v>625</v>
      </c>
      <c r="B627" s="24" t="s">
        <v>11861</v>
      </c>
      <c r="C627" s="28" t="s">
        <v>625</v>
      </c>
      <c r="D627" s="77" t="s">
        <v>625</v>
      </c>
      <c r="E627" s="11" t="s">
        <v>9</v>
      </c>
      <c r="F627" s="11">
        <v>75</v>
      </c>
      <c r="G627" s="79">
        <f>VLOOKUP(B627,Sheet1!$C$11:$K$3568,9,0)</f>
        <v>75</v>
      </c>
      <c r="H627" s="83">
        <f t="shared" si="9"/>
        <v>1</v>
      </c>
      <c r="I627" s="25" t="s">
        <v>12</v>
      </c>
      <c r="J627" s="6">
        <v>2000</v>
      </c>
      <c r="K627" s="7">
        <v>78055000</v>
      </c>
      <c r="L627" s="7">
        <v>0</v>
      </c>
      <c r="M627" s="6"/>
      <c r="N627" s="8"/>
    </row>
    <row r="628" spans="1:14" ht="17.25" customHeight="1" x14ac:dyDescent="0.25">
      <c r="A628" s="6">
        <v>626</v>
      </c>
      <c r="B628" s="24" t="s">
        <v>15581</v>
      </c>
      <c r="C628" s="28" t="s">
        <v>626</v>
      </c>
      <c r="D628" s="77" t="s">
        <v>626</v>
      </c>
      <c r="E628" s="11" t="s">
        <v>9</v>
      </c>
      <c r="F628" s="11">
        <v>75</v>
      </c>
      <c r="G628" s="79">
        <f>VLOOKUP(B628,Sheet1!$C$11:$K$3568,9,0)</f>
        <v>75</v>
      </c>
      <c r="H628" s="83">
        <f t="shared" si="9"/>
        <v>1</v>
      </c>
      <c r="I628" s="25" t="s">
        <v>12</v>
      </c>
      <c r="J628" s="6">
        <v>2002</v>
      </c>
      <c r="K628" s="7">
        <v>78055000</v>
      </c>
      <c r="L628" s="7">
        <v>0</v>
      </c>
      <c r="M628" s="6"/>
      <c r="N628" s="8"/>
    </row>
    <row r="629" spans="1:14" ht="17.25" customHeight="1" x14ac:dyDescent="0.25">
      <c r="A629" s="6">
        <v>627</v>
      </c>
      <c r="B629" s="24" t="s">
        <v>9992</v>
      </c>
      <c r="C629" s="28" t="s">
        <v>627</v>
      </c>
      <c r="D629" s="77" t="s">
        <v>627</v>
      </c>
      <c r="E629" s="11" t="s">
        <v>9</v>
      </c>
      <c r="F629" s="11">
        <v>75</v>
      </c>
      <c r="G629" s="79">
        <f>VLOOKUP(B629,Sheet1!$C$11:$K$3568,9,0)</f>
        <v>75</v>
      </c>
      <c r="H629" s="83">
        <f t="shared" si="9"/>
        <v>1</v>
      </c>
      <c r="I629" s="25" t="s">
        <v>12</v>
      </c>
      <c r="J629" s="6">
        <v>1998</v>
      </c>
      <c r="K629" s="7">
        <v>78055000</v>
      </c>
      <c r="L629" s="7">
        <v>0</v>
      </c>
      <c r="M629" s="6"/>
      <c r="N629" s="8"/>
    </row>
    <row r="630" spans="1:14" ht="17.25" customHeight="1" x14ac:dyDescent="0.25">
      <c r="A630" s="6">
        <v>628</v>
      </c>
      <c r="B630" s="24" t="s">
        <v>2481</v>
      </c>
      <c r="C630" s="28" t="s">
        <v>628</v>
      </c>
      <c r="D630" s="77" t="s">
        <v>628</v>
      </c>
      <c r="E630" s="11" t="s">
        <v>9</v>
      </c>
      <c r="F630" s="11">
        <v>160</v>
      </c>
      <c r="G630" s="79">
        <f>VLOOKUP(B630,Sheet1!$C$11:$K$3568,9,0)</f>
        <v>160</v>
      </c>
      <c r="H630" s="83">
        <f t="shared" si="9"/>
        <v>1</v>
      </c>
      <c r="I630" s="25" t="s">
        <v>14</v>
      </c>
      <c r="J630" s="6">
        <v>2005</v>
      </c>
      <c r="K630" s="7">
        <v>162181000</v>
      </c>
      <c r="L630" s="7">
        <v>0</v>
      </c>
      <c r="M630" s="6"/>
      <c r="N630" s="8"/>
    </row>
    <row r="631" spans="1:14" ht="17.25" customHeight="1" x14ac:dyDescent="0.25">
      <c r="A631" s="6">
        <v>629</v>
      </c>
      <c r="B631" s="24" t="s">
        <v>9935</v>
      </c>
      <c r="C631" s="28" t="s">
        <v>629</v>
      </c>
      <c r="D631" s="77" t="s">
        <v>629</v>
      </c>
      <c r="E631" s="11" t="s">
        <v>11</v>
      </c>
      <c r="F631" s="11">
        <v>250</v>
      </c>
      <c r="G631" s="79">
        <f>VLOOKUP(B631,Sheet1!$C$11:$K$3568,9,0)</f>
        <v>250</v>
      </c>
      <c r="H631" s="83">
        <f t="shared" si="9"/>
        <v>1</v>
      </c>
      <c r="I631" s="25" t="s">
        <v>14</v>
      </c>
      <c r="J631" s="6">
        <v>2004</v>
      </c>
      <c r="K631" s="7">
        <v>233049000</v>
      </c>
      <c r="L631" s="7">
        <v>0</v>
      </c>
      <c r="M631" s="6"/>
      <c r="N631" s="8"/>
    </row>
    <row r="632" spans="1:14" ht="17.25" customHeight="1" x14ac:dyDescent="0.25">
      <c r="A632" s="6">
        <v>630</v>
      </c>
      <c r="B632" s="24" t="s">
        <v>4432</v>
      </c>
      <c r="C632" s="28">
        <v>121200330</v>
      </c>
      <c r="D632" s="77" t="s">
        <v>4431</v>
      </c>
      <c r="E632" s="11" t="s">
        <v>9</v>
      </c>
      <c r="F632" s="11">
        <v>250</v>
      </c>
      <c r="G632" s="79">
        <f>VLOOKUP(B632,Sheet1!$C$11:$K$3568,9,0)</f>
        <v>250</v>
      </c>
      <c r="H632" s="83">
        <f t="shared" si="9"/>
        <v>1</v>
      </c>
      <c r="I632" s="25" t="s">
        <v>14</v>
      </c>
      <c r="J632" s="6">
        <v>2000</v>
      </c>
      <c r="K632" s="7">
        <v>233049000</v>
      </c>
      <c r="L632" s="7">
        <v>0</v>
      </c>
      <c r="M632" s="6"/>
      <c r="N632" s="8"/>
    </row>
    <row r="633" spans="1:14" ht="17.25" customHeight="1" x14ac:dyDescent="0.25">
      <c r="A633" s="6">
        <v>631</v>
      </c>
      <c r="B633" s="24" t="s">
        <v>9996</v>
      </c>
      <c r="C633" s="28">
        <v>10623156</v>
      </c>
      <c r="D633" s="77" t="s">
        <v>9995</v>
      </c>
      <c r="E633" s="11" t="s">
        <v>11</v>
      </c>
      <c r="F633" s="11">
        <v>250</v>
      </c>
      <c r="G633" s="79">
        <f>VLOOKUP(B633,Sheet1!$C$11:$K$3568,9,0)</f>
        <v>250</v>
      </c>
      <c r="H633" s="83">
        <f t="shared" si="9"/>
        <v>1</v>
      </c>
      <c r="I633" s="25" t="s">
        <v>14</v>
      </c>
      <c r="J633" s="6">
        <v>2001</v>
      </c>
      <c r="K633" s="7">
        <v>233049000</v>
      </c>
      <c r="L633" s="7">
        <v>0</v>
      </c>
      <c r="M633" s="6"/>
      <c r="N633" s="8"/>
    </row>
    <row r="634" spans="1:14" ht="17.25" customHeight="1" x14ac:dyDescent="0.25">
      <c r="A634" s="6">
        <v>632</v>
      </c>
      <c r="B634" s="24" t="s">
        <v>15651</v>
      </c>
      <c r="C634" s="28" t="s">
        <v>630</v>
      </c>
      <c r="D634" s="77" t="s">
        <v>630</v>
      </c>
      <c r="E634" s="11" t="s">
        <v>11</v>
      </c>
      <c r="F634" s="11">
        <v>250</v>
      </c>
      <c r="G634" s="79">
        <f>VLOOKUP(B634,Sheet1!$C$11:$K$3568,9,0)</f>
        <v>250</v>
      </c>
      <c r="H634" s="83">
        <f t="shared" si="9"/>
        <v>1</v>
      </c>
      <c r="I634" s="25" t="s">
        <v>14</v>
      </c>
      <c r="J634" s="6">
        <v>2003</v>
      </c>
      <c r="K634" s="7">
        <v>233049000</v>
      </c>
      <c r="L634" s="7">
        <v>11650885</v>
      </c>
      <c r="M634" s="6"/>
      <c r="N634" s="8"/>
    </row>
    <row r="635" spans="1:14" ht="17.25" customHeight="1" x14ac:dyDescent="0.25">
      <c r="A635" s="6">
        <v>633</v>
      </c>
      <c r="B635" s="24" t="s">
        <v>2535</v>
      </c>
      <c r="C635" s="28" t="s">
        <v>631</v>
      </c>
      <c r="D635" s="77" t="s">
        <v>631</v>
      </c>
      <c r="E635" s="11" t="s">
        <v>15</v>
      </c>
      <c r="F635" s="11">
        <v>250</v>
      </c>
      <c r="G635" s="79">
        <f>VLOOKUP(B635,Sheet1!$C$11:$K$3568,9,0)</f>
        <v>250</v>
      </c>
      <c r="H635" s="83">
        <f t="shared" si="9"/>
        <v>1</v>
      </c>
      <c r="I635" s="25" t="s">
        <v>14</v>
      </c>
      <c r="J635" s="6">
        <v>1998</v>
      </c>
      <c r="K635" s="7">
        <v>233049000</v>
      </c>
      <c r="L635" s="7">
        <v>0</v>
      </c>
      <c r="M635" s="6"/>
      <c r="N635" s="8"/>
    </row>
    <row r="636" spans="1:14" ht="17.25" customHeight="1" x14ac:dyDescent="0.25">
      <c r="A636" s="6">
        <v>634</v>
      </c>
      <c r="B636" s="24" t="s">
        <v>15655</v>
      </c>
      <c r="C636" s="28" t="s">
        <v>632</v>
      </c>
      <c r="D636" s="77" t="s">
        <v>632</v>
      </c>
      <c r="E636" s="11" t="s">
        <v>9</v>
      </c>
      <c r="F636" s="11">
        <v>320</v>
      </c>
      <c r="G636" s="79">
        <f>VLOOKUP(B636,Sheet1!$C$11:$K$3568,9,0)</f>
        <v>320</v>
      </c>
      <c r="H636" s="83">
        <f t="shared" si="9"/>
        <v>1</v>
      </c>
      <c r="I636" s="25" t="s">
        <v>14</v>
      </c>
      <c r="J636" s="6">
        <v>2000</v>
      </c>
      <c r="K636" s="7">
        <v>281246000</v>
      </c>
      <c r="L636" s="7">
        <v>0</v>
      </c>
      <c r="M636" s="6"/>
      <c r="N636" s="8"/>
    </row>
    <row r="637" spans="1:14" ht="17.25" customHeight="1" x14ac:dyDescent="0.25">
      <c r="A637" s="6">
        <v>635</v>
      </c>
      <c r="B637" s="24" t="s">
        <v>4457</v>
      </c>
      <c r="C637" s="28" t="s">
        <v>633</v>
      </c>
      <c r="D637" s="77" t="s">
        <v>633</v>
      </c>
      <c r="E637" s="11" t="s">
        <v>9</v>
      </c>
      <c r="F637" s="11">
        <v>100</v>
      </c>
      <c r="G637" s="79">
        <f>VLOOKUP(B637,Sheet1!$C$11:$K$3568,9,0)</f>
        <v>100</v>
      </c>
      <c r="H637" s="83">
        <f t="shared" si="9"/>
        <v>1</v>
      </c>
      <c r="I637" s="25" t="s">
        <v>12</v>
      </c>
      <c r="J637" s="6">
        <v>1997</v>
      </c>
      <c r="K637" s="7">
        <v>92490000</v>
      </c>
      <c r="L637" s="7">
        <v>0</v>
      </c>
      <c r="M637" s="6"/>
      <c r="N637"/>
    </row>
    <row r="638" spans="1:14" ht="17.25" customHeight="1" x14ac:dyDescent="0.25">
      <c r="A638" s="6">
        <v>636</v>
      </c>
      <c r="B638" s="24" t="s">
        <v>15636</v>
      </c>
      <c r="C638" s="28" t="s">
        <v>634</v>
      </c>
      <c r="D638" s="77" t="s">
        <v>634</v>
      </c>
      <c r="E638" s="11" t="s">
        <v>9</v>
      </c>
      <c r="F638" s="11">
        <v>100</v>
      </c>
      <c r="G638" s="79">
        <f>VLOOKUP(B638,Sheet1!$C$11:$K$3568,9,0)</f>
        <v>100</v>
      </c>
      <c r="H638" s="83">
        <f t="shared" si="9"/>
        <v>1</v>
      </c>
      <c r="I638" s="25" t="s">
        <v>12</v>
      </c>
      <c r="J638" s="6">
        <v>2000</v>
      </c>
      <c r="K638" s="7">
        <v>92490000</v>
      </c>
      <c r="L638" s="7">
        <v>0</v>
      </c>
      <c r="M638" s="6"/>
      <c r="N638" s="8"/>
    </row>
    <row r="639" spans="1:14" ht="17.25" customHeight="1" x14ac:dyDescent="0.25">
      <c r="A639" s="6">
        <v>637</v>
      </c>
      <c r="B639" s="24" t="s">
        <v>15640</v>
      </c>
      <c r="C639" s="28">
        <v>130603195</v>
      </c>
      <c r="D639" s="77" t="s">
        <v>15639</v>
      </c>
      <c r="E639" s="11" t="s">
        <v>9</v>
      </c>
      <c r="F639" s="11">
        <v>320</v>
      </c>
      <c r="G639" s="11">
        <v>320</v>
      </c>
      <c r="H639" s="83">
        <f t="shared" si="9"/>
        <v>1</v>
      </c>
      <c r="I639" s="25" t="s">
        <v>14</v>
      </c>
      <c r="J639" s="6">
        <v>2003</v>
      </c>
      <c r="K639" s="7">
        <v>281246000</v>
      </c>
      <c r="L639" s="7">
        <v>0</v>
      </c>
      <c r="M639" s="6"/>
      <c r="N639" s="8"/>
    </row>
    <row r="640" spans="1:14" ht="17.25" customHeight="1" x14ac:dyDescent="0.25">
      <c r="A640" s="6">
        <v>638</v>
      </c>
      <c r="B640" s="24" t="s">
        <v>6291</v>
      </c>
      <c r="C640" s="28" t="s">
        <v>635</v>
      </c>
      <c r="D640" s="77" t="s">
        <v>635</v>
      </c>
      <c r="E640" s="11" t="s">
        <v>11</v>
      </c>
      <c r="F640" s="11">
        <v>320</v>
      </c>
      <c r="G640" s="79">
        <f>VLOOKUP(B640,Sheet1!$C$11:$K$3568,9,0)</f>
        <v>320</v>
      </c>
      <c r="H640" s="83">
        <f t="shared" si="9"/>
        <v>1</v>
      </c>
      <c r="I640" s="25" t="s">
        <v>14</v>
      </c>
      <c r="J640" s="6">
        <v>2000</v>
      </c>
      <c r="K640" s="7">
        <v>281246000</v>
      </c>
      <c r="L640" s="7">
        <v>0</v>
      </c>
      <c r="M640" s="6"/>
      <c r="N640" s="8"/>
    </row>
    <row r="641" spans="1:15" ht="17.25" customHeight="1" x14ac:dyDescent="0.25">
      <c r="A641" s="6">
        <v>639</v>
      </c>
      <c r="B641" s="24" t="s">
        <v>6298</v>
      </c>
      <c r="C641" s="28" t="s">
        <v>636</v>
      </c>
      <c r="D641" s="77" t="s">
        <v>636</v>
      </c>
      <c r="E641" s="11" t="s">
        <v>11</v>
      </c>
      <c r="F641" s="11">
        <v>400</v>
      </c>
      <c r="G641" s="11">
        <v>400</v>
      </c>
      <c r="H641" s="83">
        <f t="shared" si="9"/>
        <v>1</v>
      </c>
      <c r="I641" s="25" t="s">
        <v>14</v>
      </c>
      <c r="J641" s="6">
        <v>1996</v>
      </c>
      <c r="K641" s="7">
        <v>284218000</v>
      </c>
      <c r="L641" s="7">
        <v>0</v>
      </c>
      <c r="M641" s="6"/>
      <c r="N641" s="8"/>
    </row>
    <row r="642" spans="1:15" ht="17.25" customHeight="1" x14ac:dyDescent="0.25">
      <c r="A642" s="6">
        <v>640</v>
      </c>
      <c r="B642" s="24" t="s">
        <v>11960</v>
      </c>
      <c r="C642" s="28">
        <v>358118</v>
      </c>
      <c r="D642" s="77" t="s">
        <v>11959</v>
      </c>
      <c r="E642" s="11" t="s">
        <v>17</v>
      </c>
      <c r="F642" s="11">
        <v>400</v>
      </c>
      <c r="G642" s="79">
        <f>VLOOKUP(B642,Sheet1!$C$11:$K$3568,9,0)</f>
        <v>400</v>
      </c>
      <c r="H642" s="83">
        <f t="shared" si="9"/>
        <v>1</v>
      </c>
      <c r="I642" s="25" t="s">
        <v>14</v>
      </c>
      <c r="J642" s="6">
        <v>1997</v>
      </c>
      <c r="K642" s="7">
        <v>284218000</v>
      </c>
      <c r="L642" s="7">
        <v>0</v>
      </c>
      <c r="M642" s="6"/>
      <c r="N642"/>
    </row>
    <row r="643" spans="1:15" ht="17.25" customHeight="1" x14ac:dyDescent="0.25">
      <c r="A643" s="6">
        <v>641</v>
      </c>
      <c r="B643" s="24" t="s">
        <v>8315</v>
      </c>
      <c r="C643" s="28">
        <v>357970</v>
      </c>
      <c r="D643" s="77" t="s">
        <v>8314</v>
      </c>
      <c r="E643" s="11" t="s">
        <v>17</v>
      </c>
      <c r="F643" s="11">
        <v>400</v>
      </c>
      <c r="G643" s="79">
        <f>VLOOKUP(B643,Sheet1!$C$11:$K$3568,9,0)</f>
        <v>400</v>
      </c>
      <c r="H643" s="83">
        <f t="shared" si="9"/>
        <v>1</v>
      </c>
      <c r="I643" s="25" t="s">
        <v>14</v>
      </c>
      <c r="J643" s="6">
        <v>1997</v>
      </c>
      <c r="K643" s="7">
        <v>284218000</v>
      </c>
      <c r="L643" s="7">
        <v>0</v>
      </c>
      <c r="M643" s="6"/>
      <c r="N643" s="8"/>
    </row>
    <row r="644" spans="1:15" ht="17.25" customHeight="1" x14ac:dyDescent="0.25">
      <c r="A644" s="6">
        <v>642</v>
      </c>
      <c r="B644" s="24" t="s">
        <v>4417</v>
      </c>
      <c r="C644" s="28" t="s">
        <v>637</v>
      </c>
      <c r="D644" s="77" t="s">
        <v>637</v>
      </c>
      <c r="E644" s="11" t="s">
        <v>17</v>
      </c>
      <c r="F644" s="11">
        <v>400</v>
      </c>
      <c r="G644" s="79">
        <f>VLOOKUP(B644,Sheet1!$C$11:$K$3568,9,0)</f>
        <v>400</v>
      </c>
      <c r="H644" s="83">
        <f t="shared" ref="H644:H646" si="10">IF(G644=F644,1,0)</f>
        <v>1</v>
      </c>
      <c r="I644" s="25" t="s">
        <v>14</v>
      </c>
      <c r="J644" s="6">
        <v>1997</v>
      </c>
      <c r="K644" s="7">
        <v>284218000</v>
      </c>
      <c r="L644" s="7">
        <v>0</v>
      </c>
      <c r="M644" s="6"/>
      <c r="N644" s="8"/>
    </row>
    <row r="645" spans="1:15" ht="17.25" customHeight="1" x14ac:dyDescent="0.25">
      <c r="A645" s="6">
        <v>643</v>
      </c>
      <c r="B645" s="24" t="s">
        <v>15672</v>
      </c>
      <c r="C645" s="28" t="s">
        <v>638</v>
      </c>
      <c r="D645" s="77" t="s">
        <v>638</v>
      </c>
      <c r="E645" s="11" t="s">
        <v>17</v>
      </c>
      <c r="F645" s="11">
        <v>400</v>
      </c>
      <c r="G645" s="79">
        <f>VLOOKUP(B645,Sheet1!$C$11:$K$3568,9,0)</f>
        <v>400</v>
      </c>
      <c r="H645" s="83">
        <f t="shared" si="10"/>
        <v>1</v>
      </c>
      <c r="I645" s="25" t="s">
        <v>14</v>
      </c>
      <c r="J645" s="6">
        <v>1997</v>
      </c>
      <c r="K645" s="7">
        <v>284218000</v>
      </c>
      <c r="L645" s="7">
        <v>0</v>
      </c>
      <c r="M645" s="6"/>
      <c r="N645" s="8"/>
    </row>
    <row r="646" spans="1:15" ht="17.25" customHeight="1" x14ac:dyDescent="0.25">
      <c r="A646" s="6">
        <v>644</v>
      </c>
      <c r="B646" s="24" t="s">
        <v>15675</v>
      </c>
      <c r="C646" s="28" t="s">
        <v>639</v>
      </c>
      <c r="D646" s="77" t="s">
        <v>639</v>
      </c>
      <c r="E646" s="11" t="s">
        <v>17</v>
      </c>
      <c r="F646" s="11">
        <v>400</v>
      </c>
      <c r="G646" s="11">
        <v>400</v>
      </c>
      <c r="H646" s="83">
        <f t="shared" si="10"/>
        <v>1</v>
      </c>
      <c r="I646" s="25" t="s">
        <v>14</v>
      </c>
      <c r="J646" s="6">
        <v>1997</v>
      </c>
      <c r="K646" s="7">
        <v>284218000</v>
      </c>
      <c r="L646" s="7">
        <v>0</v>
      </c>
      <c r="M646" s="6"/>
      <c r="N646" s="8"/>
    </row>
    <row r="647" spans="1:15" s="9" customFormat="1" ht="18.75" customHeight="1" x14ac:dyDescent="0.25">
      <c r="A647" s="2"/>
      <c r="B647" s="14"/>
      <c r="C647" s="10"/>
      <c r="D647" s="21"/>
      <c r="E647" s="2"/>
      <c r="F647" s="15">
        <f>SUM($F$3:$F$646)</f>
        <v>110502</v>
      </c>
      <c r="G647" s="79"/>
      <c r="H647" s="84"/>
      <c r="I647" s="16"/>
      <c r="J647" s="2"/>
      <c r="K647" s="2"/>
      <c r="L647" s="15">
        <f>SUM($L$3:$L$646)</f>
        <v>1727959277</v>
      </c>
      <c r="M647" s="2"/>
      <c r="N647" s="8"/>
      <c r="O647" s="2"/>
    </row>
    <row r="648" spans="1:15" s="87" customFormat="1" ht="22.5" customHeight="1" x14ac:dyDescent="0.25">
      <c r="A648" s="285" t="s">
        <v>27</v>
      </c>
      <c r="B648" s="285"/>
      <c r="C648" s="30"/>
      <c r="D648" s="29"/>
      <c r="E648" s="285" t="s">
        <v>28</v>
      </c>
      <c r="F648" s="285"/>
      <c r="G648" s="285"/>
      <c r="H648" s="285"/>
      <c r="I648" s="285"/>
      <c r="J648" s="2"/>
      <c r="K648" s="285" t="s">
        <v>29</v>
      </c>
      <c r="L648" s="285"/>
      <c r="M648" s="2"/>
      <c r="N648" s="8"/>
      <c r="O648" s="2"/>
    </row>
    <row r="649" spans="1:15" s="87" customFormat="1" ht="15.95" customHeight="1" x14ac:dyDescent="0.25">
      <c r="B649" s="17"/>
      <c r="C649" s="31"/>
      <c r="D649" s="21"/>
      <c r="F649" s="18"/>
      <c r="G649" s="80"/>
      <c r="H649" s="80"/>
      <c r="I649" s="19"/>
      <c r="O649" s="2"/>
    </row>
    <row r="650" spans="1:15" s="87" customFormat="1" ht="15.95" customHeight="1" x14ac:dyDescent="0.25">
      <c r="B650" s="17"/>
      <c r="C650" s="31"/>
      <c r="D650" s="21"/>
      <c r="F650" s="18"/>
      <c r="G650" s="80"/>
      <c r="H650" s="80"/>
      <c r="I650" s="19"/>
      <c r="O650" s="2"/>
    </row>
    <row r="651" spans="1:15" s="87" customFormat="1" ht="13.5" customHeight="1" x14ac:dyDescent="0.25">
      <c r="B651" s="17"/>
      <c r="C651" s="30"/>
      <c r="D651" s="29"/>
      <c r="F651" s="18"/>
      <c r="G651" s="80"/>
      <c r="H651" s="80"/>
      <c r="I651" s="19"/>
      <c r="O651" s="2"/>
    </row>
    <row r="652" spans="1:15" s="87" customFormat="1" ht="15.95" customHeight="1" x14ac:dyDescent="0.25">
      <c r="B652" s="17"/>
      <c r="C652" s="31"/>
      <c r="D652" s="21"/>
      <c r="F652" s="18"/>
      <c r="G652" s="80"/>
      <c r="H652" s="80"/>
      <c r="I652" s="19"/>
      <c r="O652" s="2"/>
    </row>
    <row r="653" spans="1:15" s="87" customFormat="1" ht="15.95" customHeight="1" x14ac:dyDescent="0.25">
      <c r="A653" s="285" t="s">
        <v>53</v>
      </c>
      <c r="B653" s="285"/>
      <c r="C653" s="30"/>
      <c r="D653" s="29"/>
      <c r="E653" s="285" t="s">
        <v>30</v>
      </c>
      <c r="F653" s="285"/>
      <c r="G653" s="285"/>
      <c r="H653" s="285"/>
      <c r="I653" s="285"/>
      <c r="K653" s="285" t="s">
        <v>31</v>
      </c>
      <c r="L653" s="285"/>
      <c r="O653" s="2"/>
    </row>
    <row r="654" spans="1:15" x14ac:dyDescent="0.25">
      <c r="C654" s="31"/>
    </row>
    <row r="655" spans="1:15" s="87" customFormat="1" ht="15.95" customHeight="1" x14ac:dyDescent="0.25">
      <c r="A655" s="285" t="s">
        <v>32</v>
      </c>
      <c r="B655" s="285"/>
      <c r="C655" s="30"/>
      <c r="D655" s="29"/>
      <c r="F655" s="20"/>
      <c r="G655" s="82"/>
      <c r="H655" s="82"/>
      <c r="K655" s="285" t="s">
        <v>33</v>
      </c>
      <c r="L655" s="285"/>
      <c r="O655" s="2"/>
    </row>
    <row r="656" spans="1:15" s="87" customFormat="1" ht="15.95" customHeight="1" x14ac:dyDescent="0.25">
      <c r="A656" s="285" t="s">
        <v>15985</v>
      </c>
      <c r="B656" s="285"/>
      <c r="C656" s="31"/>
      <c r="D656" s="21"/>
      <c r="F656" s="20"/>
      <c r="G656" s="82"/>
      <c r="H656" s="82"/>
      <c r="K656" s="285" t="s">
        <v>15986</v>
      </c>
      <c r="L656" s="285"/>
      <c r="O656" s="2"/>
    </row>
    <row r="657" spans="1:15" s="87" customFormat="1" ht="15.95" customHeight="1" x14ac:dyDescent="0.25">
      <c r="B657" s="17"/>
      <c r="C657" s="31"/>
      <c r="D657" s="21"/>
      <c r="F657" s="20"/>
      <c r="G657" s="82"/>
      <c r="H657" s="82"/>
      <c r="O657" s="2"/>
    </row>
    <row r="658" spans="1:15" s="87" customFormat="1" ht="12.75" customHeight="1" x14ac:dyDescent="0.25">
      <c r="B658" s="17"/>
      <c r="C658" s="31"/>
      <c r="D658" s="21"/>
      <c r="F658" s="20"/>
      <c r="G658" s="82"/>
      <c r="H658" s="82"/>
      <c r="I658"/>
      <c r="O658" s="2"/>
    </row>
    <row r="659" spans="1:15" s="87" customFormat="1" ht="15.95" customHeight="1" x14ac:dyDescent="0.25">
      <c r="B659" s="17"/>
      <c r="C659" s="31"/>
      <c r="D659" s="21"/>
      <c r="F659" s="20"/>
      <c r="G659" s="82"/>
      <c r="H659" s="82"/>
      <c r="O659" s="2"/>
    </row>
    <row r="660" spans="1:15" s="87" customFormat="1" ht="14.25" customHeight="1" x14ac:dyDescent="0.25">
      <c r="B660" s="17"/>
      <c r="C660" s="31"/>
      <c r="D660" s="21"/>
      <c r="F660" s="20"/>
      <c r="G660" s="82"/>
      <c r="H660" s="82"/>
      <c r="O660" s="2"/>
    </row>
    <row r="661" spans="1:15" s="87" customFormat="1" ht="15.95" customHeight="1" x14ac:dyDescent="0.25">
      <c r="A661" s="285" t="s">
        <v>34</v>
      </c>
      <c r="B661" s="285"/>
      <c r="C661" s="31"/>
      <c r="D661" s="21"/>
      <c r="F661" s="20"/>
      <c r="G661" s="82"/>
      <c r="H661" s="82"/>
      <c r="K661" s="285" t="s">
        <v>35</v>
      </c>
      <c r="L661" s="285"/>
      <c r="O661" s="2"/>
    </row>
    <row r="662" spans="1:15" x14ac:dyDescent="0.25">
      <c r="A662" s="87"/>
      <c r="B662" s="17"/>
      <c r="C662" s="31"/>
      <c r="E662" s="87"/>
      <c r="F662" s="20"/>
      <c r="G662" s="82"/>
      <c r="H662" s="82"/>
      <c r="I662" s="87"/>
      <c r="J662" s="87"/>
      <c r="K662" s="87"/>
      <c r="L662" s="87"/>
    </row>
    <row r="663" spans="1:15" ht="15" customHeight="1" x14ac:dyDescent="0.25">
      <c r="B663" s="88"/>
      <c r="C663" s="88"/>
      <c r="D663" s="88"/>
      <c r="E663" s="287" t="s">
        <v>36</v>
      </c>
      <c r="F663" s="287"/>
      <c r="G663" s="287"/>
      <c r="H663" s="287"/>
      <c r="I663" s="287"/>
      <c r="J663" s="88"/>
      <c r="K663" s="88"/>
      <c r="L663" s="88"/>
      <c r="M663" s="88"/>
    </row>
    <row r="664" spans="1:15" x14ac:dyDescent="0.25">
      <c r="B664" s="89"/>
      <c r="C664" s="89"/>
      <c r="D664" s="89"/>
      <c r="E664" s="284" t="s">
        <v>15987</v>
      </c>
      <c r="F664" s="284"/>
      <c r="G664" s="284"/>
      <c r="H664" s="284"/>
      <c r="I664" s="284"/>
      <c r="J664" s="89"/>
      <c r="K664" s="89"/>
      <c r="L664" s="89"/>
      <c r="M664" s="89"/>
    </row>
    <row r="665" spans="1:15" ht="10.5" customHeight="1" x14ac:dyDescent="0.25">
      <c r="C665" s="31"/>
      <c r="E665" s="87"/>
      <c r="F665" s="20"/>
      <c r="G665" s="82"/>
      <c r="H665" s="82"/>
      <c r="I665" s="14"/>
      <c r="J665" s="87"/>
      <c r="K665" s="87"/>
    </row>
    <row r="666" spans="1:15" x14ac:dyDescent="0.25">
      <c r="C666" s="31"/>
      <c r="E666" s="87"/>
      <c r="F666" s="20"/>
      <c r="G666" s="82"/>
      <c r="H666" s="82"/>
      <c r="I666" s="14"/>
      <c r="J666" s="87"/>
      <c r="K666" s="87"/>
    </row>
    <row r="667" spans="1:15" x14ac:dyDescent="0.25">
      <c r="C667" s="31"/>
      <c r="E667" s="87"/>
      <c r="F667" s="20"/>
      <c r="G667" s="82"/>
      <c r="H667" s="82"/>
      <c r="I667" s="14"/>
      <c r="J667" s="87"/>
      <c r="K667" s="87"/>
    </row>
    <row r="668" spans="1:15" ht="21.75" customHeight="1" x14ac:dyDescent="0.25">
      <c r="C668" s="31"/>
      <c r="E668" s="87"/>
      <c r="F668" s="20"/>
      <c r="G668" s="82"/>
      <c r="H668" s="82"/>
      <c r="I668" s="14"/>
      <c r="J668" s="87"/>
      <c r="K668" s="87"/>
    </row>
    <row r="669" spans="1:15" x14ac:dyDescent="0.25">
      <c r="A669" s="1"/>
      <c r="B669" s="1"/>
      <c r="C669" s="1"/>
      <c r="D669" s="1"/>
      <c r="E669" s="285" t="s">
        <v>37</v>
      </c>
      <c r="F669" s="285"/>
      <c r="G669" s="285"/>
      <c r="H669" s="285"/>
      <c r="I669" s="285"/>
      <c r="J669" s="1"/>
      <c r="K669" s="1"/>
      <c r="L669" s="1"/>
      <c r="M669" s="1"/>
    </row>
    <row r="670" spans="1:15" x14ac:dyDescent="0.25">
      <c r="C670" s="31"/>
    </row>
    <row r="671" spans="1:15" x14ac:dyDescent="0.25">
      <c r="C671" s="31"/>
    </row>
    <row r="672" spans="1:15" x14ac:dyDescent="0.25">
      <c r="C672" s="31"/>
    </row>
    <row r="673" spans="3:4" s="2" customFormat="1" x14ac:dyDescent="0.25">
      <c r="C673" s="31"/>
      <c r="D673" s="21"/>
    </row>
    <row r="674" spans="3:4" s="2" customFormat="1" x14ac:dyDescent="0.25">
      <c r="C674" s="31"/>
      <c r="D674" s="21"/>
    </row>
    <row r="675" spans="3:4" s="2" customFormat="1" x14ac:dyDescent="0.25">
      <c r="C675" s="31"/>
      <c r="D675" s="21"/>
    </row>
    <row r="676" spans="3:4" s="2" customFormat="1" x14ac:dyDescent="0.25">
      <c r="C676" s="31"/>
      <c r="D676" s="21"/>
    </row>
    <row r="677" spans="3:4" s="2" customFormat="1" x14ac:dyDescent="0.25">
      <c r="C677" s="31"/>
      <c r="D677" s="21"/>
    </row>
    <row r="678" spans="3:4" s="2" customFormat="1" x14ac:dyDescent="0.25">
      <c r="C678" s="31"/>
      <c r="D678" s="21"/>
    </row>
    <row r="679" spans="3:4" s="2" customFormat="1" x14ac:dyDescent="0.25">
      <c r="C679" s="31"/>
      <c r="D679" s="21"/>
    </row>
    <row r="680" spans="3:4" s="2" customFormat="1" x14ac:dyDescent="0.25">
      <c r="C680" s="31"/>
      <c r="D680" s="21"/>
    </row>
    <row r="681" spans="3:4" s="2" customFormat="1" x14ac:dyDescent="0.25">
      <c r="C681" s="31"/>
      <c r="D681" s="21"/>
    </row>
    <row r="682" spans="3:4" s="2" customFormat="1" x14ac:dyDescent="0.25">
      <c r="C682" s="31"/>
      <c r="D682" s="21"/>
    </row>
    <row r="683" spans="3:4" s="2" customFormat="1" x14ac:dyDescent="0.25">
      <c r="C683" s="31"/>
      <c r="D683" s="21"/>
    </row>
    <row r="684" spans="3:4" s="2" customFormat="1" x14ac:dyDescent="0.25">
      <c r="C684" s="31"/>
      <c r="D684" s="21"/>
    </row>
    <row r="685" spans="3:4" s="2" customFormat="1" x14ac:dyDescent="0.25">
      <c r="C685" s="31"/>
      <c r="D685" s="21"/>
    </row>
    <row r="686" spans="3:4" s="2" customFormat="1" x14ac:dyDescent="0.25">
      <c r="C686" s="31"/>
      <c r="D686" s="21"/>
    </row>
    <row r="687" spans="3:4" s="2" customFormat="1" x14ac:dyDescent="0.25">
      <c r="C687" s="31"/>
      <c r="D687" s="21"/>
    </row>
    <row r="688" spans="3:4" s="2" customFormat="1" x14ac:dyDescent="0.25">
      <c r="C688" s="30"/>
      <c r="D688" s="29"/>
    </row>
    <row r="689" spans="3:4" s="2" customFormat="1" x14ac:dyDescent="0.25">
      <c r="C689" s="30"/>
      <c r="D689" s="29"/>
    </row>
    <row r="690" spans="3:4" s="2" customFormat="1" x14ac:dyDescent="0.25">
      <c r="C690" s="31"/>
      <c r="D690" s="21"/>
    </row>
    <row r="691" spans="3:4" s="2" customFormat="1" x14ac:dyDescent="0.25">
      <c r="C691" s="30"/>
      <c r="D691" s="29"/>
    </row>
    <row r="692" spans="3:4" s="2" customFormat="1" x14ac:dyDescent="0.25">
      <c r="C692" s="31"/>
      <c r="D692" s="21"/>
    </row>
    <row r="693" spans="3:4" s="2" customFormat="1" x14ac:dyDescent="0.25">
      <c r="C693" s="31"/>
      <c r="D693" s="21"/>
    </row>
    <row r="694" spans="3:4" s="2" customFormat="1" x14ac:dyDescent="0.25">
      <c r="C694" s="30"/>
      <c r="D694" s="29"/>
    </row>
    <row r="695" spans="3:4" s="2" customFormat="1" x14ac:dyDescent="0.25">
      <c r="C695" s="31"/>
      <c r="D695" s="21"/>
    </row>
    <row r="696" spans="3:4" s="2" customFormat="1" x14ac:dyDescent="0.25">
      <c r="C696" s="31"/>
      <c r="D696" s="21"/>
    </row>
    <row r="697" spans="3:4" s="2" customFormat="1" x14ac:dyDescent="0.25">
      <c r="C697" s="31"/>
      <c r="D697" s="21"/>
    </row>
    <row r="698" spans="3:4" s="2" customFormat="1" x14ac:dyDescent="0.25">
      <c r="C698" s="31"/>
      <c r="D698" s="21"/>
    </row>
    <row r="699" spans="3:4" s="2" customFormat="1" x14ac:dyDescent="0.25">
      <c r="C699" s="31"/>
      <c r="D699" s="21"/>
    </row>
    <row r="700" spans="3:4" s="2" customFormat="1" x14ac:dyDescent="0.25">
      <c r="C700" s="31"/>
      <c r="D700" s="21"/>
    </row>
    <row r="701" spans="3:4" s="2" customFormat="1" x14ac:dyDescent="0.25">
      <c r="C701" s="31"/>
      <c r="D701" s="21"/>
    </row>
    <row r="702" spans="3:4" s="2" customFormat="1" x14ac:dyDescent="0.25">
      <c r="C702" s="31"/>
      <c r="D702" s="21"/>
    </row>
    <row r="703" spans="3:4" s="2" customFormat="1" x14ac:dyDescent="0.25">
      <c r="C703" s="31"/>
      <c r="D703" s="21"/>
    </row>
    <row r="704" spans="3:4" s="2" customFormat="1" x14ac:dyDescent="0.25">
      <c r="C704" s="31"/>
      <c r="D704" s="21"/>
    </row>
    <row r="705" spans="3:4" s="2" customFormat="1" x14ac:dyDescent="0.25">
      <c r="C705" s="31"/>
      <c r="D705" s="21"/>
    </row>
    <row r="706" spans="3:4" s="2" customFormat="1" x14ac:dyDescent="0.25">
      <c r="C706" s="31"/>
      <c r="D706" s="21"/>
    </row>
    <row r="707" spans="3:4" s="2" customFormat="1" x14ac:dyDescent="0.25">
      <c r="C707" s="31"/>
      <c r="D707" s="21"/>
    </row>
    <row r="708" spans="3:4" s="2" customFormat="1" x14ac:dyDescent="0.25">
      <c r="C708" s="31"/>
      <c r="D708" s="21"/>
    </row>
    <row r="709" spans="3:4" s="2" customFormat="1" x14ac:dyDescent="0.25">
      <c r="C709" s="31"/>
      <c r="D709" s="21"/>
    </row>
    <row r="710" spans="3:4" s="2" customFormat="1" x14ac:dyDescent="0.25">
      <c r="C710" s="31"/>
      <c r="D710" s="21"/>
    </row>
    <row r="711" spans="3:4" s="2" customFormat="1" x14ac:dyDescent="0.25">
      <c r="C711" s="31"/>
      <c r="D711" s="21"/>
    </row>
    <row r="712" spans="3:4" s="2" customFormat="1" x14ac:dyDescent="0.25">
      <c r="C712" s="31"/>
      <c r="D712" s="21"/>
    </row>
    <row r="713" spans="3:4" s="2" customFormat="1" x14ac:dyDescent="0.25">
      <c r="C713" s="31"/>
      <c r="D713" s="21"/>
    </row>
    <row r="714" spans="3:4" s="2" customFormat="1" x14ac:dyDescent="0.25">
      <c r="C714" s="31"/>
      <c r="D714" s="21"/>
    </row>
    <row r="715" spans="3:4" s="2" customFormat="1" x14ac:dyDescent="0.25">
      <c r="C715" s="31"/>
      <c r="D715" s="21"/>
    </row>
    <row r="716" spans="3:4" s="2" customFormat="1" x14ac:dyDescent="0.25">
      <c r="C716" s="31"/>
      <c r="D716" s="21"/>
    </row>
    <row r="717" spans="3:4" s="2" customFormat="1" x14ac:dyDescent="0.25">
      <c r="C717" s="31"/>
      <c r="D717" s="21"/>
    </row>
    <row r="718" spans="3:4" s="2" customFormat="1" x14ac:dyDescent="0.25">
      <c r="C718" s="31"/>
      <c r="D718" s="21"/>
    </row>
    <row r="719" spans="3:4" s="2" customFormat="1" x14ac:dyDescent="0.25">
      <c r="C719" s="31"/>
      <c r="D719" s="21"/>
    </row>
    <row r="720" spans="3:4" s="2" customFormat="1" x14ac:dyDescent="0.25">
      <c r="C720" s="31"/>
      <c r="D720" s="21"/>
    </row>
    <row r="721" spans="3:4" s="2" customFormat="1" x14ac:dyDescent="0.25">
      <c r="C721" s="31"/>
      <c r="D721" s="21"/>
    </row>
    <row r="722" spans="3:4" s="2" customFormat="1" x14ac:dyDescent="0.25">
      <c r="C722" s="31"/>
      <c r="D722" s="21"/>
    </row>
    <row r="723" spans="3:4" s="2" customFormat="1" x14ac:dyDescent="0.25">
      <c r="C723" s="31"/>
      <c r="D723" s="21"/>
    </row>
    <row r="724" spans="3:4" s="2" customFormat="1" x14ac:dyDescent="0.25">
      <c r="C724" s="31"/>
      <c r="D724" s="21"/>
    </row>
    <row r="725" spans="3:4" s="2" customFormat="1" x14ac:dyDescent="0.25">
      <c r="C725" s="31"/>
      <c r="D725" s="21"/>
    </row>
    <row r="726" spans="3:4" s="2" customFormat="1" x14ac:dyDescent="0.25">
      <c r="C726" s="31"/>
      <c r="D726" s="21"/>
    </row>
    <row r="727" spans="3:4" s="2" customFormat="1" x14ac:dyDescent="0.25">
      <c r="C727" s="31"/>
      <c r="D727" s="21"/>
    </row>
    <row r="728" spans="3:4" s="2" customFormat="1" x14ac:dyDescent="0.25">
      <c r="C728" s="31"/>
      <c r="D728" s="21"/>
    </row>
    <row r="729" spans="3:4" s="2" customFormat="1" x14ac:dyDescent="0.25">
      <c r="C729" s="31"/>
      <c r="D729" s="21"/>
    </row>
    <row r="730" spans="3:4" s="2" customFormat="1" x14ac:dyDescent="0.25">
      <c r="C730" s="31"/>
      <c r="D730" s="21"/>
    </row>
    <row r="731" spans="3:4" s="2" customFormat="1" x14ac:dyDescent="0.25">
      <c r="C731" s="31"/>
      <c r="D731" s="21"/>
    </row>
    <row r="732" spans="3:4" s="2" customFormat="1" x14ac:dyDescent="0.25">
      <c r="C732" s="31"/>
      <c r="D732" s="21"/>
    </row>
    <row r="733" spans="3:4" s="2" customFormat="1" x14ac:dyDescent="0.25">
      <c r="C733" s="31"/>
      <c r="D733" s="21"/>
    </row>
    <row r="734" spans="3:4" s="2" customFormat="1" x14ac:dyDescent="0.25">
      <c r="C734" s="31"/>
      <c r="D734" s="21"/>
    </row>
    <row r="735" spans="3:4" s="2" customFormat="1" x14ac:dyDescent="0.25">
      <c r="C735" s="31"/>
      <c r="D735" s="21"/>
    </row>
    <row r="736" spans="3:4" s="2" customFormat="1" x14ac:dyDescent="0.25">
      <c r="C736" s="31"/>
      <c r="D736" s="21"/>
    </row>
    <row r="737" spans="3:4" s="2" customFormat="1" x14ac:dyDescent="0.25">
      <c r="C737" s="31"/>
      <c r="D737" s="21"/>
    </row>
    <row r="738" spans="3:4" s="2" customFormat="1" x14ac:dyDescent="0.25">
      <c r="C738" s="31"/>
      <c r="D738" s="21"/>
    </row>
    <row r="739" spans="3:4" s="2" customFormat="1" x14ac:dyDescent="0.25">
      <c r="C739" s="31"/>
      <c r="D739" s="21"/>
    </row>
    <row r="740" spans="3:4" s="2" customFormat="1" x14ac:dyDescent="0.25">
      <c r="C740" s="31"/>
      <c r="D740" s="21"/>
    </row>
    <row r="741" spans="3:4" s="2" customFormat="1" x14ac:dyDescent="0.25">
      <c r="C741" s="31"/>
      <c r="D741" s="21"/>
    </row>
    <row r="742" spans="3:4" s="2" customFormat="1" x14ac:dyDescent="0.25">
      <c r="C742" s="31"/>
      <c r="D742" s="21"/>
    </row>
    <row r="743" spans="3:4" s="2" customFormat="1" x14ac:dyDescent="0.25">
      <c r="C743" s="31"/>
      <c r="D743" s="21"/>
    </row>
    <row r="744" spans="3:4" s="2" customFormat="1" x14ac:dyDescent="0.25">
      <c r="C744" s="31"/>
      <c r="D744" s="21"/>
    </row>
    <row r="745" spans="3:4" s="2" customFormat="1" x14ac:dyDescent="0.25">
      <c r="C745" s="31"/>
      <c r="D745" s="21"/>
    </row>
    <row r="746" spans="3:4" s="2" customFormat="1" x14ac:dyDescent="0.25">
      <c r="C746" s="31"/>
      <c r="D746" s="21"/>
    </row>
    <row r="747" spans="3:4" s="2" customFormat="1" x14ac:dyDescent="0.25">
      <c r="C747" s="31"/>
      <c r="D747" s="21"/>
    </row>
    <row r="748" spans="3:4" s="2" customFormat="1" x14ac:dyDescent="0.25">
      <c r="C748" s="31"/>
      <c r="D748" s="21"/>
    </row>
    <row r="749" spans="3:4" s="2" customFormat="1" x14ac:dyDescent="0.25">
      <c r="C749" s="31"/>
      <c r="D749" s="21"/>
    </row>
    <row r="750" spans="3:4" s="2" customFormat="1" x14ac:dyDescent="0.25">
      <c r="C750" s="31"/>
      <c r="D750" s="21"/>
    </row>
    <row r="751" spans="3:4" s="2" customFormat="1" x14ac:dyDescent="0.25">
      <c r="C751" s="31"/>
      <c r="D751" s="21"/>
    </row>
    <row r="752" spans="3:4" s="2" customFormat="1" x14ac:dyDescent="0.25">
      <c r="C752" s="31"/>
      <c r="D752" s="21"/>
    </row>
    <row r="753" spans="3:4" s="2" customFormat="1" x14ac:dyDescent="0.25">
      <c r="C753" s="31"/>
      <c r="D753" s="21"/>
    </row>
    <row r="754" spans="3:4" s="2" customFormat="1" x14ac:dyDescent="0.25">
      <c r="C754" s="31"/>
      <c r="D754" s="21"/>
    </row>
    <row r="755" spans="3:4" s="2" customFormat="1" x14ac:dyDescent="0.25">
      <c r="C755" s="31"/>
      <c r="D755" s="21"/>
    </row>
    <row r="756" spans="3:4" s="2" customFormat="1" x14ac:dyDescent="0.25">
      <c r="C756" s="31"/>
      <c r="D756" s="21"/>
    </row>
    <row r="757" spans="3:4" s="2" customFormat="1" x14ac:dyDescent="0.25">
      <c r="C757" s="31"/>
      <c r="D757" s="21"/>
    </row>
    <row r="758" spans="3:4" s="2" customFormat="1" x14ac:dyDescent="0.25">
      <c r="C758" s="31"/>
      <c r="D758" s="21"/>
    </row>
    <row r="759" spans="3:4" s="2" customFormat="1" x14ac:dyDescent="0.25">
      <c r="C759" s="31"/>
      <c r="D759" s="21"/>
    </row>
    <row r="760" spans="3:4" s="2" customFormat="1" x14ac:dyDescent="0.25">
      <c r="C760" s="31"/>
      <c r="D760" s="21"/>
    </row>
    <row r="761" spans="3:4" s="2" customFormat="1" x14ac:dyDescent="0.25">
      <c r="C761" s="31"/>
      <c r="D761" s="21"/>
    </row>
    <row r="762" spans="3:4" s="2" customFormat="1" x14ac:dyDescent="0.25">
      <c r="C762" s="31"/>
      <c r="D762" s="21"/>
    </row>
    <row r="763" spans="3:4" s="2" customFormat="1" x14ac:dyDescent="0.25">
      <c r="C763" s="31"/>
      <c r="D763" s="21"/>
    </row>
    <row r="764" spans="3:4" s="2" customFormat="1" x14ac:dyDescent="0.25">
      <c r="C764" s="31"/>
      <c r="D764" s="21"/>
    </row>
    <row r="765" spans="3:4" s="2" customFormat="1" x14ac:dyDescent="0.25">
      <c r="C765" s="31"/>
      <c r="D765" s="21"/>
    </row>
    <row r="766" spans="3:4" s="2" customFormat="1" x14ac:dyDescent="0.25">
      <c r="C766" s="31"/>
      <c r="D766" s="21"/>
    </row>
    <row r="767" spans="3:4" s="2" customFormat="1" x14ac:dyDescent="0.25">
      <c r="C767" s="31"/>
      <c r="D767" s="21"/>
    </row>
    <row r="768" spans="3:4" s="2" customFormat="1" x14ac:dyDescent="0.25">
      <c r="C768" s="31"/>
      <c r="D768" s="21"/>
    </row>
    <row r="769" spans="3:4" s="2" customFormat="1" x14ac:dyDescent="0.25">
      <c r="C769" s="31"/>
      <c r="D769" s="21"/>
    </row>
    <row r="770" spans="3:4" s="2" customFormat="1" x14ac:dyDescent="0.25">
      <c r="C770" s="31"/>
      <c r="D770" s="21"/>
    </row>
    <row r="771" spans="3:4" s="2" customFormat="1" x14ac:dyDescent="0.25">
      <c r="C771" s="31"/>
      <c r="D771" s="21"/>
    </row>
    <row r="772" spans="3:4" s="2" customFormat="1" x14ac:dyDescent="0.25">
      <c r="C772" s="31"/>
      <c r="D772" s="21"/>
    </row>
    <row r="773" spans="3:4" s="2" customFormat="1" x14ac:dyDescent="0.25">
      <c r="C773" s="31"/>
      <c r="D773" s="21"/>
    </row>
    <row r="774" spans="3:4" s="2" customFormat="1" x14ac:dyDescent="0.25">
      <c r="C774" s="31"/>
      <c r="D774" s="21"/>
    </row>
    <row r="775" spans="3:4" s="2" customFormat="1" x14ac:dyDescent="0.25">
      <c r="C775" s="31"/>
      <c r="D775" s="21"/>
    </row>
    <row r="776" spans="3:4" s="2" customFormat="1" x14ac:dyDescent="0.25">
      <c r="C776" s="31"/>
      <c r="D776" s="21"/>
    </row>
    <row r="777" spans="3:4" s="2" customFormat="1" x14ac:dyDescent="0.25">
      <c r="C777" s="31"/>
      <c r="D777" s="21"/>
    </row>
    <row r="778" spans="3:4" s="2" customFormat="1" x14ac:dyDescent="0.25">
      <c r="C778" s="31"/>
      <c r="D778" s="21"/>
    </row>
    <row r="779" spans="3:4" s="2" customFormat="1" x14ac:dyDescent="0.25">
      <c r="C779" s="31"/>
      <c r="D779" s="21"/>
    </row>
    <row r="780" spans="3:4" s="2" customFormat="1" x14ac:dyDescent="0.25">
      <c r="C780" s="31"/>
      <c r="D780" s="21"/>
    </row>
    <row r="781" spans="3:4" s="2" customFormat="1" x14ac:dyDescent="0.25">
      <c r="C781" s="31"/>
      <c r="D781" s="21"/>
    </row>
    <row r="782" spans="3:4" s="2" customFormat="1" x14ac:dyDescent="0.25">
      <c r="C782" s="31"/>
      <c r="D782" s="21"/>
    </row>
    <row r="783" spans="3:4" s="2" customFormat="1" x14ac:dyDescent="0.25">
      <c r="C783" s="31"/>
      <c r="D783" s="21"/>
    </row>
    <row r="784" spans="3:4" s="2" customFormat="1" x14ac:dyDescent="0.25">
      <c r="C784" s="31"/>
      <c r="D784" s="21"/>
    </row>
    <row r="785" spans="3:4" s="2" customFormat="1" x14ac:dyDescent="0.25">
      <c r="C785" s="31"/>
      <c r="D785" s="21"/>
    </row>
    <row r="786" spans="3:4" s="2" customFormat="1" x14ac:dyDescent="0.25">
      <c r="C786" s="31"/>
      <c r="D786" s="21"/>
    </row>
    <row r="787" spans="3:4" s="2" customFormat="1" x14ac:dyDescent="0.25">
      <c r="C787" s="31"/>
      <c r="D787" s="21"/>
    </row>
    <row r="788" spans="3:4" s="2" customFormat="1" x14ac:dyDescent="0.25">
      <c r="C788" s="31"/>
      <c r="D788" s="21"/>
    </row>
    <row r="789" spans="3:4" s="2" customFormat="1" x14ac:dyDescent="0.25">
      <c r="C789" s="31"/>
      <c r="D789" s="21"/>
    </row>
    <row r="790" spans="3:4" s="2" customFormat="1" x14ac:dyDescent="0.25">
      <c r="C790" s="31"/>
      <c r="D790" s="21"/>
    </row>
    <row r="791" spans="3:4" s="2" customFormat="1" x14ac:dyDescent="0.25">
      <c r="C791" s="31"/>
      <c r="D791" s="21"/>
    </row>
    <row r="792" spans="3:4" s="2" customFormat="1" x14ac:dyDescent="0.25">
      <c r="C792" s="31"/>
      <c r="D792" s="21"/>
    </row>
    <row r="793" spans="3:4" s="2" customFormat="1" x14ac:dyDescent="0.25">
      <c r="C793" s="31"/>
      <c r="D793" s="21"/>
    </row>
    <row r="794" spans="3:4" s="2" customFormat="1" x14ac:dyDescent="0.25">
      <c r="C794" s="31"/>
      <c r="D794" s="21"/>
    </row>
    <row r="795" spans="3:4" s="2" customFormat="1" x14ac:dyDescent="0.25">
      <c r="C795" s="31"/>
      <c r="D795" s="21"/>
    </row>
    <row r="796" spans="3:4" s="2" customFormat="1" x14ac:dyDescent="0.25">
      <c r="C796" s="31"/>
      <c r="D796" s="21"/>
    </row>
    <row r="797" spans="3:4" s="2" customFormat="1" x14ac:dyDescent="0.25">
      <c r="C797" s="31"/>
      <c r="D797" s="21"/>
    </row>
    <row r="798" spans="3:4" s="2" customFormat="1" x14ac:dyDescent="0.25">
      <c r="C798" s="31"/>
      <c r="D798" s="21"/>
    </row>
    <row r="799" spans="3:4" s="2" customFormat="1" x14ac:dyDescent="0.25">
      <c r="C799" s="31"/>
      <c r="D799" s="21"/>
    </row>
    <row r="800" spans="3:4" s="2" customFormat="1" x14ac:dyDescent="0.25">
      <c r="C800" s="31"/>
      <c r="D800" s="21"/>
    </row>
    <row r="801" spans="3:4" s="2" customFormat="1" x14ac:dyDescent="0.25">
      <c r="C801" s="31"/>
      <c r="D801" s="21"/>
    </row>
    <row r="802" spans="3:4" s="2" customFormat="1" x14ac:dyDescent="0.25">
      <c r="C802" s="31"/>
      <c r="D802" s="21"/>
    </row>
    <row r="803" spans="3:4" s="2" customFormat="1" x14ac:dyDescent="0.25">
      <c r="C803" s="31"/>
      <c r="D803" s="21"/>
    </row>
    <row r="804" spans="3:4" s="2" customFormat="1" x14ac:dyDescent="0.25">
      <c r="C804" s="31"/>
      <c r="D804" s="21"/>
    </row>
    <row r="805" spans="3:4" s="2" customFormat="1" x14ac:dyDescent="0.25">
      <c r="C805" s="31"/>
      <c r="D805" s="21"/>
    </row>
    <row r="806" spans="3:4" s="2" customFormat="1" x14ac:dyDescent="0.25">
      <c r="C806" s="31"/>
      <c r="D806" s="21"/>
    </row>
    <row r="807" spans="3:4" s="2" customFormat="1" x14ac:dyDescent="0.25">
      <c r="C807" s="31"/>
      <c r="D807" s="21"/>
    </row>
    <row r="808" spans="3:4" s="2" customFormat="1" x14ac:dyDescent="0.25">
      <c r="C808" s="31"/>
      <c r="D808" s="21"/>
    </row>
    <row r="809" spans="3:4" s="2" customFormat="1" x14ac:dyDescent="0.25">
      <c r="C809" s="31"/>
      <c r="D809" s="21"/>
    </row>
    <row r="810" spans="3:4" s="2" customFormat="1" x14ac:dyDescent="0.25">
      <c r="C810" s="31"/>
      <c r="D810" s="21"/>
    </row>
    <row r="811" spans="3:4" s="2" customFormat="1" x14ac:dyDescent="0.25">
      <c r="C811" s="31"/>
      <c r="D811" s="21"/>
    </row>
    <row r="812" spans="3:4" s="2" customFormat="1" x14ac:dyDescent="0.25">
      <c r="C812" s="31"/>
      <c r="D812" s="21"/>
    </row>
    <row r="813" spans="3:4" s="2" customFormat="1" x14ac:dyDescent="0.25">
      <c r="C813" s="31"/>
      <c r="D813" s="21"/>
    </row>
    <row r="814" spans="3:4" s="2" customFormat="1" x14ac:dyDescent="0.25">
      <c r="C814" s="31"/>
      <c r="D814" s="21"/>
    </row>
    <row r="815" spans="3:4" s="2" customFormat="1" x14ac:dyDescent="0.25">
      <c r="C815" s="31"/>
      <c r="D815" s="21"/>
    </row>
    <row r="816" spans="3:4" s="2" customFormat="1" x14ac:dyDescent="0.25">
      <c r="C816" s="31"/>
      <c r="D816" s="21"/>
    </row>
    <row r="817" spans="3:4" s="2" customFormat="1" x14ac:dyDescent="0.25">
      <c r="C817" s="31"/>
      <c r="D817" s="21"/>
    </row>
    <row r="818" spans="3:4" s="2" customFormat="1" x14ac:dyDescent="0.25">
      <c r="C818" s="31"/>
      <c r="D818" s="21"/>
    </row>
    <row r="819" spans="3:4" s="2" customFormat="1" x14ac:dyDescent="0.25">
      <c r="C819" s="31"/>
      <c r="D819" s="21"/>
    </row>
    <row r="820" spans="3:4" s="2" customFormat="1" x14ac:dyDescent="0.25">
      <c r="C820" s="31"/>
      <c r="D820" s="21"/>
    </row>
    <row r="821" spans="3:4" s="2" customFormat="1" x14ac:dyDescent="0.25">
      <c r="C821" s="31"/>
      <c r="D821" s="21"/>
    </row>
    <row r="822" spans="3:4" s="2" customFormat="1" x14ac:dyDescent="0.25">
      <c r="C822" s="31"/>
      <c r="D822" s="21"/>
    </row>
    <row r="823" spans="3:4" s="2" customFormat="1" x14ac:dyDescent="0.25">
      <c r="C823" s="31"/>
      <c r="D823" s="21"/>
    </row>
    <row r="824" spans="3:4" s="2" customFormat="1" x14ac:dyDescent="0.25">
      <c r="C824" s="31"/>
      <c r="D824" s="21"/>
    </row>
    <row r="825" spans="3:4" s="2" customFormat="1" x14ac:dyDescent="0.25">
      <c r="C825" s="31"/>
      <c r="D825" s="21"/>
    </row>
    <row r="826" spans="3:4" s="2" customFormat="1" x14ac:dyDescent="0.25">
      <c r="C826" s="31"/>
      <c r="D826" s="21"/>
    </row>
    <row r="827" spans="3:4" s="2" customFormat="1" x14ac:dyDescent="0.25">
      <c r="C827" s="31"/>
      <c r="D827" s="21"/>
    </row>
    <row r="828" spans="3:4" s="2" customFormat="1" x14ac:dyDescent="0.25">
      <c r="C828" s="31"/>
      <c r="D828" s="21"/>
    </row>
    <row r="829" spans="3:4" s="2" customFormat="1" x14ac:dyDescent="0.25">
      <c r="C829" s="31"/>
      <c r="D829" s="21"/>
    </row>
    <row r="830" spans="3:4" s="2" customFormat="1" x14ac:dyDescent="0.25">
      <c r="C830" s="31"/>
      <c r="D830" s="21"/>
    </row>
    <row r="831" spans="3:4" s="2" customFormat="1" x14ac:dyDescent="0.25">
      <c r="C831" s="31"/>
      <c r="D831" s="21"/>
    </row>
    <row r="832" spans="3:4" s="2" customFormat="1" x14ac:dyDescent="0.25">
      <c r="C832" s="31"/>
      <c r="D832" s="21"/>
    </row>
    <row r="833" spans="3:4" s="2" customFormat="1" x14ac:dyDescent="0.25">
      <c r="C833" s="31"/>
      <c r="D833" s="21"/>
    </row>
    <row r="834" spans="3:4" s="2" customFormat="1" x14ac:dyDescent="0.25">
      <c r="C834" s="31"/>
      <c r="D834" s="21"/>
    </row>
    <row r="835" spans="3:4" s="2" customFormat="1" x14ac:dyDescent="0.25">
      <c r="C835" s="31"/>
      <c r="D835" s="21"/>
    </row>
    <row r="836" spans="3:4" s="2" customFormat="1" x14ac:dyDescent="0.25">
      <c r="C836" s="31"/>
      <c r="D836" s="21"/>
    </row>
    <row r="837" spans="3:4" s="2" customFormat="1" x14ac:dyDescent="0.25">
      <c r="C837" s="31"/>
      <c r="D837" s="21"/>
    </row>
    <row r="838" spans="3:4" s="2" customFormat="1" x14ac:dyDescent="0.25">
      <c r="C838" s="31"/>
      <c r="D838" s="21"/>
    </row>
    <row r="839" spans="3:4" s="2" customFormat="1" x14ac:dyDescent="0.25">
      <c r="C839" s="31"/>
      <c r="D839" s="21"/>
    </row>
    <row r="840" spans="3:4" s="2" customFormat="1" x14ac:dyDescent="0.25">
      <c r="C840" s="31"/>
      <c r="D840" s="21"/>
    </row>
    <row r="841" spans="3:4" s="2" customFormat="1" x14ac:dyDescent="0.25">
      <c r="C841" s="31"/>
      <c r="D841" s="21"/>
    </row>
    <row r="842" spans="3:4" s="2" customFormat="1" x14ac:dyDescent="0.25">
      <c r="C842" s="31"/>
      <c r="D842" s="21"/>
    </row>
    <row r="843" spans="3:4" s="2" customFormat="1" x14ac:dyDescent="0.25">
      <c r="C843" s="31"/>
      <c r="D843" s="21"/>
    </row>
    <row r="844" spans="3:4" s="2" customFormat="1" x14ac:dyDescent="0.25">
      <c r="C844" s="31"/>
      <c r="D844" s="21"/>
    </row>
    <row r="845" spans="3:4" s="2" customFormat="1" x14ac:dyDescent="0.25">
      <c r="C845" s="31"/>
      <c r="D845" s="21"/>
    </row>
    <row r="846" spans="3:4" s="2" customFormat="1" x14ac:dyDescent="0.25">
      <c r="C846" s="31"/>
      <c r="D846" s="21"/>
    </row>
    <row r="847" spans="3:4" s="2" customFormat="1" x14ac:dyDescent="0.25">
      <c r="C847" s="31"/>
      <c r="D847" s="21"/>
    </row>
    <row r="848" spans="3:4" s="2" customFormat="1" x14ac:dyDescent="0.25">
      <c r="C848" s="31"/>
      <c r="D848" s="21"/>
    </row>
    <row r="849" spans="3:4" s="2" customFormat="1" x14ac:dyDescent="0.25">
      <c r="C849" s="31"/>
      <c r="D849" s="21"/>
    </row>
    <row r="850" spans="3:4" s="2" customFormat="1" x14ac:dyDescent="0.25">
      <c r="C850" s="31"/>
      <c r="D850" s="21"/>
    </row>
    <row r="851" spans="3:4" s="2" customFormat="1" x14ac:dyDescent="0.25">
      <c r="C851" s="31"/>
      <c r="D851" s="21"/>
    </row>
    <row r="852" spans="3:4" s="2" customFormat="1" x14ac:dyDescent="0.25">
      <c r="C852" s="31"/>
      <c r="D852" s="21"/>
    </row>
    <row r="853" spans="3:4" s="2" customFormat="1" x14ac:dyDescent="0.25">
      <c r="C853" s="31"/>
      <c r="D853" s="21"/>
    </row>
    <row r="854" spans="3:4" s="2" customFormat="1" x14ac:dyDescent="0.25">
      <c r="C854" s="31"/>
      <c r="D854" s="21"/>
    </row>
    <row r="855" spans="3:4" s="2" customFormat="1" x14ac:dyDescent="0.25">
      <c r="C855" s="31"/>
      <c r="D855" s="21"/>
    </row>
    <row r="856" spans="3:4" s="2" customFormat="1" x14ac:dyDescent="0.25">
      <c r="C856" s="31"/>
      <c r="D856" s="21"/>
    </row>
    <row r="857" spans="3:4" s="2" customFormat="1" x14ac:dyDescent="0.25">
      <c r="C857" s="31"/>
      <c r="D857" s="21"/>
    </row>
    <row r="858" spans="3:4" s="2" customFormat="1" x14ac:dyDescent="0.25">
      <c r="C858" s="31"/>
      <c r="D858" s="21"/>
    </row>
    <row r="859" spans="3:4" s="2" customFormat="1" x14ac:dyDescent="0.25">
      <c r="C859" s="31"/>
      <c r="D859" s="21"/>
    </row>
    <row r="860" spans="3:4" s="2" customFormat="1" x14ac:dyDescent="0.25">
      <c r="C860" s="31"/>
      <c r="D860" s="21"/>
    </row>
    <row r="861" spans="3:4" s="2" customFormat="1" x14ac:dyDescent="0.25">
      <c r="C861" s="31"/>
      <c r="D861" s="21"/>
    </row>
    <row r="862" spans="3:4" s="2" customFormat="1" x14ac:dyDescent="0.25">
      <c r="C862" s="31"/>
      <c r="D862" s="21"/>
    </row>
    <row r="863" spans="3:4" s="2" customFormat="1" x14ac:dyDescent="0.25">
      <c r="C863" s="31"/>
      <c r="D863" s="21"/>
    </row>
    <row r="864" spans="3:4" s="2" customFormat="1" x14ac:dyDescent="0.25">
      <c r="C864" s="31"/>
      <c r="D864" s="21"/>
    </row>
    <row r="865" spans="3:4" s="2" customFormat="1" x14ac:dyDescent="0.25">
      <c r="C865" s="31"/>
      <c r="D865" s="21"/>
    </row>
    <row r="866" spans="3:4" s="2" customFormat="1" x14ac:dyDescent="0.25">
      <c r="C866" s="31"/>
      <c r="D866" s="21"/>
    </row>
    <row r="867" spans="3:4" s="2" customFormat="1" x14ac:dyDescent="0.25">
      <c r="C867" s="31"/>
      <c r="D867" s="21"/>
    </row>
    <row r="868" spans="3:4" s="2" customFormat="1" x14ac:dyDescent="0.25">
      <c r="C868" s="31"/>
      <c r="D868" s="21"/>
    </row>
    <row r="869" spans="3:4" s="2" customFormat="1" x14ac:dyDescent="0.25">
      <c r="C869" s="31"/>
      <c r="D869" s="21"/>
    </row>
    <row r="870" spans="3:4" s="2" customFormat="1" x14ac:dyDescent="0.25">
      <c r="C870" s="31"/>
      <c r="D870" s="21"/>
    </row>
    <row r="871" spans="3:4" s="2" customFormat="1" x14ac:dyDescent="0.25">
      <c r="C871" s="31"/>
      <c r="D871" s="21"/>
    </row>
    <row r="872" spans="3:4" s="2" customFormat="1" x14ac:dyDescent="0.25">
      <c r="C872" s="31"/>
      <c r="D872" s="21"/>
    </row>
    <row r="873" spans="3:4" s="2" customFormat="1" x14ac:dyDescent="0.25">
      <c r="C873" s="31"/>
      <c r="D873" s="21"/>
    </row>
    <row r="874" spans="3:4" s="2" customFormat="1" x14ac:dyDescent="0.25">
      <c r="C874" s="31"/>
      <c r="D874" s="21"/>
    </row>
    <row r="875" spans="3:4" s="2" customFormat="1" x14ac:dyDescent="0.25">
      <c r="C875" s="31"/>
      <c r="D875" s="21"/>
    </row>
    <row r="876" spans="3:4" s="2" customFormat="1" x14ac:dyDescent="0.25">
      <c r="C876" s="31"/>
      <c r="D876" s="21"/>
    </row>
    <row r="877" spans="3:4" s="2" customFormat="1" x14ac:dyDescent="0.25">
      <c r="C877" s="31"/>
      <c r="D877" s="21"/>
    </row>
    <row r="878" spans="3:4" s="2" customFormat="1" x14ac:dyDescent="0.25">
      <c r="C878" s="31"/>
      <c r="D878" s="21"/>
    </row>
    <row r="879" spans="3:4" s="2" customFormat="1" x14ac:dyDescent="0.25">
      <c r="C879" s="31"/>
      <c r="D879" s="21"/>
    </row>
    <row r="880" spans="3:4" s="2" customFormat="1" x14ac:dyDescent="0.25">
      <c r="C880" s="31"/>
      <c r="D880" s="21"/>
    </row>
    <row r="881" spans="3:4" s="2" customFormat="1" x14ac:dyDescent="0.25">
      <c r="C881" s="31"/>
      <c r="D881" s="21"/>
    </row>
    <row r="882" spans="3:4" s="2" customFormat="1" x14ac:dyDescent="0.25">
      <c r="C882" s="31"/>
      <c r="D882" s="21"/>
    </row>
    <row r="883" spans="3:4" s="2" customFormat="1" x14ac:dyDescent="0.25">
      <c r="C883" s="31"/>
      <c r="D883" s="21"/>
    </row>
    <row r="884" spans="3:4" s="2" customFormat="1" x14ac:dyDescent="0.25">
      <c r="C884" s="31"/>
      <c r="D884" s="21"/>
    </row>
    <row r="885" spans="3:4" s="2" customFormat="1" x14ac:dyDescent="0.25">
      <c r="C885" s="31"/>
      <c r="D885" s="21"/>
    </row>
    <row r="886" spans="3:4" s="2" customFormat="1" x14ac:dyDescent="0.25">
      <c r="C886" s="31"/>
      <c r="D886" s="21"/>
    </row>
    <row r="887" spans="3:4" s="2" customFormat="1" x14ac:dyDescent="0.25">
      <c r="C887" s="31"/>
      <c r="D887" s="21"/>
    </row>
    <row r="888" spans="3:4" s="2" customFormat="1" x14ac:dyDescent="0.25">
      <c r="C888" s="31"/>
      <c r="D888" s="21"/>
    </row>
    <row r="889" spans="3:4" s="2" customFormat="1" x14ac:dyDescent="0.25">
      <c r="C889" s="31"/>
      <c r="D889" s="21"/>
    </row>
    <row r="890" spans="3:4" s="2" customFormat="1" x14ac:dyDescent="0.25">
      <c r="C890" s="31"/>
      <c r="D890" s="21"/>
    </row>
    <row r="891" spans="3:4" s="2" customFormat="1" x14ac:dyDescent="0.25">
      <c r="C891" s="31"/>
      <c r="D891" s="21"/>
    </row>
    <row r="892" spans="3:4" s="2" customFormat="1" x14ac:dyDescent="0.25">
      <c r="C892" s="31"/>
      <c r="D892" s="21"/>
    </row>
    <row r="893" spans="3:4" s="2" customFormat="1" x14ac:dyDescent="0.25">
      <c r="C893" s="31"/>
      <c r="D893" s="21"/>
    </row>
    <row r="894" spans="3:4" s="2" customFormat="1" x14ac:dyDescent="0.25">
      <c r="C894" s="31"/>
      <c r="D894" s="21"/>
    </row>
    <row r="895" spans="3:4" s="2" customFormat="1" x14ac:dyDescent="0.25">
      <c r="C895" s="31"/>
      <c r="D895" s="21"/>
    </row>
    <row r="896" spans="3:4" s="2" customFormat="1" x14ac:dyDescent="0.25">
      <c r="C896" s="31"/>
      <c r="D896" s="21"/>
    </row>
    <row r="897" spans="3:4" s="2" customFormat="1" x14ac:dyDescent="0.25">
      <c r="C897" s="31"/>
      <c r="D897" s="21"/>
    </row>
    <row r="898" spans="3:4" s="2" customFormat="1" x14ac:dyDescent="0.25">
      <c r="C898" s="31"/>
      <c r="D898" s="21"/>
    </row>
    <row r="899" spans="3:4" s="2" customFormat="1" x14ac:dyDescent="0.25">
      <c r="C899" s="31"/>
      <c r="D899" s="21"/>
    </row>
    <row r="900" spans="3:4" s="2" customFormat="1" x14ac:dyDescent="0.25">
      <c r="C900" s="31"/>
      <c r="D900" s="21"/>
    </row>
    <row r="901" spans="3:4" s="2" customFormat="1" x14ac:dyDescent="0.25">
      <c r="C901" s="31"/>
      <c r="D901" s="21"/>
    </row>
    <row r="902" spans="3:4" s="2" customFormat="1" x14ac:dyDescent="0.25">
      <c r="C902" s="31"/>
      <c r="D902" s="21"/>
    </row>
    <row r="903" spans="3:4" s="2" customFormat="1" x14ac:dyDescent="0.25">
      <c r="C903" s="31"/>
      <c r="D903" s="21"/>
    </row>
    <row r="904" spans="3:4" s="2" customFormat="1" x14ac:dyDescent="0.25">
      <c r="C904" s="31"/>
      <c r="D904" s="21"/>
    </row>
    <row r="905" spans="3:4" s="2" customFormat="1" x14ac:dyDescent="0.25">
      <c r="C905" s="31"/>
      <c r="D905" s="21"/>
    </row>
    <row r="906" spans="3:4" s="2" customFormat="1" x14ac:dyDescent="0.25">
      <c r="C906" s="31"/>
      <c r="D906" s="21"/>
    </row>
    <row r="907" spans="3:4" s="2" customFormat="1" x14ac:dyDescent="0.25">
      <c r="C907" s="31"/>
      <c r="D907" s="21"/>
    </row>
    <row r="908" spans="3:4" s="2" customFormat="1" x14ac:dyDescent="0.25">
      <c r="C908" s="31"/>
      <c r="D908" s="21"/>
    </row>
    <row r="909" spans="3:4" s="2" customFormat="1" x14ac:dyDescent="0.25">
      <c r="C909" s="31"/>
      <c r="D909" s="21"/>
    </row>
    <row r="910" spans="3:4" s="2" customFormat="1" x14ac:dyDescent="0.25">
      <c r="C910" s="31"/>
      <c r="D910" s="21"/>
    </row>
    <row r="911" spans="3:4" s="2" customFormat="1" x14ac:dyDescent="0.25">
      <c r="C911" s="31"/>
      <c r="D911" s="21"/>
    </row>
    <row r="912" spans="3:4" s="2" customFormat="1" x14ac:dyDescent="0.25">
      <c r="C912" s="31"/>
      <c r="D912" s="21"/>
    </row>
    <row r="913" spans="3:4" s="2" customFormat="1" x14ac:dyDescent="0.25">
      <c r="C913" s="31"/>
      <c r="D913" s="21"/>
    </row>
    <row r="914" spans="3:4" s="2" customFormat="1" x14ac:dyDescent="0.25">
      <c r="C914" s="31"/>
      <c r="D914" s="21"/>
    </row>
    <row r="915" spans="3:4" s="2" customFormat="1" x14ac:dyDescent="0.25">
      <c r="C915" s="31"/>
      <c r="D915" s="21"/>
    </row>
    <row r="916" spans="3:4" s="2" customFormat="1" x14ac:dyDescent="0.25">
      <c r="C916" s="31"/>
      <c r="D916" s="21"/>
    </row>
    <row r="917" spans="3:4" s="2" customFormat="1" x14ac:dyDescent="0.25">
      <c r="C917" s="31"/>
      <c r="D917" s="21"/>
    </row>
    <row r="918" spans="3:4" s="2" customFormat="1" x14ac:dyDescent="0.25">
      <c r="C918" s="31"/>
      <c r="D918" s="21"/>
    </row>
    <row r="919" spans="3:4" s="2" customFormat="1" x14ac:dyDescent="0.25">
      <c r="C919" s="31"/>
      <c r="D919" s="21"/>
    </row>
    <row r="920" spans="3:4" s="2" customFormat="1" x14ac:dyDescent="0.25">
      <c r="C920" s="31"/>
      <c r="D920" s="21"/>
    </row>
    <row r="921" spans="3:4" s="2" customFormat="1" x14ac:dyDescent="0.25">
      <c r="C921" s="31"/>
      <c r="D921" s="21"/>
    </row>
    <row r="922" spans="3:4" s="2" customFormat="1" x14ac:dyDescent="0.25">
      <c r="C922" s="31"/>
      <c r="D922" s="21"/>
    </row>
    <row r="923" spans="3:4" s="2" customFormat="1" x14ac:dyDescent="0.25">
      <c r="C923" s="31"/>
      <c r="D923" s="21"/>
    </row>
    <row r="924" spans="3:4" s="2" customFormat="1" x14ac:dyDescent="0.25">
      <c r="C924" s="31"/>
      <c r="D924" s="21"/>
    </row>
    <row r="925" spans="3:4" s="2" customFormat="1" x14ac:dyDescent="0.25">
      <c r="C925" s="31"/>
      <c r="D925" s="21"/>
    </row>
    <row r="926" spans="3:4" s="2" customFormat="1" x14ac:dyDescent="0.25">
      <c r="C926" s="31"/>
      <c r="D926" s="21"/>
    </row>
    <row r="927" spans="3:4" s="2" customFormat="1" x14ac:dyDescent="0.25">
      <c r="C927" s="31"/>
      <c r="D927" s="21"/>
    </row>
    <row r="928" spans="3:4" s="2" customFormat="1" x14ac:dyDescent="0.25">
      <c r="C928" s="31"/>
      <c r="D928" s="21"/>
    </row>
    <row r="929" spans="3:4" s="2" customFormat="1" x14ac:dyDescent="0.25">
      <c r="C929" s="31"/>
      <c r="D929" s="21"/>
    </row>
    <row r="930" spans="3:4" s="2" customFormat="1" x14ac:dyDescent="0.25">
      <c r="C930" s="31"/>
      <c r="D930" s="21"/>
    </row>
    <row r="931" spans="3:4" s="2" customFormat="1" x14ac:dyDescent="0.25">
      <c r="C931" s="31"/>
      <c r="D931" s="21"/>
    </row>
    <row r="932" spans="3:4" s="2" customFormat="1" x14ac:dyDescent="0.25">
      <c r="C932" s="31"/>
      <c r="D932" s="21"/>
    </row>
    <row r="933" spans="3:4" s="2" customFormat="1" x14ac:dyDescent="0.25">
      <c r="C933" s="31"/>
      <c r="D933" s="21"/>
    </row>
    <row r="934" spans="3:4" s="2" customFormat="1" x14ac:dyDescent="0.25">
      <c r="C934" s="31"/>
      <c r="D934" s="21"/>
    </row>
    <row r="935" spans="3:4" s="2" customFormat="1" x14ac:dyDescent="0.25">
      <c r="C935" s="31"/>
      <c r="D935" s="21"/>
    </row>
    <row r="936" spans="3:4" s="2" customFormat="1" x14ac:dyDescent="0.25">
      <c r="C936" s="31"/>
      <c r="D936" s="21"/>
    </row>
    <row r="937" spans="3:4" s="2" customFormat="1" x14ac:dyDescent="0.25">
      <c r="C937" s="31"/>
      <c r="D937" s="21"/>
    </row>
    <row r="938" spans="3:4" s="2" customFormat="1" x14ac:dyDescent="0.25">
      <c r="C938" s="31"/>
      <c r="D938" s="21"/>
    </row>
    <row r="939" spans="3:4" s="2" customFormat="1" x14ac:dyDescent="0.25">
      <c r="C939" s="31"/>
      <c r="D939" s="21"/>
    </row>
    <row r="940" spans="3:4" s="2" customFormat="1" x14ac:dyDescent="0.25">
      <c r="C940" s="31"/>
      <c r="D940" s="21"/>
    </row>
    <row r="941" spans="3:4" s="2" customFormat="1" x14ac:dyDescent="0.25">
      <c r="C941" s="31"/>
      <c r="D941" s="21"/>
    </row>
    <row r="942" spans="3:4" s="2" customFormat="1" x14ac:dyDescent="0.25">
      <c r="C942" s="31"/>
      <c r="D942" s="21"/>
    </row>
    <row r="943" spans="3:4" s="2" customFormat="1" x14ac:dyDescent="0.25">
      <c r="C943" s="31"/>
      <c r="D943" s="21"/>
    </row>
    <row r="944" spans="3:4" s="2" customFormat="1" x14ac:dyDescent="0.25">
      <c r="C944" s="31"/>
      <c r="D944" s="21"/>
    </row>
    <row r="945" spans="3:4" s="2" customFormat="1" x14ac:dyDescent="0.25">
      <c r="C945" s="31"/>
      <c r="D945" s="21"/>
    </row>
    <row r="946" spans="3:4" s="2" customFormat="1" x14ac:dyDescent="0.25">
      <c r="C946" s="31"/>
      <c r="D946" s="21"/>
    </row>
    <row r="947" spans="3:4" s="2" customFormat="1" x14ac:dyDescent="0.25">
      <c r="C947" s="31"/>
      <c r="D947" s="21"/>
    </row>
    <row r="948" spans="3:4" s="2" customFormat="1" x14ac:dyDescent="0.25">
      <c r="C948" s="31"/>
      <c r="D948" s="21"/>
    </row>
    <row r="949" spans="3:4" s="2" customFormat="1" x14ac:dyDescent="0.25">
      <c r="C949" s="31"/>
      <c r="D949" s="21"/>
    </row>
    <row r="950" spans="3:4" s="2" customFormat="1" x14ac:dyDescent="0.25">
      <c r="C950" s="31"/>
      <c r="D950" s="21"/>
    </row>
    <row r="951" spans="3:4" s="2" customFormat="1" x14ac:dyDescent="0.25">
      <c r="C951" s="31"/>
      <c r="D951" s="21"/>
    </row>
    <row r="952" spans="3:4" s="2" customFormat="1" x14ac:dyDescent="0.25">
      <c r="C952" s="31"/>
      <c r="D952" s="21"/>
    </row>
    <row r="953" spans="3:4" s="2" customFormat="1" x14ac:dyDescent="0.25">
      <c r="C953" s="31"/>
      <c r="D953" s="21"/>
    </row>
    <row r="954" spans="3:4" s="2" customFormat="1" x14ac:dyDescent="0.25">
      <c r="C954" s="31"/>
      <c r="D954" s="21"/>
    </row>
    <row r="955" spans="3:4" s="2" customFormat="1" x14ac:dyDescent="0.25">
      <c r="C955" s="31"/>
      <c r="D955" s="21"/>
    </row>
    <row r="956" spans="3:4" s="2" customFormat="1" x14ac:dyDescent="0.25">
      <c r="C956" s="31"/>
      <c r="D956" s="21"/>
    </row>
    <row r="957" spans="3:4" s="2" customFormat="1" x14ac:dyDescent="0.25">
      <c r="C957" s="31"/>
      <c r="D957" s="21"/>
    </row>
    <row r="958" spans="3:4" s="2" customFormat="1" x14ac:dyDescent="0.25">
      <c r="C958" s="31"/>
      <c r="D958" s="21"/>
    </row>
    <row r="959" spans="3:4" s="2" customFormat="1" x14ac:dyDescent="0.25">
      <c r="C959" s="31"/>
      <c r="D959" s="21"/>
    </row>
    <row r="960" spans="3:4" s="2" customFormat="1" x14ac:dyDescent="0.25">
      <c r="C960" s="31"/>
      <c r="D960" s="21"/>
    </row>
    <row r="961" spans="3:4" s="2" customFormat="1" x14ac:dyDescent="0.25">
      <c r="C961" s="31"/>
      <c r="D961" s="21"/>
    </row>
    <row r="962" spans="3:4" s="2" customFormat="1" x14ac:dyDescent="0.25">
      <c r="C962" s="31"/>
      <c r="D962" s="21"/>
    </row>
    <row r="963" spans="3:4" s="2" customFormat="1" x14ac:dyDescent="0.25">
      <c r="C963" s="31"/>
      <c r="D963" s="21"/>
    </row>
    <row r="964" spans="3:4" s="2" customFormat="1" x14ac:dyDescent="0.25">
      <c r="C964" s="31"/>
      <c r="D964" s="21"/>
    </row>
    <row r="965" spans="3:4" s="2" customFormat="1" x14ac:dyDescent="0.25">
      <c r="C965" s="31"/>
      <c r="D965" s="21"/>
    </row>
    <row r="966" spans="3:4" s="2" customFormat="1" x14ac:dyDescent="0.25">
      <c r="C966" s="31"/>
      <c r="D966" s="21"/>
    </row>
    <row r="967" spans="3:4" s="2" customFormat="1" x14ac:dyDescent="0.25">
      <c r="C967" s="31"/>
      <c r="D967" s="21"/>
    </row>
    <row r="968" spans="3:4" s="2" customFormat="1" x14ac:dyDescent="0.25">
      <c r="C968" s="31"/>
      <c r="D968" s="21"/>
    </row>
    <row r="969" spans="3:4" s="2" customFormat="1" x14ac:dyDescent="0.25">
      <c r="C969" s="31"/>
      <c r="D969" s="21"/>
    </row>
    <row r="970" spans="3:4" s="2" customFormat="1" x14ac:dyDescent="0.25">
      <c r="C970" s="31"/>
      <c r="D970" s="21"/>
    </row>
    <row r="971" spans="3:4" s="2" customFormat="1" x14ac:dyDescent="0.25">
      <c r="C971" s="31"/>
      <c r="D971" s="21"/>
    </row>
    <row r="972" spans="3:4" s="2" customFormat="1" x14ac:dyDescent="0.25">
      <c r="C972" s="31"/>
      <c r="D972" s="21"/>
    </row>
    <row r="973" spans="3:4" s="2" customFormat="1" x14ac:dyDescent="0.25">
      <c r="C973" s="31"/>
      <c r="D973" s="21"/>
    </row>
    <row r="974" spans="3:4" s="2" customFormat="1" x14ac:dyDescent="0.25">
      <c r="C974" s="31"/>
      <c r="D974" s="21"/>
    </row>
    <row r="975" spans="3:4" s="2" customFormat="1" x14ac:dyDescent="0.25">
      <c r="C975" s="31"/>
      <c r="D975" s="21"/>
    </row>
    <row r="976" spans="3:4" s="2" customFormat="1" x14ac:dyDescent="0.25">
      <c r="C976" s="31"/>
      <c r="D976" s="21"/>
    </row>
    <row r="977" spans="3:4" s="2" customFormat="1" x14ac:dyDescent="0.25">
      <c r="C977" s="31"/>
      <c r="D977" s="21"/>
    </row>
    <row r="978" spans="3:4" s="2" customFormat="1" x14ac:dyDescent="0.25">
      <c r="C978" s="31"/>
      <c r="D978" s="21"/>
    </row>
    <row r="979" spans="3:4" s="2" customFormat="1" x14ac:dyDescent="0.25">
      <c r="C979" s="31"/>
      <c r="D979" s="21"/>
    </row>
    <row r="980" spans="3:4" s="2" customFormat="1" x14ac:dyDescent="0.25">
      <c r="C980" s="31"/>
      <c r="D980" s="21"/>
    </row>
    <row r="981" spans="3:4" s="2" customFormat="1" x14ac:dyDescent="0.25">
      <c r="C981" s="31"/>
      <c r="D981" s="21"/>
    </row>
    <row r="982" spans="3:4" s="2" customFormat="1" x14ac:dyDescent="0.25">
      <c r="C982" s="31"/>
      <c r="D982" s="21"/>
    </row>
    <row r="983" spans="3:4" s="2" customFormat="1" x14ac:dyDescent="0.25">
      <c r="C983" s="31"/>
      <c r="D983" s="21"/>
    </row>
    <row r="984" spans="3:4" s="2" customFormat="1" x14ac:dyDescent="0.25">
      <c r="C984" s="31"/>
      <c r="D984" s="21"/>
    </row>
    <row r="985" spans="3:4" s="2" customFormat="1" x14ac:dyDescent="0.25">
      <c r="C985" s="31"/>
      <c r="D985" s="21"/>
    </row>
    <row r="986" spans="3:4" s="2" customFormat="1" x14ac:dyDescent="0.25">
      <c r="C986" s="31"/>
      <c r="D986" s="21"/>
    </row>
    <row r="987" spans="3:4" s="2" customFormat="1" x14ac:dyDescent="0.25">
      <c r="C987" s="31"/>
      <c r="D987" s="21"/>
    </row>
    <row r="988" spans="3:4" s="2" customFormat="1" x14ac:dyDescent="0.25">
      <c r="C988" s="31"/>
      <c r="D988" s="21"/>
    </row>
    <row r="989" spans="3:4" s="2" customFormat="1" x14ac:dyDescent="0.25">
      <c r="C989" s="31"/>
      <c r="D989" s="21"/>
    </row>
    <row r="990" spans="3:4" s="2" customFormat="1" x14ac:dyDescent="0.25">
      <c r="C990" s="31"/>
      <c r="D990" s="21"/>
    </row>
    <row r="991" spans="3:4" s="2" customFormat="1" x14ac:dyDescent="0.25">
      <c r="C991" s="31"/>
      <c r="D991" s="21"/>
    </row>
    <row r="992" spans="3:4" s="2" customFormat="1" x14ac:dyDescent="0.25">
      <c r="C992" s="31"/>
      <c r="D992" s="21"/>
    </row>
    <row r="993" spans="3:4" s="2" customFormat="1" x14ac:dyDescent="0.25">
      <c r="C993" s="31"/>
      <c r="D993" s="21"/>
    </row>
    <row r="994" spans="3:4" s="2" customFormat="1" x14ac:dyDescent="0.25">
      <c r="C994" s="31"/>
      <c r="D994" s="21"/>
    </row>
    <row r="995" spans="3:4" s="2" customFormat="1" x14ac:dyDescent="0.25">
      <c r="C995" s="31"/>
      <c r="D995" s="21"/>
    </row>
    <row r="996" spans="3:4" s="2" customFormat="1" x14ac:dyDescent="0.25">
      <c r="C996" s="31"/>
      <c r="D996" s="21"/>
    </row>
    <row r="997" spans="3:4" s="2" customFormat="1" x14ac:dyDescent="0.25">
      <c r="C997" s="31"/>
      <c r="D997" s="21"/>
    </row>
    <row r="998" spans="3:4" s="2" customFormat="1" x14ac:dyDescent="0.25">
      <c r="C998" s="31"/>
      <c r="D998" s="21"/>
    </row>
    <row r="999" spans="3:4" s="2" customFormat="1" x14ac:dyDescent="0.25">
      <c r="C999" s="31"/>
      <c r="D999" s="21"/>
    </row>
    <row r="1000" spans="3:4" s="2" customFormat="1" x14ac:dyDescent="0.25">
      <c r="C1000" s="31"/>
      <c r="D1000" s="21"/>
    </row>
    <row r="1001" spans="3:4" s="2" customFormat="1" x14ac:dyDescent="0.25">
      <c r="C1001" s="31"/>
      <c r="D1001" s="21"/>
    </row>
    <row r="1002" spans="3:4" s="2" customFormat="1" x14ac:dyDescent="0.25">
      <c r="C1002" s="31"/>
      <c r="D1002" s="21"/>
    </row>
    <row r="1003" spans="3:4" s="2" customFormat="1" x14ac:dyDescent="0.25">
      <c r="C1003" s="31"/>
      <c r="D1003" s="21"/>
    </row>
    <row r="1004" spans="3:4" s="2" customFormat="1" x14ac:dyDescent="0.25">
      <c r="C1004" s="31"/>
      <c r="D1004" s="21"/>
    </row>
    <row r="1005" spans="3:4" s="2" customFormat="1" x14ac:dyDescent="0.25">
      <c r="C1005" s="31"/>
      <c r="D1005" s="21"/>
    </row>
    <row r="1006" spans="3:4" s="2" customFormat="1" x14ac:dyDescent="0.25">
      <c r="C1006" s="31"/>
      <c r="D1006" s="21"/>
    </row>
    <row r="1007" spans="3:4" s="2" customFormat="1" x14ac:dyDescent="0.25">
      <c r="C1007" s="31"/>
      <c r="D1007" s="21"/>
    </row>
    <row r="1008" spans="3:4" s="2" customFormat="1" x14ac:dyDescent="0.25">
      <c r="C1008" s="31"/>
      <c r="D1008" s="21"/>
    </row>
    <row r="1009" spans="3:4" s="2" customFormat="1" x14ac:dyDescent="0.25">
      <c r="C1009" s="31"/>
      <c r="D1009" s="21"/>
    </row>
    <row r="1010" spans="3:4" s="2" customFormat="1" x14ac:dyDescent="0.25">
      <c r="C1010" s="31"/>
      <c r="D1010" s="21"/>
    </row>
    <row r="1011" spans="3:4" s="2" customFormat="1" x14ac:dyDescent="0.25">
      <c r="C1011" s="31"/>
      <c r="D1011" s="21"/>
    </row>
    <row r="1012" spans="3:4" s="2" customFormat="1" x14ac:dyDescent="0.25">
      <c r="C1012" s="31"/>
      <c r="D1012" s="21"/>
    </row>
    <row r="1013" spans="3:4" s="2" customFormat="1" x14ac:dyDescent="0.25">
      <c r="C1013" s="31"/>
      <c r="D1013" s="21"/>
    </row>
    <row r="1014" spans="3:4" s="2" customFormat="1" x14ac:dyDescent="0.25">
      <c r="C1014" s="31"/>
      <c r="D1014" s="21"/>
    </row>
    <row r="1015" spans="3:4" s="2" customFormat="1" x14ac:dyDescent="0.25">
      <c r="C1015" s="31"/>
      <c r="D1015" s="21"/>
    </row>
    <row r="1016" spans="3:4" s="2" customFormat="1" x14ac:dyDescent="0.25">
      <c r="C1016" s="31"/>
      <c r="D1016" s="21"/>
    </row>
    <row r="1017" spans="3:4" s="2" customFormat="1" x14ac:dyDescent="0.25">
      <c r="C1017" s="31"/>
      <c r="D1017" s="21"/>
    </row>
    <row r="1018" spans="3:4" s="2" customFormat="1" x14ac:dyDescent="0.25">
      <c r="C1018" s="31"/>
      <c r="D1018" s="21"/>
    </row>
    <row r="1019" spans="3:4" s="2" customFormat="1" x14ac:dyDescent="0.25">
      <c r="C1019" s="31"/>
      <c r="D1019" s="21"/>
    </row>
    <row r="1020" spans="3:4" s="2" customFormat="1" x14ac:dyDescent="0.25">
      <c r="C1020" s="31"/>
      <c r="D1020" s="21"/>
    </row>
    <row r="1021" spans="3:4" s="2" customFormat="1" x14ac:dyDescent="0.25">
      <c r="C1021" s="31"/>
      <c r="D1021" s="21"/>
    </row>
    <row r="1022" spans="3:4" s="2" customFormat="1" x14ac:dyDescent="0.25">
      <c r="C1022" s="31"/>
      <c r="D1022" s="21"/>
    </row>
    <row r="1023" spans="3:4" s="2" customFormat="1" x14ac:dyDescent="0.25">
      <c r="C1023" s="31"/>
      <c r="D1023" s="21"/>
    </row>
    <row r="1024" spans="3:4" s="2" customFormat="1" x14ac:dyDescent="0.25">
      <c r="C1024" s="31"/>
      <c r="D1024" s="21"/>
    </row>
    <row r="1025" spans="3:4" s="2" customFormat="1" x14ac:dyDescent="0.25">
      <c r="C1025" s="31"/>
      <c r="D1025" s="21"/>
    </row>
    <row r="1026" spans="3:4" s="2" customFormat="1" x14ac:dyDescent="0.25">
      <c r="C1026" s="31"/>
      <c r="D1026" s="21"/>
    </row>
    <row r="1027" spans="3:4" s="2" customFormat="1" x14ac:dyDescent="0.25">
      <c r="C1027" s="31"/>
      <c r="D1027" s="21"/>
    </row>
    <row r="1028" spans="3:4" s="2" customFormat="1" x14ac:dyDescent="0.25">
      <c r="C1028" s="31"/>
      <c r="D1028" s="21"/>
    </row>
    <row r="1029" spans="3:4" s="2" customFormat="1" x14ac:dyDescent="0.25">
      <c r="C1029" s="31"/>
      <c r="D1029" s="21"/>
    </row>
    <row r="1030" spans="3:4" s="2" customFormat="1" x14ac:dyDescent="0.25">
      <c r="C1030" s="31"/>
      <c r="D1030" s="21"/>
    </row>
    <row r="1031" spans="3:4" s="2" customFormat="1" x14ac:dyDescent="0.25">
      <c r="C1031" s="31"/>
      <c r="D1031" s="21"/>
    </row>
    <row r="1032" spans="3:4" s="2" customFormat="1" x14ac:dyDescent="0.25">
      <c r="C1032" s="31"/>
      <c r="D1032" s="21"/>
    </row>
    <row r="1033" spans="3:4" s="2" customFormat="1" x14ac:dyDescent="0.25">
      <c r="C1033" s="31"/>
      <c r="D1033" s="21"/>
    </row>
    <row r="1034" spans="3:4" s="2" customFormat="1" x14ac:dyDescent="0.25">
      <c r="C1034" s="31"/>
      <c r="D1034" s="21"/>
    </row>
    <row r="1035" spans="3:4" s="2" customFormat="1" x14ac:dyDescent="0.25">
      <c r="C1035" s="31"/>
      <c r="D1035" s="21"/>
    </row>
    <row r="1036" spans="3:4" s="2" customFormat="1" x14ac:dyDescent="0.25">
      <c r="C1036" s="31"/>
      <c r="D1036" s="21"/>
    </row>
    <row r="1037" spans="3:4" s="2" customFormat="1" x14ac:dyDescent="0.25">
      <c r="C1037" s="31"/>
      <c r="D1037" s="21"/>
    </row>
    <row r="1038" spans="3:4" s="2" customFormat="1" x14ac:dyDescent="0.25">
      <c r="C1038" s="31"/>
      <c r="D1038" s="21"/>
    </row>
    <row r="1039" spans="3:4" s="2" customFormat="1" x14ac:dyDescent="0.25">
      <c r="C1039" s="31"/>
      <c r="D1039" s="21"/>
    </row>
    <row r="1040" spans="3:4" s="2" customFormat="1" x14ac:dyDescent="0.25">
      <c r="C1040" s="31"/>
      <c r="D1040" s="21"/>
    </row>
    <row r="1041" spans="3:4" s="2" customFormat="1" x14ac:dyDescent="0.25">
      <c r="C1041" s="31"/>
      <c r="D1041" s="21"/>
    </row>
    <row r="1042" spans="3:4" s="2" customFormat="1" x14ac:dyDescent="0.25">
      <c r="C1042" s="31"/>
      <c r="D1042" s="21"/>
    </row>
    <row r="1043" spans="3:4" s="2" customFormat="1" x14ac:dyDescent="0.25">
      <c r="C1043" s="31"/>
      <c r="D1043" s="21"/>
    </row>
    <row r="1044" spans="3:4" s="2" customFormat="1" x14ac:dyDescent="0.25">
      <c r="C1044" s="31"/>
      <c r="D1044" s="21"/>
    </row>
    <row r="1045" spans="3:4" s="2" customFormat="1" x14ac:dyDescent="0.25">
      <c r="C1045" s="31"/>
      <c r="D1045" s="21"/>
    </row>
    <row r="1046" spans="3:4" s="2" customFormat="1" x14ac:dyDescent="0.25">
      <c r="C1046" s="31"/>
      <c r="D1046" s="21"/>
    </row>
    <row r="1047" spans="3:4" s="2" customFormat="1" x14ac:dyDescent="0.25">
      <c r="C1047" s="31"/>
      <c r="D1047" s="21"/>
    </row>
    <row r="1048" spans="3:4" s="2" customFormat="1" x14ac:dyDescent="0.25">
      <c r="C1048" s="31"/>
      <c r="D1048" s="21"/>
    </row>
    <row r="1049" spans="3:4" s="2" customFormat="1" x14ac:dyDescent="0.25">
      <c r="C1049" s="31"/>
      <c r="D1049" s="21"/>
    </row>
    <row r="1050" spans="3:4" s="2" customFormat="1" x14ac:dyDescent="0.25">
      <c r="C1050" s="31"/>
      <c r="D1050" s="21"/>
    </row>
    <row r="1051" spans="3:4" s="2" customFormat="1" x14ac:dyDescent="0.25">
      <c r="C1051" s="31"/>
      <c r="D1051" s="21"/>
    </row>
    <row r="1052" spans="3:4" s="2" customFormat="1" x14ac:dyDescent="0.25">
      <c r="C1052" s="31"/>
      <c r="D1052" s="21"/>
    </row>
    <row r="1053" spans="3:4" s="2" customFormat="1" x14ac:dyDescent="0.25">
      <c r="C1053" s="31"/>
      <c r="D1053" s="21"/>
    </row>
    <row r="1054" spans="3:4" s="2" customFormat="1" x14ac:dyDescent="0.25">
      <c r="C1054" s="31"/>
      <c r="D1054" s="21"/>
    </row>
    <row r="1055" spans="3:4" s="2" customFormat="1" x14ac:dyDescent="0.25">
      <c r="C1055" s="31"/>
      <c r="D1055" s="21"/>
    </row>
    <row r="1056" spans="3:4" s="2" customFormat="1" x14ac:dyDescent="0.25">
      <c r="C1056" s="31"/>
      <c r="D1056" s="21"/>
    </row>
    <row r="1057" spans="3:4" s="2" customFormat="1" x14ac:dyDescent="0.25">
      <c r="C1057" s="31"/>
      <c r="D1057" s="21"/>
    </row>
    <row r="1058" spans="3:4" s="2" customFormat="1" x14ac:dyDescent="0.25">
      <c r="C1058" s="31"/>
      <c r="D1058" s="21"/>
    </row>
    <row r="1059" spans="3:4" s="2" customFormat="1" x14ac:dyDescent="0.25">
      <c r="C1059" s="31"/>
      <c r="D1059" s="21"/>
    </row>
    <row r="1060" spans="3:4" s="2" customFormat="1" x14ac:dyDescent="0.25">
      <c r="C1060" s="31"/>
      <c r="D1060" s="21"/>
    </row>
    <row r="1061" spans="3:4" s="2" customFormat="1" x14ac:dyDescent="0.25">
      <c r="C1061" s="31"/>
      <c r="D1061" s="21"/>
    </row>
    <row r="1062" spans="3:4" s="2" customFormat="1" x14ac:dyDescent="0.25">
      <c r="C1062" s="31"/>
      <c r="D1062" s="21"/>
    </row>
    <row r="1063" spans="3:4" s="2" customFormat="1" x14ac:dyDescent="0.25">
      <c r="C1063" s="31"/>
      <c r="D1063" s="21"/>
    </row>
    <row r="1064" spans="3:4" s="2" customFormat="1" x14ac:dyDescent="0.25">
      <c r="C1064" s="31"/>
      <c r="D1064" s="21"/>
    </row>
    <row r="1065" spans="3:4" s="2" customFormat="1" x14ac:dyDescent="0.25">
      <c r="C1065" s="31"/>
      <c r="D1065" s="21"/>
    </row>
    <row r="1066" spans="3:4" s="2" customFormat="1" x14ac:dyDescent="0.25">
      <c r="C1066" s="31"/>
      <c r="D1066" s="21"/>
    </row>
    <row r="1067" spans="3:4" s="2" customFormat="1" x14ac:dyDescent="0.25">
      <c r="C1067" s="31"/>
      <c r="D1067" s="21"/>
    </row>
    <row r="1068" spans="3:4" s="2" customFormat="1" x14ac:dyDescent="0.25">
      <c r="C1068" s="31"/>
      <c r="D1068" s="21"/>
    </row>
    <row r="1069" spans="3:4" s="2" customFormat="1" x14ac:dyDescent="0.25">
      <c r="C1069" s="31"/>
      <c r="D1069" s="21"/>
    </row>
    <row r="1070" spans="3:4" s="2" customFormat="1" x14ac:dyDescent="0.25">
      <c r="C1070" s="31"/>
      <c r="D1070" s="21"/>
    </row>
    <row r="1071" spans="3:4" s="2" customFormat="1" x14ac:dyDescent="0.25">
      <c r="C1071" s="31"/>
      <c r="D1071" s="21"/>
    </row>
    <row r="1072" spans="3:4" s="2" customFormat="1" x14ac:dyDescent="0.25">
      <c r="C1072" s="31"/>
      <c r="D1072" s="21"/>
    </row>
    <row r="1073" spans="3:4" s="2" customFormat="1" x14ac:dyDescent="0.25">
      <c r="C1073" s="31"/>
      <c r="D1073" s="21"/>
    </row>
    <row r="1074" spans="3:4" s="2" customFormat="1" x14ac:dyDescent="0.25">
      <c r="C1074" s="31"/>
      <c r="D1074" s="21"/>
    </row>
    <row r="1075" spans="3:4" s="2" customFormat="1" x14ac:dyDescent="0.25">
      <c r="C1075" s="31"/>
      <c r="D1075" s="21"/>
    </row>
    <row r="1076" spans="3:4" s="2" customFormat="1" x14ac:dyDescent="0.25">
      <c r="C1076" s="31"/>
      <c r="D1076" s="21"/>
    </row>
    <row r="1077" spans="3:4" s="2" customFormat="1" x14ac:dyDescent="0.25">
      <c r="C1077" s="31"/>
      <c r="D1077" s="21"/>
    </row>
    <row r="1078" spans="3:4" s="2" customFormat="1" x14ac:dyDescent="0.25">
      <c r="C1078" s="31"/>
      <c r="D1078" s="21"/>
    </row>
    <row r="1079" spans="3:4" s="2" customFormat="1" x14ac:dyDescent="0.25">
      <c r="C1079" s="31"/>
      <c r="D1079" s="21"/>
    </row>
    <row r="1080" spans="3:4" s="2" customFormat="1" x14ac:dyDescent="0.25">
      <c r="C1080" s="31"/>
      <c r="D1080" s="21"/>
    </row>
    <row r="1081" spans="3:4" s="2" customFormat="1" x14ac:dyDescent="0.25">
      <c r="C1081" s="31"/>
      <c r="D1081" s="21"/>
    </row>
    <row r="1082" spans="3:4" s="2" customFormat="1" x14ac:dyDescent="0.25">
      <c r="C1082" s="31"/>
      <c r="D1082" s="21"/>
    </row>
    <row r="1083" spans="3:4" s="2" customFormat="1" x14ac:dyDescent="0.25">
      <c r="C1083" s="31"/>
      <c r="D1083" s="21"/>
    </row>
    <row r="1084" spans="3:4" s="2" customFormat="1" x14ac:dyDescent="0.25">
      <c r="C1084" s="31"/>
      <c r="D1084" s="21"/>
    </row>
    <row r="1085" spans="3:4" s="2" customFormat="1" x14ac:dyDescent="0.25">
      <c r="C1085" s="31"/>
      <c r="D1085" s="21"/>
    </row>
    <row r="1086" spans="3:4" s="2" customFormat="1" x14ac:dyDescent="0.25">
      <c r="C1086" s="31"/>
      <c r="D1086" s="21"/>
    </row>
  </sheetData>
  <dataConsolidate/>
  <mergeCells count="16">
    <mergeCell ref="E664:I664"/>
    <mergeCell ref="E669:I669"/>
    <mergeCell ref="A1:M1"/>
    <mergeCell ref="A648:B648"/>
    <mergeCell ref="K648:L648"/>
    <mergeCell ref="A653:B653"/>
    <mergeCell ref="K653:L653"/>
    <mergeCell ref="E648:I648"/>
    <mergeCell ref="E653:I653"/>
    <mergeCell ref="E663:I663"/>
    <mergeCell ref="A655:B655"/>
    <mergeCell ref="K655:L655"/>
    <mergeCell ref="A656:B656"/>
    <mergeCell ref="K656:L656"/>
    <mergeCell ref="A661:B661"/>
    <mergeCell ref="K661:L661"/>
  </mergeCells>
  <printOptions horizontalCentered="1" verticalCentered="1"/>
  <pageMargins left="0.25" right="0.25" top="0.25" bottom="0.26" header="0.2" footer="0.25"/>
  <pageSetup paperSize="9" scale="78" orientation="landscape" r:id="rId1"/>
  <headerFooter scaleWithDoc="0" alignWithMargins="0">
    <oddFooter>&amp;C&amp;P</oddFooter>
  </headerFooter>
  <rowBreaks count="4" manualBreakCount="4">
    <brk id="72" max="16383" man="1"/>
    <brk id="102" max="16383" man="1"/>
    <brk id="129" max="16383" man="1"/>
    <brk id="159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C741A-4E45-4441-92F5-52B48044E01C}">
  <sheetPr>
    <tabColor rgb="FFFF0000"/>
  </sheetPr>
  <dimension ref="A1:M134"/>
  <sheetViews>
    <sheetView workbookViewId="0">
      <pane ySplit="4" topLeftCell="A125" activePane="bottomLeft" state="frozen"/>
      <selection pane="bottomLeft" activeCell="A38" sqref="A38:XFD131"/>
    </sheetView>
  </sheetViews>
  <sheetFormatPr defaultRowHeight="15" x14ac:dyDescent="0.25"/>
  <cols>
    <col min="1" max="1" width="4.42578125" style="120" bestFit="1" customWidth="1"/>
    <col min="2" max="2" width="19.7109375" style="120" bestFit="1" customWidth="1"/>
    <col min="3" max="3" width="31.140625" style="120" bestFit="1" customWidth="1"/>
    <col min="4" max="4" width="4.5703125" style="120" bestFit="1" customWidth="1"/>
    <col min="5" max="5" width="4.7109375" style="120" bestFit="1" customWidth="1"/>
    <col min="6" max="6" width="11.5703125" style="120" bestFit="1" customWidth="1"/>
    <col min="7" max="7" width="5.42578125" style="120" bestFit="1" customWidth="1"/>
    <col min="8" max="8" width="8.85546875" style="120" bestFit="1" customWidth="1"/>
    <col min="9" max="9" width="10.7109375" style="120" bestFit="1" customWidth="1"/>
    <col min="10" max="10" width="12.5703125" style="120" bestFit="1" customWidth="1"/>
    <col min="11" max="11" width="24.5703125" style="120" bestFit="1" customWidth="1"/>
    <col min="12" max="12" width="12.7109375" style="120" customWidth="1"/>
    <col min="13" max="13" width="20.42578125" style="120" customWidth="1"/>
    <col min="14" max="256" width="8.7109375" style="120"/>
    <col min="257" max="257" width="4.42578125" style="120" bestFit="1" customWidth="1"/>
    <col min="258" max="258" width="19.7109375" style="120" bestFit="1" customWidth="1"/>
    <col min="259" max="259" width="31.140625" style="120" bestFit="1" customWidth="1"/>
    <col min="260" max="260" width="4.5703125" style="120" bestFit="1" customWidth="1"/>
    <col min="261" max="261" width="4.7109375" style="120" bestFit="1" customWidth="1"/>
    <col min="262" max="262" width="11.5703125" style="120" bestFit="1" customWidth="1"/>
    <col min="263" max="263" width="5.42578125" style="120" bestFit="1" customWidth="1"/>
    <col min="264" max="264" width="8.85546875" style="120" bestFit="1" customWidth="1"/>
    <col min="265" max="265" width="10.7109375" style="120" bestFit="1" customWidth="1"/>
    <col min="266" max="266" width="12.5703125" style="120" bestFit="1" customWidth="1"/>
    <col min="267" max="267" width="24.5703125" style="120" bestFit="1" customWidth="1"/>
    <col min="268" max="268" width="12.7109375" style="120" customWidth="1"/>
    <col min="269" max="269" width="20.42578125" style="120" customWidth="1"/>
    <col min="270" max="512" width="8.7109375" style="120"/>
    <col min="513" max="513" width="4.42578125" style="120" bestFit="1" customWidth="1"/>
    <col min="514" max="514" width="19.7109375" style="120" bestFit="1" customWidth="1"/>
    <col min="515" max="515" width="31.140625" style="120" bestFit="1" customWidth="1"/>
    <col min="516" max="516" width="4.5703125" style="120" bestFit="1" customWidth="1"/>
    <col min="517" max="517" width="4.7109375" style="120" bestFit="1" customWidth="1"/>
    <col min="518" max="518" width="11.5703125" style="120" bestFit="1" customWidth="1"/>
    <col min="519" max="519" width="5.42578125" style="120" bestFit="1" customWidth="1"/>
    <col min="520" max="520" width="8.85546875" style="120" bestFit="1" customWidth="1"/>
    <col min="521" max="521" width="10.7109375" style="120" bestFit="1" customWidth="1"/>
    <col min="522" max="522" width="12.5703125" style="120" bestFit="1" customWidth="1"/>
    <col min="523" max="523" width="24.5703125" style="120" bestFit="1" customWidth="1"/>
    <col min="524" max="524" width="12.7109375" style="120" customWidth="1"/>
    <col min="525" max="525" width="20.42578125" style="120" customWidth="1"/>
    <col min="526" max="768" width="8.7109375" style="120"/>
    <col min="769" max="769" width="4.42578125" style="120" bestFit="1" customWidth="1"/>
    <col min="770" max="770" width="19.7109375" style="120" bestFit="1" customWidth="1"/>
    <col min="771" max="771" width="31.140625" style="120" bestFit="1" customWidth="1"/>
    <col min="772" max="772" width="4.5703125" style="120" bestFit="1" customWidth="1"/>
    <col min="773" max="773" width="4.7109375" style="120" bestFit="1" customWidth="1"/>
    <col min="774" max="774" width="11.5703125" style="120" bestFit="1" customWidth="1"/>
    <col min="775" max="775" width="5.42578125" style="120" bestFit="1" customWidth="1"/>
    <col min="776" max="776" width="8.85546875" style="120" bestFit="1" customWidth="1"/>
    <col min="777" max="777" width="10.7109375" style="120" bestFit="1" customWidth="1"/>
    <col min="778" max="778" width="12.5703125" style="120" bestFit="1" customWidth="1"/>
    <col min="779" max="779" width="24.5703125" style="120" bestFit="1" customWidth="1"/>
    <col min="780" max="780" width="12.7109375" style="120" customWidth="1"/>
    <col min="781" max="781" width="20.42578125" style="120" customWidth="1"/>
    <col min="782" max="1024" width="8.7109375" style="120"/>
    <col min="1025" max="1025" width="4.42578125" style="120" bestFit="1" customWidth="1"/>
    <col min="1026" max="1026" width="19.7109375" style="120" bestFit="1" customWidth="1"/>
    <col min="1027" max="1027" width="31.140625" style="120" bestFit="1" customWidth="1"/>
    <col min="1028" max="1028" width="4.5703125" style="120" bestFit="1" customWidth="1"/>
    <col min="1029" max="1029" width="4.7109375" style="120" bestFit="1" customWidth="1"/>
    <col min="1030" max="1030" width="11.5703125" style="120" bestFit="1" customWidth="1"/>
    <col min="1031" max="1031" width="5.42578125" style="120" bestFit="1" customWidth="1"/>
    <col min="1032" max="1032" width="8.85546875" style="120" bestFit="1" customWidth="1"/>
    <col min="1033" max="1033" width="10.7109375" style="120" bestFit="1" customWidth="1"/>
    <col min="1034" max="1034" width="12.5703125" style="120" bestFit="1" customWidth="1"/>
    <col min="1035" max="1035" width="24.5703125" style="120" bestFit="1" customWidth="1"/>
    <col min="1036" max="1036" width="12.7109375" style="120" customWidth="1"/>
    <col min="1037" max="1037" width="20.42578125" style="120" customWidth="1"/>
    <col min="1038" max="1280" width="8.7109375" style="120"/>
    <col min="1281" max="1281" width="4.42578125" style="120" bestFit="1" customWidth="1"/>
    <col min="1282" max="1282" width="19.7109375" style="120" bestFit="1" customWidth="1"/>
    <col min="1283" max="1283" width="31.140625" style="120" bestFit="1" customWidth="1"/>
    <col min="1284" max="1284" width="4.5703125" style="120" bestFit="1" customWidth="1"/>
    <col min="1285" max="1285" width="4.7109375" style="120" bestFit="1" customWidth="1"/>
    <col min="1286" max="1286" width="11.5703125" style="120" bestFit="1" customWidth="1"/>
    <col min="1287" max="1287" width="5.42578125" style="120" bestFit="1" customWidth="1"/>
    <col min="1288" max="1288" width="8.85546875" style="120" bestFit="1" customWidth="1"/>
    <col min="1289" max="1289" width="10.7109375" style="120" bestFit="1" customWidth="1"/>
    <col min="1290" max="1290" width="12.5703125" style="120" bestFit="1" customWidth="1"/>
    <col min="1291" max="1291" width="24.5703125" style="120" bestFit="1" customWidth="1"/>
    <col min="1292" max="1292" width="12.7109375" style="120" customWidth="1"/>
    <col min="1293" max="1293" width="20.42578125" style="120" customWidth="1"/>
    <col min="1294" max="1536" width="8.7109375" style="120"/>
    <col min="1537" max="1537" width="4.42578125" style="120" bestFit="1" customWidth="1"/>
    <col min="1538" max="1538" width="19.7109375" style="120" bestFit="1" customWidth="1"/>
    <col min="1539" max="1539" width="31.140625" style="120" bestFit="1" customWidth="1"/>
    <col min="1540" max="1540" width="4.5703125" style="120" bestFit="1" customWidth="1"/>
    <col min="1541" max="1541" width="4.7109375" style="120" bestFit="1" customWidth="1"/>
    <col min="1542" max="1542" width="11.5703125" style="120" bestFit="1" customWidth="1"/>
    <col min="1543" max="1543" width="5.42578125" style="120" bestFit="1" customWidth="1"/>
    <col min="1544" max="1544" width="8.85546875" style="120" bestFit="1" customWidth="1"/>
    <col min="1545" max="1545" width="10.7109375" style="120" bestFit="1" customWidth="1"/>
    <col min="1546" max="1546" width="12.5703125" style="120" bestFit="1" customWidth="1"/>
    <col min="1547" max="1547" width="24.5703125" style="120" bestFit="1" customWidth="1"/>
    <col min="1548" max="1548" width="12.7109375" style="120" customWidth="1"/>
    <col min="1549" max="1549" width="20.42578125" style="120" customWidth="1"/>
    <col min="1550" max="1792" width="8.7109375" style="120"/>
    <col min="1793" max="1793" width="4.42578125" style="120" bestFit="1" customWidth="1"/>
    <col min="1794" max="1794" width="19.7109375" style="120" bestFit="1" customWidth="1"/>
    <col min="1795" max="1795" width="31.140625" style="120" bestFit="1" customWidth="1"/>
    <col min="1796" max="1796" width="4.5703125" style="120" bestFit="1" customWidth="1"/>
    <col min="1797" max="1797" width="4.7109375" style="120" bestFit="1" customWidth="1"/>
    <col min="1798" max="1798" width="11.5703125" style="120" bestFit="1" customWidth="1"/>
    <col min="1799" max="1799" width="5.42578125" style="120" bestFit="1" customWidth="1"/>
    <col min="1800" max="1800" width="8.85546875" style="120" bestFit="1" customWidth="1"/>
    <col min="1801" max="1801" width="10.7109375" style="120" bestFit="1" customWidth="1"/>
    <col min="1802" max="1802" width="12.5703125" style="120" bestFit="1" customWidth="1"/>
    <col min="1803" max="1803" width="24.5703125" style="120" bestFit="1" customWidth="1"/>
    <col min="1804" max="1804" width="12.7109375" style="120" customWidth="1"/>
    <col min="1805" max="1805" width="20.42578125" style="120" customWidth="1"/>
    <col min="1806" max="2048" width="8.7109375" style="120"/>
    <col min="2049" max="2049" width="4.42578125" style="120" bestFit="1" customWidth="1"/>
    <col min="2050" max="2050" width="19.7109375" style="120" bestFit="1" customWidth="1"/>
    <col min="2051" max="2051" width="31.140625" style="120" bestFit="1" customWidth="1"/>
    <col min="2052" max="2052" width="4.5703125" style="120" bestFit="1" customWidth="1"/>
    <col min="2053" max="2053" width="4.7109375" style="120" bestFit="1" customWidth="1"/>
    <col min="2054" max="2054" width="11.5703125" style="120" bestFit="1" customWidth="1"/>
    <col min="2055" max="2055" width="5.42578125" style="120" bestFit="1" customWidth="1"/>
    <col min="2056" max="2056" width="8.85546875" style="120" bestFit="1" customWidth="1"/>
    <col min="2057" max="2057" width="10.7109375" style="120" bestFit="1" customWidth="1"/>
    <col min="2058" max="2058" width="12.5703125" style="120" bestFit="1" customWidth="1"/>
    <col min="2059" max="2059" width="24.5703125" style="120" bestFit="1" customWidth="1"/>
    <col min="2060" max="2060" width="12.7109375" style="120" customWidth="1"/>
    <col min="2061" max="2061" width="20.42578125" style="120" customWidth="1"/>
    <col min="2062" max="2304" width="8.7109375" style="120"/>
    <col min="2305" max="2305" width="4.42578125" style="120" bestFit="1" customWidth="1"/>
    <col min="2306" max="2306" width="19.7109375" style="120" bestFit="1" customWidth="1"/>
    <col min="2307" max="2307" width="31.140625" style="120" bestFit="1" customWidth="1"/>
    <col min="2308" max="2308" width="4.5703125" style="120" bestFit="1" customWidth="1"/>
    <col min="2309" max="2309" width="4.7109375" style="120" bestFit="1" customWidth="1"/>
    <col min="2310" max="2310" width="11.5703125" style="120" bestFit="1" customWidth="1"/>
    <col min="2311" max="2311" width="5.42578125" style="120" bestFit="1" customWidth="1"/>
    <col min="2312" max="2312" width="8.85546875" style="120" bestFit="1" customWidth="1"/>
    <col min="2313" max="2313" width="10.7109375" style="120" bestFit="1" customWidth="1"/>
    <col min="2314" max="2314" width="12.5703125" style="120" bestFit="1" customWidth="1"/>
    <col min="2315" max="2315" width="24.5703125" style="120" bestFit="1" customWidth="1"/>
    <col min="2316" max="2316" width="12.7109375" style="120" customWidth="1"/>
    <col min="2317" max="2317" width="20.42578125" style="120" customWidth="1"/>
    <col min="2318" max="2560" width="8.7109375" style="120"/>
    <col min="2561" max="2561" width="4.42578125" style="120" bestFit="1" customWidth="1"/>
    <col min="2562" max="2562" width="19.7109375" style="120" bestFit="1" customWidth="1"/>
    <col min="2563" max="2563" width="31.140625" style="120" bestFit="1" customWidth="1"/>
    <col min="2564" max="2564" width="4.5703125" style="120" bestFit="1" customWidth="1"/>
    <col min="2565" max="2565" width="4.7109375" style="120" bestFit="1" customWidth="1"/>
    <col min="2566" max="2566" width="11.5703125" style="120" bestFit="1" customWidth="1"/>
    <col min="2567" max="2567" width="5.42578125" style="120" bestFit="1" customWidth="1"/>
    <col min="2568" max="2568" width="8.85546875" style="120" bestFit="1" customWidth="1"/>
    <col min="2569" max="2569" width="10.7109375" style="120" bestFit="1" customWidth="1"/>
    <col min="2570" max="2570" width="12.5703125" style="120" bestFit="1" customWidth="1"/>
    <col min="2571" max="2571" width="24.5703125" style="120" bestFit="1" customWidth="1"/>
    <col min="2572" max="2572" width="12.7109375" style="120" customWidth="1"/>
    <col min="2573" max="2573" width="20.42578125" style="120" customWidth="1"/>
    <col min="2574" max="2816" width="8.7109375" style="120"/>
    <col min="2817" max="2817" width="4.42578125" style="120" bestFit="1" customWidth="1"/>
    <col min="2818" max="2818" width="19.7109375" style="120" bestFit="1" customWidth="1"/>
    <col min="2819" max="2819" width="31.140625" style="120" bestFit="1" customWidth="1"/>
    <col min="2820" max="2820" width="4.5703125" style="120" bestFit="1" customWidth="1"/>
    <col min="2821" max="2821" width="4.7109375" style="120" bestFit="1" customWidth="1"/>
    <col min="2822" max="2822" width="11.5703125" style="120" bestFit="1" customWidth="1"/>
    <col min="2823" max="2823" width="5.42578125" style="120" bestFit="1" customWidth="1"/>
    <col min="2824" max="2824" width="8.85546875" style="120" bestFit="1" customWidth="1"/>
    <col min="2825" max="2825" width="10.7109375" style="120" bestFit="1" customWidth="1"/>
    <col min="2826" max="2826" width="12.5703125" style="120" bestFit="1" customWidth="1"/>
    <col min="2827" max="2827" width="24.5703125" style="120" bestFit="1" customWidth="1"/>
    <col min="2828" max="2828" width="12.7109375" style="120" customWidth="1"/>
    <col min="2829" max="2829" width="20.42578125" style="120" customWidth="1"/>
    <col min="2830" max="3072" width="8.7109375" style="120"/>
    <col min="3073" max="3073" width="4.42578125" style="120" bestFit="1" customWidth="1"/>
    <col min="3074" max="3074" width="19.7109375" style="120" bestFit="1" customWidth="1"/>
    <col min="3075" max="3075" width="31.140625" style="120" bestFit="1" customWidth="1"/>
    <col min="3076" max="3076" width="4.5703125" style="120" bestFit="1" customWidth="1"/>
    <col min="3077" max="3077" width="4.7109375" style="120" bestFit="1" customWidth="1"/>
    <col min="3078" max="3078" width="11.5703125" style="120" bestFit="1" customWidth="1"/>
    <col min="3079" max="3079" width="5.42578125" style="120" bestFit="1" customWidth="1"/>
    <col min="3080" max="3080" width="8.85546875" style="120" bestFit="1" customWidth="1"/>
    <col min="3081" max="3081" width="10.7109375" style="120" bestFit="1" customWidth="1"/>
    <col min="3082" max="3082" width="12.5703125" style="120" bestFit="1" customWidth="1"/>
    <col min="3083" max="3083" width="24.5703125" style="120" bestFit="1" customWidth="1"/>
    <col min="3084" max="3084" width="12.7109375" style="120" customWidth="1"/>
    <col min="3085" max="3085" width="20.42578125" style="120" customWidth="1"/>
    <col min="3086" max="3328" width="8.7109375" style="120"/>
    <col min="3329" max="3329" width="4.42578125" style="120" bestFit="1" customWidth="1"/>
    <col min="3330" max="3330" width="19.7109375" style="120" bestFit="1" customWidth="1"/>
    <col min="3331" max="3331" width="31.140625" style="120" bestFit="1" customWidth="1"/>
    <col min="3332" max="3332" width="4.5703125" style="120" bestFit="1" customWidth="1"/>
    <col min="3333" max="3333" width="4.7109375" style="120" bestFit="1" customWidth="1"/>
    <col min="3334" max="3334" width="11.5703125" style="120" bestFit="1" customWidth="1"/>
    <col min="3335" max="3335" width="5.42578125" style="120" bestFit="1" customWidth="1"/>
    <col min="3336" max="3336" width="8.85546875" style="120" bestFit="1" customWidth="1"/>
    <col min="3337" max="3337" width="10.7109375" style="120" bestFit="1" customWidth="1"/>
    <col min="3338" max="3338" width="12.5703125" style="120" bestFit="1" customWidth="1"/>
    <col min="3339" max="3339" width="24.5703125" style="120" bestFit="1" customWidth="1"/>
    <col min="3340" max="3340" width="12.7109375" style="120" customWidth="1"/>
    <col min="3341" max="3341" width="20.42578125" style="120" customWidth="1"/>
    <col min="3342" max="3584" width="8.7109375" style="120"/>
    <col min="3585" max="3585" width="4.42578125" style="120" bestFit="1" customWidth="1"/>
    <col min="3586" max="3586" width="19.7109375" style="120" bestFit="1" customWidth="1"/>
    <col min="3587" max="3587" width="31.140625" style="120" bestFit="1" customWidth="1"/>
    <col min="3588" max="3588" width="4.5703125" style="120" bestFit="1" customWidth="1"/>
    <col min="3589" max="3589" width="4.7109375" style="120" bestFit="1" customWidth="1"/>
    <col min="3590" max="3590" width="11.5703125" style="120" bestFit="1" customWidth="1"/>
    <col min="3591" max="3591" width="5.42578125" style="120" bestFit="1" customWidth="1"/>
    <col min="3592" max="3592" width="8.85546875" style="120" bestFit="1" customWidth="1"/>
    <col min="3593" max="3593" width="10.7109375" style="120" bestFit="1" customWidth="1"/>
    <col min="3594" max="3594" width="12.5703125" style="120" bestFit="1" customWidth="1"/>
    <col min="3595" max="3595" width="24.5703125" style="120" bestFit="1" customWidth="1"/>
    <col min="3596" max="3596" width="12.7109375" style="120" customWidth="1"/>
    <col min="3597" max="3597" width="20.42578125" style="120" customWidth="1"/>
    <col min="3598" max="3840" width="8.7109375" style="120"/>
    <col min="3841" max="3841" width="4.42578125" style="120" bestFit="1" customWidth="1"/>
    <col min="3842" max="3842" width="19.7109375" style="120" bestFit="1" customWidth="1"/>
    <col min="3843" max="3843" width="31.140625" style="120" bestFit="1" customWidth="1"/>
    <col min="3844" max="3844" width="4.5703125" style="120" bestFit="1" customWidth="1"/>
    <col min="3845" max="3845" width="4.7109375" style="120" bestFit="1" customWidth="1"/>
    <col min="3846" max="3846" width="11.5703125" style="120" bestFit="1" customWidth="1"/>
    <col min="3847" max="3847" width="5.42578125" style="120" bestFit="1" customWidth="1"/>
    <col min="3848" max="3848" width="8.85546875" style="120" bestFit="1" customWidth="1"/>
    <col min="3849" max="3849" width="10.7109375" style="120" bestFit="1" customWidth="1"/>
    <col min="3850" max="3850" width="12.5703125" style="120" bestFit="1" customWidth="1"/>
    <col min="3851" max="3851" width="24.5703125" style="120" bestFit="1" customWidth="1"/>
    <col min="3852" max="3852" width="12.7109375" style="120" customWidth="1"/>
    <col min="3853" max="3853" width="20.42578125" style="120" customWidth="1"/>
    <col min="3854" max="4096" width="8.7109375" style="120"/>
    <col min="4097" max="4097" width="4.42578125" style="120" bestFit="1" customWidth="1"/>
    <col min="4098" max="4098" width="19.7109375" style="120" bestFit="1" customWidth="1"/>
    <col min="4099" max="4099" width="31.140625" style="120" bestFit="1" customWidth="1"/>
    <col min="4100" max="4100" width="4.5703125" style="120" bestFit="1" customWidth="1"/>
    <col min="4101" max="4101" width="4.7109375" style="120" bestFit="1" customWidth="1"/>
    <col min="4102" max="4102" width="11.5703125" style="120" bestFit="1" customWidth="1"/>
    <col min="4103" max="4103" width="5.42578125" style="120" bestFit="1" customWidth="1"/>
    <col min="4104" max="4104" width="8.85546875" style="120" bestFit="1" customWidth="1"/>
    <col min="4105" max="4105" width="10.7109375" style="120" bestFit="1" customWidth="1"/>
    <col min="4106" max="4106" width="12.5703125" style="120" bestFit="1" customWidth="1"/>
    <col min="4107" max="4107" width="24.5703125" style="120" bestFit="1" customWidth="1"/>
    <col min="4108" max="4108" width="12.7109375" style="120" customWidth="1"/>
    <col min="4109" max="4109" width="20.42578125" style="120" customWidth="1"/>
    <col min="4110" max="4352" width="8.7109375" style="120"/>
    <col min="4353" max="4353" width="4.42578125" style="120" bestFit="1" customWidth="1"/>
    <col min="4354" max="4354" width="19.7109375" style="120" bestFit="1" customWidth="1"/>
    <col min="4355" max="4355" width="31.140625" style="120" bestFit="1" customWidth="1"/>
    <col min="4356" max="4356" width="4.5703125" style="120" bestFit="1" customWidth="1"/>
    <col min="4357" max="4357" width="4.7109375" style="120" bestFit="1" customWidth="1"/>
    <col min="4358" max="4358" width="11.5703125" style="120" bestFit="1" customWidth="1"/>
    <col min="4359" max="4359" width="5.42578125" style="120" bestFit="1" customWidth="1"/>
    <col min="4360" max="4360" width="8.85546875" style="120" bestFit="1" customWidth="1"/>
    <col min="4361" max="4361" width="10.7109375" style="120" bestFit="1" customWidth="1"/>
    <col min="4362" max="4362" width="12.5703125" style="120" bestFit="1" customWidth="1"/>
    <col min="4363" max="4363" width="24.5703125" style="120" bestFit="1" customWidth="1"/>
    <col min="4364" max="4364" width="12.7109375" style="120" customWidth="1"/>
    <col min="4365" max="4365" width="20.42578125" style="120" customWidth="1"/>
    <col min="4366" max="4608" width="8.7109375" style="120"/>
    <col min="4609" max="4609" width="4.42578125" style="120" bestFit="1" customWidth="1"/>
    <col min="4610" max="4610" width="19.7109375" style="120" bestFit="1" customWidth="1"/>
    <col min="4611" max="4611" width="31.140625" style="120" bestFit="1" customWidth="1"/>
    <col min="4612" max="4612" width="4.5703125" style="120" bestFit="1" customWidth="1"/>
    <col min="4613" max="4613" width="4.7109375" style="120" bestFit="1" customWidth="1"/>
    <col min="4614" max="4614" width="11.5703125" style="120" bestFit="1" customWidth="1"/>
    <col min="4615" max="4615" width="5.42578125" style="120" bestFit="1" customWidth="1"/>
    <col min="4616" max="4616" width="8.85546875" style="120" bestFit="1" customWidth="1"/>
    <col min="4617" max="4617" width="10.7109375" style="120" bestFit="1" customWidth="1"/>
    <col min="4618" max="4618" width="12.5703125" style="120" bestFit="1" customWidth="1"/>
    <col min="4619" max="4619" width="24.5703125" style="120" bestFit="1" customWidth="1"/>
    <col min="4620" max="4620" width="12.7109375" style="120" customWidth="1"/>
    <col min="4621" max="4621" width="20.42578125" style="120" customWidth="1"/>
    <col min="4622" max="4864" width="8.7109375" style="120"/>
    <col min="4865" max="4865" width="4.42578125" style="120" bestFit="1" customWidth="1"/>
    <col min="4866" max="4866" width="19.7109375" style="120" bestFit="1" customWidth="1"/>
    <col min="4867" max="4867" width="31.140625" style="120" bestFit="1" customWidth="1"/>
    <col min="4868" max="4868" width="4.5703125" style="120" bestFit="1" customWidth="1"/>
    <col min="4869" max="4869" width="4.7109375" style="120" bestFit="1" customWidth="1"/>
    <col min="4870" max="4870" width="11.5703125" style="120" bestFit="1" customWidth="1"/>
    <col min="4871" max="4871" width="5.42578125" style="120" bestFit="1" customWidth="1"/>
    <col min="4872" max="4872" width="8.85546875" style="120" bestFit="1" customWidth="1"/>
    <col min="4873" max="4873" width="10.7109375" style="120" bestFit="1" customWidth="1"/>
    <col min="4874" max="4874" width="12.5703125" style="120" bestFit="1" customWidth="1"/>
    <col min="4875" max="4875" width="24.5703125" style="120" bestFit="1" customWidth="1"/>
    <col min="4876" max="4876" width="12.7109375" style="120" customWidth="1"/>
    <col min="4877" max="4877" width="20.42578125" style="120" customWidth="1"/>
    <col min="4878" max="5120" width="8.7109375" style="120"/>
    <col min="5121" max="5121" width="4.42578125" style="120" bestFit="1" customWidth="1"/>
    <col min="5122" max="5122" width="19.7109375" style="120" bestFit="1" customWidth="1"/>
    <col min="5123" max="5123" width="31.140625" style="120" bestFit="1" customWidth="1"/>
    <col min="5124" max="5124" width="4.5703125" style="120" bestFit="1" customWidth="1"/>
    <col min="5125" max="5125" width="4.7109375" style="120" bestFit="1" customWidth="1"/>
    <col min="5126" max="5126" width="11.5703125" style="120" bestFit="1" customWidth="1"/>
    <col min="5127" max="5127" width="5.42578125" style="120" bestFit="1" customWidth="1"/>
    <col min="5128" max="5128" width="8.85546875" style="120" bestFit="1" customWidth="1"/>
    <col min="5129" max="5129" width="10.7109375" style="120" bestFit="1" customWidth="1"/>
    <col min="5130" max="5130" width="12.5703125" style="120" bestFit="1" customWidth="1"/>
    <col min="5131" max="5131" width="24.5703125" style="120" bestFit="1" customWidth="1"/>
    <col min="5132" max="5132" width="12.7109375" style="120" customWidth="1"/>
    <col min="5133" max="5133" width="20.42578125" style="120" customWidth="1"/>
    <col min="5134" max="5376" width="8.7109375" style="120"/>
    <col min="5377" max="5377" width="4.42578125" style="120" bestFit="1" customWidth="1"/>
    <col min="5378" max="5378" width="19.7109375" style="120" bestFit="1" customWidth="1"/>
    <col min="5379" max="5379" width="31.140625" style="120" bestFit="1" customWidth="1"/>
    <col min="5380" max="5380" width="4.5703125" style="120" bestFit="1" customWidth="1"/>
    <col min="5381" max="5381" width="4.7109375" style="120" bestFit="1" customWidth="1"/>
    <col min="5382" max="5382" width="11.5703125" style="120" bestFit="1" customWidth="1"/>
    <col min="5383" max="5383" width="5.42578125" style="120" bestFit="1" customWidth="1"/>
    <col min="5384" max="5384" width="8.85546875" style="120" bestFit="1" customWidth="1"/>
    <col min="5385" max="5385" width="10.7109375" style="120" bestFit="1" customWidth="1"/>
    <col min="5386" max="5386" width="12.5703125" style="120" bestFit="1" customWidth="1"/>
    <col min="5387" max="5387" width="24.5703125" style="120" bestFit="1" customWidth="1"/>
    <col min="5388" max="5388" width="12.7109375" style="120" customWidth="1"/>
    <col min="5389" max="5389" width="20.42578125" style="120" customWidth="1"/>
    <col min="5390" max="5632" width="8.7109375" style="120"/>
    <col min="5633" max="5633" width="4.42578125" style="120" bestFit="1" customWidth="1"/>
    <col min="5634" max="5634" width="19.7109375" style="120" bestFit="1" customWidth="1"/>
    <col min="5635" max="5635" width="31.140625" style="120" bestFit="1" customWidth="1"/>
    <col min="5636" max="5636" width="4.5703125" style="120" bestFit="1" customWidth="1"/>
    <col min="5637" max="5637" width="4.7109375" style="120" bestFit="1" customWidth="1"/>
    <col min="5638" max="5638" width="11.5703125" style="120" bestFit="1" customWidth="1"/>
    <col min="5639" max="5639" width="5.42578125" style="120" bestFit="1" customWidth="1"/>
    <col min="5640" max="5640" width="8.85546875" style="120" bestFit="1" customWidth="1"/>
    <col min="5641" max="5641" width="10.7109375" style="120" bestFit="1" customWidth="1"/>
    <col min="5642" max="5642" width="12.5703125" style="120" bestFit="1" customWidth="1"/>
    <col min="5643" max="5643" width="24.5703125" style="120" bestFit="1" customWidth="1"/>
    <col min="5644" max="5644" width="12.7109375" style="120" customWidth="1"/>
    <col min="5645" max="5645" width="20.42578125" style="120" customWidth="1"/>
    <col min="5646" max="5888" width="8.7109375" style="120"/>
    <col min="5889" max="5889" width="4.42578125" style="120" bestFit="1" customWidth="1"/>
    <col min="5890" max="5890" width="19.7109375" style="120" bestFit="1" customWidth="1"/>
    <col min="5891" max="5891" width="31.140625" style="120" bestFit="1" customWidth="1"/>
    <col min="5892" max="5892" width="4.5703125" style="120" bestFit="1" customWidth="1"/>
    <col min="5893" max="5893" width="4.7109375" style="120" bestFit="1" customWidth="1"/>
    <col min="5894" max="5894" width="11.5703125" style="120" bestFit="1" customWidth="1"/>
    <col min="5895" max="5895" width="5.42578125" style="120" bestFit="1" customWidth="1"/>
    <col min="5896" max="5896" width="8.85546875" style="120" bestFit="1" customWidth="1"/>
    <col min="5897" max="5897" width="10.7109375" style="120" bestFit="1" customWidth="1"/>
    <col min="5898" max="5898" width="12.5703125" style="120" bestFit="1" customWidth="1"/>
    <col min="5899" max="5899" width="24.5703125" style="120" bestFit="1" customWidth="1"/>
    <col min="5900" max="5900" width="12.7109375" style="120" customWidth="1"/>
    <col min="5901" max="5901" width="20.42578125" style="120" customWidth="1"/>
    <col min="5902" max="6144" width="8.7109375" style="120"/>
    <col min="6145" max="6145" width="4.42578125" style="120" bestFit="1" customWidth="1"/>
    <col min="6146" max="6146" width="19.7109375" style="120" bestFit="1" customWidth="1"/>
    <col min="6147" max="6147" width="31.140625" style="120" bestFit="1" customWidth="1"/>
    <col min="6148" max="6148" width="4.5703125" style="120" bestFit="1" customWidth="1"/>
    <col min="6149" max="6149" width="4.7109375" style="120" bestFit="1" customWidth="1"/>
    <col min="6150" max="6150" width="11.5703125" style="120" bestFit="1" customWidth="1"/>
    <col min="6151" max="6151" width="5.42578125" style="120" bestFit="1" customWidth="1"/>
    <col min="6152" max="6152" width="8.85546875" style="120" bestFit="1" customWidth="1"/>
    <col min="6153" max="6153" width="10.7109375" style="120" bestFit="1" customWidth="1"/>
    <col min="6154" max="6154" width="12.5703125" style="120" bestFit="1" customWidth="1"/>
    <col min="6155" max="6155" width="24.5703125" style="120" bestFit="1" customWidth="1"/>
    <col min="6156" max="6156" width="12.7109375" style="120" customWidth="1"/>
    <col min="6157" max="6157" width="20.42578125" style="120" customWidth="1"/>
    <col min="6158" max="6400" width="8.7109375" style="120"/>
    <col min="6401" max="6401" width="4.42578125" style="120" bestFit="1" customWidth="1"/>
    <col min="6402" max="6402" width="19.7109375" style="120" bestFit="1" customWidth="1"/>
    <col min="6403" max="6403" width="31.140625" style="120" bestFit="1" customWidth="1"/>
    <col min="6404" max="6404" width="4.5703125" style="120" bestFit="1" customWidth="1"/>
    <col min="6405" max="6405" width="4.7109375" style="120" bestFit="1" customWidth="1"/>
    <col min="6406" max="6406" width="11.5703125" style="120" bestFit="1" customWidth="1"/>
    <col min="6407" max="6407" width="5.42578125" style="120" bestFit="1" customWidth="1"/>
    <col min="6408" max="6408" width="8.85546875" style="120" bestFit="1" customWidth="1"/>
    <col min="6409" max="6409" width="10.7109375" style="120" bestFit="1" customWidth="1"/>
    <col min="6410" max="6410" width="12.5703125" style="120" bestFit="1" customWidth="1"/>
    <col min="6411" max="6411" width="24.5703125" style="120" bestFit="1" customWidth="1"/>
    <col min="6412" max="6412" width="12.7109375" style="120" customWidth="1"/>
    <col min="6413" max="6413" width="20.42578125" style="120" customWidth="1"/>
    <col min="6414" max="6656" width="8.7109375" style="120"/>
    <col min="6657" max="6657" width="4.42578125" style="120" bestFit="1" customWidth="1"/>
    <col min="6658" max="6658" width="19.7109375" style="120" bestFit="1" customWidth="1"/>
    <col min="6659" max="6659" width="31.140625" style="120" bestFit="1" customWidth="1"/>
    <col min="6660" max="6660" width="4.5703125" style="120" bestFit="1" customWidth="1"/>
    <col min="6661" max="6661" width="4.7109375" style="120" bestFit="1" customWidth="1"/>
    <col min="6662" max="6662" width="11.5703125" style="120" bestFit="1" customWidth="1"/>
    <col min="6663" max="6663" width="5.42578125" style="120" bestFit="1" customWidth="1"/>
    <col min="6664" max="6664" width="8.85546875" style="120" bestFit="1" customWidth="1"/>
    <col min="6665" max="6665" width="10.7109375" style="120" bestFit="1" customWidth="1"/>
    <col min="6666" max="6666" width="12.5703125" style="120" bestFit="1" customWidth="1"/>
    <col min="6667" max="6667" width="24.5703125" style="120" bestFit="1" customWidth="1"/>
    <col min="6668" max="6668" width="12.7109375" style="120" customWidth="1"/>
    <col min="6669" max="6669" width="20.42578125" style="120" customWidth="1"/>
    <col min="6670" max="6912" width="8.7109375" style="120"/>
    <col min="6913" max="6913" width="4.42578125" style="120" bestFit="1" customWidth="1"/>
    <col min="6914" max="6914" width="19.7109375" style="120" bestFit="1" customWidth="1"/>
    <col min="6915" max="6915" width="31.140625" style="120" bestFit="1" customWidth="1"/>
    <col min="6916" max="6916" width="4.5703125" style="120" bestFit="1" customWidth="1"/>
    <col min="6917" max="6917" width="4.7109375" style="120" bestFit="1" customWidth="1"/>
    <col min="6918" max="6918" width="11.5703125" style="120" bestFit="1" customWidth="1"/>
    <col min="6919" max="6919" width="5.42578125" style="120" bestFit="1" customWidth="1"/>
    <col min="6920" max="6920" width="8.85546875" style="120" bestFit="1" customWidth="1"/>
    <col min="6921" max="6921" width="10.7109375" style="120" bestFit="1" customWidth="1"/>
    <col min="6922" max="6922" width="12.5703125" style="120" bestFit="1" customWidth="1"/>
    <col min="6923" max="6923" width="24.5703125" style="120" bestFit="1" customWidth="1"/>
    <col min="6924" max="6924" width="12.7109375" style="120" customWidth="1"/>
    <col min="6925" max="6925" width="20.42578125" style="120" customWidth="1"/>
    <col min="6926" max="7168" width="8.7109375" style="120"/>
    <col min="7169" max="7169" width="4.42578125" style="120" bestFit="1" customWidth="1"/>
    <col min="7170" max="7170" width="19.7109375" style="120" bestFit="1" customWidth="1"/>
    <col min="7171" max="7171" width="31.140625" style="120" bestFit="1" customWidth="1"/>
    <col min="7172" max="7172" width="4.5703125" style="120" bestFit="1" customWidth="1"/>
    <col min="7173" max="7173" width="4.7109375" style="120" bestFit="1" customWidth="1"/>
    <col min="7174" max="7174" width="11.5703125" style="120" bestFit="1" customWidth="1"/>
    <col min="7175" max="7175" width="5.42578125" style="120" bestFit="1" customWidth="1"/>
    <col min="7176" max="7176" width="8.85546875" style="120" bestFit="1" customWidth="1"/>
    <col min="7177" max="7177" width="10.7109375" style="120" bestFit="1" customWidth="1"/>
    <col min="7178" max="7178" width="12.5703125" style="120" bestFit="1" customWidth="1"/>
    <col min="7179" max="7179" width="24.5703125" style="120" bestFit="1" customWidth="1"/>
    <col min="7180" max="7180" width="12.7109375" style="120" customWidth="1"/>
    <col min="7181" max="7181" width="20.42578125" style="120" customWidth="1"/>
    <col min="7182" max="7424" width="8.7109375" style="120"/>
    <col min="7425" max="7425" width="4.42578125" style="120" bestFit="1" customWidth="1"/>
    <col min="7426" max="7426" width="19.7109375" style="120" bestFit="1" customWidth="1"/>
    <col min="7427" max="7427" width="31.140625" style="120" bestFit="1" customWidth="1"/>
    <col min="7428" max="7428" width="4.5703125" style="120" bestFit="1" customWidth="1"/>
    <col min="7429" max="7429" width="4.7109375" style="120" bestFit="1" customWidth="1"/>
    <col min="7430" max="7430" width="11.5703125" style="120" bestFit="1" customWidth="1"/>
    <col min="7431" max="7431" width="5.42578125" style="120" bestFit="1" customWidth="1"/>
    <col min="7432" max="7432" width="8.85546875" style="120" bestFit="1" customWidth="1"/>
    <col min="7433" max="7433" width="10.7109375" style="120" bestFit="1" customWidth="1"/>
    <col min="7434" max="7434" width="12.5703125" style="120" bestFit="1" customWidth="1"/>
    <col min="7435" max="7435" width="24.5703125" style="120" bestFit="1" customWidth="1"/>
    <col min="7436" max="7436" width="12.7109375" style="120" customWidth="1"/>
    <col min="7437" max="7437" width="20.42578125" style="120" customWidth="1"/>
    <col min="7438" max="7680" width="8.7109375" style="120"/>
    <col min="7681" max="7681" width="4.42578125" style="120" bestFit="1" customWidth="1"/>
    <col min="7682" max="7682" width="19.7109375" style="120" bestFit="1" customWidth="1"/>
    <col min="7683" max="7683" width="31.140625" style="120" bestFit="1" customWidth="1"/>
    <col min="7684" max="7684" width="4.5703125" style="120" bestFit="1" customWidth="1"/>
    <col min="7685" max="7685" width="4.7109375" style="120" bestFit="1" customWidth="1"/>
    <col min="7686" max="7686" width="11.5703125" style="120" bestFit="1" customWidth="1"/>
    <col min="7687" max="7687" width="5.42578125" style="120" bestFit="1" customWidth="1"/>
    <col min="7688" max="7688" width="8.85546875" style="120" bestFit="1" customWidth="1"/>
    <col min="7689" max="7689" width="10.7109375" style="120" bestFit="1" customWidth="1"/>
    <col min="7690" max="7690" width="12.5703125" style="120" bestFit="1" customWidth="1"/>
    <col min="7691" max="7691" width="24.5703125" style="120" bestFit="1" customWidth="1"/>
    <col min="7692" max="7692" width="12.7109375" style="120" customWidth="1"/>
    <col min="7693" max="7693" width="20.42578125" style="120" customWidth="1"/>
    <col min="7694" max="7936" width="8.7109375" style="120"/>
    <col min="7937" max="7937" width="4.42578125" style="120" bestFit="1" customWidth="1"/>
    <col min="7938" max="7938" width="19.7109375" style="120" bestFit="1" customWidth="1"/>
    <col min="7939" max="7939" width="31.140625" style="120" bestFit="1" customWidth="1"/>
    <col min="7940" max="7940" width="4.5703125" style="120" bestFit="1" customWidth="1"/>
    <col min="7941" max="7941" width="4.7109375" style="120" bestFit="1" customWidth="1"/>
    <col min="7942" max="7942" width="11.5703125" style="120" bestFit="1" customWidth="1"/>
    <col min="7943" max="7943" width="5.42578125" style="120" bestFit="1" customWidth="1"/>
    <col min="7944" max="7944" width="8.85546875" style="120" bestFit="1" customWidth="1"/>
    <col min="7945" max="7945" width="10.7109375" style="120" bestFit="1" customWidth="1"/>
    <col min="7946" max="7946" width="12.5703125" style="120" bestFit="1" customWidth="1"/>
    <col min="7947" max="7947" width="24.5703125" style="120" bestFit="1" customWidth="1"/>
    <col min="7948" max="7948" width="12.7109375" style="120" customWidth="1"/>
    <col min="7949" max="7949" width="20.42578125" style="120" customWidth="1"/>
    <col min="7950" max="8192" width="8.7109375" style="120"/>
    <col min="8193" max="8193" width="4.42578125" style="120" bestFit="1" customWidth="1"/>
    <col min="8194" max="8194" width="19.7109375" style="120" bestFit="1" customWidth="1"/>
    <col min="8195" max="8195" width="31.140625" style="120" bestFit="1" customWidth="1"/>
    <col min="8196" max="8196" width="4.5703125" style="120" bestFit="1" customWidth="1"/>
    <col min="8197" max="8197" width="4.7109375" style="120" bestFit="1" customWidth="1"/>
    <col min="8198" max="8198" width="11.5703125" style="120" bestFit="1" customWidth="1"/>
    <col min="8199" max="8199" width="5.42578125" style="120" bestFit="1" customWidth="1"/>
    <col min="8200" max="8200" width="8.85546875" style="120" bestFit="1" customWidth="1"/>
    <col min="8201" max="8201" width="10.7109375" style="120" bestFit="1" customWidth="1"/>
    <col min="8202" max="8202" width="12.5703125" style="120" bestFit="1" customWidth="1"/>
    <col min="8203" max="8203" width="24.5703125" style="120" bestFit="1" customWidth="1"/>
    <col min="8204" max="8204" width="12.7109375" style="120" customWidth="1"/>
    <col min="8205" max="8205" width="20.42578125" style="120" customWidth="1"/>
    <col min="8206" max="8448" width="8.7109375" style="120"/>
    <col min="8449" max="8449" width="4.42578125" style="120" bestFit="1" customWidth="1"/>
    <col min="8450" max="8450" width="19.7109375" style="120" bestFit="1" customWidth="1"/>
    <col min="8451" max="8451" width="31.140625" style="120" bestFit="1" customWidth="1"/>
    <col min="8452" max="8452" width="4.5703125" style="120" bestFit="1" customWidth="1"/>
    <col min="8453" max="8453" width="4.7109375" style="120" bestFit="1" customWidth="1"/>
    <col min="8454" max="8454" width="11.5703125" style="120" bestFit="1" customWidth="1"/>
    <col min="8455" max="8455" width="5.42578125" style="120" bestFit="1" customWidth="1"/>
    <col min="8456" max="8456" width="8.85546875" style="120" bestFit="1" customWidth="1"/>
    <col min="8457" max="8457" width="10.7109375" style="120" bestFit="1" customWidth="1"/>
    <col min="8458" max="8458" width="12.5703125" style="120" bestFit="1" customWidth="1"/>
    <col min="8459" max="8459" width="24.5703125" style="120" bestFit="1" customWidth="1"/>
    <col min="8460" max="8460" width="12.7109375" style="120" customWidth="1"/>
    <col min="8461" max="8461" width="20.42578125" style="120" customWidth="1"/>
    <col min="8462" max="8704" width="8.7109375" style="120"/>
    <col min="8705" max="8705" width="4.42578125" style="120" bestFit="1" customWidth="1"/>
    <col min="8706" max="8706" width="19.7109375" style="120" bestFit="1" customWidth="1"/>
    <col min="8707" max="8707" width="31.140625" style="120" bestFit="1" customWidth="1"/>
    <col min="8708" max="8708" width="4.5703125" style="120" bestFit="1" customWidth="1"/>
    <col min="8709" max="8709" width="4.7109375" style="120" bestFit="1" customWidth="1"/>
    <col min="8710" max="8710" width="11.5703125" style="120" bestFit="1" customWidth="1"/>
    <col min="8711" max="8711" width="5.42578125" style="120" bestFit="1" customWidth="1"/>
    <col min="8712" max="8712" width="8.85546875" style="120" bestFit="1" customWidth="1"/>
    <col min="8713" max="8713" width="10.7109375" style="120" bestFit="1" customWidth="1"/>
    <col min="8714" max="8714" width="12.5703125" style="120" bestFit="1" customWidth="1"/>
    <col min="8715" max="8715" width="24.5703125" style="120" bestFit="1" customWidth="1"/>
    <col min="8716" max="8716" width="12.7109375" style="120" customWidth="1"/>
    <col min="8717" max="8717" width="20.42578125" style="120" customWidth="1"/>
    <col min="8718" max="8960" width="8.7109375" style="120"/>
    <col min="8961" max="8961" width="4.42578125" style="120" bestFit="1" customWidth="1"/>
    <col min="8962" max="8962" width="19.7109375" style="120" bestFit="1" customWidth="1"/>
    <col min="8963" max="8963" width="31.140625" style="120" bestFit="1" customWidth="1"/>
    <col min="8964" max="8964" width="4.5703125" style="120" bestFit="1" customWidth="1"/>
    <col min="8965" max="8965" width="4.7109375" style="120" bestFit="1" customWidth="1"/>
    <col min="8966" max="8966" width="11.5703125" style="120" bestFit="1" customWidth="1"/>
    <col min="8967" max="8967" width="5.42578125" style="120" bestFit="1" customWidth="1"/>
    <col min="8968" max="8968" width="8.85546875" style="120" bestFit="1" customWidth="1"/>
    <col min="8969" max="8969" width="10.7109375" style="120" bestFit="1" customWidth="1"/>
    <col min="8970" max="8970" width="12.5703125" style="120" bestFit="1" customWidth="1"/>
    <col min="8971" max="8971" width="24.5703125" style="120" bestFit="1" customWidth="1"/>
    <col min="8972" max="8972" width="12.7109375" style="120" customWidth="1"/>
    <col min="8973" max="8973" width="20.42578125" style="120" customWidth="1"/>
    <col min="8974" max="9216" width="8.7109375" style="120"/>
    <col min="9217" max="9217" width="4.42578125" style="120" bestFit="1" customWidth="1"/>
    <col min="9218" max="9218" width="19.7109375" style="120" bestFit="1" customWidth="1"/>
    <col min="9219" max="9219" width="31.140625" style="120" bestFit="1" customWidth="1"/>
    <col min="9220" max="9220" width="4.5703125" style="120" bestFit="1" customWidth="1"/>
    <col min="9221" max="9221" width="4.7109375" style="120" bestFit="1" customWidth="1"/>
    <col min="9222" max="9222" width="11.5703125" style="120" bestFit="1" customWidth="1"/>
    <col min="9223" max="9223" width="5.42578125" style="120" bestFit="1" customWidth="1"/>
    <col min="9224" max="9224" width="8.85546875" style="120" bestFit="1" customWidth="1"/>
    <col min="9225" max="9225" width="10.7109375" style="120" bestFit="1" customWidth="1"/>
    <col min="9226" max="9226" width="12.5703125" style="120" bestFit="1" customWidth="1"/>
    <col min="9227" max="9227" width="24.5703125" style="120" bestFit="1" customWidth="1"/>
    <col min="9228" max="9228" width="12.7109375" style="120" customWidth="1"/>
    <col min="9229" max="9229" width="20.42578125" style="120" customWidth="1"/>
    <col min="9230" max="9472" width="8.7109375" style="120"/>
    <col min="9473" max="9473" width="4.42578125" style="120" bestFit="1" customWidth="1"/>
    <col min="9474" max="9474" width="19.7109375" style="120" bestFit="1" customWidth="1"/>
    <col min="9475" max="9475" width="31.140625" style="120" bestFit="1" customWidth="1"/>
    <col min="9476" max="9476" width="4.5703125" style="120" bestFit="1" customWidth="1"/>
    <col min="9477" max="9477" width="4.7109375" style="120" bestFit="1" customWidth="1"/>
    <col min="9478" max="9478" width="11.5703125" style="120" bestFit="1" customWidth="1"/>
    <col min="9479" max="9479" width="5.42578125" style="120" bestFit="1" customWidth="1"/>
    <col min="9480" max="9480" width="8.85546875" style="120" bestFit="1" customWidth="1"/>
    <col min="9481" max="9481" width="10.7109375" style="120" bestFit="1" customWidth="1"/>
    <col min="9482" max="9482" width="12.5703125" style="120" bestFit="1" customWidth="1"/>
    <col min="9483" max="9483" width="24.5703125" style="120" bestFit="1" customWidth="1"/>
    <col min="9484" max="9484" width="12.7109375" style="120" customWidth="1"/>
    <col min="9485" max="9485" width="20.42578125" style="120" customWidth="1"/>
    <col min="9486" max="9728" width="8.7109375" style="120"/>
    <col min="9729" max="9729" width="4.42578125" style="120" bestFit="1" customWidth="1"/>
    <col min="9730" max="9730" width="19.7109375" style="120" bestFit="1" customWidth="1"/>
    <col min="9731" max="9731" width="31.140625" style="120" bestFit="1" customWidth="1"/>
    <col min="9732" max="9732" width="4.5703125" style="120" bestFit="1" customWidth="1"/>
    <col min="9733" max="9733" width="4.7109375" style="120" bestFit="1" customWidth="1"/>
    <col min="9734" max="9734" width="11.5703125" style="120" bestFit="1" customWidth="1"/>
    <col min="9735" max="9735" width="5.42578125" style="120" bestFit="1" customWidth="1"/>
    <col min="9736" max="9736" width="8.85546875" style="120" bestFit="1" customWidth="1"/>
    <col min="9737" max="9737" width="10.7109375" style="120" bestFit="1" customWidth="1"/>
    <col min="9738" max="9738" width="12.5703125" style="120" bestFit="1" customWidth="1"/>
    <col min="9739" max="9739" width="24.5703125" style="120" bestFit="1" customWidth="1"/>
    <col min="9740" max="9740" width="12.7109375" style="120" customWidth="1"/>
    <col min="9741" max="9741" width="20.42578125" style="120" customWidth="1"/>
    <col min="9742" max="9984" width="8.7109375" style="120"/>
    <col min="9985" max="9985" width="4.42578125" style="120" bestFit="1" customWidth="1"/>
    <col min="9986" max="9986" width="19.7109375" style="120" bestFit="1" customWidth="1"/>
    <col min="9987" max="9987" width="31.140625" style="120" bestFit="1" customWidth="1"/>
    <col min="9988" max="9988" width="4.5703125" style="120" bestFit="1" customWidth="1"/>
    <col min="9989" max="9989" width="4.7109375" style="120" bestFit="1" customWidth="1"/>
    <col min="9990" max="9990" width="11.5703125" style="120" bestFit="1" customWidth="1"/>
    <col min="9991" max="9991" width="5.42578125" style="120" bestFit="1" customWidth="1"/>
    <col min="9992" max="9992" width="8.85546875" style="120" bestFit="1" customWidth="1"/>
    <col min="9993" max="9993" width="10.7109375" style="120" bestFit="1" customWidth="1"/>
    <col min="9994" max="9994" width="12.5703125" style="120" bestFit="1" customWidth="1"/>
    <col min="9995" max="9995" width="24.5703125" style="120" bestFit="1" customWidth="1"/>
    <col min="9996" max="9996" width="12.7109375" style="120" customWidth="1"/>
    <col min="9997" max="9997" width="20.42578125" style="120" customWidth="1"/>
    <col min="9998" max="10240" width="8.7109375" style="120"/>
    <col min="10241" max="10241" width="4.42578125" style="120" bestFit="1" customWidth="1"/>
    <col min="10242" max="10242" width="19.7109375" style="120" bestFit="1" customWidth="1"/>
    <col min="10243" max="10243" width="31.140625" style="120" bestFit="1" customWidth="1"/>
    <col min="10244" max="10244" width="4.5703125" style="120" bestFit="1" customWidth="1"/>
    <col min="10245" max="10245" width="4.7109375" style="120" bestFit="1" customWidth="1"/>
    <col min="10246" max="10246" width="11.5703125" style="120" bestFit="1" customWidth="1"/>
    <col min="10247" max="10247" width="5.42578125" style="120" bestFit="1" customWidth="1"/>
    <col min="10248" max="10248" width="8.85546875" style="120" bestFit="1" customWidth="1"/>
    <col min="10249" max="10249" width="10.7109375" style="120" bestFit="1" customWidth="1"/>
    <col min="10250" max="10250" width="12.5703125" style="120" bestFit="1" customWidth="1"/>
    <col min="10251" max="10251" width="24.5703125" style="120" bestFit="1" customWidth="1"/>
    <col min="10252" max="10252" width="12.7109375" style="120" customWidth="1"/>
    <col min="10253" max="10253" width="20.42578125" style="120" customWidth="1"/>
    <col min="10254" max="10496" width="8.7109375" style="120"/>
    <col min="10497" max="10497" width="4.42578125" style="120" bestFit="1" customWidth="1"/>
    <col min="10498" max="10498" width="19.7109375" style="120" bestFit="1" customWidth="1"/>
    <col min="10499" max="10499" width="31.140625" style="120" bestFit="1" customWidth="1"/>
    <col min="10500" max="10500" width="4.5703125" style="120" bestFit="1" customWidth="1"/>
    <col min="10501" max="10501" width="4.7109375" style="120" bestFit="1" customWidth="1"/>
    <col min="10502" max="10502" width="11.5703125" style="120" bestFit="1" customWidth="1"/>
    <col min="10503" max="10503" width="5.42578125" style="120" bestFit="1" customWidth="1"/>
    <col min="10504" max="10504" width="8.85546875" style="120" bestFit="1" customWidth="1"/>
    <col min="10505" max="10505" width="10.7109375" style="120" bestFit="1" customWidth="1"/>
    <col min="10506" max="10506" width="12.5703125" style="120" bestFit="1" customWidth="1"/>
    <col min="10507" max="10507" width="24.5703125" style="120" bestFit="1" customWidth="1"/>
    <col min="10508" max="10508" width="12.7109375" style="120" customWidth="1"/>
    <col min="10509" max="10509" width="20.42578125" style="120" customWidth="1"/>
    <col min="10510" max="10752" width="8.7109375" style="120"/>
    <col min="10753" max="10753" width="4.42578125" style="120" bestFit="1" customWidth="1"/>
    <col min="10754" max="10754" width="19.7109375" style="120" bestFit="1" customWidth="1"/>
    <col min="10755" max="10755" width="31.140625" style="120" bestFit="1" customWidth="1"/>
    <col min="10756" max="10756" width="4.5703125" style="120" bestFit="1" customWidth="1"/>
    <col min="10757" max="10757" width="4.7109375" style="120" bestFit="1" customWidth="1"/>
    <col min="10758" max="10758" width="11.5703125" style="120" bestFit="1" customWidth="1"/>
    <col min="10759" max="10759" width="5.42578125" style="120" bestFit="1" customWidth="1"/>
    <col min="10760" max="10760" width="8.85546875" style="120" bestFit="1" customWidth="1"/>
    <col min="10761" max="10761" width="10.7109375" style="120" bestFit="1" customWidth="1"/>
    <col min="10762" max="10762" width="12.5703125" style="120" bestFit="1" customWidth="1"/>
    <col min="10763" max="10763" width="24.5703125" style="120" bestFit="1" customWidth="1"/>
    <col min="10764" max="10764" width="12.7109375" style="120" customWidth="1"/>
    <col min="10765" max="10765" width="20.42578125" style="120" customWidth="1"/>
    <col min="10766" max="11008" width="8.7109375" style="120"/>
    <col min="11009" max="11009" width="4.42578125" style="120" bestFit="1" customWidth="1"/>
    <col min="11010" max="11010" width="19.7109375" style="120" bestFit="1" customWidth="1"/>
    <col min="11011" max="11011" width="31.140625" style="120" bestFit="1" customWidth="1"/>
    <col min="11012" max="11012" width="4.5703125" style="120" bestFit="1" customWidth="1"/>
    <col min="11013" max="11013" width="4.7109375" style="120" bestFit="1" customWidth="1"/>
    <col min="11014" max="11014" width="11.5703125" style="120" bestFit="1" customWidth="1"/>
    <col min="11015" max="11015" width="5.42578125" style="120" bestFit="1" customWidth="1"/>
    <col min="11016" max="11016" width="8.85546875" style="120" bestFit="1" customWidth="1"/>
    <col min="11017" max="11017" width="10.7109375" style="120" bestFit="1" customWidth="1"/>
    <col min="11018" max="11018" width="12.5703125" style="120" bestFit="1" customWidth="1"/>
    <col min="11019" max="11019" width="24.5703125" style="120" bestFit="1" customWidth="1"/>
    <col min="11020" max="11020" width="12.7109375" style="120" customWidth="1"/>
    <col min="11021" max="11021" width="20.42578125" style="120" customWidth="1"/>
    <col min="11022" max="11264" width="8.7109375" style="120"/>
    <col min="11265" max="11265" width="4.42578125" style="120" bestFit="1" customWidth="1"/>
    <col min="11266" max="11266" width="19.7109375" style="120" bestFit="1" customWidth="1"/>
    <col min="11267" max="11267" width="31.140625" style="120" bestFit="1" customWidth="1"/>
    <col min="11268" max="11268" width="4.5703125" style="120" bestFit="1" customWidth="1"/>
    <col min="11269" max="11269" width="4.7109375" style="120" bestFit="1" customWidth="1"/>
    <col min="11270" max="11270" width="11.5703125" style="120" bestFit="1" customWidth="1"/>
    <col min="11271" max="11271" width="5.42578125" style="120" bestFit="1" customWidth="1"/>
    <col min="11272" max="11272" width="8.85546875" style="120" bestFit="1" customWidth="1"/>
    <col min="11273" max="11273" width="10.7109375" style="120" bestFit="1" customWidth="1"/>
    <col min="11274" max="11274" width="12.5703125" style="120" bestFit="1" customWidth="1"/>
    <col min="11275" max="11275" width="24.5703125" style="120" bestFit="1" customWidth="1"/>
    <col min="11276" max="11276" width="12.7109375" style="120" customWidth="1"/>
    <col min="11277" max="11277" width="20.42578125" style="120" customWidth="1"/>
    <col min="11278" max="11520" width="8.7109375" style="120"/>
    <col min="11521" max="11521" width="4.42578125" style="120" bestFit="1" customWidth="1"/>
    <col min="11522" max="11522" width="19.7109375" style="120" bestFit="1" customWidth="1"/>
    <col min="11523" max="11523" width="31.140625" style="120" bestFit="1" customWidth="1"/>
    <col min="11524" max="11524" width="4.5703125" style="120" bestFit="1" customWidth="1"/>
    <col min="11525" max="11525" width="4.7109375" style="120" bestFit="1" customWidth="1"/>
    <col min="11526" max="11526" width="11.5703125" style="120" bestFit="1" customWidth="1"/>
    <col min="11527" max="11527" width="5.42578125" style="120" bestFit="1" customWidth="1"/>
    <col min="11528" max="11528" width="8.85546875" style="120" bestFit="1" customWidth="1"/>
    <col min="11529" max="11529" width="10.7109375" style="120" bestFit="1" customWidth="1"/>
    <col min="11530" max="11530" width="12.5703125" style="120" bestFit="1" customWidth="1"/>
    <col min="11531" max="11531" width="24.5703125" style="120" bestFit="1" customWidth="1"/>
    <col min="11532" max="11532" width="12.7109375" style="120" customWidth="1"/>
    <col min="11533" max="11533" width="20.42578125" style="120" customWidth="1"/>
    <col min="11534" max="11776" width="8.7109375" style="120"/>
    <col min="11777" max="11777" width="4.42578125" style="120" bestFit="1" customWidth="1"/>
    <col min="11778" max="11778" width="19.7109375" style="120" bestFit="1" customWidth="1"/>
    <col min="11779" max="11779" width="31.140625" style="120" bestFit="1" customWidth="1"/>
    <col min="11780" max="11780" width="4.5703125" style="120" bestFit="1" customWidth="1"/>
    <col min="11781" max="11781" width="4.7109375" style="120" bestFit="1" customWidth="1"/>
    <col min="11782" max="11782" width="11.5703125" style="120" bestFit="1" customWidth="1"/>
    <col min="11783" max="11783" width="5.42578125" style="120" bestFit="1" customWidth="1"/>
    <col min="11784" max="11784" width="8.85546875" style="120" bestFit="1" customWidth="1"/>
    <col min="11785" max="11785" width="10.7109375" style="120" bestFit="1" customWidth="1"/>
    <col min="11786" max="11786" width="12.5703125" style="120" bestFit="1" customWidth="1"/>
    <col min="11787" max="11787" width="24.5703125" style="120" bestFit="1" customWidth="1"/>
    <col min="11788" max="11788" width="12.7109375" style="120" customWidth="1"/>
    <col min="11789" max="11789" width="20.42578125" style="120" customWidth="1"/>
    <col min="11790" max="12032" width="8.7109375" style="120"/>
    <col min="12033" max="12033" width="4.42578125" style="120" bestFit="1" customWidth="1"/>
    <col min="12034" max="12034" width="19.7109375" style="120" bestFit="1" customWidth="1"/>
    <col min="12035" max="12035" width="31.140625" style="120" bestFit="1" customWidth="1"/>
    <col min="12036" max="12036" width="4.5703125" style="120" bestFit="1" customWidth="1"/>
    <col min="12037" max="12037" width="4.7109375" style="120" bestFit="1" customWidth="1"/>
    <col min="12038" max="12038" width="11.5703125" style="120" bestFit="1" customWidth="1"/>
    <col min="12039" max="12039" width="5.42578125" style="120" bestFit="1" customWidth="1"/>
    <col min="12040" max="12040" width="8.85546875" style="120" bestFit="1" customWidth="1"/>
    <col min="12041" max="12041" width="10.7109375" style="120" bestFit="1" customWidth="1"/>
    <col min="12042" max="12042" width="12.5703125" style="120" bestFit="1" customWidth="1"/>
    <col min="12043" max="12043" width="24.5703125" style="120" bestFit="1" customWidth="1"/>
    <col min="12044" max="12044" width="12.7109375" style="120" customWidth="1"/>
    <col min="12045" max="12045" width="20.42578125" style="120" customWidth="1"/>
    <col min="12046" max="12288" width="8.7109375" style="120"/>
    <col min="12289" max="12289" width="4.42578125" style="120" bestFit="1" customWidth="1"/>
    <col min="12290" max="12290" width="19.7109375" style="120" bestFit="1" customWidth="1"/>
    <col min="12291" max="12291" width="31.140625" style="120" bestFit="1" customWidth="1"/>
    <col min="12292" max="12292" width="4.5703125" style="120" bestFit="1" customWidth="1"/>
    <col min="12293" max="12293" width="4.7109375" style="120" bestFit="1" customWidth="1"/>
    <col min="12294" max="12294" width="11.5703125" style="120" bestFit="1" customWidth="1"/>
    <col min="12295" max="12295" width="5.42578125" style="120" bestFit="1" customWidth="1"/>
    <col min="12296" max="12296" width="8.85546875" style="120" bestFit="1" customWidth="1"/>
    <col min="12297" max="12297" width="10.7109375" style="120" bestFit="1" customWidth="1"/>
    <col min="12298" max="12298" width="12.5703125" style="120" bestFit="1" customWidth="1"/>
    <col min="12299" max="12299" width="24.5703125" style="120" bestFit="1" customWidth="1"/>
    <col min="12300" max="12300" width="12.7109375" style="120" customWidth="1"/>
    <col min="12301" max="12301" width="20.42578125" style="120" customWidth="1"/>
    <col min="12302" max="12544" width="8.7109375" style="120"/>
    <col min="12545" max="12545" width="4.42578125" style="120" bestFit="1" customWidth="1"/>
    <col min="12546" max="12546" width="19.7109375" style="120" bestFit="1" customWidth="1"/>
    <col min="12547" max="12547" width="31.140625" style="120" bestFit="1" customWidth="1"/>
    <col min="12548" max="12548" width="4.5703125" style="120" bestFit="1" customWidth="1"/>
    <col min="12549" max="12549" width="4.7109375" style="120" bestFit="1" customWidth="1"/>
    <col min="12550" max="12550" width="11.5703125" style="120" bestFit="1" customWidth="1"/>
    <col min="12551" max="12551" width="5.42578125" style="120" bestFit="1" customWidth="1"/>
    <col min="12552" max="12552" width="8.85546875" style="120" bestFit="1" customWidth="1"/>
    <col min="12553" max="12553" width="10.7109375" style="120" bestFit="1" customWidth="1"/>
    <col min="12554" max="12554" width="12.5703125" style="120" bestFit="1" customWidth="1"/>
    <col min="12555" max="12555" width="24.5703125" style="120" bestFit="1" customWidth="1"/>
    <col min="12556" max="12556" width="12.7109375" style="120" customWidth="1"/>
    <col min="12557" max="12557" width="20.42578125" style="120" customWidth="1"/>
    <col min="12558" max="12800" width="8.7109375" style="120"/>
    <col min="12801" max="12801" width="4.42578125" style="120" bestFit="1" customWidth="1"/>
    <col min="12802" max="12802" width="19.7109375" style="120" bestFit="1" customWidth="1"/>
    <col min="12803" max="12803" width="31.140625" style="120" bestFit="1" customWidth="1"/>
    <col min="12804" max="12804" width="4.5703125" style="120" bestFit="1" customWidth="1"/>
    <col min="12805" max="12805" width="4.7109375" style="120" bestFit="1" customWidth="1"/>
    <col min="12806" max="12806" width="11.5703125" style="120" bestFit="1" customWidth="1"/>
    <col min="12807" max="12807" width="5.42578125" style="120" bestFit="1" customWidth="1"/>
    <col min="12808" max="12808" width="8.85546875" style="120" bestFit="1" customWidth="1"/>
    <col min="12809" max="12809" width="10.7109375" style="120" bestFit="1" customWidth="1"/>
    <col min="12810" max="12810" width="12.5703125" style="120" bestFit="1" customWidth="1"/>
    <col min="12811" max="12811" width="24.5703125" style="120" bestFit="1" customWidth="1"/>
    <col min="12812" max="12812" width="12.7109375" style="120" customWidth="1"/>
    <col min="12813" max="12813" width="20.42578125" style="120" customWidth="1"/>
    <col min="12814" max="13056" width="8.7109375" style="120"/>
    <col min="13057" max="13057" width="4.42578125" style="120" bestFit="1" customWidth="1"/>
    <col min="13058" max="13058" width="19.7109375" style="120" bestFit="1" customWidth="1"/>
    <col min="13059" max="13059" width="31.140625" style="120" bestFit="1" customWidth="1"/>
    <col min="13060" max="13060" width="4.5703125" style="120" bestFit="1" customWidth="1"/>
    <col min="13061" max="13061" width="4.7109375" style="120" bestFit="1" customWidth="1"/>
    <col min="13062" max="13062" width="11.5703125" style="120" bestFit="1" customWidth="1"/>
    <col min="13063" max="13063" width="5.42578125" style="120" bestFit="1" customWidth="1"/>
    <col min="13064" max="13064" width="8.85546875" style="120" bestFit="1" customWidth="1"/>
    <col min="13065" max="13065" width="10.7109375" style="120" bestFit="1" customWidth="1"/>
    <col min="13066" max="13066" width="12.5703125" style="120" bestFit="1" customWidth="1"/>
    <col min="13067" max="13067" width="24.5703125" style="120" bestFit="1" customWidth="1"/>
    <col min="13068" max="13068" width="12.7109375" style="120" customWidth="1"/>
    <col min="13069" max="13069" width="20.42578125" style="120" customWidth="1"/>
    <col min="13070" max="13312" width="8.7109375" style="120"/>
    <col min="13313" max="13313" width="4.42578125" style="120" bestFit="1" customWidth="1"/>
    <col min="13314" max="13314" width="19.7109375" style="120" bestFit="1" customWidth="1"/>
    <col min="13315" max="13315" width="31.140625" style="120" bestFit="1" customWidth="1"/>
    <col min="13316" max="13316" width="4.5703125" style="120" bestFit="1" customWidth="1"/>
    <col min="13317" max="13317" width="4.7109375" style="120" bestFit="1" customWidth="1"/>
    <col min="13318" max="13318" width="11.5703125" style="120" bestFit="1" customWidth="1"/>
    <col min="13319" max="13319" width="5.42578125" style="120" bestFit="1" customWidth="1"/>
    <col min="13320" max="13320" width="8.85546875" style="120" bestFit="1" customWidth="1"/>
    <col min="13321" max="13321" width="10.7109375" style="120" bestFit="1" customWidth="1"/>
    <col min="13322" max="13322" width="12.5703125" style="120" bestFit="1" customWidth="1"/>
    <col min="13323" max="13323" width="24.5703125" style="120" bestFit="1" customWidth="1"/>
    <col min="13324" max="13324" width="12.7109375" style="120" customWidth="1"/>
    <col min="13325" max="13325" width="20.42578125" style="120" customWidth="1"/>
    <col min="13326" max="13568" width="8.7109375" style="120"/>
    <col min="13569" max="13569" width="4.42578125" style="120" bestFit="1" customWidth="1"/>
    <col min="13570" max="13570" width="19.7109375" style="120" bestFit="1" customWidth="1"/>
    <col min="13571" max="13571" width="31.140625" style="120" bestFit="1" customWidth="1"/>
    <col min="13572" max="13572" width="4.5703125" style="120" bestFit="1" customWidth="1"/>
    <col min="13573" max="13573" width="4.7109375" style="120" bestFit="1" customWidth="1"/>
    <col min="13574" max="13574" width="11.5703125" style="120" bestFit="1" customWidth="1"/>
    <col min="13575" max="13575" width="5.42578125" style="120" bestFit="1" customWidth="1"/>
    <col min="13576" max="13576" width="8.85546875" style="120" bestFit="1" customWidth="1"/>
    <col min="13577" max="13577" width="10.7109375" style="120" bestFit="1" customWidth="1"/>
    <col min="13578" max="13578" width="12.5703125" style="120" bestFit="1" customWidth="1"/>
    <col min="13579" max="13579" width="24.5703125" style="120" bestFit="1" customWidth="1"/>
    <col min="13580" max="13580" width="12.7109375" style="120" customWidth="1"/>
    <col min="13581" max="13581" width="20.42578125" style="120" customWidth="1"/>
    <col min="13582" max="13824" width="8.7109375" style="120"/>
    <col min="13825" max="13825" width="4.42578125" style="120" bestFit="1" customWidth="1"/>
    <col min="13826" max="13826" width="19.7109375" style="120" bestFit="1" customWidth="1"/>
    <col min="13827" max="13827" width="31.140625" style="120" bestFit="1" customWidth="1"/>
    <col min="13828" max="13828" width="4.5703125" style="120" bestFit="1" customWidth="1"/>
    <col min="13829" max="13829" width="4.7109375" style="120" bestFit="1" customWidth="1"/>
    <col min="13830" max="13830" width="11.5703125" style="120" bestFit="1" customWidth="1"/>
    <col min="13831" max="13831" width="5.42578125" style="120" bestFit="1" customWidth="1"/>
    <col min="13832" max="13832" width="8.85546875" style="120" bestFit="1" customWidth="1"/>
    <col min="13833" max="13833" width="10.7109375" style="120" bestFit="1" customWidth="1"/>
    <col min="13834" max="13834" width="12.5703125" style="120" bestFit="1" customWidth="1"/>
    <col min="13835" max="13835" width="24.5703125" style="120" bestFit="1" customWidth="1"/>
    <col min="13836" max="13836" width="12.7109375" style="120" customWidth="1"/>
    <col min="13837" max="13837" width="20.42578125" style="120" customWidth="1"/>
    <col min="13838" max="14080" width="8.7109375" style="120"/>
    <col min="14081" max="14081" width="4.42578125" style="120" bestFit="1" customWidth="1"/>
    <col min="14082" max="14082" width="19.7109375" style="120" bestFit="1" customWidth="1"/>
    <col min="14083" max="14083" width="31.140625" style="120" bestFit="1" customWidth="1"/>
    <col min="14084" max="14084" width="4.5703125" style="120" bestFit="1" customWidth="1"/>
    <col min="14085" max="14085" width="4.7109375" style="120" bestFit="1" customWidth="1"/>
    <col min="14086" max="14086" width="11.5703125" style="120" bestFit="1" customWidth="1"/>
    <col min="14087" max="14087" width="5.42578125" style="120" bestFit="1" customWidth="1"/>
    <col min="14088" max="14088" width="8.85546875" style="120" bestFit="1" customWidth="1"/>
    <col min="14089" max="14089" width="10.7109375" style="120" bestFit="1" customWidth="1"/>
    <col min="14090" max="14090" width="12.5703125" style="120" bestFit="1" customWidth="1"/>
    <col min="14091" max="14091" width="24.5703125" style="120" bestFit="1" customWidth="1"/>
    <col min="14092" max="14092" width="12.7109375" style="120" customWidth="1"/>
    <col min="14093" max="14093" width="20.42578125" style="120" customWidth="1"/>
    <col min="14094" max="14336" width="8.7109375" style="120"/>
    <col min="14337" max="14337" width="4.42578125" style="120" bestFit="1" customWidth="1"/>
    <col min="14338" max="14338" width="19.7109375" style="120" bestFit="1" customWidth="1"/>
    <col min="14339" max="14339" width="31.140625" style="120" bestFit="1" customWidth="1"/>
    <col min="14340" max="14340" width="4.5703125" style="120" bestFit="1" customWidth="1"/>
    <col min="14341" max="14341" width="4.7109375" style="120" bestFit="1" customWidth="1"/>
    <col min="14342" max="14342" width="11.5703125" style="120" bestFit="1" customWidth="1"/>
    <col min="14343" max="14343" width="5.42578125" style="120" bestFit="1" customWidth="1"/>
    <col min="14344" max="14344" width="8.85546875" style="120" bestFit="1" customWidth="1"/>
    <col min="14345" max="14345" width="10.7109375" style="120" bestFit="1" customWidth="1"/>
    <col min="14346" max="14346" width="12.5703125" style="120" bestFit="1" customWidth="1"/>
    <col min="14347" max="14347" width="24.5703125" style="120" bestFit="1" customWidth="1"/>
    <col min="14348" max="14348" width="12.7109375" style="120" customWidth="1"/>
    <col min="14349" max="14349" width="20.42578125" style="120" customWidth="1"/>
    <col min="14350" max="14592" width="8.7109375" style="120"/>
    <col min="14593" max="14593" width="4.42578125" style="120" bestFit="1" customWidth="1"/>
    <col min="14594" max="14594" width="19.7109375" style="120" bestFit="1" customWidth="1"/>
    <col min="14595" max="14595" width="31.140625" style="120" bestFit="1" customWidth="1"/>
    <col min="14596" max="14596" width="4.5703125" style="120" bestFit="1" customWidth="1"/>
    <col min="14597" max="14597" width="4.7109375" style="120" bestFit="1" customWidth="1"/>
    <col min="14598" max="14598" width="11.5703125" style="120" bestFit="1" customWidth="1"/>
    <col min="14599" max="14599" width="5.42578125" style="120" bestFit="1" customWidth="1"/>
    <col min="14600" max="14600" width="8.85546875" style="120" bestFit="1" customWidth="1"/>
    <col min="14601" max="14601" width="10.7109375" style="120" bestFit="1" customWidth="1"/>
    <col min="14602" max="14602" width="12.5703125" style="120" bestFit="1" customWidth="1"/>
    <col min="14603" max="14603" width="24.5703125" style="120" bestFit="1" customWidth="1"/>
    <col min="14604" max="14604" width="12.7109375" style="120" customWidth="1"/>
    <col min="14605" max="14605" width="20.42578125" style="120" customWidth="1"/>
    <col min="14606" max="14848" width="8.7109375" style="120"/>
    <col min="14849" max="14849" width="4.42578125" style="120" bestFit="1" customWidth="1"/>
    <col min="14850" max="14850" width="19.7109375" style="120" bestFit="1" customWidth="1"/>
    <col min="14851" max="14851" width="31.140625" style="120" bestFit="1" customWidth="1"/>
    <col min="14852" max="14852" width="4.5703125" style="120" bestFit="1" customWidth="1"/>
    <col min="14853" max="14853" width="4.7109375" style="120" bestFit="1" customWidth="1"/>
    <col min="14854" max="14854" width="11.5703125" style="120" bestFit="1" customWidth="1"/>
    <col min="14855" max="14855" width="5.42578125" style="120" bestFit="1" customWidth="1"/>
    <col min="14856" max="14856" width="8.85546875" style="120" bestFit="1" customWidth="1"/>
    <col min="14857" max="14857" width="10.7109375" style="120" bestFit="1" customWidth="1"/>
    <col min="14858" max="14858" width="12.5703125" style="120" bestFit="1" customWidth="1"/>
    <col min="14859" max="14859" width="24.5703125" style="120" bestFit="1" customWidth="1"/>
    <col min="14860" max="14860" width="12.7109375" style="120" customWidth="1"/>
    <col min="14861" max="14861" width="20.42578125" style="120" customWidth="1"/>
    <col min="14862" max="15104" width="8.7109375" style="120"/>
    <col min="15105" max="15105" width="4.42578125" style="120" bestFit="1" customWidth="1"/>
    <col min="15106" max="15106" width="19.7109375" style="120" bestFit="1" customWidth="1"/>
    <col min="15107" max="15107" width="31.140625" style="120" bestFit="1" customWidth="1"/>
    <col min="15108" max="15108" width="4.5703125" style="120" bestFit="1" customWidth="1"/>
    <col min="15109" max="15109" width="4.7109375" style="120" bestFit="1" customWidth="1"/>
    <col min="15110" max="15110" width="11.5703125" style="120" bestFit="1" customWidth="1"/>
    <col min="15111" max="15111" width="5.42578125" style="120" bestFit="1" customWidth="1"/>
    <col min="15112" max="15112" width="8.85546875" style="120" bestFit="1" customWidth="1"/>
    <col min="15113" max="15113" width="10.7109375" style="120" bestFit="1" customWidth="1"/>
    <col min="15114" max="15114" width="12.5703125" style="120" bestFit="1" customWidth="1"/>
    <col min="15115" max="15115" width="24.5703125" style="120" bestFit="1" customWidth="1"/>
    <col min="15116" max="15116" width="12.7109375" style="120" customWidth="1"/>
    <col min="15117" max="15117" width="20.42578125" style="120" customWidth="1"/>
    <col min="15118" max="15360" width="8.7109375" style="120"/>
    <col min="15361" max="15361" width="4.42578125" style="120" bestFit="1" customWidth="1"/>
    <col min="15362" max="15362" width="19.7109375" style="120" bestFit="1" customWidth="1"/>
    <col min="15363" max="15363" width="31.140625" style="120" bestFit="1" customWidth="1"/>
    <col min="15364" max="15364" width="4.5703125" style="120" bestFit="1" customWidth="1"/>
    <col min="15365" max="15365" width="4.7109375" style="120" bestFit="1" customWidth="1"/>
    <col min="15366" max="15366" width="11.5703125" style="120" bestFit="1" customWidth="1"/>
    <col min="15367" max="15367" width="5.42578125" style="120" bestFit="1" customWidth="1"/>
    <col min="15368" max="15368" width="8.85546875" style="120" bestFit="1" customWidth="1"/>
    <col min="15369" max="15369" width="10.7109375" style="120" bestFit="1" customWidth="1"/>
    <col min="15370" max="15370" width="12.5703125" style="120" bestFit="1" customWidth="1"/>
    <col min="15371" max="15371" width="24.5703125" style="120" bestFit="1" customWidth="1"/>
    <col min="15372" max="15372" width="12.7109375" style="120" customWidth="1"/>
    <col min="15373" max="15373" width="20.42578125" style="120" customWidth="1"/>
    <col min="15374" max="15616" width="8.7109375" style="120"/>
    <col min="15617" max="15617" width="4.42578125" style="120" bestFit="1" customWidth="1"/>
    <col min="15618" max="15618" width="19.7109375" style="120" bestFit="1" customWidth="1"/>
    <col min="15619" max="15619" width="31.140625" style="120" bestFit="1" customWidth="1"/>
    <col min="15620" max="15620" width="4.5703125" style="120" bestFit="1" customWidth="1"/>
    <col min="15621" max="15621" width="4.7109375" style="120" bestFit="1" customWidth="1"/>
    <col min="15622" max="15622" width="11.5703125" style="120" bestFit="1" customWidth="1"/>
    <col min="15623" max="15623" width="5.42578125" style="120" bestFit="1" customWidth="1"/>
    <col min="15624" max="15624" width="8.85546875" style="120" bestFit="1" customWidth="1"/>
    <col min="15625" max="15625" width="10.7109375" style="120" bestFit="1" customWidth="1"/>
    <col min="15626" max="15626" width="12.5703125" style="120" bestFit="1" customWidth="1"/>
    <col min="15627" max="15627" width="24.5703125" style="120" bestFit="1" customWidth="1"/>
    <col min="15628" max="15628" width="12.7109375" style="120" customWidth="1"/>
    <col min="15629" max="15629" width="20.42578125" style="120" customWidth="1"/>
    <col min="15630" max="15872" width="8.7109375" style="120"/>
    <col min="15873" max="15873" width="4.42578125" style="120" bestFit="1" customWidth="1"/>
    <col min="15874" max="15874" width="19.7109375" style="120" bestFit="1" customWidth="1"/>
    <col min="15875" max="15875" width="31.140625" style="120" bestFit="1" customWidth="1"/>
    <col min="15876" max="15876" width="4.5703125" style="120" bestFit="1" customWidth="1"/>
    <col min="15877" max="15877" width="4.7109375" style="120" bestFit="1" customWidth="1"/>
    <col min="15878" max="15878" width="11.5703125" style="120" bestFit="1" customWidth="1"/>
    <col min="15879" max="15879" width="5.42578125" style="120" bestFit="1" customWidth="1"/>
    <col min="15880" max="15880" width="8.85546875" style="120" bestFit="1" customWidth="1"/>
    <col min="15881" max="15881" width="10.7109375" style="120" bestFit="1" customWidth="1"/>
    <col min="15882" max="15882" width="12.5703125" style="120" bestFit="1" customWidth="1"/>
    <col min="15883" max="15883" width="24.5703125" style="120" bestFit="1" customWidth="1"/>
    <col min="15884" max="15884" width="12.7109375" style="120" customWidth="1"/>
    <col min="15885" max="15885" width="20.42578125" style="120" customWidth="1"/>
    <col min="15886" max="16128" width="8.7109375" style="120"/>
    <col min="16129" max="16129" width="4.42578125" style="120" bestFit="1" customWidth="1"/>
    <col min="16130" max="16130" width="19.7109375" style="120" bestFit="1" customWidth="1"/>
    <col min="16131" max="16131" width="31.140625" style="120" bestFit="1" customWidth="1"/>
    <col min="16132" max="16132" width="4.5703125" style="120" bestFit="1" customWidth="1"/>
    <col min="16133" max="16133" width="4.7109375" style="120" bestFit="1" customWidth="1"/>
    <col min="16134" max="16134" width="11.5703125" style="120" bestFit="1" customWidth="1"/>
    <col min="16135" max="16135" width="5.42578125" style="120" bestFit="1" customWidth="1"/>
    <col min="16136" max="16136" width="8.85546875" style="120" bestFit="1" customWidth="1"/>
    <col min="16137" max="16137" width="10.7109375" style="120" bestFit="1" customWidth="1"/>
    <col min="16138" max="16138" width="12.5703125" style="120" bestFit="1" customWidth="1"/>
    <col min="16139" max="16139" width="24.5703125" style="120" bestFit="1" customWidth="1"/>
    <col min="16140" max="16140" width="12.7109375" style="120" customWidth="1"/>
    <col min="16141" max="16141" width="20.42578125" style="120" customWidth="1"/>
    <col min="16142" max="16384" width="8.7109375" style="120"/>
  </cols>
  <sheetData>
    <row r="1" spans="1:13" ht="18.75" x14ac:dyDescent="0.25">
      <c r="A1" s="298" t="s">
        <v>17101</v>
      </c>
      <c r="B1" s="298"/>
      <c r="C1" s="298"/>
      <c r="D1" s="298"/>
      <c r="E1" s="298"/>
      <c r="F1" s="298"/>
      <c r="G1" s="298"/>
      <c r="H1" s="298"/>
      <c r="I1" s="298"/>
      <c r="J1" s="298"/>
      <c r="K1" s="298"/>
    </row>
    <row r="2" spans="1:13" x14ac:dyDescent="0.25">
      <c r="A2" s="309" t="s">
        <v>17102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</row>
    <row r="3" spans="1:13" x14ac:dyDescent="0.25">
      <c r="A3" s="309" t="s">
        <v>17103</v>
      </c>
      <c r="B3" s="309"/>
      <c r="C3" s="309"/>
      <c r="D3" s="309"/>
      <c r="E3" s="309"/>
      <c r="F3" s="309"/>
      <c r="G3" s="309"/>
      <c r="H3" s="309"/>
      <c r="I3" s="309"/>
      <c r="J3" s="309"/>
      <c r="K3" s="309"/>
    </row>
    <row r="4" spans="1:13" ht="24" x14ac:dyDescent="0.25">
      <c r="A4" s="121" t="s">
        <v>0</v>
      </c>
      <c r="B4" s="121" t="s">
        <v>17104</v>
      </c>
      <c r="C4" s="121" t="s">
        <v>17105</v>
      </c>
      <c r="D4" s="121" t="s">
        <v>17106</v>
      </c>
      <c r="E4" s="121" t="s">
        <v>17107</v>
      </c>
      <c r="F4" s="121" t="s">
        <v>17108</v>
      </c>
      <c r="G4" s="121" t="s">
        <v>17109</v>
      </c>
      <c r="H4" s="122" t="s">
        <v>660</v>
      </c>
      <c r="I4" s="122" t="s">
        <v>17110</v>
      </c>
      <c r="J4" s="123" t="s">
        <v>17111</v>
      </c>
      <c r="K4" s="123" t="s">
        <v>17098</v>
      </c>
      <c r="L4" s="124" t="s">
        <v>16718</v>
      </c>
      <c r="M4" s="125" t="s">
        <v>17112</v>
      </c>
    </row>
    <row r="5" spans="1:13" x14ac:dyDescent="0.25">
      <c r="A5" s="312" t="s">
        <v>17113</v>
      </c>
      <c r="B5" s="312"/>
      <c r="C5" s="312"/>
      <c r="D5" s="312"/>
      <c r="E5" s="312"/>
      <c r="F5" s="312"/>
      <c r="G5" s="312"/>
      <c r="H5" s="312"/>
      <c r="I5" s="312"/>
      <c r="J5" s="312"/>
      <c r="K5" s="127"/>
      <c r="L5" s="127"/>
      <c r="M5" s="127"/>
    </row>
    <row r="6" spans="1:13" s="169" customFormat="1" x14ac:dyDescent="0.25">
      <c r="A6" s="170">
        <v>1</v>
      </c>
      <c r="B6" s="173" t="s">
        <v>17114</v>
      </c>
      <c r="C6" s="173" t="s">
        <v>17115</v>
      </c>
      <c r="D6" s="170" t="s">
        <v>680</v>
      </c>
      <c r="E6" s="176"/>
      <c r="F6" s="170" t="s">
        <v>17116</v>
      </c>
      <c r="G6" s="170" t="str">
        <f t="shared" ref="G6:G35" si="0">RIGHT(B6,3)</f>
        <v>BXX</v>
      </c>
      <c r="H6" s="182">
        <v>2</v>
      </c>
      <c r="I6" s="182">
        <v>1</v>
      </c>
      <c r="J6" s="179">
        <f>H6*I6</f>
        <v>2</v>
      </c>
      <c r="K6" s="200"/>
      <c r="L6" s="185" t="s">
        <v>16720</v>
      </c>
      <c r="M6" s="335" t="s">
        <v>17117</v>
      </c>
    </row>
    <row r="7" spans="1:13" s="169" customFormat="1" x14ac:dyDescent="0.25">
      <c r="A7" s="170">
        <v>2</v>
      </c>
      <c r="B7" s="173" t="s">
        <v>17118</v>
      </c>
      <c r="C7" s="173" t="s">
        <v>17119</v>
      </c>
      <c r="D7" s="170" t="s">
        <v>680</v>
      </c>
      <c r="E7" s="176"/>
      <c r="F7" s="170" t="s">
        <v>17116</v>
      </c>
      <c r="G7" s="170" t="str">
        <f t="shared" si="0"/>
        <v>BXX</v>
      </c>
      <c r="H7" s="182">
        <v>26</v>
      </c>
      <c r="I7" s="182">
        <v>1</v>
      </c>
      <c r="J7" s="179">
        <f t="shared" ref="J7:J35" si="1">H7*I7</f>
        <v>26</v>
      </c>
      <c r="K7" s="200"/>
      <c r="L7" s="185" t="s">
        <v>16720</v>
      </c>
      <c r="M7" s="335"/>
    </row>
    <row r="8" spans="1:13" s="188" customFormat="1" x14ac:dyDescent="0.25">
      <c r="A8" s="170">
        <v>3</v>
      </c>
      <c r="B8" s="173" t="s">
        <v>17120</v>
      </c>
      <c r="C8" s="173" t="s">
        <v>17121</v>
      </c>
      <c r="D8" s="170" t="s">
        <v>680</v>
      </c>
      <c r="E8" s="176"/>
      <c r="F8" s="170" t="s">
        <v>17116</v>
      </c>
      <c r="G8" s="170" t="str">
        <f t="shared" si="0"/>
        <v>BXX</v>
      </c>
      <c r="H8" s="182">
        <v>10</v>
      </c>
      <c r="I8" s="182">
        <v>9000.7000000000007</v>
      </c>
      <c r="J8" s="179">
        <f t="shared" si="1"/>
        <v>90007</v>
      </c>
      <c r="K8" s="201"/>
      <c r="L8" s="185" t="s">
        <v>16720</v>
      </c>
      <c r="M8" s="335"/>
    </row>
    <row r="9" spans="1:13" s="188" customFormat="1" x14ac:dyDescent="0.25">
      <c r="A9" s="170">
        <v>4</v>
      </c>
      <c r="B9" s="173" t="s">
        <v>17122</v>
      </c>
      <c r="C9" s="173" t="s">
        <v>17123</v>
      </c>
      <c r="D9" s="170" t="s">
        <v>680</v>
      </c>
      <c r="E9" s="176"/>
      <c r="F9" s="170" t="s">
        <v>17116</v>
      </c>
      <c r="G9" s="170" t="str">
        <f t="shared" si="0"/>
        <v>BXX</v>
      </c>
      <c r="H9" s="182">
        <v>26</v>
      </c>
      <c r="I9" s="182">
        <v>1</v>
      </c>
      <c r="J9" s="179">
        <f t="shared" si="1"/>
        <v>26</v>
      </c>
      <c r="K9" s="201"/>
      <c r="L9" s="185" t="s">
        <v>16720</v>
      </c>
      <c r="M9" s="335"/>
    </row>
    <row r="10" spans="1:13" s="188" customFormat="1" x14ac:dyDescent="0.25">
      <c r="A10" s="170">
        <v>5</v>
      </c>
      <c r="B10" s="173" t="s">
        <v>17124</v>
      </c>
      <c r="C10" s="173" t="s">
        <v>17125</v>
      </c>
      <c r="D10" s="170" t="s">
        <v>680</v>
      </c>
      <c r="E10" s="176"/>
      <c r="F10" s="170" t="s">
        <v>17116</v>
      </c>
      <c r="G10" s="170" t="str">
        <f t="shared" si="0"/>
        <v>BXX</v>
      </c>
      <c r="H10" s="182">
        <v>6</v>
      </c>
      <c r="I10" s="182">
        <v>1</v>
      </c>
      <c r="J10" s="179">
        <f t="shared" si="1"/>
        <v>6</v>
      </c>
      <c r="K10" s="201"/>
      <c r="L10" s="185" t="s">
        <v>16720</v>
      </c>
      <c r="M10" s="335"/>
    </row>
    <row r="11" spans="1:13" s="188" customFormat="1" x14ac:dyDescent="0.25">
      <c r="A11" s="170">
        <v>6</v>
      </c>
      <c r="B11" s="173" t="s">
        <v>17126</v>
      </c>
      <c r="C11" s="173" t="s">
        <v>17127</v>
      </c>
      <c r="D11" s="170" t="s">
        <v>680</v>
      </c>
      <c r="E11" s="176"/>
      <c r="F11" s="170" t="s">
        <v>17116</v>
      </c>
      <c r="G11" s="170" t="str">
        <f t="shared" si="0"/>
        <v>BXX</v>
      </c>
      <c r="H11" s="182">
        <v>3</v>
      </c>
      <c r="I11" s="182">
        <v>50000</v>
      </c>
      <c r="J11" s="179">
        <f t="shared" si="1"/>
        <v>150000</v>
      </c>
      <c r="K11" s="201"/>
      <c r="L11" s="185" t="s">
        <v>16720</v>
      </c>
      <c r="M11" s="335"/>
    </row>
    <row r="12" spans="1:13" s="188" customFormat="1" x14ac:dyDescent="0.25">
      <c r="A12" s="170">
        <v>7</v>
      </c>
      <c r="B12" s="173" t="s">
        <v>17128</v>
      </c>
      <c r="C12" s="173" t="s">
        <v>17129</v>
      </c>
      <c r="D12" s="170" t="s">
        <v>680</v>
      </c>
      <c r="E12" s="176"/>
      <c r="F12" s="170" t="s">
        <v>17116</v>
      </c>
      <c r="G12" s="170" t="str">
        <f t="shared" si="0"/>
        <v>BXX</v>
      </c>
      <c r="H12" s="182">
        <v>3</v>
      </c>
      <c r="I12" s="182">
        <v>1</v>
      </c>
      <c r="J12" s="179">
        <f t="shared" si="1"/>
        <v>3</v>
      </c>
      <c r="K12" s="201"/>
      <c r="L12" s="185" t="s">
        <v>16720</v>
      </c>
      <c r="M12" s="335"/>
    </row>
    <row r="13" spans="1:13" s="188" customFormat="1" x14ac:dyDescent="0.25">
      <c r="A13" s="170">
        <v>8</v>
      </c>
      <c r="B13" s="173" t="s">
        <v>17130</v>
      </c>
      <c r="C13" s="173" t="s">
        <v>17131</v>
      </c>
      <c r="D13" s="170" t="s">
        <v>680</v>
      </c>
      <c r="E13" s="176"/>
      <c r="F13" s="170" t="s">
        <v>17116</v>
      </c>
      <c r="G13" s="170" t="str">
        <f t="shared" si="0"/>
        <v>BXX</v>
      </c>
      <c r="H13" s="182">
        <v>1</v>
      </c>
      <c r="I13" s="182">
        <v>1</v>
      </c>
      <c r="J13" s="179">
        <f t="shared" si="1"/>
        <v>1</v>
      </c>
      <c r="K13" s="201"/>
      <c r="L13" s="185" t="s">
        <v>16720</v>
      </c>
      <c r="M13" s="335"/>
    </row>
    <row r="14" spans="1:13" s="188" customFormat="1" x14ac:dyDescent="0.25">
      <c r="A14" s="170">
        <v>9</v>
      </c>
      <c r="B14" s="173" t="s">
        <v>17132</v>
      </c>
      <c r="C14" s="173" t="s">
        <v>17133</v>
      </c>
      <c r="D14" s="170" t="s">
        <v>17134</v>
      </c>
      <c r="E14" s="176"/>
      <c r="F14" s="170" t="s">
        <v>17116</v>
      </c>
      <c r="G14" s="170" t="str">
        <f t="shared" si="0"/>
        <v>BXX</v>
      </c>
      <c r="H14" s="182">
        <v>10</v>
      </c>
      <c r="I14" s="182">
        <v>1</v>
      </c>
      <c r="J14" s="179">
        <f t="shared" si="1"/>
        <v>10</v>
      </c>
      <c r="K14" s="201"/>
      <c r="L14" s="185" t="s">
        <v>17135</v>
      </c>
      <c r="M14" s="334" t="s">
        <v>17136</v>
      </c>
    </row>
    <row r="15" spans="1:13" s="188" customFormat="1" x14ac:dyDescent="0.25">
      <c r="A15" s="170">
        <v>10</v>
      </c>
      <c r="B15" s="173" t="s">
        <v>17137</v>
      </c>
      <c r="C15" s="173" t="s">
        <v>17138</v>
      </c>
      <c r="D15" s="170" t="s">
        <v>17134</v>
      </c>
      <c r="E15" s="176"/>
      <c r="F15" s="170" t="s">
        <v>17116</v>
      </c>
      <c r="G15" s="170" t="str">
        <f t="shared" si="0"/>
        <v>BXX</v>
      </c>
      <c r="H15" s="182">
        <v>80</v>
      </c>
      <c r="I15" s="182">
        <v>1</v>
      </c>
      <c r="J15" s="179">
        <f t="shared" si="1"/>
        <v>80</v>
      </c>
      <c r="K15" s="201"/>
      <c r="L15" s="185" t="s">
        <v>17135</v>
      </c>
      <c r="M15" s="334"/>
    </row>
    <row r="16" spans="1:13" s="188" customFormat="1" x14ac:dyDescent="0.25">
      <c r="A16" s="170">
        <v>11</v>
      </c>
      <c r="B16" s="173" t="s">
        <v>17139</v>
      </c>
      <c r="C16" s="173" t="s">
        <v>17140</v>
      </c>
      <c r="D16" s="170" t="s">
        <v>17134</v>
      </c>
      <c r="E16" s="176"/>
      <c r="F16" s="170" t="s">
        <v>17116</v>
      </c>
      <c r="G16" s="170" t="str">
        <f t="shared" si="0"/>
        <v>BXX</v>
      </c>
      <c r="H16" s="182">
        <v>10</v>
      </c>
      <c r="I16" s="182">
        <v>1</v>
      </c>
      <c r="J16" s="179">
        <f t="shared" si="1"/>
        <v>10</v>
      </c>
      <c r="K16" s="201"/>
      <c r="L16" s="185" t="s">
        <v>17135</v>
      </c>
      <c r="M16" s="334"/>
    </row>
    <row r="17" spans="1:13" s="188" customFormat="1" x14ac:dyDescent="0.25">
      <c r="A17" s="170">
        <v>12</v>
      </c>
      <c r="B17" s="173" t="s">
        <v>17141</v>
      </c>
      <c r="C17" s="173" t="s">
        <v>17142</v>
      </c>
      <c r="D17" s="170" t="s">
        <v>680</v>
      </c>
      <c r="E17" s="176"/>
      <c r="F17" s="170" t="s">
        <v>17116</v>
      </c>
      <c r="G17" s="170" t="str">
        <f t="shared" si="0"/>
        <v>BXX</v>
      </c>
      <c r="H17" s="182">
        <v>164</v>
      </c>
      <c r="I17" s="182">
        <v>10.23</v>
      </c>
      <c r="J17" s="179">
        <f t="shared" si="1"/>
        <v>1677.72</v>
      </c>
      <c r="K17" s="201"/>
      <c r="L17" s="185" t="s">
        <v>17135</v>
      </c>
      <c r="M17" s="334"/>
    </row>
    <row r="18" spans="1:13" s="188" customFormat="1" x14ac:dyDescent="0.25">
      <c r="A18" s="170">
        <v>13</v>
      </c>
      <c r="B18" s="173" t="s">
        <v>17143</v>
      </c>
      <c r="C18" s="173" t="s">
        <v>17144</v>
      </c>
      <c r="D18" s="170" t="s">
        <v>17134</v>
      </c>
      <c r="E18" s="176"/>
      <c r="F18" s="170" t="s">
        <v>17116</v>
      </c>
      <c r="G18" s="170" t="str">
        <f t="shared" si="0"/>
        <v>BXX</v>
      </c>
      <c r="H18" s="182">
        <v>10</v>
      </c>
      <c r="I18" s="182">
        <v>1</v>
      </c>
      <c r="J18" s="179">
        <f t="shared" si="1"/>
        <v>10</v>
      </c>
      <c r="K18" s="201"/>
      <c r="L18" s="185" t="s">
        <v>17135</v>
      </c>
      <c r="M18" s="334"/>
    </row>
    <row r="19" spans="1:13" s="188" customFormat="1" x14ac:dyDescent="0.25">
      <c r="A19" s="170">
        <v>14</v>
      </c>
      <c r="B19" s="173" t="s">
        <v>17145</v>
      </c>
      <c r="C19" s="173" t="s">
        <v>17146</v>
      </c>
      <c r="D19" s="170" t="s">
        <v>17134</v>
      </c>
      <c r="E19" s="176"/>
      <c r="F19" s="170" t="s">
        <v>17116</v>
      </c>
      <c r="G19" s="170" t="str">
        <f t="shared" si="0"/>
        <v>BXX</v>
      </c>
      <c r="H19" s="182">
        <v>4</v>
      </c>
      <c r="I19" s="182">
        <v>9.25</v>
      </c>
      <c r="J19" s="179">
        <f t="shared" si="1"/>
        <v>37</v>
      </c>
      <c r="K19" s="201"/>
      <c r="L19" s="185" t="s">
        <v>17135</v>
      </c>
      <c r="M19" s="334"/>
    </row>
    <row r="20" spans="1:13" s="188" customFormat="1" x14ac:dyDescent="0.25">
      <c r="A20" s="170">
        <v>15</v>
      </c>
      <c r="B20" s="173" t="s">
        <v>17147</v>
      </c>
      <c r="C20" s="173" t="s">
        <v>17148</v>
      </c>
      <c r="D20" s="170" t="s">
        <v>680</v>
      </c>
      <c r="E20" s="176"/>
      <c r="F20" s="170" t="s">
        <v>17116</v>
      </c>
      <c r="G20" s="170" t="str">
        <f t="shared" si="0"/>
        <v>BXX</v>
      </c>
      <c r="H20" s="182">
        <v>33</v>
      </c>
      <c r="I20" s="182">
        <v>1</v>
      </c>
      <c r="J20" s="179">
        <f t="shared" si="1"/>
        <v>33</v>
      </c>
      <c r="K20" s="201"/>
      <c r="L20" s="185" t="s">
        <v>17135</v>
      </c>
      <c r="M20" s="334"/>
    </row>
    <row r="21" spans="1:13" s="188" customFormat="1" x14ac:dyDescent="0.25">
      <c r="A21" s="170">
        <v>16</v>
      </c>
      <c r="B21" s="173" t="s">
        <v>17149</v>
      </c>
      <c r="C21" s="173" t="s">
        <v>17150</v>
      </c>
      <c r="D21" s="170" t="s">
        <v>680</v>
      </c>
      <c r="E21" s="176"/>
      <c r="F21" s="170" t="s">
        <v>17116</v>
      </c>
      <c r="G21" s="170" t="str">
        <f t="shared" si="0"/>
        <v>BXX</v>
      </c>
      <c r="H21" s="182">
        <v>78</v>
      </c>
      <c r="I21" s="182">
        <v>1.73</v>
      </c>
      <c r="J21" s="179">
        <f t="shared" si="1"/>
        <v>134.94</v>
      </c>
      <c r="K21" s="201"/>
      <c r="L21" s="185" t="s">
        <v>17135</v>
      </c>
      <c r="M21" s="334"/>
    </row>
    <row r="22" spans="1:13" s="188" customFormat="1" x14ac:dyDescent="0.25">
      <c r="A22" s="170">
        <v>17</v>
      </c>
      <c r="B22" s="173" t="s">
        <v>17151</v>
      </c>
      <c r="C22" s="173" t="s">
        <v>17152</v>
      </c>
      <c r="D22" s="170" t="s">
        <v>680</v>
      </c>
      <c r="E22" s="176"/>
      <c r="F22" s="170" t="s">
        <v>17116</v>
      </c>
      <c r="G22" s="170" t="str">
        <f t="shared" si="0"/>
        <v>BXX</v>
      </c>
      <c r="H22" s="182">
        <v>2</v>
      </c>
      <c r="I22" s="182">
        <v>1</v>
      </c>
      <c r="J22" s="179">
        <f t="shared" si="1"/>
        <v>2</v>
      </c>
      <c r="K22" s="201"/>
      <c r="L22" s="185" t="s">
        <v>17135</v>
      </c>
      <c r="M22" s="334"/>
    </row>
    <row r="23" spans="1:13" s="188" customFormat="1" x14ac:dyDescent="0.25">
      <c r="A23" s="170">
        <v>18</v>
      </c>
      <c r="B23" s="173" t="s">
        <v>17153</v>
      </c>
      <c r="C23" s="173" t="s">
        <v>17154</v>
      </c>
      <c r="D23" s="170" t="s">
        <v>680</v>
      </c>
      <c r="E23" s="176"/>
      <c r="F23" s="170" t="s">
        <v>17116</v>
      </c>
      <c r="G23" s="170" t="str">
        <f t="shared" si="0"/>
        <v>BXX</v>
      </c>
      <c r="H23" s="182">
        <v>56</v>
      </c>
      <c r="I23" s="182">
        <v>1</v>
      </c>
      <c r="J23" s="179">
        <f t="shared" si="1"/>
        <v>56</v>
      </c>
      <c r="K23" s="201"/>
      <c r="L23" s="185" t="s">
        <v>17135</v>
      </c>
      <c r="M23" s="334"/>
    </row>
    <row r="24" spans="1:13" s="188" customFormat="1" x14ac:dyDescent="0.25">
      <c r="A24" s="170">
        <v>19</v>
      </c>
      <c r="B24" s="173" t="s">
        <v>17155</v>
      </c>
      <c r="C24" s="173" t="s">
        <v>17156</v>
      </c>
      <c r="D24" s="170" t="s">
        <v>680</v>
      </c>
      <c r="E24" s="176"/>
      <c r="F24" s="170" t="s">
        <v>17116</v>
      </c>
      <c r="G24" s="170" t="str">
        <f t="shared" si="0"/>
        <v>BXX</v>
      </c>
      <c r="H24" s="182">
        <v>2</v>
      </c>
      <c r="I24" s="182">
        <v>1</v>
      </c>
      <c r="J24" s="179">
        <f t="shared" si="1"/>
        <v>2</v>
      </c>
      <c r="K24" s="201"/>
      <c r="L24" s="185" t="s">
        <v>17135</v>
      </c>
      <c r="M24" s="334"/>
    </row>
    <row r="25" spans="1:13" s="188" customFormat="1" x14ac:dyDescent="0.25">
      <c r="A25" s="170">
        <v>20</v>
      </c>
      <c r="B25" s="173" t="s">
        <v>17157</v>
      </c>
      <c r="C25" s="173" t="s">
        <v>17158</v>
      </c>
      <c r="D25" s="170" t="s">
        <v>680</v>
      </c>
      <c r="E25" s="176"/>
      <c r="F25" s="170" t="s">
        <v>17116</v>
      </c>
      <c r="G25" s="170" t="str">
        <f t="shared" si="0"/>
        <v>BXX</v>
      </c>
      <c r="H25" s="182">
        <v>1</v>
      </c>
      <c r="I25" s="182">
        <v>100000</v>
      </c>
      <c r="J25" s="179">
        <f t="shared" si="1"/>
        <v>100000</v>
      </c>
      <c r="K25" s="201"/>
      <c r="L25" s="185" t="s">
        <v>17135</v>
      </c>
      <c r="M25" s="334"/>
    </row>
    <row r="26" spans="1:13" s="188" customFormat="1" x14ac:dyDescent="0.25">
      <c r="A26" s="170">
        <v>21</v>
      </c>
      <c r="B26" s="173" t="s">
        <v>17159</v>
      </c>
      <c r="C26" s="173" t="s">
        <v>17160</v>
      </c>
      <c r="D26" s="170" t="s">
        <v>680</v>
      </c>
      <c r="E26" s="176"/>
      <c r="F26" s="170" t="s">
        <v>17116</v>
      </c>
      <c r="G26" s="170" t="str">
        <f t="shared" si="0"/>
        <v>BXX</v>
      </c>
      <c r="H26" s="182">
        <v>2</v>
      </c>
      <c r="I26" s="182">
        <v>1</v>
      </c>
      <c r="J26" s="179">
        <f t="shared" si="1"/>
        <v>2</v>
      </c>
      <c r="K26" s="201"/>
      <c r="L26" s="185" t="s">
        <v>17135</v>
      </c>
      <c r="M26" s="334"/>
    </row>
    <row r="27" spans="1:13" s="188" customFormat="1" x14ac:dyDescent="0.25">
      <c r="A27" s="170">
        <v>22</v>
      </c>
      <c r="B27" s="173" t="s">
        <v>17161</v>
      </c>
      <c r="C27" s="173" t="s">
        <v>17162</v>
      </c>
      <c r="D27" s="170" t="s">
        <v>680</v>
      </c>
      <c r="E27" s="176"/>
      <c r="F27" s="170" t="s">
        <v>17116</v>
      </c>
      <c r="G27" s="170" t="str">
        <f t="shared" si="0"/>
        <v>BXX</v>
      </c>
      <c r="H27" s="182">
        <v>7</v>
      </c>
      <c r="I27" s="182">
        <v>10952.43</v>
      </c>
      <c r="J27" s="179">
        <f t="shared" si="1"/>
        <v>76667.010000000009</v>
      </c>
      <c r="K27" s="201"/>
      <c r="L27" s="185" t="s">
        <v>17135</v>
      </c>
      <c r="M27" s="334"/>
    </row>
    <row r="28" spans="1:13" s="188" customFormat="1" x14ac:dyDescent="0.25">
      <c r="A28" s="170">
        <v>23</v>
      </c>
      <c r="B28" s="173" t="s">
        <v>17163</v>
      </c>
      <c r="C28" s="173" t="s">
        <v>17164</v>
      </c>
      <c r="D28" s="170" t="s">
        <v>17134</v>
      </c>
      <c r="E28" s="176"/>
      <c r="F28" s="170" t="s">
        <v>17116</v>
      </c>
      <c r="G28" s="170" t="str">
        <f t="shared" si="0"/>
        <v>BXX</v>
      </c>
      <c r="H28" s="182">
        <v>599</v>
      </c>
      <c r="I28" s="182">
        <v>50000</v>
      </c>
      <c r="J28" s="179">
        <f t="shared" si="1"/>
        <v>29950000</v>
      </c>
      <c r="K28" s="201"/>
      <c r="L28" s="185" t="s">
        <v>17135</v>
      </c>
      <c r="M28" s="334"/>
    </row>
    <row r="29" spans="1:13" s="188" customFormat="1" x14ac:dyDescent="0.25">
      <c r="A29" s="170">
        <v>24</v>
      </c>
      <c r="B29" s="173" t="s">
        <v>17165</v>
      </c>
      <c r="C29" s="173" t="s">
        <v>17166</v>
      </c>
      <c r="D29" s="170" t="s">
        <v>680</v>
      </c>
      <c r="E29" s="176"/>
      <c r="F29" s="170" t="s">
        <v>17116</v>
      </c>
      <c r="G29" s="170" t="str">
        <f t="shared" si="0"/>
        <v>BXX</v>
      </c>
      <c r="H29" s="182">
        <v>36</v>
      </c>
      <c r="I29" s="182">
        <v>7683.89</v>
      </c>
      <c r="J29" s="179">
        <f t="shared" si="1"/>
        <v>276620.04000000004</v>
      </c>
      <c r="K29" s="201"/>
      <c r="L29" s="185" t="s">
        <v>17135</v>
      </c>
      <c r="M29" s="334"/>
    </row>
    <row r="30" spans="1:13" s="188" customFormat="1" x14ac:dyDescent="0.25">
      <c r="A30" s="170">
        <v>25</v>
      </c>
      <c r="B30" s="173" t="s">
        <v>17167</v>
      </c>
      <c r="C30" s="173" t="s">
        <v>17168</v>
      </c>
      <c r="D30" s="170" t="s">
        <v>17134</v>
      </c>
      <c r="E30" s="176"/>
      <c r="F30" s="170" t="s">
        <v>17116</v>
      </c>
      <c r="G30" s="170" t="str">
        <f t="shared" si="0"/>
        <v>BXX</v>
      </c>
      <c r="H30" s="182">
        <v>52</v>
      </c>
      <c r="I30" s="182">
        <v>50000</v>
      </c>
      <c r="J30" s="179">
        <f t="shared" si="1"/>
        <v>2600000</v>
      </c>
      <c r="K30" s="201"/>
      <c r="L30" s="185" t="s">
        <v>17135</v>
      </c>
      <c r="M30" s="334"/>
    </row>
    <row r="31" spans="1:13" s="188" customFormat="1" x14ac:dyDescent="0.25">
      <c r="A31" s="170">
        <v>26</v>
      </c>
      <c r="B31" s="173" t="s">
        <v>17169</v>
      </c>
      <c r="C31" s="173" t="s">
        <v>17170</v>
      </c>
      <c r="D31" s="170" t="s">
        <v>17134</v>
      </c>
      <c r="E31" s="176"/>
      <c r="F31" s="170" t="s">
        <v>17116</v>
      </c>
      <c r="G31" s="170" t="str">
        <f t="shared" si="0"/>
        <v>BXX</v>
      </c>
      <c r="H31" s="182">
        <v>178</v>
      </c>
      <c r="I31" s="182">
        <v>100000</v>
      </c>
      <c r="J31" s="179">
        <f t="shared" si="1"/>
        <v>17800000</v>
      </c>
      <c r="K31" s="201"/>
      <c r="L31" s="185" t="s">
        <v>17135</v>
      </c>
      <c r="M31" s="334"/>
    </row>
    <row r="32" spans="1:13" s="188" customFormat="1" x14ac:dyDescent="0.25">
      <c r="A32" s="170">
        <v>27</v>
      </c>
      <c r="B32" s="173" t="s">
        <v>17171</v>
      </c>
      <c r="C32" s="173" t="s">
        <v>17172</v>
      </c>
      <c r="D32" s="170" t="s">
        <v>17134</v>
      </c>
      <c r="E32" s="176"/>
      <c r="F32" s="170" t="s">
        <v>17116</v>
      </c>
      <c r="G32" s="170" t="str">
        <f t="shared" si="0"/>
        <v>BXX</v>
      </c>
      <c r="H32" s="182">
        <v>86</v>
      </c>
      <c r="I32" s="182">
        <v>100000</v>
      </c>
      <c r="J32" s="179">
        <f t="shared" si="1"/>
        <v>8600000</v>
      </c>
      <c r="K32" s="201"/>
      <c r="L32" s="185" t="s">
        <v>17135</v>
      </c>
      <c r="M32" s="334"/>
    </row>
    <row r="33" spans="1:13" s="188" customFormat="1" x14ac:dyDescent="0.25">
      <c r="A33" s="170">
        <v>28</v>
      </c>
      <c r="B33" s="173" t="s">
        <v>17173</v>
      </c>
      <c r="C33" s="173" t="s">
        <v>17174</v>
      </c>
      <c r="D33" s="170" t="s">
        <v>17134</v>
      </c>
      <c r="E33" s="176"/>
      <c r="F33" s="170" t="s">
        <v>17116</v>
      </c>
      <c r="G33" s="170" t="str">
        <f t="shared" si="0"/>
        <v>BXX</v>
      </c>
      <c r="H33" s="182">
        <v>86</v>
      </c>
      <c r="I33" s="182">
        <v>100000</v>
      </c>
      <c r="J33" s="179">
        <f t="shared" si="1"/>
        <v>8600000</v>
      </c>
      <c r="K33" s="201"/>
      <c r="L33" s="185" t="s">
        <v>17135</v>
      </c>
      <c r="M33" s="334"/>
    </row>
    <row r="34" spans="1:13" s="188" customFormat="1" x14ac:dyDescent="0.25">
      <c r="A34" s="170">
        <v>29</v>
      </c>
      <c r="B34" s="173" t="s">
        <v>17175</v>
      </c>
      <c r="C34" s="173" t="s">
        <v>17176</v>
      </c>
      <c r="D34" s="170" t="s">
        <v>680</v>
      </c>
      <c r="E34" s="176"/>
      <c r="F34" s="170" t="s">
        <v>17116</v>
      </c>
      <c r="G34" s="170" t="str">
        <f t="shared" si="0"/>
        <v>BXX</v>
      </c>
      <c r="H34" s="182">
        <v>2</v>
      </c>
      <c r="I34" s="182">
        <v>54545.5</v>
      </c>
      <c r="J34" s="179">
        <f t="shared" si="1"/>
        <v>109091</v>
      </c>
      <c r="K34" s="201"/>
      <c r="L34" s="185" t="s">
        <v>17135</v>
      </c>
      <c r="M34" s="334"/>
    </row>
    <row r="35" spans="1:13" s="188" customFormat="1" x14ac:dyDescent="0.25">
      <c r="A35" s="170">
        <v>30</v>
      </c>
      <c r="B35" s="173" t="s">
        <v>17177</v>
      </c>
      <c r="C35" s="173" t="s">
        <v>17178</v>
      </c>
      <c r="D35" s="170" t="s">
        <v>17134</v>
      </c>
      <c r="E35" s="176"/>
      <c r="F35" s="170" t="s">
        <v>17116</v>
      </c>
      <c r="G35" s="170" t="str">
        <f t="shared" si="0"/>
        <v>BXX</v>
      </c>
      <c r="H35" s="182">
        <v>180</v>
      </c>
      <c r="I35" s="182">
        <v>100000</v>
      </c>
      <c r="J35" s="179">
        <f t="shared" si="1"/>
        <v>18000000</v>
      </c>
      <c r="K35" s="201"/>
      <c r="L35" s="185" t="s">
        <v>17135</v>
      </c>
      <c r="M35" s="334"/>
    </row>
    <row r="36" spans="1:13" ht="15" customHeight="1" x14ac:dyDescent="0.25">
      <c r="A36" s="336" t="s">
        <v>17179</v>
      </c>
      <c r="B36" s="336"/>
      <c r="C36" s="336"/>
      <c r="D36" s="336"/>
      <c r="E36" s="336"/>
      <c r="F36" s="336"/>
      <c r="G36" s="336"/>
      <c r="H36" s="135">
        <f>SUM(H6:H35)</f>
        <v>1755</v>
      </c>
      <c r="I36" s="126"/>
      <c r="J36" s="136">
        <f>SUM(J6:J35)</f>
        <v>86354503.710000008</v>
      </c>
      <c r="K36" s="127"/>
      <c r="L36" s="127"/>
      <c r="M36" s="127"/>
    </row>
    <row r="37" spans="1:13" x14ac:dyDescent="0.25">
      <c r="A37" s="312" t="s">
        <v>17180</v>
      </c>
      <c r="B37" s="312"/>
      <c r="C37" s="312"/>
      <c r="D37" s="312"/>
      <c r="E37" s="312"/>
      <c r="F37" s="312"/>
      <c r="G37" s="312"/>
      <c r="H37" s="312"/>
      <c r="I37" s="312"/>
      <c r="J37" s="312"/>
      <c r="K37" s="127"/>
      <c r="L37" s="127"/>
      <c r="M37" s="127"/>
    </row>
    <row r="38" spans="1:13" s="188" customFormat="1" ht="24" customHeight="1" x14ac:dyDescent="0.25">
      <c r="A38" s="170">
        <v>1</v>
      </c>
      <c r="B38" s="173" t="s">
        <v>17181</v>
      </c>
      <c r="C38" s="173" t="s">
        <v>17182</v>
      </c>
      <c r="D38" s="170" t="s">
        <v>688</v>
      </c>
      <c r="E38" s="176"/>
      <c r="F38" s="170" t="s">
        <v>17116</v>
      </c>
      <c r="G38" s="170" t="str">
        <f t="shared" ref="G38:G47" si="2">RIGHT(B38,3)</f>
        <v>BXX</v>
      </c>
      <c r="H38" s="182">
        <f>20-1</f>
        <v>19</v>
      </c>
      <c r="I38" s="182">
        <v>1475.05</v>
      </c>
      <c r="J38" s="179">
        <f t="shared" ref="J38:J101" si="3">H38*I38</f>
        <v>28025.95</v>
      </c>
      <c r="K38" s="201"/>
      <c r="L38" s="185" t="s">
        <v>17183</v>
      </c>
      <c r="M38" s="337" t="s">
        <v>17184</v>
      </c>
    </row>
    <row r="39" spans="1:13" s="188" customFormat="1" ht="24" x14ac:dyDescent="0.25">
      <c r="A39" s="170">
        <v>2</v>
      </c>
      <c r="B39" s="173" t="s">
        <v>17185</v>
      </c>
      <c r="C39" s="173" t="s">
        <v>17186</v>
      </c>
      <c r="D39" s="170" t="s">
        <v>688</v>
      </c>
      <c r="E39" s="176"/>
      <c r="F39" s="170" t="s">
        <v>17116</v>
      </c>
      <c r="G39" s="170" t="str">
        <f t="shared" si="2"/>
        <v>BXX</v>
      </c>
      <c r="H39" s="182">
        <v>53</v>
      </c>
      <c r="I39" s="182">
        <v>1</v>
      </c>
      <c r="J39" s="179">
        <f t="shared" si="3"/>
        <v>53</v>
      </c>
      <c r="K39" s="201"/>
      <c r="L39" s="185" t="s">
        <v>17183</v>
      </c>
      <c r="M39" s="338"/>
    </row>
    <row r="40" spans="1:13" s="188" customFormat="1" ht="24" x14ac:dyDescent="0.25">
      <c r="A40" s="170">
        <v>3</v>
      </c>
      <c r="B40" s="173" t="s">
        <v>17187</v>
      </c>
      <c r="C40" s="173" t="s">
        <v>17188</v>
      </c>
      <c r="D40" s="170" t="s">
        <v>688</v>
      </c>
      <c r="E40" s="176"/>
      <c r="F40" s="170" t="s">
        <v>17189</v>
      </c>
      <c r="G40" s="170" t="str">
        <f t="shared" si="2"/>
        <v>BXX</v>
      </c>
      <c r="H40" s="182">
        <f>9-8</f>
        <v>1</v>
      </c>
      <c r="I40" s="182">
        <v>1</v>
      </c>
      <c r="J40" s="179">
        <f t="shared" si="3"/>
        <v>1</v>
      </c>
      <c r="K40" s="201"/>
      <c r="L40" s="185" t="s">
        <v>17183</v>
      </c>
      <c r="M40" s="338"/>
    </row>
    <row r="41" spans="1:13" s="188" customFormat="1" ht="24" x14ac:dyDescent="0.25">
      <c r="A41" s="170">
        <v>4</v>
      </c>
      <c r="B41" s="173" t="s">
        <v>17190</v>
      </c>
      <c r="C41" s="173" t="s">
        <v>17191</v>
      </c>
      <c r="D41" s="170" t="s">
        <v>688</v>
      </c>
      <c r="E41" s="176"/>
      <c r="F41" s="170" t="s">
        <v>17116</v>
      </c>
      <c r="G41" s="170" t="str">
        <f t="shared" si="2"/>
        <v>BXX</v>
      </c>
      <c r="H41" s="182">
        <v>1</v>
      </c>
      <c r="I41" s="182">
        <v>1</v>
      </c>
      <c r="J41" s="179">
        <f t="shared" si="3"/>
        <v>1</v>
      </c>
      <c r="K41" s="201"/>
      <c r="L41" s="185" t="s">
        <v>17183</v>
      </c>
      <c r="M41" s="338"/>
    </row>
    <row r="42" spans="1:13" s="188" customFormat="1" ht="24" x14ac:dyDescent="0.25">
      <c r="A42" s="170">
        <v>5</v>
      </c>
      <c r="B42" s="173" t="s">
        <v>17192</v>
      </c>
      <c r="C42" s="173" t="s">
        <v>17193</v>
      </c>
      <c r="D42" s="170" t="s">
        <v>680</v>
      </c>
      <c r="E42" s="176"/>
      <c r="F42" s="170" t="s">
        <v>17116</v>
      </c>
      <c r="G42" s="170" t="str">
        <f t="shared" si="2"/>
        <v>BXX</v>
      </c>
      <c r="H42" s="182">
        <f>81-17</f>
        <v>64</v>
      </c>
      <c r="I42" s="182">
        <v>3056.85</v>
      </c>
      <c r="J42" s="179">
        <f t="shared" si="3"/>
        <v>195638.39999999999</v>
      </c>
      <c r="K42" s="201"/>
      <c r="L42" s="185" t="s">
        <v>17183</v>
      </c>
      <c r="M42" s="338"/>
    </row>
    <row r="43" spans="1:13" s="188" customFormat="1" ht="24" x14ac:dyDescent="0.25">
      <c r="A43" s="170">
        <v>6</v>
      </c>
      <c r="B43" s="173" t="s">
        <v>17194</v>
      </c>
      <c r="C43" s="173" t="s">
        <v>17195</v>
      </c>
      <c r="D43" s="170" t="s">
        <v>680</v>
      </c>
      <c r="E43" s="176"/>
      <c r="F43" s="170" t="s">
        <v>17116</v>
      </c>
      <c r="G43" s="170" t="str">
        <f t="shared" si="2"/>
        <v>BXX</v>
      </c>
      <c r="H43" s="182">
        <f>105-32</f>
        <v>73</v>
      </c>
      <c r="I43" s="182">
        <v>2719.17</v>
      </c>
      <c r="J43" s="179">
        <f t="shared" si="3"/>
        <v>198499.41</v>
      </c>
      <c r="K43" s="201"/>
      <c r="L43" s="185" t="s">
        <v>17183</v>
      </c>
      <c r="M43" s="338"/>
    </row>
    <row r="44" spans="1:13" s="188" customFormat="1" ht="24" x14ac:dyDescent="0.25">
      <c r="A44" s="170">
        <v>7</v>
      </c>
      <c r="B44" s="173" t="s">
        <v>17196</v>
      </c>
      <c r="C44" s="173" t="s">
        <v>17197</v>
      </c>
      <c r="D44" s="170" t="s">
        <v>680</v>
      </c>
      <c r="E44" s="176"/>
      <c r="F44" s="170" t="s">
        <v>17116</v>
      </c>
      <c r="G44" s="170" t="str">
        <f t="shared" si="2"/>
        <v>BXX</v>
      </c>
      <c r="H44" s="182">
        <f>36-15</f>
        <v>21</v>
      </c>
      <c r="I44" s="182">
        <v>5835.67</v>
      </c>
      <c r="J44" s="179">
        <f t="shared" si="3"/>
        <v>122549.07</v>
      </c>
      <c r="K44" s="201"/>
      <c r="L44" s="185" t="s">
        <v>17183</v>
      </c>
      <c r="M44" s="338"/>
    </row>
    <row r="45" spans="1:13" s="188" customFormat="1" x14ac:dyDescent="0.25">
      <c r="A45" s="170">
        <v>8</v>
      </c>
      <c r="B45" s="173" t="s">
        <v>17198</v>
      </c>
      <c r="C45" s="173" t="s">
        <v>17199</v>
      </c>
      <c r="D45" s="170" t="s">
        <v>680</v>
      </c>
      <c r="E45" s="176"/>
      <c r="F45" s="170" t="s">
        <v>17116</v>
      </c>
      <c r="G45" s="170" t="str">
        <f t="shared" si="2"/>
        <v>BXX</v>
      </c>
      <c r="H45" s="182">
        <v>1</v>
      </c>
      <c r="I45" s="182">
        <v>1</v>
      </c>
      <c r="J45" s="179">
        <f t="shared" si="3"/>
        <v>1</v>
      </c>
      <c r="K45" s="201"/>
      <c r="L45" s="185" t="s">
        <v>17183</v>
      </c>
      <c r="M45" s="338"/>
    </row>
    <row r="46" spans="1:13" s="188" customFormat="1" ht="24" x14ac:dyDescent="0.25">
      <c r="A46" s="170">
        <v>9</v>
      </c>
      <c r="B46" s="173" t="s">
        <v>17200</v>
      </c>
      <c r="C46" s="173" t="s">
        <v>17201</v>
      </c>
      <c r="D46" s="170" t="s">
        <v>680</v>
      </c>
      <c r="E46" s="176"/>
      <c r="F46" s="170" t="s">
        <v>17116</v>
      </c>
      <c r="G46" s="170" t="str">
        <f t="shared" si="2"/>
        <v>BXX</v>
      </c>
      <c r="H46" s="182">
        <f>97-74</f>
        <v>23</v>
      </c>
      <c r="I46" s="182">
        <v>7833.79</v>
      </c>
      <c r="J46" s="179">
        <f t="shared" si="3"/>
        <v>180177.17</v>
      </c>
      <c r="K46" s="201"/>
      <c r="L46" s="185" t="s">
        <v>17183</v>
      </c>
      <c r="M46" s="338"/>
    </row>
    <row r="47" spans="1:13" s="188" customFormat="1" ht="24" x14ac:dyDescent="0.25">
      <c r="A47" s="170">
        <v>10</v>
      </c>
      <c r="B47" s="173" t="s">
        <v>17202</v>
      </c>
      <c r="C47" s="173" t="s">
        <v>17203</v>
      </c>
      <c r="D47" s="170" t="s">
        <v>680</v>
      </c>
      <c r="E47" s="176"/>
      <c r="F47" s="170" t="s">
        <v>17116</v>
      </c>
      <c r="G47" s="170" t="str">
        <f t="shared" si="2"/>
        <v>BXX</v>
      </c>
      <c r="H47" s="182">
        <v>20</v>
      </c>
      <c r="I47" s="182">
        <v>1</v>
      </c>
      <c r="J47" s="179">
        <f t="shared" si="3"/>
        <v>20</v>
      </c>
      <c r="K47" s="201"/>
      <c r="L47" s="185" t="s">
        <v>17183</v>
      </c>
      <c r="M47" s="338"/>
    </row>
    <row r="48" spans="1:13" s="188" customFormat="1" ht="24" x14ac:dyDescent="0.25">
      <c r="A48" s="170">
        <v>11</v>
      </c>
      <c r="B48" s="173" t="s">
        <v>17204</v>
      </c>
      <c r="C48" s="173" t="s">
        <v>17205</v>
      </c>
      <c r="D48" s="170" t="s">
        <v>680</v>
      </c>
      <c r="E48" s="176"/>
      <c r="F48" s="170" t="s">
        <v>17189</v>
      </c>
      <c r="G48" s="170" t="s">
        <v>17206</v>
      </c>
      <c r="H48" s="182">
        <v>99</v>
      </c>
      <c r="I48" s="182">
        <v>18010.759999999998</v>
      </c>
      <c r="J48" s="179">
        <f t="shared" si="3"/>
        <v>1783065.2399999998</v>
      </c>
      <c r="K48" s="201"/>
      <c r="L48" s="185" t="s">
        <v>17183</v>
      </c>
      <c r="M48" s="338"/>
    </row>
    <row r="49" spans="1:13" s="188" customFormat="1" ht="24" x14ac:dyDescent="0.25">
      <c r="A49" s="170">
        <v>12</v>
      </c>
      <c r="B49" s="173" t="s">
        <v>17207</v>
      </c>
      <c r="C49" s="173" t="s">
        <v>17208</v>
      </c>
      <c r="D49" s="170" t="s">
        <v>680</v>
      </c>
      <c r="E49" s="176"/>
      <c r="F49" s="170" t="s">
        <v>17116</v>
      </c>
      <c r="G49" s="170" t="s">
        <v>17206</v>
      </c>
      <c r="H49" s="182">
        <v>45</v>
      </c>
      <c r="I49" s="182">
        <v>37156.730000000003</v>
      </c>
      <c r="J49" s="179">
        <f t="shared" si="3"/>
        <v>1672052.85</v>
      </c>
      <c r="K49" s="201"/>
      <c r="L49" s="185" t="s">
        <v>17183</v>
      </c>
      <c r="M49" s="338"/>
    </row>
    <row r="50" spans="1:13" s="188" customFormat="1" ht="24" x14ac:dyDescent="0.25">
      <c r="A50" s="170">
        <v>13</v>
      </c>
      <c r="B50" s="173" t="s">
        <v>17209</v>
      </c>
      <c r="C50" s="173" t="s">
        <v>17210</v>
      </c>
      <c r="D50" s="170" t="s">
        <v>680</v>
      </c>
      <c r="E50" s="176"/>
      <c r="F50" s="170" t="s">
        <v>17116</v>
      </c>
      <c r="G50" s="170" t="str">
        <f>RIGHT(B50,3)</f>
        <v>BXX</v>
      </c>
      <c r="H50" s="182">
        <v>447</v>
      </c>
      <c r="I50" s="182">
        <v>3265.12</v>
      </c>
      <c r="J50" s="179">
        <f t="shared" si="3"/>
        <v>1459508.64</v>
      </c>
      <c r="K50" s="201"/>
      <c r="L50" s="185" t="s">
        <v>17183</v>
      </c>
      <c r="M50" s="338"/>
    </row>
    <row r="51" spans="1:13" s="188" customFormat="1" ht="24" x14ac:dyDescent="0.25">
      <c r="A51" s="170">
        <v>14</v>
      </c>
      <c r="B51" s="173" t="s">
        <v>17211</v>
      </c>
      <c r="C51" s="173" t="s">
        <v>17212</v>
      </c>
      <c r="D51" s="170" t="s">
        <v>680</v>
      </c>
      <c r="E51" s="176"/>
      <c r="F51" s="170" t="s">
        <v>17116</v>
      </c>
      <c r="G51" s="170" t="s">
        <v>17206</v>
      </c>
      <c r="H51" s="182">
        <v>26</v>
      </c>
      <c r="I51" s="182">
        <v>12154.58</v>
      </c>
      <c r="J51" s="179">
        <f t="shared" si="3"/>
        <v>316019.08</v>
      </c>
      <c r="K51" s="201"/>
      <c r="L51" s="185" t="s">
        <v>17183</v>
      </c>
      <c r="M51" s="338"/>
    </row>
    <row r="52" spans="1:13" s="188" customFormat="1" ht="24" x14ac:dyDescent="0.25">
      <c r="A52" s="170">
        <v>15</v>
      </c>
      <c r="B52" s="173" t="s">
        <v>17213</v>
      </c>
      <c r="C52" s="173" t="s">
        <v>17214</v>
      </c>
      <c r="D52" s="170" t="s">
        <v>680</v>
      </c>
      <c r="E52" s="176"/>
      <c r="F52" s="170" t="s">
        <v>17116</v>
      </c>
      <c r="G52" s="170" t="s">
        <v>17206</v>
      </c>
      <c r="H52" s="182">
        <v>56</v>
      </c>
      <c r="I52" s="182">
        <v>2576.39</v>
      </c>
      <c r="J52" s="179">
        <f t="shared" si="3"/>
        <v>144277.84</v>
      </c>
      <c r="K52" s="201"/>
      <c r="L52" s="185" t="s">
        <v>17183</v>
      </c>
      <c r="M52" s="338"/>
    </row>
    <row r="53" spans="1:13" s="188" customFormat="1" ht="24" x14ac:dyDescent="0.25">
      <c r="A53" s="170">
        <v>16</v>
      </c>
      <c r="B53" s="173" t="s">
        <v>17215</v>
      </c>
      <c r="C53" s="173" t="s">
        <v>17216</v>
      </c>
      <c r="D53" s="170" t="s">
        <v>680</v>
      </c>
      <c r="E53" s="176"/>
      <c r="F53" s="170" t="s">
        <v>17116</v>
      </c>
      <c r="G53" s="170" t="s">
        <v>17206</v>
      </c>
      <c r="H53" s="182">
        <v>113</v>
      </c>
      <c r="I53" s="182">
        <v>15255.13</v>
      </c>
      <c r="J53" s="179">
        <f t="shared" si="3"/>
        <v>1723829.69</v>
      </c>
      <c r="K53" s="201"/>
      <c r="L53" s="185" t="s">
        <v>17183</v>
      </c>
      <c r="M53" s="338"/>
    </row>
    <row r="54" spans="1:13" s="188" customFormat="1" ht="24" x14ac:dyDescent="0.25">
      <c r="A54" s="170">
        <v>17</v>
      </c>
      <c r="B54" s="173" t="s">
        <v>17217</v>
      </c>
      <c r="C54" s="173" t="s">
        <v>17218</v>
      </c>
      <c r="D54" s="170" t="s">
        <v>680</v>
      </c>
      <c r="E54" s="176"/>
      <c r="F54" s="170" t="s">
        <v>17116</v>
      </c>
      <c r="G54" s="170" t="str">
        <f>RIGHT(B54,3)</f>
        <v>BXX</v>
      </c>
      <c r="H54" s="182">
        <v>30</v>
      </c>
      <c r="I54" s="182">
        <v>18.829999999999998</v>
      </c>
      <c r="J54" s="179">
        <f t="shared" si="3"/>
        <v>564.9</v>
      </c>
      <c r="K54" s="201"/>
      <c r="L54" s="185" t="s">
        <v>17183</v>
      </c>
      <c r="M54" s="338"/>
    </row>
    <row r="55" spans="1:13" s="188" customFormat="1" ht="24" x14ac:dyDescent="0.25">
      <c r="A55" s="170">
        <v>18</v>
      </c>
      <c r="B55" s="173" t="s">
        <v>17219</v>
      </c>
      <c r="C55" s="173" t="s">
        <v>17220</v>
      </c>
      <c r="D55" s="170" t="s">
        <v>680</v>
      </c>
      <c r="E55" s="176"/>
      <c r="F55" s="170" t="s">
        <v>17116</v>
      </c>
      <c r="G55" s="170" t="str">
        <f>RIGHT(B55,3)</f>
        <v>BXX</v>
      </c>
      <c r="H55" s="182">
        <v>9</v>
      </c>
      <c r="I55" s="182">
        <v>1</v>
      </c>
      <c r="J55" s="179">
        <f t="shared" si="3"/>
        <v>9</v>
      </c>
      <c r="K55" s="201"/>
      <c r="L55" s="185" t="s">
        <v>17183</v>
      </c>
      <c r="M55" s="338"/>
    </row>
    <row r="56" spans="1:13" s="188" customFormat="1" ht="24" x14ac:dyDescent="0.25">
      <c r="A56" s="170">
        <v>19</v>
      </c>
      <c r="B56" s="173" t="s">
        <v>17221</v>
      </c>
      <c r="C56" s="173" t="s">
        <v>17222</v>
      </c>
      <c r="D56" s="170" t="s">
        <v>680</v>
      </c>
      <c r="E56" s="176"/>
      <c r="F56" s="170" t="s">
        <v>17116</v>
      </c>
      <c r="G56" s="170" t="s">
        <v>17206</v>
      </c>
      <c r="H56" s="182">
        <v>2</v>
      </c>
      <c r="I56" s="182">
        <v>1</v>
      </c>
      <c r="J56" s="179">
        <f t="shared" si="3"/>
        <v>2</v>
      </c>
      <c r="K56" s="201"/>
      <c r="L56" s="185" t="s">
        <v>17183</v>
      </c>
      <c r="M56" s="338"/>
    </row>
    <row r="57" spans="1:13" s="188" customFormat="1" ht="24" x14ac:dyDescent="0.25">
      <c r="A57" s="170">
        <v>20</v>
      </c>
      <c r="B57" s="173" t="s">
        <v>17223</v>
      </c>
      <c r="C57" s="173" t="s">
        <v>17224</v>
      </c>
      <c r="D57" s="170" t="s">
        <v>680</v>
      </c>
      <c r="E57" s="176"/>
      <c r="F57" s="170" t="s">
        <v>17116</v>
      </c>
      <c r="G57" s="170" t="s">
        <v>17206</v>
      </c>
      <c r="H57" s="182">
        <v>1</v>
      </c>
      <c r="I57" s="182">
        <v>1</v>
      </c>
      <c r="J57" s="179">
        <f t="shared" si="3"/>
        <v>1</v>
      </c>
      <c r="K57" s="201"/>
      <c r="L57" s="185" t="s">
        <v>17183</v>
      </c>
      <c r="M57" s="338"/>
    </row>
    <row r="58" spans="1:13" s="188" customFormat="1" x14ac:dyDescent="0.25">
      <c r="A58" s="170">
        <v>21</v>
      </c>
      <c r="B58" s="173" t="s">
        <v>17225</v>
      </c>
      <c r="C58" s="173" t="s">
        <v>17226</v>
      </c>
      <c r="D58" s="170" t="s">
        <v>680</v>
      </c>
      <c r="E58" s="176"/>
      <c r="F58" s="170" t="s">
        <v>17116</v>
      </c>
      <c r="G58" s="170" t="str">
        <f t="shared" ref="G58:G65" si="4">RIGHT(B58,3)</f>
        <v>BXX</v>
      </c>
      <c r="H58" s="182">
        <v>1</v>
      </c>
      <c r="I58" s="182">
        <v>1</v>
      </c>
      <c r="J58" s="179">
        <f t="shared" si="3"/>
        <v>1</v>
      </c>
      <c r="K58" s="201"/>
      <c r="L58" s="185" t="s">
        <v>17183</v>
      </c>
      <c r="M58" s="338"/>
    </row>
    <row r="59" spans="1:13" s="188" customFormat="1" x14ac:dyDescent="0.25">
      <c r="A59" s="170">
        <v>22</v>
      </c>
      <c r="B59" s="173" t="s">
        <v>17227</v>
      </c>
      <c r="C59" s="173" t="s">
        <v>17228</v>
      </c>
      <c r="D59" s="170" t="s">
        <v>680</v>
      </c>
      <c r="E59" s="176"/>
      <c r="F59" s="170" t="s">
        <v>17116</v>
      </c>
      <c r="G59" s="170" t="str">
        <f t="shared" si="4"/>
        <v>BXX</v>
      </c>
      <c r="H59" s="182">
        <v>1</v>
      </c>
      <c r="I59" s="182">
        <v>1</v>
      </c>
      <c r="J59" s="179">
        <f t="shared" si="3"/>
        <v>1</v>
      </c>
      <c r="K59" s="201"/>
      <c r="L59" s="185" t="s">
        <v>17183</v>
      </c>
      <c r="M59" s="338"/>
    </row>
    <row r="60" spans="1:13" s="188" customFormat="1" ht="24" x14ac:dyDescent="0.25">
      <c r="A60" s="170">
        <v>23</v>
      </c>
      <c r="B60" s="173" t="s">
        <v>17229</v>
      </c>
      <c r="C60" s="173" t="s">
        <v>17230</v>
      </c>
      <c r="D60" s="170" t="s">
        <v>680</v>
      </c>
      <c r="E60" s="176"/>
      <c r="F60" s="170" t="s">
        <v>17116</v>
      </c>
      <c r="G60" s="170" t="str">
        <f t="shared" si="4"/>
        <v>BXX</v>
      </c>
      <c r="H60" s="182">
        <v>24</v>
      </c>
      <c r="I60" s="182">
        <v>67584.75</v>
      </c>
      <c r="J60" s="179">
        <f t="shared" si="3"/>
        <v>1622034</v>
      </c>
      <c r="K60" s="201"/>
      <c r="L60" s="185" t="s">
        <v>17183</v>
      </c>
      <c r="M60" s="338"/>
    </row>
    <row r="61" spans="1:13" s="188" customFormat="1" x14ac:dyDescent="0.25">
      <c r="A61" s="170">
        <v>24</v>
      </c>
      <c r="B61" s="173" t="s">
        <v>17231</v>
      </c>
      <c r="C61" s="173" t="s">
        <v>17232</v>
      </c>
      <c r="D61" s="170" t="s">
        <v>680</v>
      </c>
      <c r="E61" s="176"/>
      <c r="F61" s="170" t="s">
        <v>17116</v>
      </c>
      <c r="G61" s="170" t="str">
        <f t="shared" si="4"/>
        <v>BXX</v>
      </c>
      <c r="H61" s="182">
        <v>5</v>
      </c>
      <c r="I61" s="182">
        <v>1</v>
      </c>
      <c r="J61" s="179">
        <f t="shared" si="3"/>
        <v>5</v>
      </c>
      <c r="K61" s="201"/>
      <c r="L61" s="185" t="s">
        <v>17183</v>
      </c>
      <c r="M61" s="338"/>
    </row>
    <row r="62" spans="1:13" s="188" customFormat="1" x14ac:dyDescent="0.25">
      <c r="A62" s="170">
        <v>25</v>
      </c>
      <c r="B62" s="173" t="s">
        <v>17233</v>
      </c>
      <c r="C62" s="173" t="s">
        <v>17234</v>
      </c>
      <c r="D62" s="170" t="s">
        <v>680</v>
      </c>
      <c r="E62" s="176"/>
      <c r="F62" s="170" t="s">
        <v>17116</v>
      </c>
      <c r="G62" s="170" t="str">
        <f t="shared" si="4"/>
        <v>BXX</v>
      </c>
      <c r="H62" s="182">
        <v>39</v>
      </c>
      <c r="I62" s="182">
        <v>1</v>
      </c>
      <c r="J62" s="179">
        <f t="shared" si="3"/>
        <v>39</v>
      </c>
      <c r="K62" s="201"/>
      <c r="L62" s="185" t="s">
        <v>17183</v>
      </c>
      <c r="M62" s="338"/>
    </row>
    <row r="63" spans="1:13" s="188" customFormat="1" ht="24" x14ac:dyDescent="0.25">
      <c r="A63" s="170">
        <v>26</v>
      </c>
      <c r="B63" s="173" t="s">
        <v>17235</v>
      </c>
      <c r="C63" s="173" t="s">
        <v>17236</v>
      </c>
      <c r="D63" s="170" t="s">
        <v>680</v>
      </c>
      <c r="E63" s="176"/>
      <c r="F63" s="170" t="s">
        <v>17116</v>
      </c>
      <c r="G63" s="170" t="str">
        <f t="shared" si="4"/>
        <v>BXX</v>
      </c>
      <c r="H63" s="182">
        <v>4</v>
      </c>
      <c r="I63" s="182">
        <v>33798</v>
      </c>
      <c r="J63" s="179">
        <f t="shared" si="3"/>
        <v>135192</v>
      </c>
      <c r="K63" s="201"/>
      <c r="L63" s="185" t="s">
        <v>17183</v>
      </c>
      <c r="M63" s="338"/>
    </row>
    <row r="64" spans="1:13" s="188" customFormat="1" ht="24" x14ac:dyDescent="0.25">
      <c r="A64" s="170">
        <v>27</v>
      </c>
      <c r="B64" s="173" t="s">
        <v>17237</v>
      </c>
      <c r="C64" s="173" t="s">
        <v>17238</v>
      </c>
      <c r="D64" s="170" t="s">
        <v>680</v>
      </c>
      <c r="E64" s="176"/>
      <c r="F64" s="170" t="s">
        <v>17116</v>
      </c>
      <c r="G64" s="170" t="str">
        <f t="shared" si="4"/>
        <v>BXX</v>
      </c>
      <c r="H64" s="182">
        <v>44</v>
      </c>
      <c r="I64" s="182">
        <v>1</v>
      </c>
      <c r="J64" s="179">
        <f t="shared" si="3"/>
        <v>44</v>
      </c>
      <c r="K64" s="201"/>
      <c r="L64" s="185" t="s">
        <v>17183</v>
      </c>
      <c r="M64" s="338"/>
    </row>
    <row r="65" spans="1:13" s="188" customFormat="1" ht="24" x14ac:dyDescent="0.25">
      <c r="A65" s="170">
        <v>28</v>
      </c>
      <c r="B65" s="173" t="s">
        <v>17239</v>
      </c>
      <c r="C65" s="173" t="s">
        <v>17240</v>
      </c>
      <c r="D65" s="170" t="s">
        <v>680</v>
      </c>
      <c r="E65" s="176"/>
      <c r="F65" s="170" t="s">
        <v>17116</v>
      </c>
      <c r="G65" s="170" t="str">
        <f t="shared" si="4"/>
        <v>BXX</v>
      </c>
      <c r="H65" s="182">
        <v>5</v>
      </c>
      <c r="I65" s="182">
        <v>1</v>
      </c>
      <c r="J65" s="179">
        <f t="shared" si="3"/>
        <v>5</v>
      </c>
      <c r="K65" s="201"/>
      <c r="L65" s="185" t="s">
        <v>17183</v>
      </c>
      <c r="M65" s="338"/>
    </row>
    <row r="66" spans="1:13" s="188" customFormat="1" ht="24" x14ac:dyDescent="0.25">
      <c r="A66" s="170">
        <v>29</v>
      </c>
      <c r="B66" s="173" t="s">
        <v>17241</v>
      </c>
      <c r="C66" s="173" t="s">
        <v>17242</v>
      </c>
      <c r="D66" s="170" t="s">
        <v>680</v>
      </c>
      <c r="E66" s="176"/>
      <c r="F66" s="170" t="s">
        <v>17116</v>
      </c>
      <c r="G66" s="170" t="s">
        <v>17206</v>
      </c>
      <c r="H66" s="182">
        <v>44</v>
      </c>
      <c r="I66" s="182">
        <v>168.07</v>
      </c>
      <c r="J66" s="179">
        <f t="shared" si="3"/>
        <v>7395.08</v>
      </c>
      <c r="K66" s="201"/>
      <c r="L66" s="185" t="s">
        <v>17183</v>
      </c>
      <c r="M66" s="338"/>
    </row>
    <row r="67" spans="1:13" s="188" customFormat="1" ht="24" x14ac:dyDescent="0.25">
      <c r="A67" s="170">
        <v>30</v>
      </c>
      <c r="B67" s="173" t="s">
        <v>17243</v>
      </c>
      <c r="C67" s="173" t="s">
        <v>17244</v>
      </c>
      <c r="D67" s="170" t="s">
        <v>680</v>
      </c>
      <c r="E67" s="176"/>
      <c r="F67" s="170" t="s">
        <v>17116</v>
      </c>
      <c r="G67" s="170" t="s">
        <v>17206</v>
      </c>
      <c r="H67" s="182">
        <v>74</v>
      </c>
      <c r="I67" s="182">
        <v>864.99</v>
      </c>
      <c r="J67" s="179">
        <f t="shared" si="3"/>
        <v>64009.26</v>
      </c>
      <c r="K67" s="201"/>
      <c r="L67" s="185" t="s">
        <v>17183</v>
      </c>
      <c r="M67" s="338"/>
    </row>
    <row r="68" spans="1:13" s="188" customFormat="1" ht="36" x14ac:dyDescent="0.25">
      <c r="A68" s="170">
        <v>31</v>
      </c>
      <c r="B68" s="173" t="s">
        <v>17245</v>
      </c>
      <c r="C68" s="173" t="s">
        <v>17246</v>
      </c>
      <c r="D68" s="170" t="s">
        <v>680</v>
      </c>
      <c r="E68" s="176"/>
      <c r="F68" s="170" t="s">
        <v>17116</v>
      </c>
      <c r="G68" s="170" t="str">
        <f>RIGHT(B68,3)</f>
        <v>BXX</v>
      </c>
      <c r="H68" s="182">
        <v>2</v>
      </c>
      <c r="I68" s="182">
        <v>1</v>
      </c>
      <c r="J68" s="179">
        <f t="shared" si="3"/>
        <v>2</v>
      </c>
      <c r="K68" s="201"/>
      <c r="L68" s="185" t="s">
        <v>17183</v>
      </c>
      <c r="M68" s="338"/>
    </row>
    <row r="69" spans="1:13" s="188" customFormat="1" ht="24" x14ac:dyDescent="0.25">
      <c r="A69" s="170">
        <v>32</v>
      </c>
      <c r="B69" s="173" t="s">
        <v>17247</v>
      </c>
      <c r="C69" s="173" t="s">
        <v>17248</v>
      </c>
      <c r="D69" s="170" t="s">
        <v>680</v>
      </c>
      <c r="E69" s="176"/>
      <c r="F69" s="170" t="s">
        <v>17116</v>
      </c>
      <c r="G69" s="170" t="str">
        <f>RIGHT(B69,3)</f>
        <v>BXX</v>
      </c>
      <c r="H69" s="182">
        <v>11</v>
      </c>
      <c r="I69" s="182">
        <v>1339.27</v>
      </c>
      <c r="J69" s="179">
        <f t="shared" si="3"/>
        <v>14731.97</v>
      </c>
      <c r="K69" s="201"/>
      <c r="L69" s="185" t="s">
        <v>17183</v>
      </c>
      <c r="M69" s="338"/>
    </row>
    <row r="70" spans="1:13" s="188" customFormat="1" ht="24" x14ac:dyDescent="0.25">
      <c r="A70" s="170">
        <v>33</v>
      </c>
      <c r="B70" s="173" t="s">
        <v>17249</v>
      </c>
      <c r="C70" s="173" t="s">
        <v>17250</v>
      </c>
      <c r="D70" s="170" t="s">
        <v>680</v>
      </c>
      <c r="E70" s="176"/>
      <c r="F70" s="170" t="s">
        <v>17116</v>
      </c>
      <c r="G70" s="170" t="s">
        <v>17206</v>
      </c>
      <c r="H70" s="182">
        <v>2614</v>
      </c>
      <c r="I70" s="182">
        <v>305.79000000000002</v>
      </c>
      <c r="J70" s="179">
        <f t="shared" si="3"/>
        <v>799335.06</v>
      </c>
      <c r="K70" s="201"/>
      <c r="L70" s="185" t="s">
        <v>17183</v>
      </c>
      <c r="M70" s="338"/>
    </row>
    <row r="71" spans="1:13" s="188" customFormat="1" x14ac:dyDescent="0.25">
      <c r="A71" s="170">
        <v>34</v>
      </c>
      <c r="B71" s="173" t="s">
        <v>17251</v>
      </c>
      <c r="C71" s="173" t="s">
        <v>17252</v>
      </c>
      <c r="D71" s="170" t="s">
        <v>680</v>
      </c>
      <c r="E71" s="176"/>
      <c r="F71" s="170" t="s">
        <v>17116</v>
      </c>
      <c r="G71" s="170" t="str">
        <f>RIGHT(B71,3)</f>
        <v>BXX</v>
      </c>
      <c r="H71" s="182">
        <v>2</v>
      </c>
      <c r="I71" s="182">
        <v>1</v>
      </c>
      <c r="J71" s="179">
        <f t="shared" si="3"/>
        <v>2</v>
      </c>
      <c r="K71" s="201"/>
      <c r="L71" s="185" t="s">
        <v>17183</v>
      </c>
      <c r="M71" s="338"/>
    </row>
    <row r="72" spans="1:13" s="188" customFormat="1" ht="24" x14ac:dyDescent="0.25">
      <c r="A72" s="170">
        <v>35</v>
      </c>
      <c r="B72" s="173" t="s">
        <v>17253</v>
      </c>
      <c r="C72" s="173" t="s">
        <v>17254</v>
      </c>
      <c r="D72" s="170" t="s">
        <v>680</v>
      </c>
      <c r="E72" s="176"/>
      <c r="F72" s="170" t="s">
        <v>17116</v>
      </c>
      <c r="G72" s="170" t="str">
        <f>RIGHT(B72,3)</f>
        <v>BXX</v>
      </c>
      <c r="H72" s="182">
        <v>1</v>
      </c>
      <c r="I72" s="182">
        <v>14150</v>
      </c>
      <c r="J72" s="179">
        <f t="shared" si="3"/>
        <v>14150</v>
      </c>
      <c r="K72" s="201"/>
      <c r="L72" s="185" t="s">
        <v>17183</v>
      </c>
      <c r="M72" s="338"/>
    </row>
    <row r="73" spans="1:13" s="188" customFormat="1" ht="24" x14ac:dyDescent="0.25">
      <c r="A73" s="170">
        <v>36</v>
      </c>
      <c r="B73" s="173" t="s">
        <v>17255</v>
      </c>
      <c r="C73" s="173" t="s">
        <v>17256</v>
      </c>
      <c r="D73" s="170" t="s">
        <v>680</v>
      </c>
      <c r="E73" s="176"/>
      <c r="F73" s="170" t="s">
        <v>17116</v>
      </c>
      <c r="G73" s="170" t="s">
        <v>17206</v>
      </c>
      <c r="H73" s="182">
        <v>1</v>
      </c>
      <c r="I73" s="182">
        <v>1</v>
      </c>
      <c r="J73" s="179">
        <f t="shared" si="3"/>
        <v>1</v>
      </c>
      <c r="K73" s="201"/>
      <c r="L73" s="185" t="s">
        <v>17183</v>
      </c>
      <c r="M73" s="338"/>
    </row>
    <row r="74" spans="1:13" s="188" customFormat="1" ht="24" x14ac:dyDescent="0.25">
      <c r="A74" s="170">
        <v>37</v>
      </c>
      <c r="B74" s="173" t="s">
        <v>17257</v>
      </c>
      <c r="C74" s="173" t="s">
        <v>17258</v>
      </c>
      <c r="D74" s="170" t="s">
        <v>680</v>
      </c>
      <c r="E74" s="176"/>
      <c r="F74" s="170" t="s">
        <v>17116</v>
      </c>
      <c r="G74" s="170" t="s">
        <v>17206</v>
      </c>
      <c r="H74" s="182">
        <v>11</v>
      </c>
      <c r="I74" s="182">
        <v>1799.27</v>
      </c>
      <c r="J74" s="179">
        <f t="shared" si="3"/>
        <v>19791.97</v>
      </c>
      <c r="K74" s="201"/>
      <c r="L74" s="185" t="s">
        <v>17183</v>
      </c>
      <c r="M74" s="338"/>
    </row>
    <row r="75" spans="1:13" s="188" customFormat="1" ht="24" x14ac:dyDescent="0.25">
      <c r="A75" s="170">
        <v>38</v>
      </c>
      <c r="B75" s="173" t="s">
        <v>17259</v>
      </c>
      <c r="C75" s="173" t="s">
        <v>17260</v>
      </c>
      <c r="D75" s="170" t="s">
        <v>680</v>
      </c>
      <c r="E75" s="176"/>
      <c r="F75" s="170" t="s">
        <v>17116</v>
      </c>
      <c r="G75" s="170" t="s">
        <v>17206</v>
      </c>
      <c r="H75" s="182">
        <v>178</v>
      </c>
      <c r="I75" s="182">
        <v>3142.93</v>
      </c>
      <c r="J75" s="179">
        <f t="shared" si="3"/>
        <v>559441.53999999992</v>
      </c>
      <c r="K75" s="201"/>
      <c r="L75" s="185" t="s">
        <v>17183</v>
      </c>
      <c r="M75" s="338"/>
    </row>
    <row r="76" spans="1:13" s="188" customFormat="1" ht="36" x14ac:dyDescent="0.25">
      <c r="A76" s="170">
        <v>39</v>
      </c>
      <c r="B76" s="173" t="s">
        <v>17261</v>
      </c>
      <c r="C76" s="173" t="s">
        <v>17262</v>
      </c>
      <c r="D76" s="170" t="s">
        <v>680</v>
      </c>
      <c r="E76" s="176"/>
      <c r="F76" s="170" t="s">
        <v>17116</v>
      </c>
      <c r="G76" s="170" t="s">
        <v>17206</v>
      </c>
      <c r="H76" s="182">
        <v>1</v>
      </c>
      <c r="I76" s="182">
        <v>1</v>
      </c>
      <c r="J76" s="179">
        <f t="shared" si="3"/>
        <v>1</v>
      </c>
      <c r="K76" s="201"/>
      <c r="L76" s="185" t="s">
        <v>17183</v>
      </c>
      <c r="M76" s="338"/>
    </row>
    <row r="77" spans="1:13" s="188" customFormat="1" ht="24" x14ac:dyDescent="0.25">
      <c r="A77" s="170">
        <v>40</v>
      </c>
      <c r="B77" s="173" t="s">
        <v>17263</v>
      </c>
      <c r="C77" s="173" t="s">
        <v>17264</v>
      </c>
      <c r="D77" s="170" t="s">
        <v>680</v>
      </c>
      <c r="E77" s="176"/>
      <c r="F77" s="170" t="s">
        <v>17116</v>
      </c>
      <c r="G77" s="170" t="s">
        <v>17206</v>
      </c>
      <c r="H77" s="182">
        <v>213</v>
      </c>
      <c r="I77" s="182">
        <v>852.17</v>
      </c>
      <c r="J77" s="179">
        <f t="shared" si="3"/>
        <v>181512.21</v>
      </c>
      <c r="K77" s="201"/>
      <c r="L77" s="185" t="s">
        <v>17183</v>
      </c>
      <c r="M77" s="338"/>
    </row>
    <row r="78" spans="1:13" s="188" customFormat="1" ht="24" x14ac:dyDescent="0.25">
      <c r="A78" s="170">
        <v>41</v>
      </c>
      <c r="B78" s="173" t="s">
        <v>17265</v>
      </c>
      <c r="C78" s="173" t="s">
        <v>17266</v>
      </c>
      <c r="D78" s="170" t="s">
        <v>680</v>
      </c>
      <c r="E78" s="176"/>
      <c r="F78" s="170" t="s">
        <v>17116</v>
      </c>
      <c r="G78" s="170" t="s">
        <v>17206</v>
      </c>
      <c r="H78" s="182">
        <v>291</v>
      </c>
      <c r="I78" s="182">
        <v>13409.81</v>
      </c>
      <c r="J78" s="179">
        <f t="shared" si="3"/>
        <v>3902254.71</v>
      </c>
      <c r="K78" s="201"/>
      <c r="L78" s="185" t="s">
        <v>17183</v>
      </c>
      <c r="M78" s="338"/>
    </row>
    <row r="79" spans="1:13" s="188" customFormat="1" ht="24" x14ac:dyDescent="0.25">
      <c r="A79" s="170">
        <v>42</v>
      </c>
      <c r="B79" s="173" t="s">
        <v>17267</v>
      </c>
      <c r="C79" s="173" t="s">
        <v>17268</v>
      </c>
      <c r="D79" s="170" t="s">
        <v>680</v>
      </c>
      <c r="E79" s="176"/>
      <c r="F79" s="170" t="s">
        <v>17116</v>
      </c>
      <c r="G79" s="170" t="s">
        <v>17206</v>
      </c>
      <c r="H79" s="182">
        <v>13</v>
      </c>
      <c r="I79" s="182">
        <v>52166.62</v>
      </c>
      <c r="J79" s="179">
        <f t="shared" si="3"/>
        <v>678166.06</v>
      </c>
      <c r="K79" s="201"/>
      <c r="L79" s="185" t="s">
        <v>17183</v>
      </c>
      <c r="M79" s="338"/>
    </row>
    <row r="80" spans="1:13" s="188" customFormat="1" ht="24" x14ac:dyDescent="0.25">
      <c r="A80" s="170">
        <v>43</v>
      </c>
      <c r="B80" s="173" t="s">
        <v>17269</v>
      </c>
      <c r="C80" s="173" t="s">
        <v>17270</v>
      </c>
      <c r="D80" s="170" t="s">
        <v>680</v>
      </c>
      <c r="E80" s="176"/>
      <c r="F80" s="170" t="s">
        <v>17189</v>
      </c>
      <c r="G80" s="170" t="s">
        <v>17206</v>
      </c>
      <c r="H80" s="182">
        <v>379</v>
      </c>
      <c r="I80" s="182">
        <v>341.83</v>
      </c>
      <c r="J80" s="179">
        <f t="shared" si="3"/>
        <v>129553.56999999999</v>
      </c>
      <c r="K80" s="201"/>
      <c r="L80" s="185" t="s">
        <v>17183</v>
      </c>
      <c r="M80" s="338"/>
    </row>
    <row r="81" spans="1:13" s="188" customFormat="1" ht="24" x14ac:dyDescent="0.25">
      <c r="A81" s="170">
        <v>44</v>
      </c>
      <c r="B81" s="173" t="s">
        <v>17271</v>
      </c>
      <c r="C81" s="173" t="s">
        <v>17272</v>
      </c>
      <c r="D81" s="170" t="s">
        <v>680</v>
      </c>
      <c r="E81" s="176"/>
      <c r="F81" s="170" t="s">
        <v>17189</v>
      </c>
      <c r="G81" s="170" t="str">
        <f t="shared" ref="G81:G86" si="5">RIGHT(B81,3)</f>
        <v>BXX</v>
      </c>
      <c r="H81" s="182">
        <v>447</v>
      </c>
      <c r="I81" s="182">
        <v>71247.789999999994</v>
      </c>
      <c r="J81" s="179">
        <f t="shared" si="3"/>
        <v>31847762.129999999</v>
      </c>
      <c r="K81" s="201"/>
      <c r="L81" s="185" t="s">
        <v>17183</v>
      </c>
      <c r="M81" s="338"/>
    </row>
    <row r="82" spans="1:13" s="188" customFormat="1" ht="24" x14ac:dyDescent="0.25">
      <c r="A82" s="170">
        <v>45</v>
      </c>
      <c r="B82" s="173" t="s">
        <v>17273</v>
      </c>
      <c r="C82" s="173" t="s">
        <v>17274</v>
      </c>
      <c r="D82" s="170" t="s">
        <v>680</v>
      </c>
      <c r="E82" s="176"/>
      <c r="F82" s="170" t="s">
        <v>17116</v>
      </c>
      <c r="G82" s="170" t="str">
        <f t="shared" si="5"/>
        <v>BXX</v>
      </c>
      <c r="H82" s="182">
        <v>5</v>
      </c>
      <c r="I82" s="182">
        <v>1.2</v>
      </c>
      <c r="J82" s="179">
        <f t="shared" si="3"/>
        <v>6</v>
      </c>
      <c r="K82" s="201"/>
      <c r="L82" s="185" t="s">
        <v>17183</v>
      </c>
      <c r="M82" s="338"/>
    </row>
    <row r="83" spans="1:13" s="188" customFormat="1" ht="36" x14ac:dyDescent="0.25">
      <c r="A83" s="170">
        <v>46</v>
      </c>
      <c r="B83" s="173" t="s">
        <v>17275</v>
      </c>
      <c r="C83" s="173" t="s">
        <v>17276</v>
      </c>
      <c r="D83" s="170" t="s">
        <v>680</v>
      </c>
      <c r="E83" s="176"/>
      <c r="F83" s="170" t="s">
        <v>17116</v>
      </c>
      <c r="G83" s="170" t="str">
        <f t="shared" si="5"/>
        <v>BXX</v>
      </c>
      <c r="H83" s="182">
        <v>54</v>
      </c>
      <c r="I83" s="182">
        <v>1</v>
      </c>
      <c r="J83" s="179">
        <f t="shared" si="3"/>
        <v>54</v>
      </c>
      <c r="K83" s="201"/>
      <c r="L83" s="185" t="s">
        <v>17183</v>
      </c>
      <c r="M83" s="338"/>
    </row>
    <row r="84" spans="1:13" s="188" customFormat="1" ht="36" x14ac:dyDescent="0.25">
      <c r="A84" s="170">
        <v>47</v>
      </c>
      <c r="B84" s="173" t="s">
        <v>17277</v>
      </c>
      <c r="C84" s="173" t="s">
        <v>17278</v>
      </c>
      <c r="D84" s="170" t="s">
        <v>680</v>
      </c>
      <c r="E84" s="176"/>
      <c r="F84" s="170" t="s">
        <v>17116</v>
      </c>
      <c r="G84" s="170" t="str">
        <f t="shared" si="5"/>
        <v>BXX</v>
      </c>
      <c r="H84" s="182">
        <v>25</v>
      </c>
      <c r="I84" s="182">
        <v>66857.279999999999</v>
      </c>
      <c r="J84" s="179">
        <f t="shared" si="3"/>
        <v>1671432</v>
      </c>
      <c r="K84" s="201"/>
      <c r="L84" s="185" t="s">
        <v>17183</v>
      </c>
      <c r="M84" s="338"/>
    </row>
    <row r="85" spans="1:13" s="188" customFormat="1" ht="36" x14ac:dyDescent="0.25">
      <c r="A85" s="170">
        <v>48</v>
      </c>
      <c r="B85" s="173" t="s">
        <v>17279</v>
      </c>
      <c r="C85" s="173" t="s">
        <v>17280</v>
      </c>
      <c r="D85" s="170" t="s">
        <v>680</v>
      </c>
      <c r="E85" s="176"/>
      <c r="F85" s="170" t="s">
        <v>17116</v>
      </c>
      <c r="G85" s="170" t="str">
        <f t="shared" si="5"/>
        <v>BXX</v>
      </c>
      <c r="H85" s="182">
        <v>18</v>
      </c>
      <c r="I85" s="182">
        <v>1</v>
      </c>
      <c r="J85" s="179">
        <f t="shared" si="3"/>
        <v>18</v>
      </c>
      <c r="K85" s="201"/>
      <c r="L85" s="185" t="s">
        <v>17183</v>
      </c>
      <c r="M85" s="338"/>
    </row>
    <row r="86" spans="1:13" s="188" customFormat="1" ht="36" x14ac:dyDescent="0.25">
      <c r="A86" s="170">
        <v>49</v>
      </c>
      <c r="B86" s="173" t="s">
        <v>17281</v>
      </c>
      <c r="C86" s="173" t="s">
        <v>17282</v>
      </c>
      <c r="D86" s="170" t="s">
        <v>680</v>
      </c>
      <c r="E86" s="176"/>
      <c r="F86" s="170" t="s">
        <v>17116</v>
      </c>
      <c r="G86" s="170" t="str">
        <f t="shared" si="5"/>
        <v>BXX</v>
      </c>
      <c r="H86" s="182">
        <v>16</v>
      </c>
      <c r="I86" s="182">
        <v>1</v>
      </c>
      <c r="J86" s="179">
        <f t="shared" si="3"/>
        <v>16</v>
      </c>
      <c r="K86" s="201"/>
      <c r="L86" s="185" t="s">
        <v>17183</v>
      </c>
      <c r="M86" s="338"/>
    </row>
    <row r="87" spans="1:13" s="188" customFormat="1" ht="36" x14ac:dyDescent="0.25">
      <c r="A87" s="170">
        <v>50</v>
      </c>
      <c r="B87" s="173" t="s">
        <v>17283</v>
      </c>
      <c r="C87" s="173" t="s">
        <v>17284</v>
      </c>
      <c r="D87" s="170" t="s">
        <v>680</v>
      </c>
      <c r="E87" s="176"/>
      <c r="F87" s="170" t="s">
        <v>17116</v>
      </c>
      <c r="G87" s="170" t="s">
        <v>17206</v>
      </c>
      <c r="H87" s="182">
        <v>1</v>
      </c>
      <c r="I87" s="182">
        <v>29953</v>
      </c>
      <c r="J87" s="179">
        <f t="shared" si="3"/>
        <v>29953</v>
      </c>
      <c r="K87" s="201"/>
      <c r="L87" s="185" t="s">
        <v>17183</v>
      </c>
      <c r="M87" s="338"/>
    </row>
    <row r="88" spans="1:13" s="188" customFormat="1" ht="36" x14ac:dyDescent="0.25">
      <c r="A88" s="170">
        <v>51</v>
      </c>
      <c r="B88" s="173" t="s">
        <v>17285</v>
      </c>
      <c r="C88" s="173" t="s">
        <v>17286</v>
      </c>
      <c r="D88" s="170" t="s">
        <v>680</v>
      </c>
      <c r="E88" s="176"/>
      <c r="F88" s="170" t="s">
        <v>17116</v>
      </c>
      <c r="G88" s="170" t="s">
        <v>17206</v>
      </c>
      <c r="H88" s="182">
        <v>7</v>
      </c>
      <c r="I88" s="182">
        <v>1</v>
      </c>
      <c r="J88" s="179">
        <f t="shared" si="3"/>
        <v>7</v>
      </c>
      <c r="K88" s="201"/>
      <c r="L88" s="185" t="s">
        <v>17183</v>
      </c>
      <c r="M88" s="338"/>
    </row>
    <row r="89" spans="1:13" s="188" customFormat="1" ht="24" x14ac:dyDescent="0.25">
      <c r="A89" s="170">
        <v>52</v>
      </c>
      <c r="B89" s="173" t="s">
        <v>17287</v>
      </c>
      <c r="C89" s="173" t="s">
        <v>17288</v>
      </c>
      <c r="D89" s="170" t="s">
        <v>680</v>
      </c>
      <c r="E89" s="176"/>
      <c r="F89" s="170" t="s">
        <v>17116</v>
      </c>
      <c r="G89" s="170" t="str">
        <f t="shared" ref="G89:G110" si="6">RIGHT(B89,3)</f>
        <v>BXX</v>
      </c>
      <c r="H89" s="182">
        <f>117-102</f>
        <v>15</v>
      </c>
      <c r="I89" s="182">
        <v>43643.89</v>
      </c>
      <c r="J89" s="179">
        <f t="shared" si="3"/>
        <v>654658.35</v>
      </c>
      <c r="K89" s="201"/>
      <c r="L89" s="185" t="s">
        <v>17183</v>
      </c>
      <c r="M89" s="338"/>
    </row>
    <row r="90" spans="1:13" s="188" customFormat="1" ht="24" x14ac:dyDescent="0.25">
      <c r="A90" s="170">
        <v>53</v>
      </c>
      <c r="B90" s="173" t="s">
        <v>17289</v>
      </c>
      <c r="C90" s="173" t="s">
        <v>17290</v>
      </c>
      <c r="D90" s="170" t="s">
        <v>680</v>
      </c>
      <c r="E90" s="176"/>
      <c r="F90" s="170" t="s">
        <v>17116</v>
      </c>
      <c r="G90" s="170" t="str">
        <f t="shared" si="6"/>
        <v>BXX</v>
      </c>
      <c r="H90" s="182">
        <f>136-98</f>
        <v>38</v>
      </c>
      <c r="I90" s="182">
        <v>1142.3800000000001</v>
      </c>
      <c r="J90" s="179">
        <f t="shared" si="3"/>
        <v>43410.44</v>
      </c>
      <c r="K90" s="201"/>
      <c r="L90" s="185" t="s">
        <v>17183</v>
      </c>
      <c r="M90" s="338"/>
    </row>
    <row r="91" spans="1:13" s="188" customFormat="1" ht="24" x14ac:dyDescent="0.25">
      <c r="A91" s="170">
        <v>54</v>
      </c>
      <c r="B91" s="173" t="s">
        <v>17291</v>
      </c>
      <c r="C91" s="173" t="s">
        <v>17292</v>
      </c>
      <c r="D91" s="170" t="s">
        <v>680</v>
      </c>
      <c r="E91" s="176"/>
      <c r="F91" s="170" t="s">
        <v>17116</v>
      </c>
      <c r="G91" s="170" t="str">
        <f t="shared" si="6"/>
        <v>BXX</v>
      </c>
      <c r="H91" s="182">
        <f>106-96</f>
        <v>10</v>
      </c>
      <c r="I91" s="182">
        <v>21672.28</v>
      </c>
      <c r="J91" s="179">
        <f t="shared" si="3"/>
        <v>216722.8</v>
      </c>
      <c r="K91" s="201"/>
      <c r="L91" s="185" t="s">
        <v>17183</v>
      </c>
      <c r="M91" s="338"/>
    </row>
    <row r="92" spans="1:13" s="188" customFormat="1" x14ac:dyDescent="0.25">
      <c r="A92" s="170">
        <v>55</v>
      </c>
      <c r="B92" s="173" t="s">
        <v>17293</v>
      </c>
      <c r="C92" s="173" t="s">
        <v>17294</v>
      </c>
      <c r="D92" s="170" t="s">
        <v>680</v>
      </c>
      <c r="E92" s="176"/>
      <c r="F92" s="170" t="s">
        <v>17116</v>
      </c>
      <c r="G92" s="170" t="str">
        <f t="shared" si="6"/>
        <v>CXA</v>
      </c>
      <c r="H92" s="182">
        <v>26</v>
      </c>
      <c r="I92" s="182">
        <v>1</v>
      </c>
      <c r="J92" s="179">
        <f t="shared" si="3"/>
        <v>26</v>
      </c>
      <c r="K92" s="337" t="s">
        <v>17295</v>
      </c>
      <c r="L92" s="185" t="s">
        <v>17183</v>
      </c>
      <c r="M92" s="338"/>
    </row>
    <row r="93" spans="1:13" s="188" customFormat="1" x14ac:dyDescent="0.25">
      <c r="A93" s="170">
        <v>56</v>
      </c>
      <c r="B93" s="173" t="s">
        <v>17296</v>
      </c>
      <c r="C93" s="173" t="s">
        <v>17297</v>
      </c>
      <c r="D93" s="170" t="s">
        <v>680</v>
      </c>
      <c r="E93" s="176"/>
      <c r="F93" s="170" t="s">
        <v>17116</v>
      </c>
      <c r="G93" s="170" t="str">
        <f t="shared" si="6"/>
        <v>CXA</v>
      </c>
      <c r="H93" s="182">
        <f>34-11</f>
        <v>23</v>
      </c>
      <c r="I93" s="182">
        <v>1</v>
      </c>
      <c r="J93" s="179">
        <f t="shared" si="3"/>
        <v>23</v>
      </c>
      <c r="K93" s="338"/>
      <c r="L93" s="185" t="s">
        <v>17183</v>
      </c>
      <c r="M93" s="338"/>
    </row>
    <row r="94" spans="1:13" s="188" customFormat="1" x14ac:dyDescent="0.25">
      <c r="A94" s="170">
        <v>57</v>
      </c>
      <c r="B94" s="173" t="s">
        <v>17298</v>
      </c>
      <c r="C94" s="173" t="s">
        <v>17199</v>
      </c>
      <c r="D94" s="170" t="s">
        <v>680</v>
      </c>
      <c r="E94" s="176"/>
      <c r="F94" s="170" t="s">
        <v>17116</v>
      </c>
      <c r="G94" s="170" t="str">
        <f t="shared" si="6"/>
        <v>CXA</v>
      </c>
      <c r="H94" s="182">
        <f>61-2</f>
        <v>59</v>
      </c>
      <c r="I94" s="182">
        <v>1</v>
      </c>
      <c r="J94" s="179">
        <f t="shared" si="3"/>
        <v>59</v>
      </c>
      <c r="K94" s="338"/>
      <c r="L94" s="185" t="s">
        <v>17183</v>
      </c>
      <c r="M94" s="338"/>
    </row>
    <row r="95" spans="1:13" s="188" customFormat="1" ht="24" x14ac:dyDescent="0.25">
      <c r="A95" s="170">
        <v>58</v>
      </c>
      <c r="B95" s="173" t="s">
        <v>17299</v>
      </c>
      <c r="C95" s="173" t="s">
        <v>17203</v>
      </c>
      <c r="D95" s="170" t="s">
        <v>680</v>
      </c>
      <c r="E95" s="176"/>
      <c r="F95" s="170" t="s">
        <v>17116</v>
      </c>
      <c r="G95" s="170" t="str">
        <f t="shared" si="6"/>
        <v>CXA</v>
      </c>
      <c r="H95" s="182">
        <v>2</v>
      </c>
      <c r="I95" s="182">
        <v>1</v>
      </c>
      <c r="J95" s="179">
        <f t="shared" si="3"/>
        <v>2</v>
      </c>
      <c r="K95" s="338"/>
      <c r="L95" s="185" t="s">
        <v>17183</v>
      </c>
      <c r="M95" s="338"/>
    </row>
    <row r="96" spans="1:13" s="188" customFormat="1" ht="24" x14ac:dyDescent="0.25">
      <c r="A96" s="170">
        <v>59</v>
      </c>
      <c r="B96" s="173" t="s">
        <v>17300</v>
      </c>
      <c r="C96" s="173" t="s">
        <v>17301</v>
      </c>
      <c r="D96" s="170" t="s">
        <v>680</v>
      </c>
      <c r="E96" s="176"/>
      <c r="F96" s="170" t="s">
        <v>17116</v>
      </c>
      <c r="G96" s="170" t="str">
        <f t="shared" si="6"/>
        <v>CXA</v>
      </c>
      <c r="H96" s="182">
        <v>7</v>
      </c>
      <c r="I96" s="182">
        <v>1</v>
      </c>
      <c r="J96" s="179">
        <f t="shared" si="3"/>
        <v>7</v>
      </c>
      <c r="K96" s="338"/>
      <c r="L96" s="185" t="s">
        <v>17183</v>
      </c>
      <c r="M96" s="338"/>
    </row>
    <row r="97" spans="1:13" s="188" customFormat="1" ht="24" x14ac:dyDescent="0.25">
      <c r="A97" s="170">
        <v>60</v>
      </c>
      <c r="B97" s="173" t="s">
        <v>17302</v>
      </c>
      <c r="C97" s="173" t="s">
        <v>17220</v>
      </c>
      <c r="D97" s="170" t="s">
        <v>680</v>
      </c>
      <c r="E97" s="176"/>
      <c r="F97" s="170" t="s">
        <v>17116</v>
      </c>
      <c r="G97" s="170" t="str">
        <f t="shared" si="6"/>
        <v>CXA</v>
      </c>
      <c r="H97" s="182">
        <v>2</v>
      </c>
      <c r="I97" s="182">
        <v>1</v>
      </c>
      <c r="J97" s="179">
        <f t="shared" si="3"/>
        <v>2</v>
      </c>
      <c r="K97" s="338"/>
      <c r="L97" s="185" t="s">
        <v>17183</v>
      </c>
      <c r="M97" s="338"/>
    </row>
    <row r="98" spans="1:13" s="188" customFormat="1" x14ac:dyDescent="0.25">
      <c r="A98" s="170">
        <v>61</v>
      </c>
      <c r="B98" s="173" t="s">
        <v>17303</v>
      </c>
      <c r="C98" s="173" t="s">
        <v>17228</v>
      </c>
      <c r="D98" s="170" t="s">
        <v>680</v>
      </c>
      <c r="E98" s="176"/>
      <c r="F98" s="170" t="s">
        <v>17116</v>
      </c>
      <c r="G98" s="170" t="str">
        <f t="shared" si="6"/>
        <v>CXA</v>
      </c>
      <c r="H98" s="182">
        <v>1</v>
      </c>
      <c r="I98" s="182">
        <v>1</v>
      </c>
      <c r="J98" s="179">
        <f t="shared" si="3"/>
        <v>1</v>
      </c>
      <c r="K98" s="338"/>
      <c r="L98" s="185" t="s">
        <v>17183</v>
      </c>
      <c r="M98" s="338"/>
    </row>
    <row r="99" spans="1:13" s="188" customFormat="1" ht="24" x14ac:dyDescent="0.25">
      <c r="A99" s="170">
        <v>62</v>
      </c>
      <c r="B99" s="173" t="s">
        <v>17304</v>
      </c>
      <c r="C99" s="173" t="s">
        <v>17230</v>
      </c>
      <c r="D99" s="170" t="s">
        <v>680</v>
      </c>
      <c r="E99" s="176"/>
      <c r="F99" s="170" t="s">
        <v>17116</v>
      </c>
      <c r="G99" s="170" t="str">
        <f t="shared" si="6"/>
        <v>CXA</v>
      </c>
      <c r="H99" s="182">
        <v>9</v>
      </c>
      <c r="I99" s="182">
        <v>1</v>
      </c>
      <c r="J99" s="179">
        <f t="shared" si="3"/>
        <v>9</v>
      </c>
      <c r="K99" s="338"/>
      <c r="L99" s="185" t="s">
        <v>17183</v>
      </c>
      <c r="M99" s="338"/>
    </row>
    <row r="100" spans="1:13" s="188" customFormat="1" ht="24" x14ac:dyDescent="0.25">
      <c r="A100" s="170">
        <v>63</v>
      </c>
      <c r="B100" s="173" t="s">
        <v>17305</v>
      </c>
      <c r="C100" s="173" t="s">
        <v>17236</v>
      </c>
      <c r="D100" s="170" t="s">
        <v>680</v>
      </c>
      <c r="E100" s="176"/>
      <c r="F100" s="170" t="s">
        <v>17116</v>
      </c>
      <c r="G100" s="170" t="str">
        <f t="shared" si="6"/>
        <v>CXA</v>
      </c>
      <c r="H100" s="182">
        <v>4</v>
      </c>
      <c r="I100" s="182">
        <v>74.75</v>
      </c>
      <c r="J100" s="179">
        <f t="shared" si="3"/>
        <v>299</v>
      </c>
      <c r="K100" s="338"/>
      <c r="L100" s="185" t="s">
        <v>17183</v>
      </c>
      <c r="M100" s="338"/>
    </row>
    <row r="101" spans="1:13" s="188" customFormat="1" ht="24" x14ac:dyDescent="0.25">
      <c r="A101" s="170">
        <v>64</v>
      </c>
      <c r="B101" s="173" t="s">
        <v>17306</v>
      </c>
      <c r="C101" s="173" t="s">
        <v>17307</v>
      </c>
      <c r="D101" s="170" t="s">
        <v>680</v>
      </c>
      <c r="E101" s="176"/>
      <c r="F101" s="170" t="s">
        <v>17116</v>
      </c>
      <c r="G101" s="170" t="str">
        <f t="shared" si="6"/>
        <v>CXA</v>
      </c>
      <c r="H101" s="182">
        <v>4</v>
      </c>
      <c r="I101" s="182">
        <v>1</v>
      </c>
      <c r="J101" s="179">
        <f t="shared" si="3"/>
        <v>4</v>
      </c>
      <c r="K101" s="338"/>
      <c r="L101" s="185" t="s">
        <v>17183</v>
      </c>
      <c r="M101" s="338"/>
    </row>
    <row r="102" spans="1:13" s="188" customFormat="1" x14ac:dyDescent="0.25">
      <c r="A102" s="170">
        <v>65</v>
      </c>
      <c r="B102" s="173" t="s">
        <v>17308</v>
      </c>
      <c r="C102" s="173" t="s">
        <v>17252</v>
      </c>
      <c r="D102" s="170" t="s">
        <v>680</v>
      </c>
      <c r="E102" s="176"/>
      <c r="F102" s="170" t="s">
        <v>17116</v>
      </c>
      <c r="G102" s="170" t="str">
        <f t="shared" si="6"/>
        <v>CXA</v>
      </c>
      <c r="H102" s="182">
        <v>19</v>
      </c>
      <c r="I102" s="182">
        <v>1</v>
      </c>
      <c r="J102" s="179">
        <f t="shared" ref="J102:J131" si="7">H102*I102</f>
        <v>19</v>
      </c>
      <c r="K102" s="338"/>
      <c r="L102" s="185" t="s">
        <v>17183</v>
      </c>
      <c r="M102" s="338"/>
    </row>
    <row r="103" spans="1:13" s="188" customFormat="1" ht="24" x14ac:dyDescent="0.25">
      <c r="A103" s="170">
        <v>66</v>
      </c>
      <c r="B103" s="173" t="s">
        <v>17309</v>
      </c>
      <c r="C103" s="173" t="s">
        <v>17310</v>
      </c>
      <c r="D103" s="170" t="s">
        <v>680</v>
      </c>
      <c r="E103" s="176"/>
      <c r="F103" s="170" t="s">
        <v>17116</v>
      </c>
      <c r="G103" s="170" t="str">
        <f t="shared" si="6"/>
        <v>CXA</v>
      </c>
      <c r="H103" s="182">
        <v>13</v>
      </c>
      <c r="I103" s="182">
        <v>1.08</v>
      </c>
      <c r="J103" s="179">
        <f t="shared" si="7"/>
        <v>14.040000000000001</v>
      </c>
      <c r="K103" s="338"/>
      <c r="L103" s="185" t="s">
        <v>17183</v>
      </c>
      <c r="M103" s="338"/>
    </row>
    <row r="104" spans="1:13" s="188" customFormat="1" ht="24" x14ac:dyDescent="0.25">
      <c r="A104" s="170">
        <v>67</v>
      </c>
      <c r="B104" s="173" t="s">
        <v>17311</v>
      </c>
      <c r="C104" s="173" t="s">
        <v>17312</v>
      </c>
      <c r="D104" s="170" t="s">
        <v>680</v>
      </c>
      <c r="E104" s="176"/>
      <c r="F104" s="170" t="s">
        <v>17116</v>
      </c>
      <c r="G104" s="170" t="str">
        <f t="shared" si="6"/>
        <v>CXA</v>
      </c>
      <c r="H104" s="182">
        <v>7</v>
      </c>
      <c r="I104" s="182">
        <v>1</v>
      </c>
      <c r="J104" s="179">
        <f t="shared" si="7"/>
        <v>7</v>
      </c>
      <c r="K104" s="338"/>
      <c r="L104" s="185" t="s">
        <v>17183</v>
      </c>
      <c r="M104" s="338"/>
    </row>
    <row r="105" spans="1:13" s="188" customFormat="1" ht="24" x14ac:dyDescent="0.25">
      <c r="A105" s="170">
        <v>68</v>
      </c>
      <c r="B105" s="173" t="s">
        <v>17313</v>
      </c>
      <c r="C105" s="173" t="s">
        <v>17314</v>
      </c>
      <c r="D105" s="170" t="s">
        <v>680</v>
      </c>
      <c r="E105" s="176"/>
      <c r="F105" s="170" t="s">
        <v>17116</v>
      </c>
      <c r="G105" s="170" t="str">
        <f t="shared" si="6"/>
        <v>CXA</v>
      </c>
      <c r="H105" s="182">
        <v>1</v>
      </c>
      <c r="I105" s="182">
        <v>1</v>
      </c>
      <c r="J105" s="179">
        <f t="shared" si="7"/>
        <v>1</v>
      </c>
      <c r="K105" s="338"/>
      <c r="L105" s="185" t="s">
        <v>17183</v>
      </c>
      <c r="M105" s="338"/>
    </row>
    <row r="106" spans="1:13" s="188" customFormat="1" ht="24" x14ac:dyDescent="0.25">
      <c r="A106" s="170">
        <v>69</v>
      </c>
      <c r="B106" s="173" t="s">
        <v>17315</v>
      </c>
      <c r="C106" s="173" t="s">
        <v>17316</v>
      </c>
      <c r="D106" s="170" t="s">
        <v>680</v>
      </c>
      <c r="E106" s="176"/>
      <c r="F106" s="170" t="s">
        <v>17116</v>
      </c>
      <c r="G106" s="170" t="str">
        <f t="shared" si="6"/>
        <v>CXA</v>
      </c>
      <c r="H106" s="182">
        <v>19</v>
      </c>
      <c r="I106" s="182">
        <v>1</v>
      </c>
      <c r="J106" s="179">
        <f t="shared" si="7"/>
        <v>19</v>
      </c>
      <c r="K106" s="339"/>
      <c r="L106" s="185" t="s">
        <v>17183</v>
      </c>
      <c r="M106" s="338"/>
    </row>
    <row r="107" spans="1:13" s="188" customFormat="1" ht="24" x14ac:dyDescent="0.25">
      <c r="A107" s="170">
        <v>70</v>
      </c>
      <c r="B107" s="173" t="s">
        <v>17317</v>
      </c>
      <c r="C107" s="173" t="s">
        <v>17195</v>
      </c>
      <c r="D107" s="170" t="s">
        <v>680</v>
      </c>
      <c r="E107" s="176"/>
      <c r="F107" s="170" t="s">
        <v>17116</v>
      </c>
      <c r="G107" s="170" t="str">
        <f t="shared" si="6"/>
        <v>CXB</v>
      </c>
      <c r="H107" s="182">
        <v>15</v>
      </c>
      <c r="I107" s="182">
        <v>23769.13</v>
      </c>
      <c r="J107" s="179">
        <f t="shared" si="7"/>
        <v>356536.95</v>
      </c>
      <c r="K107" s="201"/>
      <c r="L107" s="185" t="s">
        <v>17183</v>
      </c>
      <c r="M107" s="338"/>
    </row>
    <row r="108" spans="1:13" s="188" customFormat="1" ht="24" x14ac:dyDescent="0.25">
      <c r="A108" s="170">
        <v>71</v>
      </c>
      <c r="B108" s="173" t="s">
        <v>17318</v>
      </c>
      <c r="C108" s="173" t="s">
        <v>17197</v>
      </c>
      <c r="D108" s="170" t="s">
        <v>680</v>
      </c>
      <c r="E108" s="176"/>
      <c r="F108" s="170" t="s">
        <v>17116</v>
      </c>
      <c r="G108" s="170" t="str">
        <f t="shared" si="6"/>
        <v>CXB</v>
      </c>
      <c r="H108" s="182">
        <v>6</v>
      </c>
      <c r="I108" s="182">
        <v>27470</v>
      </c>
      <c r="J108" s="179">
        <f t="shared" si="7"/>
        <v>164820</v>
      </c>
      <c r="K108" s="201"/>
      <c r="L108" s="185" t="s">
        <v>17183</v>
      </c>
      <c r="M108" s="338"/>
    </row>
    <row r="109" spans="1:13" s="188" customFormat="1" ht="24" x14ac:dyDescent="0.25">
      <c r="A109" s="170">
        <v>72</v>
      </c>
      <c r="B109" s="173" t="s">
        <v>17319</v>
      </c>
      <c r="C109" s="173" t="s">
        <v>17201</v>
      </c>
      <c r="D109" s="170" t="s">
        <v>680</v>
      </c>
      <c r="E109" s="176"/>
      <c r="F109" s="170" t="s">
        <v>17116</v>
      </c>
      <c r="G109" s="170" t="str">
        <f t="shared" si="6"/>
        <v>CXB</v>
      </c>
      <c r="H109" s="182">
        <v>10</v>
      </c>
      <c r="I109" s="182">
        <v>4.7</v>
      </c>
      <c r="J109" s="179">
        <f t="shared" si="7"/>
        <v>47</v>
      </c>
      <c r="K109" s="201"/>
      <c r="L109" s="185" t="s">
        <v>17183</v>
      </c>
      <c r="M109" s="338"/>
    </row>
    <row r="110" spans="1:13" s="188" customFormat="1" ht="24" x14ac:dyDescent="0.25">
      <c r="A110" s="170">
        <v>73</v>
      </c>
      <c r="B110" s="173" t="s">
        <v>17320</v>
      </c>
      <c r="C110" s="173" t="s">
        <v>17321</v>
      </c>
      <c r="D110" s="170" t="s">
        <v>680</v>
      </c>
      <c r="E110" s="176"/>
      <c r="F110" s="170" t="s">
        <v>17189</v>
      </c>
      <c r="G110" s="170" t="str">
        <f t="shared" si="6"/>
        <v>CXB</v>
      </c>
      <c r="H110" s="182">
        <v>2</v>
      </c>
      <c r="I110" s="182">
        <v>213103.5</v>
      </c>
      <c r="J110" s="179">
        <f t="shared" si="7"/>
        <v>426207</v>
      </c>
      <c r="K110" s="201"/>
      <c r="L110" s="185" t="s">
        <v>17183</v>
      </c>
      <c r="M110" s="338"/>
    </row>
    <row r="111" spans="1:13" s="188" customFormat="1" ht="24" x14ac:dyDescent="0.25">
      <c r="A111" s="170">
        <v>74</v>
      </c>
      <c r="B111" s="173" t="s">
        <v>17322</v>
      </c>
      <c r="C111" s="173" t="s">
        <v>17205</v>
      </c>
      <c r="D111" s="170" t="s">
        <v>680</v>
      </c>
      <c r="E111" s="176"/>
      <c r="F111" s="170" t="s">
        <v>17189</v>
      </c>
      <c r="G111" s="170" t="s">
        <v>17323</v>
      </c>
      <c r="H111" s="182">
        <v>9</v>
      </c>
      <c r="I111" s="182">
        <v>200197.78</v>
      </c>
      <c r="J111" s="179">
        <f t="shared" si="7"/>
        <v>1801780.02</v>
      </c>
      <c r="K111" s="201"/>
      <c r="L111" s="185" t="s">
        <v>17183</v>
      </c>
      <c r="M111" s="338"/>
    </row>
    <row r="112" spans="1:13" s="188" customFormat="1" ht="24" x14ac:dyDescent="0.25">
      <c r="A112" s="170">
        <v>75</v>
      </c>
      <c r="B112" s="173" t="s">
        <v>17324</v>
      </c>
      <c r="C112" s="173" t="s">
        <v>17208</v>
      </c>
      <c r="D112" s="170" t="s">
        <v>680</v>
      </c>
      <c r="E112" s="176"/>
      <c r="F112" s="170" t="s">
        <v>17116</v>
      </c>
      <c r="G112" s="170" t="s">
        <v>17323</v>
      </c>
      <c r="H112" s="182">
        <v>3</v>
      </c>
      <c r="I112" s="182">
        <v>30777.33</v>
      </c>
      <c r="J112" s="179">
        <f t="shared" si="7"/>
        <v>92331.99</v>
      </c>
      <c r="K112" s="201"/>
      <c r="L112" s="185" t="s">
        <v>17183</v>
      </c>
      <c r="M112" s="338"/>
    </row>
    <row r="113" spans="1:13" s="188" customFormat="1" ht="24" x14ac:dyDescent="0.25">
      <c r="A113" s="170">
        <v>76</v>
      </c>
      <c r="B113" s="173" t="s">
        <v>17325</v>
      </c>
      <c r="C113" s="173" t="s">
        <v>17326</v>
      </c>
      <c r="D113" s="170" t="s">
        <v>680</v>
      </c>
      <c r="E113" s="176"/>
      <c r="F113" s="170" t="s">
        <v>17116</v>
      </c>
      <c r="G113" s="170" t="str">
        <f>RIGHT(B113,3)</f>
        <v>CXB</v>
      </c>
      <c r="H113" s="182">
        <v>1</v>
      </c>
      <c r="I113" s="182">
        <v>2416167</v>
      </c>
      <c r="J113" s="179">
        <f t="shared" si="7"/>
        <v>2416167</v>
      </c>
      <c r="K113" s="201"/>
      <c r="L113" s="185" t="s">
        <v>17183</v>
      </c>
      <c r="M113" s="338"/>
    </row>
    <row r="114" spans="1:13" s="188" customFormat="1" ht="24" x14ac:dyDescent="0.25">
      <c r="A114" s="170">
        <v>77</v>
      </c>
      <c r="B114" s="173" t="s">
        <v>17327</v>
      </c>
      <c r="C114" s="173" t="s">
        <v>17328</v>
      </c>
      <c r="D114" s="170" t="s">
        <v>680</v>
      </c>
      <c r="E114" s="176"/>
      <c r="F114" s="170" t="s">
        <v>17116</v>
      </c>
      <c r="G114" s="170" t="str">
        <f>RIGHT(B114,3)</f>
        <v>CXB</v>
      </c>
      <c r="H114" s="182">
        <v>1</v>
      </c>
      <c r="I114" s="182">
        <v>2418134</v>
      </c>
      <c r="J114" s="179">
        <f t="shared" si="7"/>
        <v>2418134</v>
      </c>
      <c r="K114" s="201"/>
      <c r="L114" s="185" t="s">
        <v>17183</v>
      </c>
      <c r="M114" s="338"/>
    </row>
    <row r="115" spans="1:13" s="188" customFormat="1" ht="24" x14ac:dyDescent="0.25">
      <c r="A115" s="170">
        <v>78</v>
      </c>
      <c r="B115" s="173" t="s">
        <v>17329</v>
      </c>
      <c r="C115" s="173" t="s">
        <v>17210</v>
      </c>
      <c r="D115" s="170" t="s">
        <v>680</v>
      </c>
      <c r="E115" s="176"/>
      <c r="F115" s="170" t="s">
        <v>17116</v>
      </c>
      <c r="G115" s="170" t="str">
        <f>RIGHT(B115,3)</f>
        <v>CXB</v>
      </c>
      <c r="H115" s="182">
        <v>3</v>
      </c>
      <c r="I115" s="182">
        <v>1</v>
      </c>
      <c r="J115" s="179">
        <f t="shared" si="7"/>
        <v>3</v>
      </c>
      <c r="K115" s="201"/>
      <c r="L115" s="185" t="s">
        <v>17183</v>
      </c>
      <c r="M115" s="338"/>
    </row>
    <row r="116" spans="1:13" s="188" customFormat="1" ht="24" x14ac:dyDescent="0.25">
      <c r="A116" s="170">
        <v>79</v>
      </c>
      <c r="B116" s="173" t="s">
        <v>17330</v>
      </c>
      <c r="C116" s="173" t="s">
        <v>17212</v>
      </c>
      <c r="D116" s="170" t="s">
        <v>680</v>
      </c>
      <c r="E116" s="176"/>
      <c r="F116" s="170" t="s">
        <v>17116</v>
      </c>
      <c r="G116" s="170" t="s">
        <v>17323</v>
      </c>
      <c r="H116" s="182">
        <v>7</v>
      </c>
      <c r="I116" s="182">
        <v>75247</v>
      </c>
      <c r="J116" s="179">
        <f t="shared" si="7"/>
        <v>526729</v>
      </c>
      <c r="K116" s="201"/>
      <c r="L116" s="185" t="s">
        <v>17183</v>
      </c>
      <c r="M116" s="338"/>
    </row>
    <row r="117" spans="1:13" s="188" customFormat="1" ht="24" x14ac:dyDescent="0.25">
      <c r="A117" s="170">
        <v>80</v>
      </c>
      <c r="B117" s="173" t="s">
        <v>17331</v>
      </c>
      <c r="C117" s="173" t="s">
        <v>17214</v>
      </c>
      <c r="D117" s="170" t="s">
        <v>680</v>
      </c>
      <c r="E117" s="176"/>
      <c r="F117" s="170" t="s">
        <v>17116</v>
      </c>
      <c r="G117" s="170" t="s">
        <v>17323</v>
      </c>
      <c r="H117" s="182">
        <v>38</v>
      </c>
      <c r="I117" s="182">
        <v>60859.79</v>
      </c>
      <c r="J117" s="179">
        <f t="shared" si="7"/>
        <v>2312672.02</v>
      </c>
      <c r="K117" s="201"/>
      <c r="L117" s="185" t="s">
        <v>17183</v>
      </c>
      <c r="M117" s="338"/>
    </row>
    <row r="118" spans="1:13" s="188" customFormat="1" ht="24" x14ac:dyDescent="0.25">
      <c r="A118" s="170">
        <v>81</v>
      </c>
      <c r="B118" s="173" t="s">
        <v>17332</v>
      </c>
      <c r="C118" s="173" t="s">
        <v>17216</v>
      </c>
      <c r="D118" s="170" t="s">
        <v>680</v>
      </c>
      <c r="E118" s="176"/>
      <c r="F118" s="170" t="s">
        <v>17116</v>
      </c>
      <c r="G118" s="170" t="s">
        <v>17323</v>
      </c>
      <c r="H118" s="182">
        <v>17</v>
      </c>
      <c r="I118" s="182">
        <v>241612.18</v>
      </c>
      <c r="J118" s="179">
        <f t="shared" si="7"/>
        <v>4107407.06</v>
      </c>
      <c r="K118" s="201"/>
      <c r="L118" s="185" t="s">
        <v>17183</v>
      </c>
      <c r="M118" s="338"/>
    </row>
    <row r="119" spans="1:13" s="188" customFormat="1" ht="24" x14ac:dyDescent="0.25">
      <c r="A119" s="170">
        <v>82</v>
      </c>
      <c r="B119" s="173" t="s">
        <v>17333</v>
      </c>
      <c r="C119" s="173" t="s">
        <v>17230</v>
      </c>
      <c r="D119" s="170" t="s">
        <v>680</v>
      </c>
      <c r="E119" s="176"/>
      <c r="F119" s="170" t="s">
        <v>17116</v>
      </c>
      <c r="G119" s="170" t="str">
        <f>RIGHT(B119,3)</f>
        <v>CXB</v>
      </c>
      <c r="H119" s="182">
        <v>4</v>
      </c>
      <c r="I119" s="182">
        <v>682.5</v>
      </c>
      <c r="J119" s="179">
        <f t="shared" si="7"/>
        <v>2730</v>
      </c>
      <c r="K119" s="201"/>
      <c r="L119" s="185" t="s">
        <v>17183</v>
      </c>
      <c r="M119" s="338"/>
    </row>
    <row r="120" spans="1:13" s="188" customFormat="1" ht="24" x14ac:dyDescent="0.25">
      <c r="A120" s="170">
        <v>83</v>
      </c>
      <c r="B120" s="173" t="s">
        <v>17334</v>
      </c>
      <c r="C120" s="173" t="s">
        <v>17236</v>
      </c>
      <c r="D120" s="170" t="s">
        <v>680</v>
      </c>
      <c r="E120" s="176"/>
      <c r="F120" s="170" t="s">
        <v>17116</v>
      </c>
      <c r="G120" s="170" t="str">
        <f>RIGHT(B120,3)</f>
        <v>CXB</v>
      </c>
      <c r="H120" s="182">
        <v>1</v>
      </c>
      <c r="I120" s="182">
        <v>1</v>
      </c>
      <c r="J120" s="179">
        <f t="shared" si="7"/>
        <v>1</v>
      </c>
      <c r="K120" s="201"/>
      <c r="L120" s="185" t="s">
        <v>17183</v>
      </c>
      <c r="M120" s="338"/>
    </row>
    <row r="121" spans="1:13" s="188" customFormat="1" ht="24" x14ac:dyDescent="0.25">
      <c r="A121" s="170">
        <v>84</v>
      </c>
      <c r="B121" s="173" t="s">
        <v>17335</v>
      </c>
      <c r="C121" s="173" t="s">
        <v>17242</v>
      </c>
      <c r="D121" s="170" t="s">
        <v>680</v>
      </c>
      <c r="E121" s="176"/>
      <c r="F121" s="170" t="s">
        <v>17116</v>
      </c>
      <c r="G121" s="170" t="s">
        <v>17323</v>
      </c>
      <c r="H121" s="182">
        <v>419</v>
      </c>
      <c r="I121" s="182">
        <v>4941.1099999999997</v>
      </c>
      <c r="J121" s="179">
        <f t="shared" si="7"/>
        <v>2070325.0899999999</v>
      </c>
      <c r="K121" s="201"/>
      <c r="L121" s="185" t="s">
        <v>17183</v>
      </c>
      <c r="M121" s="338"/>
    </row>
    <row r="122" spans="1:13" s="188" customFormat="1" ht="24" x14ac:dyDescent="0.25">
      <c r="A122" s="170">
        <v>85</v>
      </c>
      <c r="B122" s="173" t="s">
        <v>17336</v>
      </c>
      <c r="C122" s="173" t="s">
        <v>17244</v>
      </c>
      <c r="D122" s="170" t="s">
        <v>680</v>
      </c>
      <c r="E122" s="176"/>
      <c r="F122" s="170" t="s">
        <v>17116</v>
      </c>
      <c r="G122" s="170" t="s">
        <v>17323</v>
      </c>
      <c r="H122" s="182">
        <v>149</v>
      </c>
      <c r="I122" s="182">
        <v>274131.59000000003</v>
      </c>
      <c r="J122" s="179">
        <f t="shared" si="7"/>
        <v>40845606.910000004</v>
      </c>
      <c r="K122" s="201"/>
      <c r="L122" s="185" t="s">
        <v>17183</v>
      </c>
      <c r="M122" s="338"/>
    </row>
    <row r="123" spans="1:13" s="188" customFormat="1" ht="24" x14ac:dyDescent="0.25">
      <c r="A123" s="170">
        <v>86</v>
      </c>
      <c r="B123" s="173" t="s">
        <v>17337</v>
      </c>
      <c r="C123" s="173" t="s">
        <v>17250</v>
      </c>
      <c r="D123" s="170" t="s">
        <v>680</v>
      </c>
      <c r="E123" s="176"/>
      <c r="F123" s="170" t="s">
        <v>17116</v>
      </c>
      <c r="G123" s="170" t="s">
        <v>17323</v>
      </c>
      <c r="H123" s="182">
        <v>89</v>
      </c>
      <c r="I123" s="182">
        <v>11085.11</v>
      </c>
      <c r="J123" s="179">
        <f t="shared" si="7"/>
        <v>986574.79</v>
      </c>
      <c r="K123" s="201"/>
      <c r="L123" s="185" t="s">
        <v>17183</v>
      </c>
      <c r="M123" s="338"/>
    </row>
    <row r="124" spans="1:13" s="188" customFormat="1" ht="24" x14ac:dyDescent="0.25">
      <c r="A124" s="170">
        <v>87</v>
      </c>
      <c r="B124" s="173" t="s">
        <v>17338</v>
      </c>
      <c r="C124" s="173" t="s">
        <v>17260</v>
      </c>
      <c r="D124" s="170" t="s">
        <v>680</v>
      </c>
      <c r="E124" s="176"/>
      <c r="F124" s="170" t="s">
        <v>17116</v>
      </c>
      <c r="G124" s="170" t="s">
        <v>17323</v>
      </c>
      <c r="H124" s="182">
        <v>29</v>
      </c>
      <c r="I124" s="182">
        <v>473.48</v>
      </c>
      <c r="J124" s="179">
        <f t="shared" si="7"/>
        <v>13730.92</v>
      </c>
      <c r="K124" s="201"/>
      <c r="L124" s="185" t="s">
        <v>17183</v>
      </c>
      <c r="M124" s="338"/>
    </row>
    <row r="125" spans="1:13" s="188" customFormat="1" ht="24" x14ac:dyDescent="0.25">
      <c r="A125" s="170">
        <v>88</v>
      </c>
      <c r="B125" s="173" t="s">
        <v>17339</v>
      </c>
      <c r="C125" s="173" t="s">
        <v>17264</v>
      </c>
      <c r="D125" s="170" t="s">
        <v>680</v>
      </c>
      <c r="E125" s="176"/>
      <c r="F125" s="170" t="s">
        <v>17116</v>
      </c>
      <c r="G125" s="170" t="s">
        <v>17323</v>
      </c>
      <c r="H125" s="182">
        <v>90</v>
      </c>
      <c r="I125" s="182">
        <v>5300.19</v>
      </c>
      <c r="J125" s="179">
        <f t="shared" si="7"/>
        <v>477017.1</v>
      </c>
      <c r="K125" s="201"/>
      <c r="L125" s="185" t="s">
        <v>17183</v>
      </c>
      <c r="M125" s="338"/>
    </row>
    <row r="126" spans="1:13" s="188" customFormat="1" ht="24" x14ac:dyDescent="0.25">
      <c r="A126" s="170">
        <v>89</v>
      </c>
      <c r="B126" s="173" t="s">
        <v>17340</v>
      </c>
      <c r="C126" s="173" t="s">
        <v>17266</v>
      </c>
      <c r="D126" s="170" t="s">
        <v>680</v>
      </c>
      <c r="E126" s="176"/>
      <c r="F126" s="170" t="s">
        <v>17116</v>
      </c>
      <c r="G126" s="170" t="s">
        <v>17323</v>
      </c>
      <c r="H126" s="182">
        <v>9</v>
      </c>
      <c r="I126" s="182">
        <v>77208.67</v>
      </c>
      <c r="J126" s="179">
        <f t="shared" si="7"/>
        <v>694878.03</v>
      </c>
      <c r="K126" s="201"/>
      <c r="L126" s="185" t="s">
        <v>17183</v>
      </c>
      <c r="M126" s="338"/>
    </row>
    <row r="127" spans="1:13" s="188" customFormat="1" ht="24" x14ac:dyDescent="0.25">
      <c r="A127" s="170">
        <v>90</v>
      </c>
      <c r="B127" s="173" t="s">
        <v>17341</v>
      </c>
      <c r="C127" s="173" t="s">
        <v>17268</v>
      </c>
      <c r="D127" s="170" t="s">
        <v>680</v>
      </c>
      <c r="E127" s="176"/>
      <c r="F127" s="170" t="s">
        <v>17116</v>
      </c>
      <c r="G127" s="170" t="s">
        <v>17323</v>
      </c>
      <c r="H127" s="182">
        <v>2</v>
      </c>
      <c r="I127" s="182">
        <v>43422.5</v>
      </c>
      <c r="J127" s="179">
        <f t="shared" si="7"/>
        <v>86845</v>
      </c>
      <c r="K127" s="201"/>
      <c r="L127" s="185" t="s">
        <v>17183</v>
      </c>
      <c r="M127" s="338"/>
    </row>
    <row r="128" spans="1:13" s="188" customFormat="1" ht="24" x14ac:dyDescent="0.25">
      <c r="A128" s="170">
        <v>91</v>
      </c>
      <c r="B128" s="173" t="s">
        <v>17342</v>
      </c>
      <c r="C128" s="173" t="s">
        <v>17270</v>
      </c>
      <c r="D128" s="170" t="s">
        <v>680</v>
      </c>
      <c r="E128" s="176"/>
      <c r="F128" s="170" t="s">
        <v>17189</v>
      </c>
      <c r="G128" s="170" t="s">
        <v>17323</v>
      </c>
      <c r="H128" s="182">
        <v>1</v>
      </c>
      <c r="I128" s="182">
        <v>1</v>
      </c>
      <c r="J128" s="179">
        <f t="shared" si="7"/>
        <v>1</v>
      </c>
      <c r="K128" s="201"/>
      <c r="L128" s="185" t="s">
        <v>17183</v>
      </c>
      <c r="M128" s="338"/>
    </row>
    <row r="129" spans="1:13" s="188" customFormat="1" ht="36" x14ac:dyDescent="0.25">
      <c r="A129" s="170">
        <v>92</v>
      </c>
      <c r="B129" s="173" t="s">
        <v>17343</v>
      </c>
      <c r="C129" s="173" t="s">
        <v>17286</v>
      </c>
      <c r="D129" s="170" t="s">
        <v>680</v>
      </c>
      <c r="E129" s="176"/>
      <c r="F129" s="170" t="s">
        <v>17116</v>
      </c>
      <c r="G129" s="170" t="s">
        <v>17323</v>
      </c>
      <c r="H129" s="182">
        <v>1</v>
      </c>
      <c r="I129" s="182">
        <v>266296</v>
      </c>
      <c r="J129" s="179">
        <f t="shared" si="7"/>
        <v>266296</v>
      </c>
      <c r="K129" s="201"/>
      <c r="L129" s="185" t="s">
        <v>17183</v>
      </c>
      <c r="M129" s="338"/>
    </row>
    <row r="130" spans="1:13" s="188" customFormat="1" ht="24" x14ac:dyDescent="0.25">
      <c r="A130" s="170">
        <v>93</v>
      </c>
      <c r="B130" s="173" t="s">
        <v>17344</v>
      </c>
      <c r="C130" s="173" t="s">
        <v>17288</v>
      </c>
      <c r="D130" s="170" t="s">
        <v>680</v>
      </c>
      <c r="E130" s="176"/>
      <c r="F130" s="170" t="s">
        <v>17116</v>
      </c>
      <c r="G130" s="170" t="str">
        <f>RIGHT(B130,3)</f>
        <v>CXB</v>
      </c>
      <c r="H130" s="182">
        <f>38-25</f>
        <v>13</v>
      </c>
      <c r="I130" s="182">
        <v>18479.61</v>
      </c>
      <c r="J130" s="179">
        <f t="shared" si="7"/>
        <v>240234.93</v>
      </c>
      <c r="K130" s="201"/>
      <c r="L130" s="185" t="s">
        <v>17183</v>
      </c>
      <c r="M130" s="338"/>
    </row>
    <row r="131" spans="1:13" s="188" customFormat="1" ht="24" x14ac:dyDescent="0.25">
      <c r="A131" s="170">
        <v>94</v>
      </c>
      <c r="B131" s="173" t="s">
        <v>17345</v>
      </c>
      <c r="C131" s="173" t="s">
        <v>17290</v>
      </c>
      <c r="D131" s="170" t="s">
        <v>680</v>
      </c>
      <c r="E131" s="176"/>
      <c r="F131" s="170" t="s">
        <v>17116</v>
      </c>
      <c r="G131" s="170" t="str">
        <f>RIGHT(B131,3)</f>
        <v>CXB</v>
      </c>
      <c r="H131" s="182">
        <f>19-12</f>
        <v>7</v>
      </c>
      <c r="I131" s="182">
        <v>29841.26</v>
      </c>
      <c r="J131" s="179">
        <f t="shared" si="7"/>
        <v>208888.81999999998</v>
      </c>
      <c r="K131" s="201"/>
      <c r="L131" s="185" t="s">
        <v>17183</v>
      </c>
      <c r="M131" s="339"/>
    </row>
    <row r="132" spans="1:13" ht="15" customHeight="1" x14ac:dyDescent="0.25">
      <c r="A132" s="336" t="s">
        <v>17179</v>
      </c>
      <c r="B132" s="336"/>
      <c r="C132" s="336"/>
      <c r="D132" s="336"/>
      <c r="E132" s="336"/>
      <c r="F132" s="336"/>
      <c r="G132" s="336"/>
      <c r="H132" s="135">
        <f>SUM(H38:H131)</f>
        <v>6820</v>
      </c>
      <c r="I132" s="126"/>
      <c r="J132" s="136">
        <f>SUM(J38:J131)</f>
        <v>110932461.06000003</v>
      </c>
      <c r="K132" s="127"/>
      <c r="L132" s="127"/>
      <c r="M132" s="127"/>
    </row>
    <row r="134" spans="1:13" x14ac:dyDescent="0.25">
      <c r="H134" s="198">
        <f>H132+H36</f>
        <v>8575</v>
      </c>
      <c r="J134" s="198">
        <f>J132+J36</f>
        <v>197286964.77000004</v>
      </c>
    </row>
  </sheetData>
  <autoFilter ref="A4:M4" xr:uid="{1A558D79-900A-4F6E-AEEC-3418729D34B2}"/>
  <mergeCells count="11">
    <mergeCell ref="A36:G36"/>
    <mergeCell ref="A37:J37"/>
    <mergeCell ref="M38:M131"/>
    <mergeCell ref="K92:K106"/>
    <mergeCell ref="A132:G132"/>
    <mergeCell ref="M14:M35"/>
    <mergeCell ref="A1:K1"/>
    <mergeCell ref="A2:K2"/>
    <mergeCell ref="A3:K3"/>
    <mergeCell ref="A5:J5"/>
    <mergeCell ref="M6:M13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15A69-0808-4B4E-850C-A1910B0415F3}">
  <sheetPr>
    <tabColor rgb="FFFF0000"/>
  </sheetPr>
  <dimension ref="A1:M55"/>
  <sheetViews>
    <sheetView workbookViewId="0">
      <pane ySplit="4" topLeftCell="A41" activePane="bottomLeft" state="frozen"/>
      <selection pane="bottomLeft" activeCell="A12" sqref="A12:XFD51"/>
    </sheetView>
  </sheetViews>
  <sheetFormatPr defaultRowHeight="15" x14ac:dyDescent="0.25"/>
  <cols>
    <col min="1" max="1" width="4.42578125" style="120" bestFit="1" customWidth="1"/>
    <col min="2" max="2" width="19.7109375" style="120" bestFit="1" customWidth="1"/>
    <col min="3" max="3" width="36.5703125" style="120" bestFit="1" customWidth="1"/>
    <col min="4" max="4" width="4.5703125" style="120" bestFit="1" customWidth="1"/>
    <col min="5" max="5" width="8.7109375" style="120"/>
    <col min="6" max="6" width="11.5703125" style="120" bestFit="1" customWidth="1"/>
    <col min="7" max="7" width="5.42578125" style="120" bestFit="1" customWidth="1"/>
    <col min="8" max="8" width="8.85546875" style="120" bestFit="1" customWidth="1"/>
    <col min="9" max="9" width="9.5703125" style="120" bestFit="1" customWidth="1"/>
    <col min="10" max="10" width="10.7109375" style="120" bestFit="1" customWidth="1"/>
    <col min="11" max="11" width="19" style="120" customWidth="1"/>
    <col min="12" max="12" width="11.140625" style="120" bestFit="1" customWidth="1"/>
    <col min="13" max="13" width="22.42578125" style="120" customWidth="1"/>
    <col min="14" max="256" width="8.7109375" style="120"/>
    <col min="257" max="257" width="4.42578125" style="120" bestFit="1" customWidth="1"/>
    <col min="258" max="258" width="19.7109375" style="120" bestFit="1" customWidth="1"/>
    <col min="259" max="259" width="36.5703125" style="120" bestFit="1" customWidth="1"/>
    <col min="260" max="260" width="4.5703125" style="120" bestFit="1" customWidth="1"/>
    <col min="261" max="261" width="8.7109375" style="120"/>
    <col min="262" max="262" width="11.5703125" style="120" bestFit="1" customWidth="1"/>
    <col min="263" max="263" width="5.42578125" style="120" bestFit="1" customWidth="1"/>
    <col min="264" max="264" width="8.85546875" style="120" bestFit="1" customWidth="1"/>
    <col min="265" max="265" width="9.5703125" style="120" bestFit="1" customWidth="1"/>
    <col min="266" max="266" width="10.7109375" style="120" bestFit="1" customWidth="1"/>
    <col min="267" max="267" width="19" style="120" customWidth="1"/>
    <col min="268" max="268" width="11.140625" style="120" bestFit="1" customWidth="1"/>
    <col min="269" max="269" width="22.42578125" style="120" customWidth="1"/>
    <col min="270" max="512" width="8.7109375" style="120"/>
    <col min="513" max="513" width="4.42578125" style="120" bestFit="1" customWidth="1"/>
    <col min="514" max="514" width="19.7109375" style="120" bestFit="1" customWidth="1"/>
    <col min="515" max="515" width="36.5703125" style="120" bestFit="1" customWidth="1"/>
    <col min="516" max="516" width="4.5703125" style="120" bestFit="1" customWidth="1"/>
    <col min="517" max="517" width="8.7109375" style="120"/>
    <col min="518" max="518" width="11.5703125" style="120" bestFit="1" customWidth="1"/>
    <col min="519" max="519" width="5.42578125" style="120" bestFit="1" customWidth="1"/>
    <col min="520" max="520" width="8.85546875" style="120" bestFit="1" customWidth="1"/>
    <col min="521" max="521" width="9.5703125" style="120" bestFit="1" customWidth="1"/>
    <col min="522" max="522" width="10.7109375" style="120" bestFit="1" customWidth="1"/>
    <col min="523" max="523" width="19" style="120" customWidth="1"/>
    <col min="524" max="524" width="11.140625" style="120" bestFit="1" customWidth="1"/>
    <col min="525" max="525" width="22.42578125" style="120" customWidth="1"/>
    <col min="526" max="768" width="8.7109375" style="120"/>
    <col min="769" max="769" width="4.42578125" style="120" bestFit="1" customWidth="1"/>
    <col min="770" max="770" width="19.7109375" style="120" bestFit="1" customWidth="1"/>
    <col min="771" max="771" width="36.5703125" style="120" bestFit="1" customWidth="1"/>
    <col min="772" max="772" width="4.5703125" style="120" bestFit="1" customWidth="1"/>
    <col min="773" max="773" width="8.7109375" style="120"/>
    <col min="774" max="774" width="11.5703125" style="120" bestFit="1" customWidth="1"/>
    <col min="775" max="775" width="5.42578125" style="120" bestFit="1" customWidth="1"/>
    <col min="776" max="776" width="8.85546875" style="120" bestFit="1" customWidth="1"/>
    <col min="777" max="777" width="9.5703125" style="120" bestFit="1" customWidth="1"/>
    <col min="778" max="778" width="10.7109375" style="120" bestFit="1" customWidth="1"/>
    <col min="779" max="779" width="19" style="120" customWidth="1"/>
    <col min="780" max="780" width="11.140625" style="120" bestFit="1" customWidth="1"/>
    <col min="781" max="781" width="22.42578125" style="120" customWidth="1"/>
    <col min="782" max="1024" width="8.7109375" style="120"/>
    <col min="1025" max="1025" width="4.42578125" style="120" bestFit="1" customWidth="1"/>
    <col min="1026" max="1026" width="19.7109375" style="120" bestFit="1" customWidth="1"/>
    <col min="1027" max="1027" width="36.5703125" style="120" bestFit="1" customWidth="1"/>
    <col min="1028" max="1028" width="4.5703125" style="120" bestFit="1" customWidth="1"/>
    <col min="1029" max="1029" width="8.7109375" style="120"/>
    <col min="1030" max="1030" width="11.5703125" style="120" bestFit="1" customWidth="1"/>
    <col min="1031" max="1031" width="5.42578125" style="120" bestFit="1" customWidth="1"/>
    <col min="1032" max="1032" width="8.85546875" style="120" bestFit="1" customWidth="1"/>
    <col min="1033" max="1033" width="9.5703125" style="120" bestFit="1" customWidth="1"/>
    <col min="1034" max="1034" width="10.7109375" style="120" bestFit="1" customWidth="1"/>
    <col min="1035" max="1035" width="19" style="120" customWidth="1"/>
    <col min="1036" max="1036" width="11.140625" style="120" bestFit="1" customWidth="1"/>
    <col min="1037" max="1037" width="22.42578125" style="120" customWidth="1"/>
    <col min="1038" max="1280" width="8.7109375" style="120"/>
    <col min="1281" max="1281" width="4.42578125" style="120" bestFit="1" customWidth="1"/>
    <col min="1282" max="1282" width="19.7109375" style="120" bestFit="1" customWidth="1"/>
    <col min="1283" max="1283" width="36.5703125" style="120" bestFit="1" customWidth="1"/>
    <col min="1284" max="1284" width="4.5703125" style="120" bestFit="1" customWidth="1"/>
    <col min="1285" max="1285" width="8.7109375" style="120"/>
    <col min="1286" max="1286" width="11.5703125" style="120" bestFit="1" customWidth="1"/>
    <col min="1287" max="1287" width="5.42578125" style="120" bestFit="1" customWidth="1"/>
    <col min="1288" max="1288" width="8.85546875" style="120" bestFit="1" customWidth="1"/>
    <col min="1289" max="1289" width="9.5703125" style="120" bestFit="1" customWidth="1"/>
    <col min="1290" max="1290" width="10.7109375" style="120" bestFit="1" customWidth="1"/>
    <col min="1291" max="1291" width="19" style="120" customWidth="1"/>
    <col min="1292" max="1292" width="11.140625" style="120" bestFit="1" customWidth="1"/>
    <col min="1293" max="1293" width="22.42578125" style="120" customWidth="1"/>
    <col min="1294" max="1536" width="8.7109375" style="120"/>
    <col min="1537" max="1537" width="4.42578125" style="120" bestFit="1" customWidth="1"/>
    <col min="1538" max="1538" width="19.7109375" style="120" bestFit="1" customWidth="1"/>
    <col min="1539" max="1539" width="36.5703125" style="120" bestFit="1" customWidth="1"/>
    <col min="1540" max="1540" width="4.5703125" style="120" bestFit="1" customWidth="1"/>
    <col min="1541" max="1541" width="8.7109375" style="120"/>
    <col min="1542" max="1542" width="11.5703125" style="120" bestFit="1" customWidth="1"/>
    <col min="1543" max="1543" width="5.42578125" style="120" bestFit="1" customWidth="1"/>
    <col min="1544" max="1544" width="8.85546875" style="120" bestFit="1" customWidth="1"/>
    <col min="1545" max="1545" width="9.5703125" style="120" bestFit="1" customWidth="1"/>
    <col min="1546" max="1546" width="10.7109375" style="120" bestFit="1" customWidth="1"/>
    <col min="1547" max="1547" width="19" style="120" customWidth="1"/>
    <col min="1548" max="1548" width="11.140625" style="120" bestFit="1" customWidth="1"/>
    <col min="1549" max="1549" width="22.42578125" style="120" customWidth="1"/>
    <col min="1550" max="1792" width="8.7109375" style="120"/>
    <col min="1793" max="1793" width="4.42578125" style="120" bestFit="1" customWidth="1"/>
    <col min="1794" max="1794" width="19.7109375" style="120" bestFit="1" customWidth="1"/>
    <col min="1795" max="1795" width="36.5703125" style="120" bestFit="1" customWidth="1"/>
    <col min="1796" max="1796" width="4.5703125" style="120" bestFit="1" customWidth="1"/>
    <col min="1797" max="1797" width="8.7109375" style="120"/>
    <col min="1798" max="1798" width="11.5703125" style="120" bestFit="1" customWidth="1"/>
    <col min="1799" max="1799" width="5.42578125" style="120" bestFit="1" customWidth="1"/>
    <col min="1800" max="1800" width="8.85546875" style="120" bestFit="1" customWidth="1"/>
    <col min="1801" max="1801" width="9.5703125" style="120" bestFit="1" customWidth="1"/>
    <col min="1802" max="1802" width="10.7109375" style="120" bestFit="1" customWidth="1"/>
    <col min="1803" max="1803" width="19" style="120" customWidth="1"/>
    <col min="1804" max="1804" width="11.140625" style="120" bestFit="1" customWidth="1"/>
    <col min="1805" max="1805" width="22.42578125" style="120" customWidth="1"/>
    <col min="1806" max="2048" width="8.7109375" style="120"/>
    <col min="2049" max="2049" width="4.42578125" style="120" bestFit="1" customWidth="1"/>
    <col min="2050" max="2050" width="19.7109375" style="120" bestFit="1" customWidth="1"/>
    <col min="2051" max="2051" width="36.5703125" style="120" bestFit="1" customWidth="1"/>
    <col min="2052" max="2052" width="4.5703125" style="120" bestFit="1" customWidth="1"/>
    <col min="2053" max="2053" width="8.7109375" style="120"/>
    <col min="2054" max="2054" width="11.5703125" style="120" bestFit="1" customWidth="1"/>
    <col min="2055" max="2055" width="5.42578125" style="120" bestFit="1" customWidth="1"/>
    <col min="2056" max="2056" width="8.85546875" style="120" bestFit="1" customWidth="1"/>
    <col min="2057" max="2057" width="9.5703125" style="120" bestFit="1" customWidth="1"/>
    <col min="2058" max="2058" width="10.7109375" style="120" bestFit="1" customWidth="1"/>
    <col min="2059" max="2059" width="19" style="120" customWidth="1"/>
    <col min="2060" max="2060" width="11.140625" style="120" bestFit="1" customWidth="1"/>
    <col min="2061" max="2061" width="22.42578125" style="120" customWidth="1"/>
    <col min="2062" max="2304" width="8.7109375" style="120"/>
    <col min="2305" max="2305" width="4.42578125" style="120" bestFit="1" customWidth="1"/>
    <col min="2306" max="2306" width="19.7109375" style="120" bestFit="1" customWidth="1"/>
    <col min="2307" max="2307" width="36.5703125" style="120" bestFit="1" customWidth="1"/>
    <col min="2308" max="2308" width="4.5703125" style="120" bestFit="1" customWidth="1"/>
    <col min="2309" max="2309" width="8.7109375" style="120"/>
    <col min="2310" max="2310" width="11.5703125" style="120" bestFit="1" customWidth="1"/>
    <col min="2311" max="2311" width="5.42578125" style="120" bestFit="1" customWidth="1"/>
    <col min="2312" max="2312" width="8.85546875" style="120" bestFit="1" customWidth="1"/>
    <col min="2313" max="2313" width="9.5703125" style="120" bestFit="1" customWidth="1"/>
    <col min="2314" max="2314" width="10.7109375" style="120" bestFit="1" customWidth="1"/>
    <col min="2315" max="2315" width="19" style="120" customWidth="1"/>
    <col min="2316" max="2316" width="11.140625" style="120" bestFit="1" customWidth="1"/>
    <col min="2317" max="2317" width="22.42578125" style="120" customWidth="1"/>
    <col min="2318" max="2560" width="8.7109375" style="120"/>
    <col min="2561" max="2561" width="4.42578125" style="120" bestFit="1" customWidth="1"/>
    <col min="2562" max="2562" width="19.7109375" style="120" bestFit="1" customWidth="1"/>
    <col min="2563" max="2563" width="36.5703125" style="120" bestFit="1" customWidth="1"/>
    <col min="2564" max="2564" width="4.5703125" style="120" bestFit="1" customWidth="1"/>
    <col min="2565" max="2565" width="8.7109375" style="120"/>
    <col min="2566" max="2566" width="11.5703125" style="120" bestFit="1" customWidth="1"/>
    <col min="2567" max="2567" width="5.42578125" style="120" bestFit="1" customWidth="1"/>
    <col min="2568" max="2568" width="8.85546875" style="120" bestFit="1" customWidth="1"/>
    <col min="2569" max="2569" width="9.5703125" style="120" bestFit="1" customWidth="1"/>
    <col min="2570" max="2570" width="10.7109375" style="120" bestFit="1" customWidth="1"/>
    <col min="2571" max="2571" width="19" style="120" customWidth="1"/>
    <col min="2572" max="2572" width="11.140625" style="120" bestFit="1" customWidth="1"/>
    <col min="2573" max="2573" width="22.42578125" style="120" customWidth="1"/>
    <col min="2574" max="2816" width="8.7109375" style="120"/>
    <col min="2817" max="2817" width="4.42578125" style="120" bestFit="1" customWidth="1"/>
    <col min="2818" max="2818" width="19.7109375" style="120" bestFit="1" customWidth="1"/>
    <col min="2819" max="2819" width="36.5703125" style="120" bestFit="1" customWidth="1"/>
    <col min="2820" max="2820" width="4.5703125" style="120" bestFit="1" customWidth="1"/>
    <col min="2821" max="2821" width="8.7109375" style="120"/>
    <col min="2822" max="2822" width="11.5703125" style="120" bestFit="1" customWidth="1"/>
    <col min="2823" max="2823" width="5.42578125" style="120" bestFit="1" customWidth="1"/>
    <col min="2824" max="2824" width="8.85546875" style="120" bestFit="1" customWidth="1"/>
    <col min="2825" max="2825" width="9.5703125" style="120" bestFit="1" customWidth="1"/>
    <col min="2826" max="2826" width="10.7109375" style="120" bestFit="1" customWidth="1"/>
    <col min="2827" max="2827" width="19" style="120" customWidth="1"/>
    <col min="2828" max="2828" width="11.140625" style="120" bestFit="1" customWidth="1"/>
    <col min="2829" max="2829" width="22.42578125" style="120" customWidth="1"/>
    <col min="2830" max="3072" width="8.7109375" style="120"/>
    <col min="3073" max="3073" width="4.42578125" style="120" bestFit="1" customWidth="1"/>
    <col min="3074" max="3074" width="19.7109375" style="120" bestFit="1" customWidth="1"/>
    <col min="3075" max="3075" width="36.5703125" style="120" bestFit="1" customWidth="1"/>
    <col min="3076" max="3076" width="4.5703125" style="120" bestFit="1" customWidth="1"/>
    <col min="3077" max="3077" width="8.7109375" style="120"/>
    <col min="3078" max="3078" width="11.5703125" style="120" bestFit="1" customWidth="1"/>
    <col min="3079" max="3079" width="5.42578125" style="120" bestFit="1" customWidth="1"/>
    <col min="3080" max="3080" width="8.85546875" style="120" bestFit="1" customWidth="1"/>
    <col min="3081" max="3081" width="9.5703125" style="120" bestFit="1" customWidth="1"/>
    <col min="3082" max="3082" width="10.7109375" style="120" bestFit="1" customWidth="1"/>
    <col min="3083" max="3083" width="19" style="120" customWidth="1"/>
    <col min="3084" max="3084" width="11.140625" style="120" bestFit="1" customWidth="1"/>
    <col min="3085" max="3085" width="22.42578125" style="120" customWidth="1"/>
    <col min="3086" max="3328" width="8.7109375" style="120"/>
    <col min="3329" max="3329" width="4.42578125" style="120" bestFit="1" customWidth="1"/>
    <col min="3330" max="3330" width="19.7109375" style="120" bestFit="1" customWidth="1"/>
    <col min="3331" max="3331" width="36.5703125" style="120" bestFit="1" customWidth="1"/>
    <col min="3332" max="3332" width="4.5703125" style="120" bestFit="1" customWidth="1"/>
    <col min="3333" max="3333" width="8.7109375" style="120"/>
    <col min="3334" max="3334" width="11.5703125" style="120" bestFit="1" customWidth="1"/>
    <col min="3335" max="3335" width="5.42578125" style="120" bestFit="1" customWidth="1"/>
    <col min="3336" max="3336" width="8.85546875" style="120" bestFit="1" customWidth="1"/>
    <col min="3337" max="3337" width="9.5703125" style="120" bestFit="1" customWidth="1"/>
    <col min="3338" max="3338" width="10.7109375" style="120" bestFit="1" customWidth="1"/>
    <col min="3339" max="3339" width="19" style="120" customWidth="1"/>
    <col min="3340" max="3340" width="11.140625" style="120" bestFit="1" customWidth="1"/>
    <col min="3341" max="3341" width="22.42578125" style="120" customWidth="1"/>
    <col min="3342" max="3584" width="8.7109375" style="120"/>
    <col min="3585" max="3585" width="4.42578125" style="120" bestFit="1" customWidth="1"/>
    <col min="3586" max="3586" width="19.7109375" style="120" bestFit="1" customWidth="1"/>
    <col min="3587" max="3587" width="36.5703125" style="120" bestFit="1" customWidth="1"/>
    <col min="3588" max="3588" width="4.5703125" style="120" bestFit="1" customWidth="1"/>
    <col min="3589" max="3589" width="8.7109375" style="120"/>
    <col min="3590" max="3590" width="11.5703125" style="120" bestFit="1" customWidth="1"/>
    <col min="3591" max="3591" width="5.42578125" style="120" bestFit="1" customWidth="1"/>
    <col min="3592" max="3592" width="8.85546875" style="120" bestFit="1" customWidth="1"/>
    <col min="3593" max="3593" width="9.5703125" style="120" bestFit="1" customWidth="1"/>
    <col min="3594" max="3594" width="10.7109375" style="120" bestFit="1" customWidth="1"/>
    <col min="3595" max="3595" width="19" style="120" customWidth="1"/>
    <col min="3596" max="3596" width="11.140625" style="120" bestFit="1" customWidth="1"/>
    <col min="3597" max="3597" width="22.42578125" style="120" customWidth="1"/>
    <col min="3598" max="3840" width="8.7109375" style="120"/>
    <col min="3841" max="3841" width="4.42578125" style="120" bestFit="1" customWidth="1"/>
    <col min="3842" max="3842" width="19.7109375" style="120" bestFit="1" customWidth="1"/>
    <col min="3843" max="3843" width="36.5703125" style="120" bestFit="1" customWidth="1"/>
    <col min="3844" max="3844" width="4.5703125" style="120" bestFit="1" customWidth="1"/>
    <col min="3845" max="3845" width="8.7109375" style="120"/>
    <col min="3846" max="3846" width="11.5703125" style="120" bestFit="1" customWidth="1"/>
    <col min="3847" max="3847" width="5.42578125" style="120" bestFit="1" customWidth="1"/>
    <col min="3848" max="3848" width="8.85546875" style="120" bestFit="1" customWidth="1"/>
    <col min="3849" max="3849" width="9.5703125" style="120" bestFit="1" customWidth="1"/>
    <col min="3850" max="3850" width="10.7109375" style="120" bestFit="1" customWidth="1"/>
    <col min="3851" max="3851" width="19" style="120" customWidth="1"/>
    <col min="3852" max="3852" width="11.140625" style="120" bestFit="1" customWidth="1"/>
    <col min="3853" max="3853" width="22.42578125" style="120" customWidth="1"/>
    <col min="3854" max="4096" width="8.7109375" style="120"/>
    <col min="4097" max="4097" width="4.42578125" style="120" bestFit="1" customWidth="1"/>
    <col min="4098" max="4098" width="19.7109375" style="120" bestFit="1" customWidth="1"/>
    <col min="4099" max="4099" width="36.5703125" style="120" bestFit="1" customWidth="1"/>
    <col min="4100" max="4100" width="4.5703125" style="120" bestFit="1" customWidth="1"/>
    <col min="4101" max="4101" width="8.7109375" style="120"/>
    <col min="4102" max="4102" width="11.5703125" style="120" bestFit="1" customWidth="1"/>
    <col min="4103" max="4103" width="5.42578125" style="120" bestFit="1" customWidth="1"/>
    <col min="4104" max="4104" width="8.85546875" style="120" bestFit="1" customWidth="1"/>
    <col min="4105" max="4105" width="9.5703125" style="120" bestFit="1" customWidth="1"/>
    <col min="4106" max="4106" width="10.7109375" style="120" bestFit="1" customWidth="1"/>
    <col min="4107" max="4107" width="19" style="120" customWidth="1"/>
    <col min="4108" max="4108" width="11.140625" style="120" bestFit="1" customWidth="1"/>
    <col min="4109" max="4109" width="22.42578125" style="120" customWidth="1"/>
    <col min="4110" max="4352" width="8.7109375" style="120"/>
    <col min="4353" max="4353" width="4.42578125" style="120" bestFit="1" customWidth="1"/>
    <col min="4354" max="4354" width="19.7109375" style="120" bestFit="1" customWidth="1"/>
    <col min="4355" max="4355" width="36.5703125" style="120" bestFit="1" customWidth="1"/>
    <col min="4356" max="4356" width="4.5703125" style="120" bestFit="1" customWidth="1"/>
    <col min="4357" max="4357" width="8.7109375" style="120"/>
    <col min="4358" max="4358" width="11.5703125" style="120" bestFit="1" customWidth="1"/>
    <col min="4359" max="4359" width="5.42578125" style="120" bestFit="1" customWidth="1"/>
    <col min="4360" max="4360" width="8.85546875" style="120" bestFit="1" customWidth="1"/>
    <col min="4361" max="4361" width="9.5703125" style="120" bestFit="1" customWidth="1"/>
    <col min="4362" max="4362" width="10.7109375" style="120" bestFit="1" customWidth="1"/>
    <col min="4363" max="4363" width="19" style="120" customWidth="1"/>
    <col min="4364" max="4364" width="11.140625" style="120" bestFit="1" customWidth="1"/>
    <col min="4365" max="4365" width="22.42578125" style="120" customWidth="1"/>
    <col min="4366" max="4608" width="8.7109375" style="120"/>
    <col min="4609" max="4609" width="4.42578125" style="120" bestFit="1" customWidth="1"/>
    <col min="4610" max="4610" width="19.7109375" style="120" bestFit="1" customWidth="1"/>
    <col min="4611" max="4611" width="36.5703125" style="120" bestFit="1" customWidth="1"/>
    <col min="4612" max="4612" width="4.5703125" style="120" bestFit="1" customWidth="1"/>
    <col min="4613" max="4613" width="8.7109375" style="120"/>
    <col min="4614" max="4614" width="11.5703125" style="120" bestFit="1" customWidth="1"/>
    <col min="4615" max="4615" width="5.42578125" style="120" bestFit="1" customWidth="1"/>
    <col min="4616" max="4616" width="8.85546875" style="120" bestFit="1" customWidth="1"/>
    <col min="4617" max="4617" width="9.5703125" style="120" bestFit="1" customWidth="1"/>
    <col min="4618" max="4618" width="10.7109375" style="120" bestFit="1" customWidth="1"/>
    <col min="4619" max="4619" width="19" style="120" customWidth="1"/>
    <col min="4620" max="4620" width="11.140625" style="120" bestFit="1" customWidth="1"/>
    <col min="4621" max="4621" width="22.42578125" style="120" customWidth="1"/>
    <col min="4622" max="4864" width="8.7109375" style="120"/>
    <col min="4865" max="4865" width="4.42578125" style="120" bestFit="1" customWidth="1"/>
    <col min="4866" max="4866" width="19.7109375" style="120" bestFit="1" customWidth="1"/>
    <col min="4867" max="4867" width="36.5703125" style="120" bestFit="1" customWidth="1"/>
    <col min="4868" max="4868" width="4.5703125" style="120" bestFit="1" customWidth="1"/>
    <col min="4869" max="4869" width="8.7109375" style="120"/>
    <col min="4870" max="4870" width="11.5703125" style="120" bestFit="1" customWidth="1"/>
    <col min="4871" max="4871" width="5.42578125" style="120" bestFit="1" customWidth="1"/>
    <col min="4872" max="4872" width="8.85546875" style="120" bestFit="1" customWidth="1"/>
    <col min="4873" max="4873" width="9.5703125" style="120" bestFit="1" customWidth="1"/>
    <col min="4874" max="4874" width="10.7109375" style="120" bestFit="1" customWidth="1"/>
    <col min="4875" max="4875" width="19" style="120" customWidth="1"/>
    <col min="4876" max="4876" width="11.140625" style="120" bestFit="1" customWidth="1"/>
    <col min="4877" max="4877" width="22.42578125" style="120" customWidth="1"/>
    <col min="4878" max="5120" width="8.7109375" style="120"/>
    <col min="5121" max="5121" width="4.42578125" style="120" bestFit="1" customWidth="1"/>
    <col min="5122" max="5122" width="19.7109375" style="120" bestFit="1" customWidth="1"/>
    <col min="5123" max="5123" width="36.5703125" style="120" bestFit="1" customWidth="1"/>
    <col min="5124" max="5124" width="4.5703125" style="120" bestFit="1" customWidth="1"/>
    <col min="5125" max="5125" width="8.7109375" style="120"/>
    <col min="5126" max="5126" width="11.5703125" style="120" bestFit="1" customWidth="1"/>
    <col min="5127" max="5127" width="5.42578125" style="120" bestFit="1" customWidth="1"/>
    <col min="5128" max="5128" width="8.85546875" style="120" bestFit="1" customWidth="1"/>
    <col min="5129" max="5129" width="9.5703125" style="120" bestFit="1" customWidth="1"/>
    <col min="5130" max="5130" width="10.7109375" style="120" bestFit="1" customWidth="1"/>
    <col min="5131" max="5131" width="19" style="120" customWidth="1"/>
    <col min="5132" max="5132" width="11.140625" style="120" bestFit="1" customWidth="1"/>
    <col min="5133" max="5133" width="22.42578125" style="120" customWidth="1"/>
    <col min="5134" max="5376" width="8.7109375" style="120"/>
    <col min="5377" max="5377" width="4.42578125" style="120" bestFit="1" customWidth="1"/>
    <col min="5378" max="5378" width="19.7109375" style="120" bestFit="1" customWidth="1"/>
    <col min="5379" max="5379" width="36.5703125" style="120" bestFit="1" customWidth="1"/>
    <col min="5380" max="5380" width="4.5703125" style="120" bestFit="1" customWidth="1"/>
    <col min="5381" max="5381" width="8.7109375" style="120"/>
    <col min="5382" max="5382" width="11.5703125" style="120" bestFit="1" customWidth="1"/>
    <col min="5383" max="5383" width="5.42578125" style="120" bestFit="1" customWidth="1"/>
    <col min="5384" max="5384" width="8.85546875" style="120" bestFit="1" customWidth="1"/>
    <col min="5385" max="5385" width="9.5703125" style="120" bestFit="1" customWidth="1"/>
    <col min="5386" max="5386" width="10.7109375" style="120" bestFit="1" customWidth="1"/>
    <col min="5387" max="5387" width="19" style="120" customWidth="1"/>
    <col min="5388" max="5388" width="11.140625" style="120" bestFit="1" customWidth="1"/>
    <col min="5389" max="5389" width="22.42578125" style="120" customWidth="1"/>
    <col min="5390" max="5632" width="8.7109375" style="120"/>
    <col min="5633" max="5633" width="4.42578125" style="120" bestFit="1" customWidth="1"/>
    <col min="5634" max="5634" width="19.7109375" style="120" bestFit="1" customWidth="1"/>
    <col min="5635" max="5635" width="36.5703125" style="120" bestFit="1" customWidth="1"/>
    <col min="5636" max="5636" width="4.5703125" style="120" bestFit="1" customWidth="1"/>
    <col min="5637" max="5637" width="8.7109375" style="120"/>
    <col min="5638" max="5638" width="11.5703125" style="120" bestFit="1" customWidth="1"/>
    <col min="5639" max="5639" width="5.42578125" style="120" bestFit="1" customWidth="1"/>
    <col min="5640" max="5640" width="8.85546875" style="120" bestFit="1" customWidth="1"/>
    <col min="5641" max="5641" width="9.5703125" style="120" bestFit="1" customWidth="1"/>
    <col min="5642" max="5642" width="10.7109375" style="120" bestFit="1" customWidth="1"/>
    <col min="5643" max="5643" width="19" style="120" customWidth="1"/>
    <col min="5644" max="5644" width="11.140625" style="120" bestFit="1" customWidth="1"/>
    <col min="5645" max="5645" width="22.42578125" style="120" customWidth="1"/>
    <col min="5646" max="5888" width="8.7109375" style="120"/>
    <col min="5889" max="5889" width="4.42578125" style="120" bestFit="1" customWidth="1"/>
    <col min="5890" max="5890" width="19.7109375" style="120" bestFit="1" customWidth="1"/>
    <col min="5891" max="5891" width="36.5703125" style="120" bestFit="1" customWidth="1"/>
    <col min="5892" max="5892" width="4.5703125" style="120" bestFit="1" customWidth="1"/>
    <col min="5893" max="5893" width="8.7109375" style="120"/>
    <col min="5894" max="5894" width="11.5703125" style="120" bestFit="1" customWidth="1"/>
    <col min="5895" max="5895" width="5.42578125" style="120" bestFit="1" customWidth="1"/>
    <col min="5896" max="5896" width="8.85546875" style="120" bestFit="1" customWidth="1"/>
    <col min="5897" max="5897" width="9.5703125" style="120" bestFit="1" customWidth="1"/>
    <col min="5898" max="5898" width="10.7109375" style="120" bestFit="1" customWidth="1"/>
    <col min="5899" max="5899" width="19" style="120" customWidth="1"/>
    <col min="5900" max="5900" width="11.140625" style="120" bestFit="1" customWidth="1"/>
    <col min="5901" max="5901" width="22.42578125" style="120" customWidth="1"/>
    <col min="5902" max="6144" width="8.7109375" style="120"/>
    <col min="6145" max="6145" width="4.42578125" style="120" bestFit="1" customWidth="1"/>
    <col min="6146" max="6146" width="19.7109375" style="120" bestFit="1" customWidth="1"/>
    <col min="6147" max="6147" width="36.5703125" style="120" bestFit="1" customWidth="1"/>
    <col min="6148" max="6148" width="4.5703125" style="120" bestFit="1" customWidth="1"/>
    <col min="6149" max="6149" width="8.7109375" style="120"/>
    <col min="6150" max="6150" width="11.5703125" style="120" bestFit="1" customWidth="1"/>
    <col min="6151" max="6151" width="5.42578125" style="120" bestFit="1" customWidth="1"/>
    <col min="6152" max="6152" width="8.85546875" style="120" bestFit="1" customWidth="1"/>
    <col min="6153" max="6153" width="9.5703125" style="120" bestFit="1" customWidth="1"/>
    <col min="6154" max="6154" width="10.7109375" style="120" bestFit="1" customWidth="1"/>
    <col min="6155" max="6155" width="19" style="120" customWidth="1"/>
    <col min="6156" max="6156" width="11.140625" style="120" bestFit="1" customWidth="1"/>
    <col min="6157" max="6157" width="22.42578125" style="120" customWidth="1"/>
    <col min="6158" max="6400" width="8.7109375" style="120"/>
    <col min="6401" max="6401" width="4.42578125" style="120" bestFit="1" customWidth="1"/>
    <col min="6402" max="6402" width="19.7109375" style="120" bestFit="1" customWidth="1"/>
    <col min="6403" max="6403" width="36.5703125" style="120" bestFit="1" customWidth="1"/>
    <col min="6404" max="6404" width="4.5703125" style="120" bestFit="1" customWidth="1"/>
    <col min="6405" max="6405" width="8.7109375" style="120"/>
    <col min="6406" max="6406" width="11.5703125" style="120" bestFit="1" customWidth="1"/>
    <col min="6407" max="6407" width="5.42578125" style="120" bestFit="1" customWidth="1"/>
    <col min="6408" max="6408" width="8.85546875" style="120" bestFit="1" customWidth="1"/>
    <col min="6409" max="6409" width="9.5703125" style="120" bestFit="1" customWidth="1"/>
    <col min="6410" max="6410" width="10.7109375" style="120" bestFit="1" customWidth="1"/>
    <col min="6411" max="6411" width="19" style="120" customWidth="1"/>
    <col min="6412" max="6412" width="11.140625" style="120" bestFit="1" customWidth="1"/>
    <col min="6413" max="6413" width="22.42578125" style="120" customWidth="1"/>
    <col min="6414" max="6656" width="8.7109375" style="120"/>
    <col min="6657" max="6657" width="4.42578125" style="120" bestFit="1" customWidth="1"/>
    <col min="6658" max="6658" width="19.7109375" style="120" bestFit="1" customWidth="1"/>
    <col min="6659" max="6659" width="36.5703125" style="120" bestFit="1" customWidth="1"/>
    <col min="6660" max="6660" width="4.5703125" style="120" bestFit="1" customWidth="1"/>
    <col min="6661" max="6661" width="8.7109375" style="120"/>
    <col min="6662" max="6662" width="11.5703125" style="120" bestFit="1" customWidth="1"/>
    <col min="6663" max="6663" width="5.42578125" style="120" bestFit="1" customWidth="1"/>
    <col min="6664" max="6664" width="8.85546875" style="120" bestFit="1" customWidth="1"/>
    <col min="6665" max="6665" width="9.5703125" style="120" bestFit="1" customWidth="1"/>
    <col min="6666" max="6666" width="10.7109375" style="120" bestFit="1" customWidth="1"/>
    <col min="6667" max="6667" width="19" style="120" customWidth="1"/>
    <col min="6668" max="6668" width="11.140625" style="120" bestFit="1" customWidth="1"/>
    <col min="6669" max="6669" width="22.42578125" style="120" customWidth="1"/>
    <col min="6670" max="6912" width="8.7109375" style="120"/>
    <col min="6913" max="6913" width="4.42578125" style="120" bestFit="1" customWidth="1"/>
    <col min="6914" max="6914" width="19.7109375" style="120" bestFit="1" customWidth="1"/>
    <col min="6915" max="6915" width="36.5703125" style="120" bestFit="1" customWidth="1"/>
    <col min="6916" max="6916" width="4.5703125" style="120" bestFit="1" customWidth="1"/>
    <col min="6917" max="6917" width="8.7109375" style="120"/>
    <col min="6918" max="6918" width="11.5703125" style="120" bestFit="1" customWidth="1"/>
    <col min="6919" max="6919" width="5.42578125" style="120" bestFit="1" customWidth="1"/>
    <col min="6920" max="6920" width="8.85546875" style="120" bestFit="1" customWidth="1"/>
    <col min="6921" max="6921" width="9.5703125" style="120" bestFit="1" customWidth="1"/>
    <col min="6922" max="6922" width="10.7109375" style="120" bestFit="1" customWidth="1"/>
    <col min="6923" max="6923" width="19" style="120" customWidth="1"/>
    <col min="6924" max="6924" width="11.140625" style="120" bestFit="1" customWidth="1"/>
    <col min="6925" max="6925" width="22.42578125" style="120" customWidth="1"/>
    <col min="6926" max="7168" width="8.7109375" style="120"/>
    <col min="7169" max="7169" width="4.42578125" style="120" bestFit="1" customWidth="1"/>
    <col min="7170" max="7170" width="19.7109375" style="120" bestFit="1" customWidth="1"/>
    <col min="7171" max="7171" width="36.5703125" style="120" bestFit="1" customWidth="1"/>
    <col min="7172" max="7172" width="4.5703125" style="120" bestFit="1" customWidth="1"/>
    <col min="7173" max="7173" width="8.7109375" style="120"/>
    <col min="7174" max="7174" width="11.5703125" style="120" bestFit="1" customWidth="1"/>
    <col min="7175" max="7175" width="5.42578125" style="120" bestFit="1" customWidth="1"/>
    <col min="7176" max="7176" width="8.85546875" style="120" bestFit="1" customWidth="1"/>
    <col min="7177" max="7177" width="9.5703125" style="120" bestFit="1" customWidth="1"/>
    <col min="7178" max="7178" width="10.7109375" style="120" bestFit="1" customWidth="1"/>
    <col min="7179" max="7179" width="19" style="120" customWidth="1"/>
    <col min="7180" max="7180" width="11.140625" style="120" bestFit="1" customWidth="1"/>
    <col min="7181" max="7181" width="22.42578125" style="120" customWidth="1"/>
    <col min="7182" max="7424" width="8.7109375" style="120"/>
    <col min="7425" max="7425" width="4.42578125" style="120" bestFit="1" customWidth="1"/>
    <col min="7426" max="7426" width="19.7109375" style="120" bestFit="1" customWidth="1"/>
    <col min="7427" max="7427" width="36.5703125" style="120" bestFit="1" customWidth="1"/>
    <col min="7428" max="7428" width="4.5703125" style="120" bestFit="1" customWidth="1"/>
    <col min="7429" max="7429" width="8.7109375" style="120"/>
    <col min="7430" max="7430" width="11.5703125" style="120" bestFit="1" customWidth="1"/>
    <col min="7431" max="7431" width="5.42578125" style="120" bestFit="1" customWidth="1"/>
    <col min="7432" max="7432" width="8.85546875" style="120" bestFit="1" customWidth="1"/>
    <col min="7433" max="7433" width="9.5703125" style="120" bestFit="1" customWidth="1"/>
    <col min="7434" max="7434" width="10.7109375" style="120" bestFit="1" customWidth="1"/>
    <col min="7435" max="7435" width="19" style="120" customWidth="1"/>
    <col min="7436" max="7436" width="11.140625" style="120" bestFit="1" customWidth="1"/>
    <col min="7437" max="7437" width="22.42578125" style="120" customWidth="1"/>
    <col min="7438" max="7680" width="8.7109375" style="120"/>
    <col min="7681" max="7681" width="4.42578125" style="120" bestFit="1" customWidth="1"/>
    <col min="7682" max="7682" width="19.7109375" style="120" bestFit="1" customWidth="1"/>
    <col min="7683" max="7683" width="36.5703125" style="120" bestFit="1" customWidth="1"/>
    <col min="7684" max="7684" width="4.5703125" style="120" bestFit="1" customWidth="1"/>
    <col min="7685" max="7685" width="8.7109375" style="120"/>
    <col min="7686" max="7686" width="11.5703125" style="120" bestFit="1" customWidth="1"/>
    <col min="7687" max="7687" width="5.42578125" style="120" bestFit="1" customWidth="1"/>
    <col min="7688" max="7688" width="8.85546875" style="120" bestFit="1" customWidth="1"/>
    <col min="7689" max="7689" width="9.5703125" style="120" bestFit="1" customWidth="1"/>
    <col min="7690" max="7690" width="10.7109375" style="120" bestFit="1" customWidth="1"/>
    <col min="7691" max="7691" width="19" style="120" customWidth="1"/>
    <col min="7692" max="7692" width="11.140625" style="120" bestFit="1" customWidth="1"/>
    <col min="7693" max="7693" width="22.42578125" style="120" customWidth="1"/>
    <col min="7694" max="7936" width="8.7109375" style="120"/>
    <col min="7937" max="7937" width="4.42578125" style="120" bestFit="1" customWidth="1"/>
    <col min="7938" max="7938" width="19.7109375" style="120" bestFit="1" customWidth="1"/>
    <col min="7939" max="7939" width="36.5703125" style="120" bestFit="1" customWidth="1"/>
    <col min="7940" max="7940" width="4.5703125" style="120" bestFit="1" customWidth="1"/>
    <col min="7941" max="7941" width="8.7109375" style="120"/>
    <col min="7942" max="7942" width="11.5703125" style="120" bestFit="1" customWidth="1"/>
    <col min="7943" max="7943" width="5.42578125" style="120" bestFit="1" customWidth="1"/>
    <col min="7944" max="7944" width="8.85546875" style="120" bestFit="1" customWidth="1"/>
    <col min="7945" max="7945" width="9.5703125" style="120" bestFit="1" customWidth="1"/>
    <col min="7946" max="7946" width="10.7109375" style="120" bestFit="1" customWidth="1"/>
    <col min="7947" max="7947" width="19" style="120" customWidth="1"/>
    <col min="7948" max="7948" width="11.140625" style="120" bestFit="1" customWidth="1"/>
    <col min="7949" max="7949" width="22.42578125" style="120" customWidth="1"/>
    <col min="7950" max="8192" width="8.7109375" style="120"/>
    <col min="8193" max="8193" width="4.42578125" style="120" bestFit="1" customWidth="1"/>
    <col min="8194" max="8194" width="19.7109375" style="120" bestFit="1" customWidth="1"/>
    <col min="8195" max="8195" width="36.5703125" style="120" bestFit="1" customWidth="1"/>
    <col min="8196" max="8196" width="4.5703125" style="120" bestFit="1" customWidth="1"/>
    <col min="8197" max="8197" width="8.7109375" style="120"/>
    <col min="8198" max="8198" width="11.5703125" style="120" bestFit="1" customWidth="1"/>
    <col min="8199" max="8199" width="5.42578125" style="120" bestFit="1" customWidth="1"/>
    <col min="8200" max="8200" width="8.85546875" style="120" bestFit="1" customWidth="1"/>
    <col min="8201" max="8201" width="9.5703125" style="120" bestFit="1" customWidth="1"/>
    <col min="8202" max="8202" width="10.7109375" style="120" bestFit="1" customWidth="1"/>
    <col min="8203" max="8203" width="19" style="120" customWidth="1"/>
    <col min="8204" max="8204" width="11.140625" style="120" bestFit="1" customWidth="1"/>
    <col min="8205" max="8205" width="22.42578125" style="120" customWidth="1"/>
    <col min="8206" max="8448" width="8.7109375" style="120"/>
    <col min="8449" max="8449" width="4.42578125" style="120" bestFit="1" customWidth="1"/>
    <col min="8450" max="8450" width="19.7109375" style="120" bestFit="1" customWidth="1"/>
    <col min="8451" max="8451" width="36.5703125" style="120" bestFit="1" customWidth="1"/>
    <col min="8452" max="8452" width="4.5703125" style="120" bestFit="1" customWidth="1"/>
    <col min="8453" max="8453" width="8.7109375" style="120"/>
    <col min="8454" max="8454" width="11.5703125" style="120" bestFit="1" customWidth="1"/>
    <col min="8455" max="8455" width="5.42578125" style="120" bestFit="1" customWidth="1"/>
    <col min="8456" max="8456" width="8.85546875" style="120" bestFit="1" customWidth="1"/>
    <col min="8457" max="8457" width="9.5703125" style="120" bestFit="1" customWidth="1"/>
    <col min="8458" max="8458" width="10.7109375" style="120" bestFit="1" customWidth="1"/>
    <col min="8459" max="8459" width="19" style="120" customWidth="1"/>
    <col min="8460" max="8460" width="11.140625" style="120" bestFit="1" customWidth="1"/>
    <col min="8461" max="8461" width="22.42578125" style="120" customWidth="1"/>
    <col min="8462" max="8704" width="8.7109375" style="120"/>
    <col min="8705" max="8705" width="4.42578125" style="120" bestFit="1" customWidth="1"/>
    <col min="8706" max="8706" width="19.7109375" style="120" bestFit="1" customWidth="1"/>
    <col min="8707" max="8707" width="36.5703125" style="120" bestFit="1" customWidth="1"/>
    <col min="8708" max="8708" width="4.5703125" style="120" bestFit="1" customWidth="1"/>
    <col min="8709" max="8709" width="8.7109375" style="120"/>
    <col min="8710" max="8710" width="11.5703125" style="120" bestFit="1" customWidth="1"/>
    <col min="8711" max="8711" width="5.42578125" style="120" bestFit="1" customWidth="1"/>
    <col min="8712" max="8712" width="8.85546875" style="120" bestFit="1" customWidth="1"/>
    <col min="8713" max="8713" width="9.5703125" style="120" bestFit="1" customWidth="1"/>
    <col min="8714" max="8714" width="10.7109375" style="120" bestFit="1" customWidth="1"/>
    <col min="8715" max="8715" width="19" style="120" customWidth="1"/>
    <col min="8716" max="8716" width="11.140625" style="120" bestFit="1" customWidth="1"/>
    <col min="8717" max="8717" width="22.42578125" style="120" customWidth="1"/>
    <col min="8718" max="8960" width="8.7109375" style="120"/>
    <col min="8961" max="8961" width="4.42578125" style="120" bestFit="1" customWidth="1"/>
    <col min="8962" max="8962" width="19.7109375" style="120" bestFit="1" customWidth="1"/>
    <col min="8963" max="8963" width="36.5703125" style="120" bestFit="1" customWidth="1"/>
    <col min="8964" max="8964" width="4.5703125" style="120" bestFit="1" customWidth="1"/>
    <col min="8965" max="8965" width="8.7109375" style="120"/>
    <col min="8966" max="8966" width="11.5703125" style="120" bestFit="1" customWidth="1"/>
    <col min="8967" max="8967" width="5.42578125" style="120" bestFit="1" customWidth="1"/>
    <col min="8968" max="8968" width="8.85546875" style="120" bestFit="1" customWidth="1"/>
    <col min="8969" max="8969" width="9.5703125" style="120" bestFit="1" customWidth="1"/>
    <col min="8970" max="8970" width="10.7109375" style="120" bestFit="1" customWidth="1"/>
    <col min="8971" max="8971" width="19" style="120" customWidth="1"/>
    <col min="8972" max="8972" width="11.140625" style="120" bestFit="1" customWidth="1"/>
    <col min="8973" max="8973" width="22.42578125" style="120" customWidth="1"/>
    <col min="8974" max="9216" width="8.7109375" style="120"/>
    <col min="9217" max="9217" width="4.42578125" style="120" bestFit="1" customWidth="1"/>
    <col min="9218" max="9218" width="19.7109375" style="120" bestFit="1" customWidth="1"/>
    <col min="9219" max="9219" width="36.5703125" style="120" bestFit="1" customWidth="1"/>
    <col min="9220" max="9220" width="4.5703125" style="120" bestFit="1" customWidth="1"/>
    <col min="9221" max="9221" width="8.7109375" style="120"/>
    <col min="9222" max="9222" width="11.5703125" style="120" bestFit="1" customWidth="1"/>
    <col min="9223" max="9223" width="5.42578125" style="120" bestFit="1" customWidth="1"/>
    <col min="9224" max="9224" width="8.85546875" style="120" bestFit="1" customWidth="1"/>
    <col min="9225" max="9225" width="9.5703125" style="120" bestFit="1" customWidth="1"/>
    <col min="9226" max="9226" width="10.7109375" style="120" bestFit="1" customWidth="1"/>
    <col min="9227" max="9227" width="19" style="120" customWidth="1"/>
    <col min="9228" max="9228" width="11.140625" style="120" bestFit="1" customWidth="1"/>
    <col min="9229" max="9229" width="22.42578125" style="120" customWidth="1"/>
    <col min="9230" max="9472" width="8.7109375" style="120"/>
    <col min="9473" max="9473" width="4.42578125" style="120" bestFit="1" customWidth="1"/>
    <col min="9474" max="9474" width="19.7109375" style="120" bestFit="1" customWidth="1"/>
    <col min="9475" max="9475" width="36.5703125" style="120" bestFit="1" customWidth="1"/>
    <col min="9476" max="9476" width="4.5703125" style="120" bestFit="1" customWidth="1"/>
    <col min="9477" max="9477" width="8.7109375" style="120"/>
    <col min="9478" max="9478" width="11.5703125" style="120" bestFit="1" customWidth="1"/>
    <col min="9479" max="9479" width="5.42578125" style="120" bestFit="1" customWidth="1"/>
    <col min="9480" max="9480" width="8.85546875" style="120" bestFit="1" customWidth="1"/>
    <col min="9481" max="9481" width="9.5703125" style="120" bestFit="1" customWidth="1"/>
    <col min="9482" max="9482" width="10.7109375" style="120" bestFit="1" customWidth="1"/>
    <col min="9483" max="9483" width="19" style="120" customWidth="1"/>
    <col min="9484" max="9484" width="11.140625" style="120" bestFit="1" customWidth="1"/>
    <col min="9485" max="9485" width="22.42578125" style="120" customWidth="1"/>
    <col min="9486" max="9728" width="8.7109375" style="120"/>
    <col min="9729" max="9729" width="4.42578125" style="120" bestFit="1" customWidth="1"/>
    <col min="9730" max="9730" width="19.7109375" style="120" bestFit="1" customWidth="1"/>
    <col min="9731" max="9731" width="36.5703125" style="120" bestFit="1" customWidth="1"/>
    <col min="9732" max="9732" width="4.5703125" style="120" bestFit="1" customWidth="1"/>
    <col min="9733" max="9733" width="8.7109375" style="120"/>
    <col min="9734" max="9734" width="11.5703125" style="120" bestFit="1" customWidth="1"/>
    <col min="9735" max="9735" width="5.42578125" style="120" bestFit="1" customWidth="1"/>
    <col min="9736" max="9736" width="8.85546875" style="120" bestFit="1" customWidth="1"/>
    <col min="9737" max="9737" width="9.5703125" style="120" bestFit="1" customWidth="1"/>
    <col min="9738" max="9738" width="10.7109375" style="120" bestFit="1" customWidth="1"/>
    <col min="9739" max="9739" width="19" style="120" customWidth="1"/>
    <col min="9740" max="9740" width="11.140625" style="120" bestFit="1" customWidth="1"/>
    <col min="9741" max="9741" width="22.42578125" style="120" customWidth="1"/>
    <col min="9742" max="9984" width="8.7109375" style="120"/>
    <col min="9985" max="9985" width="4.42578125" style="120" bestFit="1" customWidth="1"/>
    <col min="9986" max="9986" width="19.7109375" style="120" bestFit="1" customWidth="1"/>
    <col min="9987" max="9987" width="36.5703125" style="120" bestFit="1" customWidth="1"/>
    <col min="9988" max="9988" width="4.5703125" style="120" bestFit="1" customWidth="1"/>
    <col min="9989" max="9989" width="8.7109375" style="120"/>
    <col min="9990" max="9990" width="11.5703125" style="120" bestFit="1" customWidth="1"/>
    <col min="9991" max="9991" width="5.42578125" style="120" bestFit="1" customWidth="1"/>
    <col min="9992" max="9992" width="8.85546875" style="120" bestFit="1" customWidth="1"/>
    <col min="9993" max="9993" width="9.5703125" style="120" bestFit="1" customWidth="1"/>
    <col min="9994" max="9994" width="10.7109375" style="120" bestFit="1" customWidth="1"/>
    <col min="9995" max="9995" width="19" style="120" customWidth="1"/>
    <col min="9996" max="9996" width="11.140625" style="120" bestFit="1" customWidth="1"/>
    <col min="9997" max="9997" width="22.42578125" style="120" customWidth="1"/>
    <col min="9998" max="10240" width="8.7109375" style="120"/>
    <col min="10241" max="10241" width="4.42578125" style="120" bestFit="1" customWidth="1"/>
    <col min="10242" max="10242" width="19.7109375" style="120" bestFit="1" customWidth="1"/>
    <col min="10243" max="10243" width="36.5703125" style="120" bestFit="1" customWidth="1"/>
    <col min="10244" max="10244" width="4.5703125" style="120" bestFit="1" customWidth="1"/>
    <col min="10245" max="10245" width="8.7109375" style="120"/>
    <col min="10246" max="10246" width="11.5703125" style="120" bestFit="1" customWidth="1"/>
    <col min="10247" max="10247" width="5.42578125" style="120" bestFit="1" customWidth="1"/>
    <col min="10248" max="10248" width="8.85546875" style="120" bestFit="1" customWidth="1"/>
    <col min="10249" max="10249" width="9.5703125" style="120" bestFit="1" customWidth="1"/>
    <col min="10250" max="10250" width="10.7109375" style="120" bestFit="1" customWidth="1"/>
    <col min="10251" max="10251" width="19" style="120" customWidth="1"/>
    <col min="10252" max="10252" width="11.140625" style="120" bestFit="1" customWidth="1"/>
    <col min="10253" max="10253" width="22.42578125" style="120" customWidth="1"/>
    <col min="10254" max="10496" width="8.7109375" style="120"/>
    <col min="10497" max="10497" width="4.42578125" style="120" bestFit="1" customWidth="1"/>
    <col min="10498" max="10498" width="19.7109375" style="120" bestFit="1" customWidth="1"/>
    <col min="10499" max="10499" width="36.5703125" style="120" bestFit="1" customWidth="1"/>
    <col min="10500" max="10500" width="4.5703125" style="120" bestFit="1" customWidth="1"/>
    <col min="10501" max="10501" width="8.7109375" style="120"/>
    <col min="10502" max="10502" width="11.5703125" style="120" bestFit="1" customWidth="1"/>
    <col min="10503" max="10503" width="5.42578125" style="120" bestFit="1" customWidth="1"/>
    <col min="10504" max="10504" width="8.85546875" style="120" bestFit="1" customWidth="1"/>
    <col min="10505" max="10505" width="9.5703125" style="120" bestFit="1" customWidth="1"/>
    <col min="10506" max="10506" width="10.7109375" style="120" bestFit="1" customWidth="1"/>
    <col min="10507" max="10507" width="19" style="120" customWidth="1"/>
    <col min="10508" max="10508" width="11.140625" style="120" bestFit="1" customWidth="1"/>
    <col min="10509" max="10509" width="22.42578125" style="120" customWidth="1"/>
    <col min="10510" max="10752" width="8.7109375" style="120"/>
    <col min="10753" max="10753" width="4.42578125" style="120" bestFit="1" customWidth="1"/>
    <col min="10754" max="10754" width="19.7109375" style="120" bestFit="1" customWidth="1"/>
    <col min="10755" max="10755" width="36.5703125" style="120" bestFit="1" customWidth="1"/>
    <col min="10756" max="10756" width="4.5703125" style="120" bestFit="1" customWidth="1"/>
    <col min="10757" max="10757" width="8.7109375" style="120"/>
    <col min="10758" max="10758" width="11.5703125" style="120" bestFit="1" customWidth="1"/>
    <col min="10759" max="10759" width="5.42578125" style="120" bestFit="1" customWidth="1"/>
    <col min="10760" max="10760" width="8.85546875" style="120" bestFit="1" customWidth="1"/>
    <col min="10761" max="10761" width="9.5703125" style="120" bestFit="1" customWidth="1"/>
    <col min="10762" max="10762" width="10.7109375" style="120" bestFit="1" customWidth="1"/>
    <col min="10763" max="10763" width="19" style="120" customWidth="1"/>
    <col min="10764" max="10764" width="11.140625" style="120" bestFit="1" customWidth="1"/>
    <col min="10765" max="10765" width="22.42578125" style="120" customWidth="1"/>
    <col min="10766" max="11008" width="8.7109375" style="120"/>
    <col min="11009" max="11009" width="4.42578125" style="120" bestFit="1" customWidth="1"/>
    <col min="11010" max="11010" width="19.7109375" style="120" bestFit="1" customWidth="1"/>
    <col min="11011" max="11011" width="36.5703125" style="120" bestFit="1" customWidth="1"/>
    <col min="11012" max="11012" width="4.5703125" style="120" bestFit="1" customWidth="1"/>
    <col min="11013" max="11013" width="8.7109375" style="120"/>
    <col min="11014" max="11014" width="11.5703125" style="120" bestFit="1" customWidth="1"/>
    <col min="11015" max="11015" width="5.42578125" style="120" bestFit="1" customWidth="1"/>
    <col min="11016" max="11016" width="8.85546875" style="120" bestFit="1" customWidth="1"/>
    <col min="11017" max="11017" width="9.5703125" style="120" bestFit="1" customWidth="1"/>
    <col min="11018" max="11018" width="10.7109375" style="120" bestFit="1" customWidth="1"/>
    <col min="11019" max="11019" width="19" style="120" customWidth="1"/>
    <col min="11020" max="11020" width="11.140625" style="120" bestFit="1" customWidth="1"/>
    <col min="11021" max="11021" width="22.42578125" style="120" customWidth="1"/>
    <col min="11022" max="11264" width="8.7109375" style="120"/>
    <col min="11265" max="11265" width="4.42578125" style="120" bestFit="1" customWidth="1"/>
    <col min="11266" max="11266" width="19.7109375" style="120" bestFit="1" customWidth="1"/>
    <col min="11267" max="11267" width="36.5703125" style="120" bestFit="1" customWidth="1"/>
    <col min="11268" max="11268" width="4.5703125" style="120" bestFit="1" customWidth="1"/>
    <col min="11269" max="11269" width="8.7109375" style="120"/>
    <col min="11270" max="11270" width="11.5703125" style="120" bestFit="1" customWidth="1"/>
    <col min="11271" max="11271" width="5.42578125" style="120" bestFit="1" customWidth="1"/>
    <col min="11272" max="11272" width="8.85546875" style="120" bestFit="1" customWidth="1"/>
    <col min="11273" max="11273" width="9.5703125" style="120" bestFit="1" customWidth="1"/>
    <col min="11274" max="11274" width="10.7109375" style="120" bestFit="1" customWidth="1"/>
    <col min="11275" max="11275" width="19" style="120" customWidth="1"/>
    <col min="11276" max="11276" width="11.140625" style="120" bestFit="1" customWidth="1"/>
    <col min="11277" max="11277" width="22.42578125" style="120" customWidth="1"/>
    <col min="11278" max="11520" width="8.7109375" style="120"/>
    <col min="11521" max="11521" width="4.42578125" style="120" bestFit="1" customWidth="1"/>
    <col min="11522" max="11522" width="19.7109375" style="120" bestFit="1" customWidth="1"/>
    <col min="11523" max="11523" width="36.5703125" style="120" bestFit="1" customWidth="1"/>
    <col min="11524" max="11524" width="4.5703125" style="120" bestFit="1" customWidth="1"/>
    <col min="11525" max="11525" width="8.7109375" style="120"/>
    <col min="11526" max="11526" width="11.5703125" style="120" bestFit="1" customWidth="1"/>
    <col min="11527" max="11527" width="5.42578125" style="120" bestFit="1" customWidth="1"/>
    <col min="11528" max="11528" width="8.85546875" style="120" bestFit="1" customWidth="1"/>
    <col min="11529" max="11529" width="9.5703125" style="120" bestFit="1" customWidth="1"/>
    <col min="11530" max="11530" width="10.7109375" style="120" bestFit="1" customWidth="1"/>
    <col min="11531" max="11531" width="19" style="120" customWidth="1"/>
    <col min="11532" max="11532" width="11.140625" style="120" bestFit="1" customWidth="1"/>
    <col min="11533" max="11533" width="22.42578125" style="120" customWidth="1"/>
    <col min="11534" max="11776" width="8.7109375" style="120"/>
    <col min="11777" max="11777" width="4.42578125" style="120" bestFit="1" customWidth="1"/>
    <col min="11778" max="11778" width="19.7109375" style="120" bestFit="1" customWidth="1"/>
    <col min="11779" max="11779" width="36.5703125" style="120" bestFit="1" customWidth="1"/>
    <col min="11780" max="11780" width="4.5703125" style="120" bestFit="1" customWidth="1"/>
    <col min="11781" max="11781" width="8.7109375" style="120"/>
    <col min="11782" max="11782" width="11.5703125" style="120" bestFit="1" customWidth="1"/>
    <col min="11783" max="11783" width="5.42578125" style="120" bestFit="1" customWidth="1"/>
    <col min="11784" max="11784" width="8.85546875" style="120" bestFit="1" customWidth="1"/>
    <col min="11785" max="11785" width="9.5703125" style="120" bestFit="1" customWidth="1"/>
    <col min="11786" max="11786" width="10.7109375" style="120" bestFit="1" customWidth="1"/>
    <col min="11787" max="11787" width="19" style="120" customWidth="1"/>
    <col min="11788" max="11788" width="11.140625" style="120" bestFit="1" customWidth="1"/>
    <col min="11789" max="11789" width="22.42578125" style="120" customWidth="1"/>
    <col min="11790" max="12032" width="8.7109375" style="120"/>
    <col min="12033" max="12033" width="4.42578125" style="120" bestFit="1" customWidth="1"/>
    <col min="12034" max="12034" width="19.7109375" style="120" bestFit="1" customWidth="1"/>
    <col min="12035" max="12035" width="36.5703125" style="120" bestFit="1" customWidth="1"/>
    <col min="12036" max="12036" width="4.5703125" style="120" bestFit="1" customWidth="1"/>
    <col min="12037" max="12037" width="8.7109375" style="120"/>
    <col min="12038" max="12038" width="11.5703125" style="120" bestFit="1" customWidth="1"/>
    <col min="12039" max="12039" width="5.42578125" style="120" bestFit="1" customWidth="1"/>
    <col min="12040" max="12040" width="8.85546875" style="120" bestFit="1" customWidth="1"/>
    <col min="12041" max="12041" width="9.5703125" style="120" bestFit="1" customWidth="1"/>
    <col min="12042" max="12042" width="10.7109375" style="120" bestFit="1" customWidth="1"/>
    <col min="12043" max="12043" width="19" style="120" customWidth="1"/>
    <col min="12044" max="12044" width="11.140625" style="120" bestFit="1" customWidth="1"/>
    <col min="12045" max="12045" width="22.42578125" style="120" customWidth="1"/>
    <col min="12046" max="12288" width="8.7109375" style="120"/>
    <col min="12289" max="12289" width="4.42578125" style="120" bestFit="1" customWidth="1"/>
    <col min="12290" max="12290" width="19.7109375" style="120" bestFit="1" customWidth="1"/>
    <col min="12291" max="12291" width="36.5703125" style="120" bestFit="1" customWidth="1"/>
    <col min="12292" max="12292" width="4.5703125" style="120" bestFit="1" customWidth="1"/>
    <col min="12293" max="12293" width="8.7109375" style="120"/>
    <col min="12294" max="12294" width="11.5703125" style="120" bestFit="1" customWidth="1"/>
    <col min="12295" max="12295" width="5.42578125" style="120" bestFit="1" customWidth="1"/>
    <col min="12296" max="12296" width="8.85546875" style="120" bestFit="1" customWidth="1"/>
    <col min="12297" max="12297" width="9.5703125" style="120" bestFit="1" customWidth="1"/>
    <col min="12298" max="12298" width="10.7109375" style="120" bestFit="1" customWidth="1"/>
    <col min="12299" max="12299" width="19" style="120" customWidth="1"/>
    <col min="12300" max="12300" width="11.140625" style="120" bestFit="1" customWidth="1"/>
    <col min="12301" max="12301" width="22.42578125" style="120" customWidth="1"/>
    <col min="12302" max="12544" width="8.7109375" style="120"/>
    <col min="12545" max="12545" width="4.42578125" style="120" bestFit="1" customWidth="1"/>
    <col min="12546" max="12546" width="19.7109375" style="120" bestFit="1" customWidth="1"/>
    <col min="12547" max="12547" width="36.5703125" style="120" bestFit="1" customWidth="1"/>
    <col min="12548" max="12548" width="4.5703125" style="120" bestFit="1" customWidth="1"/>
    <col min="12549" max="12549" width="8.7109375" style="120"/>
    <col min="12550" max="12550" width="11.5703125" style="120" bestFit="1" customWidth="1"/>
    <col min="12551" max="12551" width="5.42578125" style="120" bestFit="1" customWidth="1"/>
    <col min="12552" max="12552" width="8.85546875" style="120" bestFit="1" customWidth="1"/>
    <col min="12553" max="12553" width="9.5703125" style="120" bestFit="1" customWidth="1"/>
    <col min="12554" max="12554" width="10.7109375" style="120" bestFit="1" customWidth="1"/>
    <col min="12555" max="12555" width="19" style="120" customWidth="1"/>
    <col min="12556" max="12556" width="11.140625" style="120" bestFit="1" customWidth="1"/>
    <col min="12557" max="12557" width="22.42578125" style="120" customWidth="1"/>
    <col min="12558" max="12800" width="8.7109375" style="120"/>
    <col min="12801" max="12801" width="4.42578125" style="120" bestFit="1" customWidth="1"/>
    <col min="12802" max="12802" width="19.7109375" style="120" bestFit="1" customWidth="1"/>
    <col min="12803" max="12803" width="36.5703125" style="120" bestFit="1" customWidth="1"/>
    <col min="12804" max="12804" width="4.5703125" style="120" bestFit="1" customWidth="1"/>
    <col min="12805" max="12805" width="8.7109375" style="120"/>
    <col min="12806" max="12806" width="11.5703125" style="120" bestFit="1" customWidth="1"/>
    <col min="12807" max="12807" width="5.42578125" style="120" bestFit="1" customWidth="1"/>
    <col min="12808" max="12808" width="8.85546875" style="120" bestFit="1" customWidth="1"/>
    <col min="12809" max="12809" width="9.5703125" style="120" bestFit="1" customWidth="1"/>
    <col min="12810" max="12810" width="10.7109375" style="120" bestFit="1" customWidth="1"/>
    <col min="12811" max="12811" width="19" style="120" customWidth="1"/>
    <col min="12812" max="12812" width="11.140625" style="120" bestFit="1" customWidth="1"/>
    <col min="12813" max="12813" width="22.42578125" style="120" customWidth="1"/>
    <col min="12814" max="13056" width="8.7109375" style="120"/>
    <col min="13057" max="13057" width="4.42578125" style="120" bestFit="1" customWidth="1"/>
    <col min="13058" max="13058" width="19.7109375" style="120" bestFit="1" customWidth="1"/>
    <col min="13059" max="13059" width="36.5703125" style="120" bestFit="1" customWidth="1"/>
    <col min="13060" max="13060" width="4.5703125" style="120" bestFit="1" customWidth="1"/>
    <col min="13061" max="13061" width="8.7109375" style="120"/>
    <col min="13062" max="13062" width="11.5703125" style="120" bestFit="1" customWidth="1"/>
    <col min="13063" max="13063" width="5.42578125" style="120" bestFit="1" customWidth="1"/>
    <col min="13064" max="13064" width="8.85546875" style="120" bestFit="1" customWidth="1"/>
    <col min="13065" max="13065" width="9.5703125" style="120" bestFit="1" customWidth="1"/>
    <col min="13066" max="13066" width="10.7109375" style="120" bestFit="1" customWidth="1"/>
    <col min="13067" max="13067" width="19" style="120" customWidth="1"/>
    <col min="13068" max="13068" width="11.140625" style="120" bestFit="1" customWidth="1"/>
    <col min="13069" max="13069" width="22.42578125" style="120" customWidth="1"/>
    <col min="13070" max="13312" width="8.7109375" style="120"/>
    <col min="13313" max="13313" width="4.42578125" style="120" bestFit="1" customWidth="1"/>
    <col min="13314" max="13314" width="19.7109375" style="120" bestFit="1" customWidth="1"/>
    <col min="13315" max="13315" width="36.5703125" style="120" bestFit="1" customWidth="1"/>
    <col min="13316" max="13316" width="4.5703125" style="120" bestFit="1" customWidth="1"/>
    <col min="13317" max="13317" width="8.7109375" style="120"/>
    <col min="13318" max="13318" width="11.5703125" style="120" bestFit="1" customWidth="1"/>
    <col min="13319" max="13319" width="5.42578125" style="120" bestFit="1" customWidth="1"/>
    <col min="13320" max="13320" width="8.85546875" style="120" bestFit="1" customWidth="1"/>
    <col min="13321" max="13321" width="9.5703125" style="120" bestFit="1" customWidth="1"/>
    <col min="13322" max="13322" width="10.7109375" style="120" bestFit="1" customWidth="1"/>
    <col min="13323" max="13323" width="19" style="120" customWidth="1"/>
    <col min="13324" max="13324" width="11.140625" style="120" bestFit="1" customWidth="1"/>
    <col min="13325" max="13325" width="22.42578125" style="120" customWidth="1"/>
    <col min="13326" max="13568" width="8.7109375" style="120"/>
    <col min="13569" max="13569" width="4.42578125" style="120" bestFit="1" customWidth="1"/>
    <col min="13570" max="13570" width="19.7109375" style="120" bestFit="1" customWidth="1"/>
    <col min="13571" max="13571" width="36.5703125" style="120" bestFit="1" customWidth="1"/>
    <col min="13572" max="13572" width="4.5703125" style="120" bestFit="1" customWidth="1"/>
    <col min="13573" max="13573" width="8.7109375" style="120"/>
    <col min="13574" max="13574" width="11.5703125" style="120" bestFit="1" customWidth="1"/>
    <col min="13575" max="13575" width="5.42578125" style="120" bestFit="1" customWidth="1"/>
    <col min="13576" max="13576" width="8.85546875" style="120" bestFit="1" customWidth="1"/>
    <col min="13577" max="13577" width="9.5703125" style="120" bestFit="1" customWidth="1"/>
    <col min="13578" max="13578" width="10.7109375" style="120" bestFit="1" customWidth="1"/>
    <col min="13579" max="13579" width="19" style="120" customWidth="1"/>
    <col min="13580" max="13580" width="11.140625" style="120" bestFit="1" customWidth="1"/>
    <col min="13581" max="13581" width="22.42578125" style="120" customWidth="1"/>
    <col min="13582" max="13824" width="8.7109375" style="120"/>
    <col min="13825" max="13825" width="4.42578125" style="120" bestFit="1" customWidth="1"/>
    <col min="13826" max="13826" width="19.7109375" style="120" bestFit="1" customWidth="1"/>
    <col min="13827" max="13827" width="36.5703125" style="120" bestFit="1" customWidth="1"/>
    <col min="13828" max="13828" width="4.5703125" style="120" bestFit="1" customWidth="1"/>
    <col min="13829" max="13829" width="8.7109375" style="120"/>
    <col min="13830" max="13830" width="11.5703125" style="120" bestFit="1" customWidth="1"/>
    <col min="13831" max="13831" width="5.42578125" style="120" bestFit="1" customWidth="1"/>
    <col min="13832" max="13832" width="8.85546875" style="120" bestFit="1" customWidth="1"/>
    <col min="13833" max="13833" width="9.5703125" style="120" bestFit="1" customWidth="1"/>
    <col min="13834" max="13834" width="10.7109375" style="120" bestFit="1" customWidth="1"/>
    <col min="13835" max="13835" width="19" style="120" customWidth="1"/>
    <col min="13836" max="13836" width="11.140625" style="120" bestFit="1" customWidth="1"/>
    <col min="13837" max="13837" width="22.42578125" style="120" customWidth="1"/>
    <col min="13838" max="14080" width="8.7109375" style="120"/>
    <col min="14081" max="14081" width="4.42578125" style="120" bestFit="1" customWidth="1"/>
    <col min="14082" max="14082" width="19.7109375" style="120" bestFit="1" customWidth="1"/>
    <col min="14083" max="14083" width="36.5703125" style="120" bestFit="1" customWidth="1"/>
    <col min="14084" max="14084" width="4.5703125" style="120" bestFit="1" customWidth="1"/>
    <col min="14085" max="14085" width="8.7109375" style="120"/>
    <col min="14086" max="14086" width="11.5703125" style="120" bestFit="1" customWidth="1"/>
    <col min="14087" max="14087" width="5.42578125" style="120" bestFit="1" customWidth="1"/>
    <col min="14088" max="14088" width="8.85546875" style="120" bestFit="1" customWidth="1"/>
    <col min="14089" max="14089" width="9.5703125" style="120" bestFit="1" customWidth="1"/>
    <col min="14090" max="14090" width="10.7109375" style="120" bestFit="1" customWidth="1"/>
    <col min="14091" max="14091" width="19" style="120" customWidth="1"/>
    <col min="14092" max="14092" width="11.140625" style="120" bestFit="1" customWidth="1"/>
    <col min="14093" max="14093" width="22.42578125" style="120" customWidth="1"/>
    <col min="14094" max="14336" width="8.7109375" style="120"/>
    <col min="14337" max="14337" width="4.42578125" style="120" bestFit="1" customWidth="1"/>
    <col min="14338" max="14338" width="19.7109375" style="120" bestFit="1" customWidth="1"/>
    <col min="14339" max="14339" width="36.5703125" style="120" bestFit="1" customWidth="1"/>
    <col min="14340" max="14340" width="4.5703125" style="120" bestFit="1" customWidth="1"/>
    <col min="14341" max="14341" width="8.7109375" style="120"/>
    <col min="14342" max="14342" width="11.5703125" style="120" bestFit="1" customWidth="1"/>
    <col min="14343" max="14343" width="5.42578125" style="120" bestFit="1" customWidth="1"/>
    <col min="14344" max="14344" width="8.85546875" style="120" bestFit="1" customWidth="1"/>
    <col min="14345" max="14345" width="9.5703125" style="120" bestFit="1" customWidth="1"/>
    <col min="14346" max="14346" width="10.7109375" style="120" bestFit="1" customWidth="1"/>
    <col min="14347" max="14347" width="19" style="120" customWidth="1"/>
    <col min="14348" max="14348" width="11.140625" style="120" bestFit="1" customWidth="1"/>
    <col min="14349" max="14349" width="22.42578125" style="120" customWidth="1"/>
    <col min="14350" max="14592" width="8.7109375" style="120"/>
    <col min="14593" max="14593" width="4.42578125" style="120" bestFit="1" customWidth="1"/>
    <col min="14594" max="14594" width="19.7109375" style="120" bestFit="1" customWidth="1"/>
    <col min="14595" max="14595" width="36.5703125" style="120" bestFit="1" customWidth="1"/>
    <col min="14596" max="14596" width="4.5703125" style="120" bestFit="1" customWidth="1"/>
    <col min="14597" max="14597" width="8.7109375" style="120"/>
    <col min="14598" max="14598" width="11.5703125" style="120" bestFit="1" customWidth="1"/>
    <col min="14599" max="14599" width="5.42578125" style="120" bestFit="1" customWidth="1"/>
    <col min="14600" max="14600" width="8.85546875" style="120" bestFit="1" customWidth="1"/>
    <col min="14601" max="14601" width="9.5703125" style="120" bestFit="1" customWidth="1"/>
    <col min="14602" max="14602" width="10.7109375" style="120" bestFit="1" customWidth="1"/>
    <col min="14603" max="14603" width="19" style="120" customWidth="1"/>
    <col min="14604" max="14604" width="11.140625" style="120" bestFit="1" customWidth="1"/>
    <col min="14605" max="14605" width="22.42578125" style="120" customWidth="1"/>
    <col min="14606" max="14848" width="8.7109375" style="120"/>
    <col min="14849" max="14849" width="4.42578125" style="120" bestFit="1" customWidth="1"/>
    <col min="14850" max="14850" width="19.7109375" style="120" bestFit="1" customWidth="1"/>
    <col min="14851" max="14851" width="36.5703125" style="120" bestFit="1" customWidth="1"/>
    <col min="14852" max="14852" width="4.5703125" style="120" bestFit="1" customWidth="1"/>
    <col min="14853" max="14853" width="8.7109375" style="120"/>
    <col min="14854" max="14854" width="11.5703125" style="120" bestFit="1" customWidth="1"/>
    <col min="14855" max="14855" width="5.42578125" style="120" bestFit="1" customWidth="1"/>
    <col min="14856" max="14856" width="8.85546875" style="120" bestFit="1" customWidth="1"/>
    <col min="14857" max="14857" width="9.5703125" style="120" bestFit="1" customWidth="1"/>
    <col min="14858" max="14858" width="10.7109375" style="120" bestFit="1" customWidth="1"/>
    <col min="14859" max="14859" width="19" style="120" customWidth="1"/>
    <col min="14860" max="14860" width="11.140625" style="120" bestFit="1" customWidth="1"/>
    <col min="14861" max="14861" width="22.42578125" style="120" customWidth="1"/>
    <col min="14862" max="15104" width="8.7109375" style="120"/>
    <col min="15105" max="15105" width="4.42578125" style="120" bestFit="1" customWidth="1"/>
    <col min="15106" max="15106" width="19.7109375" style="120" bestFit="1" customWidth="1"/>
    <col min="15107" max="15107" width="36.5703125" style="120" bestFit="1" customWidth="1"/>
    <col min="15108" max="15108" width="4.5703125" style="120" bestFit="1" customWidth="1"/>
    <col min="15109" max="15109" width="8.7109375" style="120"/>
    <col min="15110" max="15110" width="11.5703125" style="120" bestFit="1" customWidth="1"/>
    <col min="15111" max="15111" width="5.42578125" style="120" bestFit="1" customWidth="1"/>
    <col min="15112" max="15112" width="8.85546875" style="120" bestFit="1" customWidth="1"/>
    <col min="15113" max="15113" width="9.5703125" style="120" bestFit="1" customWidth="1"/>
    <col min="15114" max="15114" width="10.7109375" style="120" bestFit="1" customWidth="1"/>
    <col min="15115" max="15115" width="19" style="120" customWidth="1"/>
    <col min="15116" max="15116" width="11.140625" style="120" bestFit="1" customWidth="1"/>
    <col min="15117" max="15117" width="22.42578125" style="120" customWidth="1"/>
    <col min="15118" max="15360" width="8.7109375" style="120"/>
    <col min="15361" max="15361" width="4.42578125" style="120" bestFit="1" customWidth="1"/>
    <col min="15362" max="15362" width="19.7109375" style="120" bestFit="1" customWidth="1"/>
    <col min="15363" max="15363" width="36.5703125" style="120" bestFit="1" customWidth="1"/>
    <col min="15364" max="15364" width="4.5703125" style="120" bestFit="1" customWidth="1"/>
    <col min="15365" max="15365" width="8.7109375" style="120"/>
    <col min="15366" max="15366" width="11.5703125" style="120" bestFit="1" customWidth="1"/>
    <col min="15367" max="15367" width="5.42578125" style="120" bestFit="1" customWidth="1"/>
    <col min="15368" max="15368" width="8.85546875" style="120" bestFit="1" customWidth="1"/>
    <col min="15369" max="15369" width="9.5703125" style="120" bestFit="1" customWidth="1"/>
    <col min="15370" max="15370" width="10.7109375" style="120" bestFit="1" customWidth="1"/>
    <col min="15371" max="15371" width="19" style="120" customWidth="1"/>
    <col min="15372" max="15372" width="11.140625" style="120" bestFit="1" customWidth="1"/>
    <col min="15373" max="15373" width="22.42578125" style="120" customWidth="1"/>
    <col min="15374" max="15616" width="8.7109375" style="120"/>
    <col min="15617" max="15617" width="4.42578125" style="120" bestFit="1" customWidth="1"/>
    <col min="15618" max="15618" width="19.7109375" style="120" bestFit="1" customWidth="1"/>
    <col min="15619" max="15619" width="36.5703125" style="120" bestFit="1" customWidth="1"/>
    <col min="15620" max="15620" width="4.5703125" style="120" bestFit="1" customWidth="1"/>
    <col min="15621" max="15621" width="8.7109375" style="120"/>
    <col min="15622" max="15622" width="11.5703125" style="120" bestFit="1" customWidth="1"/>
    <col min="15623" max="15623" width="5.42578125" style="120" bestFit="1" customWidth="1"/>
    <col min="15624" max="15624" width="8.85546875" style="120" bestFit="1" customWidth="1"/>
    <col min="15625" max="15625" width="9.5703125" style="120" bestFit="1" customWidth="1"/>
    <col min="15626" max="15626" width="10.7109375" style="120" bestFit="1" customWidth="1"/>
    <col min="15627" max="15627" width="19" style="120" customWidth="1"/>
    <col min="15628" max="15628" width="11.140625" style="120" bestFit="1" customWidth="1"/>
    <col min="15629" max="15629" width="22.42578125" style="120" customWidth="1"/>
    <col min="15630" max="15872" width="8.7109375" style="120"/>
    <col min="15873" max="15873" width="4.42578125" style="120" bestFit="1" customWidth="1"/>
    <col min="15874" max="15874" width="19.7109375" style="120" bestFit="1" customWidth="1"/>
    <col min="15875" max="15875" width="36.5703125" style="120" bestFit="1" customWidth="1"/>
    <col min="15876" max="15876" width="4.5703125" style="120" bestFit="1" customWidth="1"/>
    <col min="15877" max="15877" width="8.7109375" style="120"/>
    <col min="15878" max="15878" width="11.5703125" style="120" bestFit="1" customWidth="1"/>
    <col min="15879" max="15879" width="5.42578125" style="120" bestFit="1" customWidth="1"/>
    <col min="15880" max="15880" width="8.85546875" style="120" bestFit="1" customWidth="1"/>
    <col min="15881" max="15881" width="9.5703125" style="120" bestFit="1" customWidth="1"/>
    <col min="15882" max="15882" width="10.7109375" style="120" bestFit="1" customWidth="1"/>
    <col min="15883" max="15883" width="19" style="120" customWidth="1"/>
    <col min="15884" max="15884" width="11.140625" style="120" bestFit="1" customWidth="1"/>
    <col min="15885" max="15885" width="22.42578125" style="120" customWidth="1"/>
    <col min="15886" max="16128" width="8.7109375" style="120"/>
    <col min="16129" max="16129" width="4.42578125" style="120" bestFit="1" customWidth="1"/>
    <col min="16130" max="16130" width="19.7109375" style="120" bestFit="1" customWidth="1"/>
    <col min="16131" max="16131" width="36.5703125" style="120" bestFit="1" customWidth="1"/>
    <col min="16132" max="16132" width="4.5703125" style="120" bestFit="1" customWidth="1"/>
    <col min="16133" max="16133" width="8.7109375" style="120"/>
    <col min="16134" max="16134" width="11.5703125" style="120" bestFit="1" customWidth="1"/>
    <col min="16135" max="16135" width="5.42578125" style="120" bestFit="1" customWidth="1"/>
    <col min="16136" max="16136" width="8.85546875" style="120" bestFit="1" customWidth="1"/>
    <col min="16137" max="16137" width="9.5703125" style="120" bestFit="1" customWidth="1"/>
    <col min="16138" max="16138" width="10.7109375" style="120" bestFit="1" customWidth="1"/>
    <col min="16139" max="16139" width="19" style="120" customWidth="1"/>
    <col min="16140" max="16140" width="11.140625" style="120" bestFit="1" customWidth="1"/>
    <col min="16141" max="16141" width="22.42578125" style="120" customWidth="1"/>
    <col min="16142" max="16384" width="8.7109375" style="120"/>
  </cols>
  <sheetData>
    <row r="1" spans="1:13" ht="18.75" customHeight="1" x14ac:dyDescent="0.25">
      <c r="A1" s="298" t="s">
        <v>17346</v>
      </c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</row>
    <row r="2" spans="1:13" x14ac:dyDescent="0.25">
      <c r="A2" s="309" t="s">
        <v>17102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</row>
    <row r="3" spans="1:13" x14ac:dyDescent="0.25">
      <c r="A3" s="310" t="s">
        <v>17347</v>
      </c>
      <c r="B3" s="310"/>
      <c r="C3" s="310"/>
      <c r="D3" s="310"/>
      <c r="E3" s="310"/>
      <c r="F3" s="310"/>
      <c r="G3" s="310"/>
      <c r="H3" s="310"/>
      <c r="I3" s="310"/>
      <c r="J3" s="310"/>
      <c r="K3" s="310"/>
      <c r="L3" s="310"/>
      <c r="M3" s="310"/>
    </row>
    <row r="4" spans="1:13" ht="24" x14ac:dyDescent="0.25">
      <c r="A4" s="121" t="s">
        <v>0</v>
      </c>
      <c r="B4" s="121" t="s">
        <v>17104</v>
      </c>
      <c r="C4" s="121" t="s">
        <v>17105</v>
      </c>
      <c r="D4" s="121" t="s">
        <v>17106</v>
      </c>
      <c r="E4" s="121" t="s">
        <v>17107</v>
      </c>
      <c r="F4" s="121" t="s">
        <v>17108</v>
      </c>
      <c r="G4" s="121" t="s">
        <v>17109</v>
      </c>
      <c r="H4" s="122" t="s">
        <v>660</v>
      </c>
      <c r="I4" s="122" t="s">
        <v>17110</v>
      </c>
      <c r="J4" s="123" t="s">
        <v>17111</v>
      </c>
      <c r="K4" s="123" t="s">
        <v>17098</v>
      </c>
      <c r="L4" s="124" t="s">
        <v>16718</v>
      </c>
      <c r="M4" s="125" t="s">
        <v>17112</v>
      </c>
    </row>
    <row r="5" spans="1:13" s="134" customFormat="1" x14ac:dyDescent="0.25">
      <c r="A5" s="312" t="s">
        <v>17113</v>
      </c>
      <c r="B5" s="312"/>
      <c r="C5" s="312"/>
      <c r="D5" s="312"/>
      <c r="E5" s="312"/>
      <c r="F5" s="312"/>
      <c r="G5" s="312"/>
      <c r="H5" s="312"/>
      <c r="I5" s="312"/>
      <c r="J5" s="312"/>
      <c r="K5" s="133"/>
      <c r="L5" s="133"/>
      <c r="M5" s="133"/>
    </row>
    <row r="6" spans="1:13" s="168" customFormat="1" x14ac:dyDescent="0.25">
      <c r="A6" s="171">
        <v>1</v>
      </c>
      <c r="B6" s="174" t="s">
        <v>17114</v>
      </c>
      <c r="C6" s="174" t="s">
        <v>17115</v>
      </c>
      <c r="D6" s="171" t="s">
        <v>680</v>
      </c>
      <c r="E6" s="177"/>
      <c r="F6" s="171" t="s">
        <v>17116</v>
      </c>
      <c r="G6" s="171" t="s">
        <v>17206</v>
      </c>
      <c r="H6" s="181">
        <v>7</v>
      </c>
      <c r="I6" s="181">
        <v>1</v>
      </c>
      <c r="J6" s="189">
        <f>H6*I6</f>
        <v>7</v>
      </c>
      <c r="K6" s="202"/>
      <c r="L6" s="186" t="s">
        <v>16720</v>
      </c>
      <c r="M6" s="340" t="s">
        <v>17117</v>
      </c>
    </row>
    <row r="7" spans="1:13" s="168" customFormat="1" x14ac:dyDescent="0.25">
      <c r="A7" s="171">
        <v>2</v>
      </c>
      <c r="B7" s="174" t="s">
        <v>17118</v>
      </c>
      <c r="C7" s="174" t="s">
        <v>17119</v>
      </c>
      <c r="D7" s="171" t="s">
        <v>680</v>
      </c>
      <c r="E7" s="177"/>
      <c r="F7" s="171" t="s">
        <v>17116</v>
      </c>
      <c r="G7" s="171" t="s">
        <v>17206</v>
      </c>
      <c r="H7" s="181">
        <v>18</v>
      </c>
      <c r="I7" s="181">
        <v>1</v>
      </c>
      <c r="J7" s="189">
        <f>H7*I7</f>
        <v>18</v>
      </c>
      <c r="K7" s="202"/>
      <c r="L7" s="186" t="s">
        <v>16720</v>
      </c>
      <c r="M7" s="340"/>
    </row>
    <row r="8" spans="1:13" s="168" customFormat="1" x14ac:dyDescent="0.25">
      <c r="A8" s="171">
        <v>3</v>
      </c>
      <c r="B8" s="174" t="s">
        <v>17120</v>
      </c>
      <c r="C8" s="174" t="s">
        <v>17121</v>
      </c>
      <c r="D8" s="171" t="s">
        <v>680</v>
      </c>
      <c r="E8" s="177"/>
      <c r="F8" s="171" t="s">
        <v>17116</v>
      </c>
      <c r="G8" s="171" t="s">
        <v>17206</v>
      </c>
      <c r="H8" s="181">
        <v>43</v>
      </c>
      <c r="I8" s="181">
        <v>1</v>
      </c>
      <c r="J8" s="189">
        <f>H8*I8</f>
        <v>43</v>
      </c>
      <c r="K8" s="202"/>
      <c r="L8" s="186" t="s">
        <v>16720</v>
      </c>
      <c r="M8" s="340"/>
    </row>
    <row r="9" spans="1:13" s="168" customFormat="1" x14ac:dyDescent="0.25">
      <c r="A9" s="171">
        <v>4</v>
      </c>
      <c r="B9" s="174" t="s">
        <v>17149</v>
      </c>
      <c r="C9" s="174" t="s">
        <v>17150</v>
      </c>
      <c r="D9" s="171" t="s">
        <v>680</v>
      </c>
      <c r="E9" s="177"/>
      <c r="F9" s="171" t="s">
        <v>17116</v>
      </c>
      <c r="G9" s="171" t="s">
        <v>17206</v>
      </c>
      <c r="H9" s="181">
        <v>2</v>
      </c>
      <c r="I9" s="181">
        <v>1</v>
      </c>
      <c r="J9" s="189">
        <f>H9*I9</f>
        <v>2</v>
      </c>
      <c r="K9" s="202"/>
      <c r="L9" s="186" t="s">
        <v>17135</v>
      </c>
      <c r="M9" s="186" t="s">
        <v>17136</v>
      </c>
    </row>
    <row r="10" spans="1:13" s="134" customFormat="1" ht="15" customHeight="1" x14ac:dyDescent="0.25">
      <c r="A10" s="336" t="s">
        <v>685</v>
      </c>
      <c r="B10" s="336"/>
      <c r="C10" s="336"/>
      <c r="D10" s="336"/>
      <c r="E10" s="336"/>
      <c r="F10" s="336"/>
      <c r="G10" s="336"/>
      <c r="H10" s="135">
        <f>SUM(H6:H9)</f>
        <v>70</v>
      </c>
      <c r="I10" s="126"/>
      <c r="J10" s="136">
        <f>SUM(J6:J9)</f>
        <v>70</v>
      </c>
      <c r="K10" s="133"/>
      <c r="L10" s="133"/>
      <c r="M10" s="133"/>
    </row>
    <row r="11" spans="1:13" s="134" customFormat="1" x14ac:dyDescent="0.25">
      <c r="A11" s="312" t="s">
        <v>17180</v>
      </c>
      <c r="B11" s="312"/>
      <c r="C11" s="312"/>
      <c r="D11" s="312"/>
      <c r="E11" s="312"/>
      <c r="F11" s="312"/>
      <c r="G11" s="312"/>
      <c r="H11" s="312"/>
      <c r="I11" s="312"/>
      <c r="J11" s="312"/>
      <c r="K11" s="133"/>
      <c r="L11" s="133"/>
      <c r="M11" s="133"/>
    </row>
    <row r="12" spans="1:13" s="204" customFormat="1" ht="24" x14ac:dyDescent="0.25">
      <c r="A12" s="171">
        <v>1</v>
      </c>
      <c r="B12" s="174" t="s">
        <v>17348</v>
      </c>
      <c r="C12" s="174" t="s">
        <v>17349</v>
      </c>
      <c r="D12" s="171" t="s">
        <v>688</v>
      </c>
      <c r="E12" s="177"/>
      <c r="F12" s="171" t="s">
        <v>17116</v>
      </c>
      <c r="G12" s="171" t="str">
        <f t="shared" ref="G12:G44" si="0">RIGHT(B12,3)</f>
        <v>BXX</v>
      </c>
      <c r="H12" s="181">
        <v>1</v>
      </c>
      <c r="I12" s="181">
        <v>1</v>
      </c>
      <c r="J12" s="189">
        <f t="shared" ref="J12:J51" si="1">H12*I12</f>
        <v>1</v>
      </c>
      <c r="K12" s="203"/>
      <c r="L12" s="186" t="s">
        <v>17183</v>
      </c>
      <c r="M12" s="340" t="s">
        <v>17184</v>
      </c>
    </row>
    <row r="13" spans="1:13" s="204" customFormat="1" ht="24" x14ac:dyDescent="0.25">
      <c r="A13" s="171">
        <v>2</v>
      </c>
      <c r="B13" s="174" t="s">
        <v>17192</v>
      </c>
      <c r="C13" s="174" t="s">
        <v>17193</v>
      </c>
      <c r="D13" s="171" t="s">
        <v>680</v>
      </c>
      <c r="E13" s="177"/>
      <c r="F13" s="171" t="s">
        <v>17116</v>
      </c>
      <c r="G13" s="171" t="str">
        <f t="shared" si="0"/>
        <v>BXX</v>
      </c>
      <c r="H13" s="181">
        <v>1</v>
      </c>
      <c r="I13" s="181">
        <v>3008</v>
      </c>
      <c r="J13" s="189">
        <f t="shared" si="1"/>
        <v>3008</v>
      </c>
      <c r="K13" s="203"/>
      <c r="L13" s="186" t="s">
        <v>17183</v>
      </c>
      <c r="M13" s="340"/>
    </row>
    <row r="14" spans="1:13" s="204" customFormat="1" ht="24" x14ac:dyDescent="0.25">
      <c r="A14" s="171">
        <v>3</v>
      </c>
      <c r="B14" s="174" t="s">
        <v>17194</v>
      </c>
      <c r="C14" s="174" t="s">
        <v>17195</v>
      </c>
      <c r="D14" s="171" t="s">
        <v>680</v>
      </c>
      <c r="E14" s="177"/>
      <c r="F14" s="171" t="s">
        <v>17116</v>
      </c>
      <c r="G14" s="171" t="str">
        <f t="shared" si="0"/>
        <v>BXX</v>
      </c>
      <c r="H14" s="181">
        <v>10</v>
      </c>
      <c r="I14" s="181">
        <v>1737.3</v>
      </c>
      <c r="J14" s="189">
        <f t="shared" si="1"/>
        <v>17373</v>
      </c>
      <c r="K14" s="203"/>
      <c r="L14" s="186" t="s">
        <v>17183</v>
      </c>
      <c r="M14" s="340"/>
    </row>
    <row r="15" spans="1:13" s="204" customFormat="1" ht="24" x14ac:dyDescent="0.25">
      <c r="A15" s="171">
        <v>4</v>
      </c>
      <c r="B15" s="174" t="s">
        <v>17196</v>
      </c>
      <c r="C15" s="174" t="s">
        <v>17197</v>
      </c>
      <c r="D15" s="171" t="s">
        <v>680</v>
      </c>
      <c r="E15" s="177"/>
      <c r="F15" s="171" t="s">
        <v>17116</v>
      </c>
      <c r="G15" s="171" t="str">
        <f t="shared" si="0"/>
        <v>BXX</v>
      </c>
      <c r="H15" s="181">
        <v>9</v>
      </c>
      <c r="I15" s="181">
        <v>3756.67</v>
      </c>
      <c r="J15" s="189">
        <f t="shared" si="1"/>
        <v>33810.03</v>
      </c>
      <c r="K15" s="203"/>
      <c r="L15" s="186" t="s">
        <v>17183</v>
      </c>
      <c r="M15" s="340"/>
    </row>
    <row r="16" spans="1:13" s="204" customFormat="1" ht="24" x14ac:dyDescent="0.25">
      <c r="A16" s="171">
        <v>5</v>
      </c>
      <c r="B16" s="174" t="s">
        <v>17200</v>
      </c>
      <c r="C16" s="174" t="s">
        <v>17201</v>
      </c>
      <c r="D16" s="171" t="s">
        <v>680</v>
      </c>
      <c r="E16" s="177"/>
      <c r="F16" s="171" t="s">
        <v>17116</v>
      </c>
      <c r="G16" s="171" t="str">
        <f t="shared" si="0"/>
        <v>BXX</v>
      </c>
      <c r="H16" s="181">
        <v>2</v>
      </c>
      <c r="I16" s="181">
        <v>7232</v>
      </c>
      <c r="J16" s="189">
        <f t="shared" si="1"/>
        <v>14464</v>
      </c>
      <c r="K16" s="203"/>
      <c r="L16" s="186" t="s">
        <v>17183</v>
      </c>
      <c r="M16" s="340"/>
    </row>
    <row r="17" spans="1:13" s="204" customFormat="1" ht="24" x14ac:dyDescent="0.25">
      <c r="A17" s="171">
        <v>6</v>
      </c>
      <c r="B17" s="174" t="s">
        <v>17350</v>
      </c>
      <c r="C17" s="174" t="s">
        <v>17321</v>
      </c>
      <c r="D17" s="171" t="s">
        <v>680</v>
      </c>
      <c r="E17" s="177"/>
      <c r="F17" s="171" t="s">
        <v>17189</v>
      </c>
      <c r="G17" s="171" t="str">
        <f t="shared" si="0"/>
        <v>BXX</v>
      </c>
      <c r="H17" s="181">
        <v>2</v>
      </c>
      <c r="I17" s="181">
        <v>7682</v>
      </c>
      <c r="J17" s="189">
        <f t="shared" si="1"/>
        <v>15364</v>
      </c>
      <c r="K17" s="203"/>
      <c r="L17" s="186" t="s">
        <v>17183</v>
      </c>
      <c r="M17" s="340"/>
    </row>
    <row r="18" spans="1:13" s="204" customFormat="1" ht="24" x14ac:dyDescent="0.25">
      <c r="A18" s="171">
        <v>7</v>
      </c>
      <c r="B18" s="174" t="s">
        <v>17204</v>
      </c>
      <c r="C18" s="174" t="s">
        <v>17205</v>
      </c>
      <c r="D18" s="171" t="s">
        <v>680</v>
      </c>
      <c r="E18" s="177"/>
      <c r="F18" s="171" t="s">
        <v>17189</v>
      </c>
      <c r="G18" s="171" t="str">
        <f t="shared" si="0"/>
        <v>BXX</v>
      </c>
      <c r="H18" s="181">
        <v>1</v>
      </c>
      <c r="I18" s="181">
        <v>11061</v>
      </c>
      <c r="J18" s="189">
        <f t="shared" si="1"/>
        <v>11061</v>
      </c>
      <c r="K18" s="203"/>
      <c r="L18" s="186" t="s">
        <v>17183</v>
      </c>
      <c r="M18" s="340"/>
    </row>
    <row r="19" spans="1:13" s="204" customFormat="1" ht="24" x14ac:dyDescent="0.25">
      <c r="A19" s="171">
        <v>8</v>
      </c>
      <c r="B19" s="174" t="s">
        <v>17207</v>
      </c>
      <c r="C19" s="174" t="s">
        <v>17208</v>
      </c>
      <c r="D19" s="171" t="s">
        <v>680</v>
      </c>
      <c r="E19" s="177"/>
      <c r="F19" s="171" t="s">
        <v>17116</v>
      </c>
      <c r="G19" s="171" t="str">
        <f t="shared" si="0"/>
        <v>BXX</v>
      </c>
      <c r="H19" s="181">
        <v>9</v>
      </c>
      <c r="I19" s="181">
        <v>46890.67</v>
      </c>
      <c r="J19" s="189">
        <f t="shared" si="1"/>
        <v>422016.02999999997</v>
      </c>
      <c r="K19" s="203"/>
      <c r="L19" s="186" t="s">
        <v>17183</v>
      </c>
      <c r="M19" s="340"/>
    </row>
    <row r="20" spans="1:13" s="204" customFormat="1" x14ac:dyDescent="0.25">
      <c r="A20" s="171">
        <v>9</v>
      </c>
      <c r="B20" s="174" t="s">
        <v>17209</v>
      </c>
      <c r="C20" s="174" t="s">
        <v>17210</v>
      </c>
      <c r="D20" s="171" t="s">
        <v>680</v>
      </c>
      <c r="E20" s="177"/>
      <c r="F20" s="171" t="s">
        <v>17116</v>
      </c>
      <c r="G20" s="171" t="str">
        <f t="shared" si="0"/>
        <v>BXX</v>
      </c>
      <c r="H20" s="181">
        <v>4</v>
      </c>
      <c r="I20" s="181">
        <v>814.75</v>
      </c>
      <c r="J20" s="189">
        <f t="shared" si="1"/>
        <v>3259</v>
      </c>
      <c r="K20" s="203"/>
      <c r="L20" s="186" t="s">
        <v>17183</v>
      </c>
      <c r="M20" s="340"/>
    </row>
    <row r="21" spans="1:13" s="204" customFormat="1" ht="24" x14ac:dyDescent="0.25">
      <c r="A21" s="171">
        <v>10</v>
      </c>
      <c r="B21" s="174" t="s">
        <v>17211</v>
      </c>
      <c r="C21" s="174" t="s">
        <v>17212</v>
      </c>
      <c r="D21" s="171" t="s">
        <v>680</v>
      </c>
      <c r="E21" s="177"/>
      <c r="F21" s="171" t="s">
        <v>17116</v>
      </c>
      <c r="G21" s="171" t="str">
        <f t="shared" si="0"/>
        <v>BXX</v>
      </c>
      <c r="H21" s="181">
        <v>6</v>
      </c>
      <c r="I21" s="181">
        <v>7023</v>
      </c>
      <c r="J21" s="189">
        <f t="shared" si="1"/>
        <v>42138</v>
      </c>
      <c r="K21" s="203"/>
      <c r="L21" s="186" t="s">
        <v>17183</v>
      </c>
      <c r="M21" s="340"/>
    </row>
    <row r="22" spans="1:13" s="168" customFormat="1" ht="24" x14ac:dyDescent="0.25">
      <c r="A22" s="171">
        <v>11</v>
      </c>
      <c r="B22" s="174" t="s">
        <v>17213</v>
      </c>
      <c r="C22" s="174" t="s">
        <v>17214</v>
      </c>
      <c r="D22" s="171" t="s">
        <v>680</v>
      </c>
      <c r="E22" s="177"/>
      <c r="F22" s="171" t="s">
        <v>17116</v>
      </c>
      <c r="G22" s="171" t="str">
        <f t="shared" si="0"/>
        <v>BXX</v>
      </c>
      <c r="H22" s="181">
        <v>4</v>
      </c>
      <c r="I22" s="181">
        <v>1834.25</v>
      </c>
      <c r="J22" s="189">
        <f t="shared" si="1"/>
        <v>7337</v>
      </c>
      <c r="K22" s="202"/>
      <c r="L22" s="186" t="s">
        <v>17183</v>
      </c>
      <c r="M22" s="340"/>
    </row>
    <row r="23" spans="1:13" s="168" customFormat="1" ht="24" x14ac:dyDescent="0.25">
      <c r="A23" s="171">
        <v>12</v>
      </c>
      <c r="B23" s="174" t="s">
        <v>17241</v>
      </c>
      <c r="C23" s="174" t="s">
        <v>17242</v>
      </c>
      <c r="D23" s="171" t="s">
        <v>680</v>
      </c>
      <c r="E23" s="177"/>
      <c r="F23" s="171" t="s">
        <v>17116</v>
      </c>
      <c r="G23" s="171" t="str">
        <f t="shared" si="0"/>
        <v>BXX</v>
      </c>
      <c r="H23" s="181">
        <v>10</v>
      </c>
      <c r="I23" s="181">
        <v>125.9</v>
      </c>
      <c r="J23" s="189">
        <f t="shared" si="1"/>
        <v>1259</v>
      </c>
      <c r="K23" s="202"/>
      <c r="L23" s="186" t="s">
        <v>17183</v>
      </c>
      <c r="M23" s="340"/>
    </row>
    <row r="24" spans="1:13" s="168" customFormat="1" ht="24" x14ac:dyDescent="0.25">
      <c r="A24" s="171">
        <v>13</v>
      </c>
      <c r="B24" s="174" t="s">
        <v>17243</v>
      </c>
      <c r="C24" s="174" t="s">
        <v>17244</v>
      </c>
      <c r="D24" s="171" t="s">
        <v>680</v>
      </c>
      <c r="E24" s="177"/>
      <c r="F24" s="171" t="s">
        <v>17116</v>
      </c>
      <c r="G24" s="171" t="str">
        <f t="shared" si="0"/>
        <v>BXX</v>
      </c>
      <c r="H24" s="181">
        <v>171</v>
      </c>
      <c r="I24" s="181">
        <v>570.12</v>
      </c>
      <c r="J24" s="189">
        <f t="shared" si="1"/>
        <v>97490.52</v>
      </c>
      <c r="K24" s="202"/>
      <c r="L24" s="186" t="s">
        <v>17183</v>
      </c>
      <c r="M24" s="340"/>
    </row>
    <row r="25" spans="1:13" s="168" customFormat="1" ht="24" x14ac:dyDescent="0.25">
      <c r="A25" s="171">
        <v>14</v>
      </c>
      <c r="B25" s="174" t="s">
        <v>17247</v>
      </c>
      <c r="C25" s="174" t="s">
        <v>17248</v>
      </c>
      <c r="D25" s="171" t="s">
        <v>680</v>
      </c>
      <c r="E25" s="177"/>
      <c r="F25" s="171" t="s">
        <v>17116</v>
      </c>
      <c r="G25" s="171" t="str">
        <f t="shared" si="0"/>
        <v>BXX</v>
      </c>
      <c r="H25" s="181">
        <v>5</v>
      </c>
      <c r="I25" s="181">
        <v>1227.8</v>
      </c>
      <c r="J25" s="189">
        <f t="shared" si="1"/>
        <v>6139</v>
      </c>
      <c r="K25" s="202"/>
      <c r="L25" s="186" t="s">
        <v>17183</v>
      </c>
      <c r="M25" s="340"/>
    </row>
    <row r="26" spans="1:13" s="168" customFormat="1" ht="24" x14ac:dyDescent="0.25">
      <c r="A26" s="171">
        <v>15</v>
      </c>
      <c r="B26" s="174" t="s">
        <v>17287</v>
      </c>
      <c r="C26" s="174" t="s">
        <v>17288</v>
      </c>
      <c r="D26" s="171" t="s">
        <v>680</v>
      </c>
      <c r="E26" s="177"/>
      <c r="F26" s="171" t="s">
        <v>17116</v>
      </c>
      <c r="G26" s="171" t="str">
        <f t="shared" si="0"/>
        <v>BXX</v>
      </c>
      <c r="H26" s="181">
        <v>6</v>
      </c>
      <c r="I26" s="181">
        <v>27277.83</v>
      </c>
      <c r="J26" s="189">
        <f t="shared" si="1"/>
        <v>163666.98000000001</v>
      </c>
      <c r="K26" s="202"/>
      <c r="L26" s="186" t="s">
        <v>17183</v>
      </c>
      <c r="M26" s="340"/>
    </row>
    <row r="27" spans="1:13" s="168" customFormat="1" ht="24" x14ac:dyDescent="0.25">
      <c r="A27" s="171">
        <v>16</v>
      </c>
      <c r="B27" s="174" t="s">
        <v>17289</v>
      </c>
      <c r="C27" s="174" t="s">
        <v>17290</v>
      </c>
      <c r="D27" s="171" t="s">
        <v>680</v>
      </c>
      <c r="E27" s="177"/>
      <c r="F27" s="171" t="s">
        <v>17116</v>
      </c>
      <c r="G27" s="171" t="str">
        <f t="shared" si="0"/>
        <v>BXX</v>
      </c>
      <c r="H27" s="181">
        <v>9</v>
      </c>
      <c r="I27" s="181">
        <v>881.22</v>
      </c>
      <c r="J27" s="189">
        <f t="shared" si="1"/>
        <v>7930.9800000000005</v>
      </c>
      <c r="K27" s="202"/>
      <c r="L27" s="186" t="s">
        <v>17183</v>
      </c>
      <c r="M27" s="340"/>
    </row>
    <row r="28" spans="1:13" s="168" customFormat="1" ht="24" x14ac:dyDescent="0.25">
      <c r="A28" s="171">
        <v>17</v>
      </c>
      <c r="B28" s="174" t="s">
        <v>17249</v>
      </c>
      <c r="C28" s="174" t="s">
        <v>17250</v>
      </c>
      <c r="D28" s="171" t="s">
        <v>680</v>
      </c>
      <c r="E28" s="177"/>
      <c r="F28" s="171" t="s">
        <v>17116</v>
      </c>
      <c r="G28" s="171" t="str">
        <f t="shared" si="0"/>
        <v>BXX</v>
      </c>
      <c r="H28" s="181">
        <v>59</v>
      </c>
      <c r="I28" s="181">
        <v>88.22</v>
      </c>
      <c r="J28" s="189">
        <f t="shared" si="1"/>
        <v>5204.9799999999996</v>
      </c>
      <c r="K28" s="202"/>
      <c r="L28" s="186" t="s">
        <v>17183</v>
      </c>
      <c r="M28" s="340"/>
    </row>
    <row r="29" spans="1:13" s="168" customFormat="1" ht="24" x14ac:dyDescent="0.25">
      <c r="A29" s="171">
        <v>18</v>
      </c>
      <c r="B29" s="174" t="s">
        <v>17259</v>
      </c>
      <c r="C29" s="174" t="s">
        <v>17260</v>
      </c>
      <c r="D29" s="171" t="s">
        <v>680</v>
      </c>
      <c r="E29" s="177"/>
      <c r="F29" s="171" t="s">
        <v>17116</v>
      </c>
      <c r="G29" s="171" t="str">
        <f t="shared" si="0"/>
        <v>BXX</v>
      </c>
      <c r="H29" s="181">
        <v>28</v>
      </c>
      <c r="I29" s="181">
        <v>2631.64</v>
      </c>
      <c r="J29" s="189">
        <f t="shared" si="1"/>
        <v>73685.919999999998</v>
      </c>
      <c r="K29" s="202"/>
      <c r="L29" s="186" t="s">
        <v>17183</v>
      </c>
      <c r="M29" s="340"/>
    </row>
    <row r="30" spans="1:13" s="168" customFormat="1" ht="24" x14ac:dyDescent="0.25">
      <c r="A30" s="171">
        <v>19</v>
      </c>
      <c r="B30" s="174" t="s">
        <v>17263</v>
      </c>
      <c r="C30" s="174" t="s">
        <v>17264</v>
      </c>
      <c r="D30" s="171" t="s">
        <v>680</v>
      </c>
      <c r="E30" s="177"/>
      <c r="F30" s="171" t="s">
        <v>17116</v>
      </c>
      <c r="G30" s="171" t="str">
        <f t="shared" si="0"/>
        <v>BXX</v>
      </c>
      <c r="H30" s="181">
        <v>31</v>
      </c>
      <c r="I30" s="181">
        <v>832.74</v>
      </c>
      <c r="J30" s="189">
        <f t="shared" si="1"/>
        <v>25814.94</v>
      </c>
      <c r="K30" s="202"/>
      <c r="L30" s="186" t="s">
        <v>17183</v>
      </c>
      <c r="M30" s="340"/>
    </row>
    <row r="31" spans="1:13" s="168" customFormat="1" ht="24" x14ac:dyDescent="0.25">
      <c r="A31" s="171">
        <v>20</v>
      </c>
      <c r="B31" s="174" t="s">
        <v>17265</v>
      </c>
      <c r="C31" s="174" t="s">
        <v>17266</v>
      </c>
      <c r="D31" s="171" t="s">
        <v>680</v>
      </c>
      <c r="E31" s="177"/>
      <c r="F31" s="171" t="s">
        <v>17116</v>
      </c>
      <c r="G31" s="171" t="str">
        <f t="shared" si="0"/>
        <v>BXX</v>
      </c>
      <c r="H31" s="181">
        <v>5</v>
      </c>
      <c r="I31" s="181">
        <v>5328</v>
      </c>
      <c r="J31" s="189">
        <f t="shared" si="1"/>
        <v>26640</v>
      </c>
      <c r="K31" s="202"/>
      <c r="L31" s="186" t="s">
        <v>17183</v>
      </c>
      <c r="M31" s="340"/>
    </row>
    <row r="32" spans="1:13" s="168" customFormat="1" ht="24" x14ac:dyDescent="0.25">
      <c r="A32" s="171">
        <v>21</v>
      </c>
      <c r="B32" s="174" t="s">
        <v>17267</v>
      </c>
      <c r="C32" s="174" t="s">
        <v>17268</v>
      </c>
      <c r="D32" s="171" t="s">
        <v>680</v>
      </c>
      <c r="E32" s="177"/>
      <c r="F32" s="171" t="s">
        <v>17116</v>
      </c>
      <c r="G32" s="171" t="str">
        <f t="shared" si="0"/>
        <v>BXX</v>
      </c>
      <c r="H32" s="181">
        <v>2</v>
      </c>
      <c r="I32" s="181">
        <v>30090</v>
      </c>
      <c r="J32" s="189">
        <f t="shared" si="1"/>
        <v>60180</v>
      </c>
      <c r="K32" s="202"/>
      <c r="L32" s="186" t="s">
        <v>17183</v>
      </c>
      <c r="M32" s="340"/>
    </row>
    <row r="33" spans="1:13" s="168" customFormat="1" ht="24" x14ac:dyDescent="0.25">
      <c r="A33" s="171">
        <v>22</v>
      </c>
      <c r="B33" s="174" t="s">
        <v>17269</v>
      </c>
      <c r="C33" s="174" t="s">
        <v>17270</v>
      </c>
      <c r="D33" s="171" t="s">
        <v>680</v>
      </c>
      <c r="E33" s="177"/>
      <c r="F33" s="171" t="s">
        <v>17189</v>
      </c>
      <c r="G33" s="171" t="str">
        <f t="shared" si="0"/>
        <v>BXX</v>
      </c>
      <c r="H33" s="181">
        <v>4</v>
      </c>
      <c r="I33" s="181">
        <v>85.75</v>
      </c>
      <c r="J33" s="189">
        <f t="shared" si="1"/>
        <v>343</v>
      </c>
      <c r="K33" s="202"/>
      <c r="L33" s="186" t="s">
        <v>17183</v>
      </c>
      <c r="M33" s="340"/>
    </row>
    <row r="34" spans="1:13" s="168" customFormat="1" ht="24" x14ac:dyDescent="0.25">
      <c r="A34" s="171">
        <v>23</v>
      </c>
      <c r="B34" s="174" t="s">
        <v>17271</v>
      </c>
      <c r="C34" s="174" t="s">
        <v>17272</v>
      </c>
      <c r="D34" s="171" t="s">
        <v>680</v>
      </c>
      <c r="E34" s="177"/>
      <c r="F34" s="171" t="s">
        <v>17189</v>
      </c>
      <c r="G34" s="171" t="str">
        <f t="shared" si="0"/>
        <v>BXX</v>
      </c>
      <c r="H34" s="181">
        <v>1</v>
      </c>
      <c r="I34" s="181">
        <v>1</v>
      </c>
      <c r="J34" s="189">
        <f t="shared" si="1"/>
        <v>1</v>
      </c>
      <c r="K34" s="202"/>
      <c r="L34" s="186" t="s">
        <v>17183</v>
      </c>
      <c r="M34" s="340"/>
    </row>
    <row r="35" spans="1:13" s="168" customFormat="1" ht="24" x14ac:dyDescent="0.25">
      <c r="A35" s="171">
        <v>24</v>
      </c>
      <c r="B35" s="174" t="s">
        <v>17275</v>
      </c>
      <c r="C35" s="174" t="s">
        <v>17276</v>
      </c>
      <c r="D35" s="171" t="s">
        <v>680</v>
      </c>
      <c r="E35" s="177"/>
      <c r="F35" s="171" t="s">
        <v>17116</v>
      </c>
      <c r="G35" s="171" t="str">
        <f t="shared" si="0"/>
        <v>BXX</v>
      </c>
      <c r="H35" s="181">
        <v>4</v>
      </c>
      <c r="I35" s="181">
        <v>1</v>
      </c>
      <c r="J35" s="189">
        <f t="shared" si="1"/>
        <v>4</v>
      </c>
      <c r="K35" s="202"/>
      <c r="L35" s="186" t="s">
        <v>17183</v>
      </c>
      <c r="M35" s="340"/>
    </row>
    <row r="36" spans="1:13" s="168" customFormat="1" ht="24" x14ac:dyDescent="0.25">
      <c r="A36" s="171">
        <v>25</v>
      </c>
      <c r="B36" s="174" t="s">
        <v>17277</v>
      </c>
      <c r="C36" s="174" t="s">
        <v>17278</v>
      </c>
      <c r="D36" s="171" t="s">
        <v>680</v>
      </c>
      <c r="E36" s="177"/>
      <c r="F36" s="171" t="s">
        <v>17116</v>
      </c>
      <c r="G36" s="171" t="str">
        <f t="shared" si="0"/>
        <v>BXX</v>
      </c>
      <c r="H36" s="181">
        <v>2</v>
      </c>
      <c r="I36" s="181">
        <v>32143.5</v>
      </c>
      <c r="J36" s="189">
        <f t="shared" si="1"/>
        <v>64287</v>
      </c>
      <c r="K36" s="202"/>
      <c r="L36" s="186" t="s">
        <v>17183</v>
      </c>
      <c r="M36" s="340"/>
    </row>
    <row r="37" spans="1:13" s="168" customFormat="1" ht="15" customHeight="1" x14ac:dyDescent="0.25">
      <c r="A37" s="171">
        <v>26</v>
      </c>
      <c r="B37" s="174" t="s">
        <v>17293</v>
      </c>
      <c r="C37" s="174" t="s">
        <v>17294</v>
      </c>
      <c r="D37" s="171" t="s">
        <v>680</v>
      </c>
      <c r="E37" s="177"/>
      <c r="F37" s="171" t="s">
        <v>17116</v>
      </c>
      <c r="G37" s="171" t="str">
        <f t="shared" si="0"/>
        <v>CXA</v>
      </c>
      <c r="H37" s="181">
        <v>446</v>
      </c>
      <c r="I37" s="181">
        <v>1</v>
      </c>
      <c r="J37" s="189">
        <f t="shared" si="1"/>
        <v>446</v>
      </c>
      <c r="K37" s="341" t="s">
        <v>17295</v>
      </c>
      <c r="L37" s="186" t="s">
        <v>17183</v>
      </c>
      <c r="M37" s="340"/>
    </row>
    <row r="38" spans="1:13" s="168" customFormat="1" x14ac:dyDescent="0.25">
      <c r="A38" s="171">
        <v>27</v>
      </c>
      <c r="B38" s="174" t="s">
        <v>17296</v>
      </c>
      <c r="C38" s="174" t="s">
        <v>17297</v>
      </c>
      <c r="D38" s="171" t="s">
        <v>680</v>
      </c>
      <c r="E38" s="177"/>
      <c r="F38" s="171" t="s">
        <v>17116</v>
      </c>
      <c r="G38" s="171" t="str">
        <f t="shared" si="0"/>
        <v>CXA</v>
      </c>
      <c r="H38" s="181">
        <v>4</v>
      </c>
      <c r="I38" s="181">
        <v>1</v>
      </c>
      <c r="J38" s="189">
        <f t="shared" si="1"/>
        <v>4</v>
      </c>
      <c r="K38" s="342"/>
      <c r="L38" s="186" t="s">
        <v>17183</v>
      </c>
      <c r="M38" s="340"/>
    </row>
    <row r="39" spans="1:13" s="168" customFormat="1" x14ac:dyDescent="0.25">
      <c r="A39" s="171">
        <v>28</v>
      </c>
      <c r="B39" s="174" t="s">
        <v>17298</v>
      </c>
      <c r="C39" s="174" t="s">
        <v>17199</v>
      </c>
      <c r="D39" s="171" t="s">
        <v>680</v>
      </c>
      <c r="E39" s="177"/>
      <c r="F39" s="171" t="s">
        <v>17116</v>
      </c>
      <c r="G39" s="171" t="str">
        <f t="shared" si="0"/>
        <v>CXA</v>
      </c>
      <c r="H39" s="181">
        <v>108</v>
      </c>
      <c r="I39" s="181">
        <v>1</v>
      </c>
      <c r="J39" s="189">
        <f t="shared" si="1"/>
        <v>108</v>
      </c>
      <c r="K39" s="342"/>
      <c r="L39" s="186" t="s">
        <v>17183</v>
      </c>
      <c r="M39" s="340"/>
    </row>
    <row r="40" spans="1:13" s="168" customFormat="1" ht="24" x14ac:dyDescent="0.25">
      <c r="A40" s="171">
        <v>29</v>
      </c>
      <c r="B40" s="174" t="s">
        <v>17300</v>
      </c>
      <c r="C40" s="174" t="s">
        <v>17301</v>
      </c>
      <c r="D40" s="171" t="s">
        <v>680</v>
      </c>
      <c r="E40" s="177"/>
      <c r="F40" s="171" t="s">
        <v>17116</v>
      </c>
      <c r="G40" s="171" t="str">
        <f t="shared" si="0"/>
        <v>CXA</v>
      </c>
      <c r="H40" s="181">
        <v>2</v>
      </c>
      <c r="I40" s="181">
        <v>1</v>
      </c>
      <c r="J40" s="189">
        <f t="shared" si="1"/>
        <v>2</v>
      </c>
      <c r="K40" s="342"/>
      <c r="L40" s="186" t="s">
        <v>17183</v>
      </c>
      <c r="M40" s="340"/>
    </row>
    <row r="41" spans="1:13" s="168" customFormat="1" x14ac:dyDescent="0.25">
      <c r="A41" s="171">
        <v>30</v>
      </c>
      <c r="B41" s="174" t="s">
        <v>17304</v>
      </c>
      <c r="C41" s="174" t="s">
        <v>17230</v>
      </c>
      <c r="D41" s="171" t="s">
        <v>680</v>
      </c>
      <c r="E41" s="177"/>
      <c r="F41" s="171" t="s">
        <v>17116</v>
      </c>
      <c r="G41" s="171" t="str">
        <f t="shared" si="0"/>
        <v>CXA</v>
      </c>
      <c r="H41" s="181">
        <v>8</v>
      </c>
      <c r="I41" s="181">
        <v>1</v>
      </c>
      <c r="J41" s="189">
        <f t="shared" si="1"/>
        <v>8</v>
      </c>
      <c r="K41" s="342"/>
      <c r="L41" s="186" t="s">
        <v>17183</v>
      </c>
      <c r="M41" s="340"/>
    </row>
    <row r="42" spans="1:13" s="168" customFormat="1" x14ac:dyDescent="0.25">
      <c r="A42" s="171">
        <v>31</v>
      </c>
      <c r="B42" s="174" t="s">
        <v>17308</v>
      </c>
      <c r="C42" s="174" t="s">
        <v>17252</v>
      </c>
      <c r="D42" s="171" t="s">
        <v>680</v>
      </c>
      <c r="E42" s="177"/>
      <c r="F42" s="171" t="s">
        <v>17116</v>
      </c>
      <c r="G42" s="171" t="str">
        <f t="shared" si="0"/>
        <v>CXA</v>
      </c>
      <c r="H42" s="181">
        <v>6</v>
      </c>
      <c r="I42" s="181">
        <v>1</v>
      </c>
      <c r="J42" s="189">
        <f t="shared" si="1"/>
        <v>6</v>
      </c>
      <c r="K42" s="342"/>
      <c r="L42" s="186" t="s">
        <v>17183</v>
      </c>
      <c r="M42" s="340"/>
    </row>
    <row r="43" spans="1:13" s="168" customFormat="1" x14ac:dyDescent="0.25">
      <c r="A43" s="171">
        <v>32</v>
      </c>
      <c r="B43" s="174" t="s">
        <v>17351</v>
      </c>
      <c r="C43" s="174" t="s">
        <v>17254</v>
      </c>
      <c r="D43" s="171" t="s">
        <v>680</v>
      </c>
      <c r="E43" s="177"/>
      <c r="F43" s="171" t="s">
        <v>17116</v>
      </c>
      <c r="G43" s="171" t="str">
        <f t="shared" si="0"/>
        <v>CXA</v>
      </c>
      <c r="H43" s="181">
        <v>1</v>
      </c>
      <c r="I43" s="181">
        <v>1</v>
      </c>
      <c r="J43" s="189">
        <f t="shared" si="1"/>
        <v>1</v>
      </c>
      <c r="K43" s="342"/>
      <c r="L43" s="186" t="s">
        <v>17183</v>
      </c>
      <c r="M43" s="340"/>
    </row>
    <row r="44" spans="1:13" s="168" customFormat="1" ht="24" x14ac:dyDescent="0.25">
      <c r="A44" s="171">
        <v>33</v>
      </c>
      <c r="B44" s="174" t="s">
        <v>17309</v>
      </c>
      <c r="C44" s="174" t="s">
        <v>17310</v>
      </c>
      <c r="D44" s="171" t="s">
        <v>680</v>
      </c>
      <c r="E44" s="177"/>
      <c r="F44" s="171" t="s">
        <v>17116</v>
      </c>
      <c r="G44" s="171" t="str">
        <f t="shared" si="0"/>
        <v>CXA</v>
      </c>
      <c r="H44" s="181">
        <v>2</v>
      </c>
      <c r="I44" s="181">
        <v>1.5</v>
      </c>
      <c r="J44" s="189">
        <f t="shared" si="1"/>
        <v>3</v>
      </c>
      <c r="K44" s="342"/>
      <c r="L44" s="186" t="s">
        <v>17183</v>
      </c>
      <c r="M44" s="340"/>
    </row>
    <row r="45" spans="1:13" s="168" customFormat="1" ht="24" x14ac:dyDescent="0.25">
      <c r="A45" s="171">
        <v>34</v>
      </c>
      <c r="B45" s="174" t="s">
        <v>17352</v>
      </c>
      <c r="C45" s="174" t="s">
        <v>17353</v>
      </c>
      <c r="D45" s="171" t="s">
        <v>680</v>
      </c>
      <c r="E45" s="177"/>
      <c r="F45" s="171" t="s">
        <v>17116</v>
      </c>
      <c r="G45" s="171" t="s">
        <v>17354</v>
      </c>
      <c r="H45" s="181">
        <v>10</v>
      </c>
      <c r="I45" s="181">
        <v>1</v>
      </c>
      <c r="J45" s="189">
        <f t="shared" si="1"/>
        <v>10</v>
      </c>
      <c r="K45" s="342"/>
      <c r="L45" s="186" t="s">
        <v>17183</v>
      </c>
      <c r="M45" s="340"/>
    </row>
    <row r="46" spans="1:13" s="168" customFormat="1" ht="24" x14ac:dyDescent="0.25">
      <c r="A46" s="171">
        <v>35</v>
      </c>
      <c r="B46" s="174" t="s">
        <v>17355</v>
      </c>
      <c r="C46" s="174" t="s">
        <v>17356</v>
      </c>
      <c r="D46" s="171" t="s">
        <v>680</v>
      </c>
      <c r="E46" s="177"/>
      <c r="F46" s="171" t="s">
        <v>17116</v>
      </c>
      <c r="G46" s="171" t="s">
        <v>17354</v>
      </c>
      <c r="H46" s="181">
        <v>15</v>
      </c>
      <c r="I46" s="181">
        <v>1</v>
      </c>
      <c r="J46" s="189">
        <f t="shared" si="1"/>
        <v>15</v>
      </c>
      <c r="K46" s="342"/>
      <c r="L46" s="186" t="s">
        <v>17183</v>
      </c>
      <c r="M46" s="340"/>
    </row>
    <row r="47" spans="1:13" s="168" customFormat="1" x14ac:dyDescent="0.25">
      <c r="A47" s="171">
        <v>36</v>
      </c>
      <c r="B47" s="174" t="s">
        <v>17311</v>
      </c>
      <c r="C47" s="174" t="s">
        <v>17312</v>
      </c>
      <c r="D47" s="171" t="s">
        <v>680</v>
      </c>
      <c r="E47" s="177"/>
      <c r="F47" s="171" t="s">
        <v>17116</v>
      </c>
      <c r="G47" s="171" t="s">
        <v>17354</v>
      </c>
      <c r="H47" s="181">
        <v>8</v>
      </c>
      <c r="I47" s="181">
        <v>1</v>
      </c>
      <c r="J47" s="189">
        <f t="shared" si="1"/>
        <v>8</v>
      </c>
      <c r="K47" s="342"/>
      <c r="L47" s="186" t="s">
        <v>17183</v>
      </c>
      <c r="M47" s="340"/>
    </row>
    <row r="48" spans="1:13" s="168" customFormat="1" ht="24" x14ac:dyDescent="0.25">
      <c r="A48" s="171">
        <v>37</v>
      </c>
      <c r="B48" s="174" t="s">
        <v>17313</v>
      </c>
      <c r="C48" s="174" t="s">
        <v>17314</v>
      </c>
      <c r="D48" s="171" t="s">
        <v>680</v>
      </c>
      <c r="E48" s="177"/>
      <c r="F48" s="171" t="s">
        <v>17116</v>
      </c>
      <c r="G48" s="171" t="s">
        <v>17354</v>
      </c>
      <c r="H48" s="181">
        <v>2</v>
      </c>
      <c r="I48" s="181">
        <v>1</v>
      </c>
      <c r="J48" s="189">
        <f t="shared" si="1"/>
        <v>2</v>
      </c>
      <c r="K48" s="342"/>
      <c r="L48" s="186" t="s">
        <v>17183</v>
      </c>
      <c r="M48" s="340"/>
    </row>
    <row r="49" spans="1:13" s="168" customFormat="1" ht="24" x14ac:dyDescent="0.25">
      <c r="A49" s="171">
        <v>38</v>
      </c>
      <c r="B49" s="174" t="s">
        <v>17315</v>
      </c>
      <c r="C49" s="174" t="s">
        <v>17316</v>
      </c>
      <c r="D49" s="171" t="s">
        <v>680</v>
      </c>
      <c r="E49" s="177"/>
      <c r="F49" s="171" t="s">
        <v>17116</v>
      </c>
      <c r="G49" s="171" t="s">
        <v>17354</v>
      </c>
      <c r="H49" s="181">
        <v>4</v>
      </c>
      <c r="I49" s="181">
        <v>1</v>
      </c>
      <c r="J49" s="189">
        <f t="shared" si="1"/>
        <v>4</v>
      </c>
      <c r="K49" s="342"/>
      <c r="L49" s="186" t="s">
        <v>17183</v>
      </c>
      <c r="M49" s="340"/>
    </row>
    <row r="50" spans="1:13" s="168" customFormat="1" ht="24" x14ac:dyDescent="0.25">
      <c r="A50" s="171">
        <v>39</v>
      </c>
      <c r="B50" s="174" t="s">
        <v>17357</v>
      </c>
      <c r="C50" s="174" t="s">
        <v>17262</v>
      </c>
      <c r="D50" s="171" t="s">
        <v>680</v>
      </c>
      <c r="E50" s="177"/>
      <c r="F50" s="171" t="s">
        <v>17116</v>
      </c>
      <c r="G50" s="171" t="str">
        <f>RIGHT(B50,3)</f>
        <v>CXA</v>
      </c>
      <c r="H50" s="181">
        <v>1846</v>
      </c>
      <c r="I50" s="181">
        <v>1</v>
      </c>
      <c r="J50" s="189">
        <f t="shared" si="1"/>
        <v>1846</v>
      </c>
      <c r="K50" s="343"/>
      <c r="L50" s="186" t="s">
        <v>17183</v>
      </c>
      <c r="M50" s="340"/>
    </row>
    <row r="51" spans="1:13" s="168" customFormat="1" ht="24" x14ac:dyDescent="0.25">
      <c r="A51" s="171">
        <v>40</v>
      </c>
      <c r="B51" s="174" t="s">
        <v>17358</v>
      </c>
      <c r="C51" s="174" t="s">
        <v>17292</v>
      </c>
      <c r="D51" s="171" t="s">
        <v>680</v>
      </c>
      <c r="E51" s="177"/>
      <c r="F51" s="171" t="s">
        <v>17116</v>
      </c>
      <c r="G51" s="171" t="str">
        <f>RIGHT(B51,3)</f>
        <v>CXB</v>
      </c>
      <c r="H51" s="181">
        <v>1</v>
      </c>
      <c r="I51" s="181">
        <v>757415</v>
      </c>
      <c r="J51" s="189">
        <f t="shared" si="1"/>
        <v>757415</v>
      </c>
      <c r="K51" s="202"/>
      <c r="L51" s="186" t="s">
        <v>17183</v>
      </c>
      <c r="M51" s="340"/>
    </row>
    <row r="52" spans="1:13" s="134" customFormat="1" ht="15" customHeight="1" x14ac:dyDescent="0.25">
      <c r="A52" s="336" t="s">
        <v>685</v>
      </c>
      <c r="B52" s="336"/>
      <c r="C52" s="336"/>
      <c r="D52" s="336"/>
      <c r="E52" s="336"/>
      <c r="F52" s="336"/>
      <c r="G52" s="336"/>
      <c r="H52" s="135">
        <f>SUM(H12:H51)</f>
        <v>2849</v>
      </c>
      <c r="I52" s="126"/>
      <c r="J52" s="136">
        <f>SUM(J12:J51)</f>
        <v>1862356.38</v>
      </c>
      <c r="K52" s="133"/>
      <c r="L52" s="133"/>
      <c r="M52" s="133"/>
    </row>
    <row r="55" spans="1:13" x14ac:dyDescent="0.25">
      <c r="H55" s="198">
        <f>H52+H10</f>
        <v>2919</v>
      </c>
      <c r="J55" s="198">
        <f>J52+J10</f>
        <v>1862426.38</v>
      </c>
    </row>
  </sheetData>
  <autoFilter ref="A4:M52" xr:uid="{3EDD7C4B-993A-46E6-AEB8-F32EFEE7160E}"/>
  <mergeCells count="10">
    <mergeCell ref="A11:J11"/>
    <mergeCell ref="M12:M51"/>
    <mergeCell ref="K37:K50"/>
    <mergeCell ref="A52:G52"/>
    <mergeCell ref="A1:M1"/>
    <mergeCell ref="A2:M2"/>
    <mergeCell ref="A3:M3"/>
    <mergeCell ref="A5:J5"/>
    <mergeCell ref="M6:M8"/>
    <mergeCell ref="A10:G10"/>
  </mergeCells>
  <printOptions horizontalCentered="1"/>
  <pageMargins left="0" right="0" top="0.39370078740157483" bottom="0.19685039370078741" header="0.31496062992125984" footer="0.31496062992125984"/>
  <pageSetup paperSize="9" scale="8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E0A2C0-11B6-4219-999E-1759EF4A2BCE}">
  <sheetPr>
    <tabColor rgb="FFFF0000"/>
  </sheetPr>
  <dimension ref="A1:M80"/>
  <sheetViews>
    <sheetView topLeftCell="C1" zoomScaleNormal="100" workbookViewId="0">
      <pane ySplit="4" topLeftCell="A69" activePane="bottomLeft" state="frozen"/>
      <selection pane="bottomLeft" activeCell="B22" sqref="B22:M77"/>
    </sheetView>
  </sheetViews>
  <sheetFormatPr defaultRowHeight="15" x14ac:dyDescent="0.25"/>
  <cols>
    <col min="1" max="1" width="4.7109375" style="120" bestFit="1" customWidth="1"/>
    <col min="2" max="2" width="19.7109375" style="120" bestFit="1" customWidth="1"/>
    <col min="3" max="3" width="38.7109375" style="120" customWidth="1"/>
    <col min="4" max="5" width="8.7109375" style="120"/>
    <col min="6" max="6" width="14.7109375" style="120" customWidth="1"/>
    <col min="7" max="7" width="5.42578125" style="120" bestFit="1" customWidth="1"/>
    <col min="8" max="8" width="10" style="120" customWidth="1"/>
    <col min="9" max="9" width="7.42578125" style="120" bestFit="1" customWidth="1"/>
    <col min="10" max="10" width="11.7109375" style="120" bestFit="1" customWidth="1"/>
    <col min="11" max="11" width="13" style="120" customWidth="1"/>
    <col min="12" max="12" width="15.7109375" style="120" bestFit="1" customWidth="1"/>
    <col min="13" max="13" width="16" style="120" customWidth="1"/>
    <col min="14" max="254" width="8.7109375" style="120"/>
    <col min="255" max="255" width="4.7109375" style="120" bestFit="1" customWidth="1"/>
    <col min="256" max="256" width="19.7109375" style="120" bestFit="1" customWidth="1"/>
    <col min="257" max="257" width="38.7109375" style="120" customWidth="1"/>
    <col min="258" max="259" width="8.7109375" style="120"/>
    <col min="260" max="260" width="14.7109375" style="120" customWidth="1"/>
    <col min="261" max="261" width="5.42578125" style="120" bestFit="1" customWidth="1"/>
    <col min="262" max="263" width="0" style="120" hidden="1" customWidth="1"/>
    <col min="264" max="264" width="10" style="120" customWidth="1"/>
    <col min="265" max="265" width="7.42578125" style="120" bestFit="1" customWidth="1"/>
    <col min="266" max="266" width="11.7109375" style="120" bestFit="1" customWidth="1"/>
    <col min="267" max="267" width="13" style="120" customWidth="1"/>
    <col min="268" max="268" width="15.7109375" style="120" bestFit="1" customWidth="1"/>
    <col min="269" max="269" width="16" style="120" customWidth="1"/>
    <col min="270" max="510" width="8.7109375" style="120"/>
    <col min="511" max="511" width="4.7109375" style="120" bestFit="1" customWidth="1"/>
    <col min="512" max="512" width="19.7109375" style="120" bestFit="1" customWidth="1"/>
    <col min="513" max="513" width="38.7109375" style="120" customWidth="1"/>
    <col min="514" max="515" width="8.7109375" style="120"/>
    <col min="516" max="516" width="14.7109375" style="120" customWidth="1"/>
    <col min="517" max="517" width="5.42578125" style="120" bestFit="1" customWidth="1"/>
    <col min="518" max="519" width="0" style="120" hidden="1" customWidth="1"/>
    <col min="520" max="520" width="10" style="120" customWidth="1"/>
    <col min="521" max="521" width="7.42578125" style="120" bestFit="1" customWidth="1"/>
    <col min="522" max="522" width="11.7109375" style="120" bestFit="1" customWidth="1"/>
    <col min="523" max="523" width="13" style="120" customWidth="1"/>
    <col min="524" max="524" width="15.7109375" style="120" bestFit="1" customWidth="1"/>
    <col min="525" max="525" width="16" style="120" customWidth="1"/>
    <col min="526" max="766" width="8.7109375" style="120"/>
    <col min="767" max="767" width="4.7109375" style="120" bestFit="1" customWidth="1"/>
    <col min="768" max="768" width="19.7109375" style="120" bestFit="1" customWidth="1"/>
    <col min="769" max="769" width="38.7109375" style="120" customWidth="1"/>
    <col min="770" max="771" width="8.7109375" style="120"/>
    <col min="772" max="772" width="14.7109375" style="120" customWidth="1"/>
    <col min="773" max="773" width="5.42578125" style="120" bestFit="1" customWidth="1"/>
    <col min="774" max="775" width="0" style="120" hidden="1" customWidth="1"/>
    <col min="776" max="776" width="10" style="120" customWidth="1"/>
    <col min="777" max="777" width="7.42578125" style="120" bestFit="1" customWidth="1"/>
    <col min="778" max="778" width="11.7109375" style="120" bestFit="1" customWidth="1"/>
    <col min="779" max="779" width="13" style="120" customWidth="1"/>
    <col min="780" max="780" width="15.7109375" style="120" bestFit="1" customWidth="1"/>
    <col min="781" max="781" width="16" style="120" customWidth="1"/>
    <col min="782" max="1022" width="8.7109375" style="120"/>
    <col min="1023" max="1023" width="4.7109375" style="120" bestFit="1" customWidth="1"/>
    <col min="1024" max="1024" width="19.7109375" style="120" bestFit="1" customWidth="1"/>
    <col min="1025" max="1025" width="38.7109375" style="120" customWidth="1"/>
    <col min="1026" max="1027" width="8.7109375" style="120"/>
    <col min="1028" max="1028" width="14.7109375" style="120" customWidth="1"/>
    <col min="1029" max="1029" width="5.42578125" style="120" bestFit="1" customWidth="1"/>
    <col min="1030" max="1031" width="0" style="120" hidden="1" customWidth="1"/>
    <col min="1032" max="1032" width="10" style="120" customWidth="1"/>
    <col min="1033" max="1033" width="7.42578125" style="120" bestFit="1" customWidth="1"/>
    <col min="1034" max="1034" width="11.7109375" style="120" bestFit="1" customWidth="1"/>
    <col min="1035" max="1035" width="13" style="120" customWidth="1"/>
    <col min="1036" max="1036" width="15.7109375" style="120" bestFit="1" customWidth="1"/>
    <col min="1037" max="1037" width="16" style="120" customWidth="1"/>
    <col min="1038" max="1278" width="8.7109375" style="120"/>
    <col min="1279" max="1279" width="4.7109375" style="120" bestFit="1" customWidth="1"/>
    <col min="1280" max="1280" width="19.7109375" style="120" bestFit="1" customWidth="1"/>
    <col min="1281" max="1281" width="38.7109375" style="120" customWidth="1"/>
    <col min="1282" max="1283" width="8.7109375" style="120"/>
    <col min="1284" max="1284" width="14.7109375" style="120" customWidth="1"/>
    <col min="1285" max="1285" width="5.42578125" style="120" bestFit="1" customWidth="1"/>
    <col min="1286" max="1287" width="0" style="120" hidden="1" customWidth="1"/>
    <col min="1288" max="1288" width="10" style="120" customWidth="1"/>
    <col min="1289" max="1289" width="7.42578125" style="120" bestFit="1" customWidth="1"/>
    <col min="1290" max="1290" width="11.7109375" style="120" bestFit="1" customWidth="1"/>
    <col min="1291" max="1291" width="13" style="120" customWidth="1"/>
    <col min="1292" max="1292" width="15.7109375" style="120" bestFit="1" customWidth="1"/>
    <col min="1293" max="1293" width="16" style="120" customWidth="1"/>
    <col min="1294" max="1534" width="8.7109375" style="120"/>
    <col min="1535" max="1535" width="4.7109375" style="120" bestFit="1" customWidth="1"/>
    <col min="1536" max="1536" width="19.7109375" style="120" bestFit="1" customWidth="1"/>
    <col min="1537" max="1537" width="38.7109375" style="120" customWidth="1"/>
    <col min="1538" max="1539" width="8.7109375" style="120"/>
    <col min="1540" max="1540" width="14.7109375" style="120" customWidth="1"/>
    <col min="1541" max="1541" width="5.42578125" style="120" bestFit="1" customWidth="1"/>
    <col min="1542" max="1543" width="0" style="120" hidden="1" customWidth="1"/>
    <col min="1544" max="1544" width="10" style="120" customWidth="1"/>
    <col min="1545" max="1545" width="7.42578125" style="120" bestFit="1" customWidth="1"/>
    <col min="1546" max="1546" width="11.7109375" style="120" bestFit="1" customWidth="1"/>
    <col min="1547" max="1547" width="13" style="120" customWidth="1"/>
    <col min="1548" max="1548" width="15.7109375" style="120" bestFit="1" customWidth="1"/>
    <col min="1549" max="1549" width="16" style="120" customWidth="1"/>
    <col min="1550" max="1790" width="8.7109375" style="120"/>
    <col min="1791" max="1791" width="4.7109375" style="120" bestFit="1" customWidth="1"/>
    <col min="1792" max="1792" width="19.7109375" style="120" bestFit="1" customWidth="1"/>
    <col min="1793" max="1793" width="38.7109375" style="120" customWidth="1"/>
    <col min="1794" max="1795" width="8.7109375" style="120"/>
    <col min="1796" max="1796" width="14.7109375" style="120" customWidth="1"/>
    <col min="1797" max="1797" width="5.42578125" style="120" bestFit="1" customWidth="1"/>
    <col min="1798" max="1799" width="0" style="120" hidden="1" customWidth="1"/>
    <col min="1800" max="1800" width="10" style="120" customWidth="1"/>
    <col min="1801" max="1801" width="7.42578125" style="120" bestFit="1" customWidth="1"/>
    <col min="1802" max="1802" width="11.7109375" style="120" bestFit="1" customWidth="1"/>
    <col min="1803" max="1803" width="13" style="120" customWidth="1"/>
    <col min="1804" max="1804" width="15.7109375" style="120" bestFit="1" customWidth="1"/>
    <col min="1805" max="1805" width="16" style="120" customWidth="1"/>
    <col min="1806" max="2046" width="8.7109375" style="120"/>
    <col min="2047" max="2047" width="4.7109375" style="120" bestFit="1" customWidth="1"/>
    <col min="2048" max="2048" width="19.7109375" style="120" bestFit="1" customWidth="1"/>
    <col min="2049" max="2049" width="38.7109375" style="120" customWidth="1"/>
    <col min="2050" max="2051" width="8.7109375" style="120"/>
    <col min="2052" max="2052" width="14.7109375" style="120" customWidth="1"/>
    <col min="2053" max="2053" width="5.42578125" style="120" bestFit="1" customWidth="1"/>
    <col min="2054" max="2055" width="0" style="120" hidden="1" customWidth="1"/>
    <col min="2056" max="2056" width="10" style="120" customWidth="1"/>
    <col min="2057" max="2057" width="7.42578125" style="120" bestFit="1" customWidth="1"/>
    <col min="2058" max="2058" width="11.7109375" style="120" bestFit="1" customWidth="1"/>
    <col min="2059" max="2059" width="13" style="120" customWidth="1"/>
    <col min="2060" max="2060" width="15.7109375" style="120" bestFit="1" customWidth="1"/>
    <col min="2061" max="2061" width="16" style="120" customWidth="1"/>
    <col min="2062" max="2302" width="8.7109375" style="120"/>
    <col min="2303" max="2303" width="4.7109375" style="120" bestFit="1" customWidth="1"/>
    <col min="2304" max="2304" width="19.7109375" style="120" bestFit="1" customWidth="1"/>
    <col min="2305" max="2305" width="38.7109375" style="120" customWidth="1"/>
    <col min="2306" max="2307" width="8.7109375" style="120"/>
    <col min="2308" max="2308" width="14.7109375" style="120" customWidth="1"/>
    <col min="2309" max="2309" width="5.42578125" style="120" bestFit="1" customWidth="1"/>
    <col min="2310" max="2311" width="0" style="120" hidden="1" customWidth="1"/>
    <col min="2312" max="2312" width="10" style="120" customWidth="1"/>
    <col min="2313" max="2313" width="7.42578125" style="120" bestFit="1" customWidth="1"/>
    <col min="2314" max="2314" width="11.7109375" style="120" bestFit="1" customWidth="1"/>
    <col min="2315" max="2315" width="13" style="120" customWidth="1"/>
    <col min="2316" max="2316" width="15.7109375" style="120" bestFit="1" customWidth="1"/>
    <col min="2317" max="2317" width="16" style="120" customWidth="1"/>
    <col min="2318" max="2558" width="8.7109375" style="120"/>
    <col min="2559" max="2559" width="4.7109375" style="120" bestFit="1" customWidth="1"/>
    <col min="2560" max="2560" width="19.7109375" style="120" bestFit="1" customWidth="1"/>
    <col min="2561" max="2561" width="38.7109375" style="120" customWidth="1"/>
    <col min="2562" max="2563" width="8.7109375" style="120"/>
    <col min="2564" max="2564" width="14.7109375" style="120" customWidth="1"/>
    <col min="2565" max="2565" width="5.42578125" style="120" bestFit="1" customWidth="1"/>
    <col min="2566" max="2567" width="0" style="120" hidden="1" customWidth="1"/>
    <col min="2568" max="2568" width="10" style="120" customWidth="1"/>
    <col min="2569" max="2569" width="7.42578125" style="120" bestFit="1" customWidth="1"/>
    <col min="2570" max="2570" width="11.7109375" style="120" bestFit="1" customWidth="1"/>
    <col min="2571" max="2571" width="13" style="120" customWidth="1"/>
    <col min="2572" max="2572" width="15.7109375" style="120" bestFit="1" customWidth="1"/>
    <col min="2573" max="2573" width="16" style="120" customWidth="1"/>
    <col min="2574" max="2814" width="8.7109375" style="120"/>
    <col min="2815" max="2815" width="4.7109375" style="120" bestFit="1" customWidth="1"/>
    <col min="2816" max="2816" width="19.7109375" style="120" bestFit="1" customWidth="1"/>
    <col min="2817" max="2817" width="38.7109375" style="120" customWidth="1"/>
    <col min="2818" max="2819" width="8.7109375" style="120"/>
    <col min="2820" max="2820" width="14.7109375" style="120" customWidth="1"/>
    <col min="2821" max="2821" width="5.42578125" style="120" bestFit="1" customWidth="1"/>
    <col min="2822" max="2823" width="0" style="120" hidden="1" customWidth="1"/>
    <col min="2824" max="2824" width="10" style="120" customWidth="1"/>
    <col min="2825" max="2825" width="7.42578125" style="120" bestFit="1" customWidth="1"/>
    <col min="2826" max="2826" width="11.7109375" style="120" bestFit="1" customWidth="1"/>
    <col min="2827" max="2827" width="13" style="120" customWidth="1"/>
    <col min="2828" max="2828" width="15.7109375" style="120" bestFit="1" customWidth="1"/>
    <col min="2829" max="2829" width="16" style="120" customWidth="1"/>
    <col min="2830" max="3070" width="8.7109375" style="120"/>
    <col min="3071" max="3071" width="4.7109375" style="120" bestFit="1" customWidth="1"/>
    <col min="3072" max="3072" width="19.7109375" style="120" bestFit="1" customWidth="1"/>
    <col min="3073" max="3073" width="38.7109375" style="120" customWidth="1"/>
    <col min="3074" max="3075" width="8.7109375" style="120"/>
    <col min="3076" max="3076" width="14.7109375" style="120" customWidth="1"/>
    <col min="3077" max="3077" width="5.42578125" style="120" bestFit="1" customWidth="1"/>
    <col min="3078" max="3079" width="0" style="120" hidden="1" customWidth="1"/>
    <col min="3080" max="3080" width="10" style="120" customWidth="1"/>
    <col min="3081" max="3081" width="7.42578125" style="120" bestFit="1" customWidth="1"/>
    <col min="3082" max="3082" width="11.7109375" style="120" bestFit="1" customWidth="1"/>
    <col min="3083" max="3083" width="13" style="120" customWidth="1"/>
    <col min="3084" max="3084" width="15.7109375" style="120" bestFit="1" customWidth="1"/>
    <col min="3085" max="3085" width="16" style="120" customWidth="1"/>
    <col min="3086" max="3326" width="8.7109375" style="120"/>
    <col min="3327" max="3327" width="4.7109375" style="120" bestFit="1" customWidth="1"/>
    <col min="3328" max="3328" width="19.7109375" style="120" bestFit="1" customWidth="1"/>
    <col min="3329" max="3329" width="38.7109375" style="120" customWidth="1"/>
    <col min="3330" max="3331" width="8.7109375" style="120"/>
    <col min="3332" max="3332" width="14.7109375" style="120" customWidth="1"/>
    <col min="3333" max="3333" width="5.42578125" style="120" bestFit="1" customWidth="1"/>
    <col min="3334" max="3335" width="0" style="120" hidden="1" customWidth="1"/>
    <col min="3336" max="3336" width="10" style="120" customWidth="1"/>
    <col min="3337" max="3337" width="7.42578125" style="120" bestFit="1" customWidth="1"/>
    <col min="3338" max="3338" width="11.7109375" style="120" bestFit="1" customWidth="1"/>
    <col min="3339" max="3339" width="13" style="120" customWidth="1"/>
    <col min="3340" max="3340" width="15.7109375" style="120" bestFit="1" customWidth="1"/>
    <col min="3341" max="3341" width="16" style="120" customWidth="1"/>
    <col min="3342" max="3582" width="8.7109375" style="120"/>
    <col min="3583" max="3583" width="4.7109375" style="120" bestFit="1" customWidth="1"/>
    <col min="3584" max="3584" width="19.7109375" style="120" bestFit="1" customWidth="1"/>
    <col min="3585" max="3585" width="38.7109375" style="120" customWidth="1"/>
    <col min="3586" max="3587" width="8.7109375" style="120"/>
    <col min="3588" max="3588" width="14.7109375" style="120" customWidth="1"/>
    <col min="3589" max="3589" width="5.42578125" style="120" bestFit="1" customWidth="1"/>
    <col min="3590" max="3591" width="0" style="120" hidden="1" customWidth="1"/>
    <col min="3592" max="3592" width="10" style="120" customWidth="1"/>
    <col min="3593" max="3593" width="7.42578125" style="120" bestFit="1" customWidth="1"/>
    <col min="3594" max="3594" width="11.7109375" style="120" bestFit="1" customWidth="1"/>
    <col min="3595" max="3595" width="13" style="120" customWidth="1"/>
    <col min="3596" max="3596" width="15.7109375" style="120" bestFit="1" customWidth="1"/>
    <col min="3597" max="3597" width="16" style="120" customWidth="1"/>
    <col min="3598" max="3838" width="8.7109375" style="120"/>
    <col min="3839" max="3839" width="4.7109375" style="120" bestFit="1" customWidth="1"/>
    <col min="3840" max="3840" width="19.7109375" style="120" bestFit="1" customWidth="1"/>
    <col min="3841" max="3841" width="38.7109375" style="120" customWidth="1"/>
    <col min="3842" max="3843" width="8.7109375" style="120"/>
    <col min="3844" max="3844" width="14.7109375" style="120" customWidth="1"/>
    <col min="3845" max="3845" width="5.42578125" style="120" bestFit="1" customWidth="1"/>
    <col min="3846" max="3847" width="0" style="120" hidden="1" customWidth="1"/>
    <col min="3848" max="3848" width="10" style="120" customWidth="1"/>
    <col min="3849" max="3849" width="7.42578125" style="120" bestFit="1" customWidth="1"/>
    <col min="3850" max="3850" width="11.7109375" style="120" bestFit="1" customWidth="1"/>
    <col min="3851" max="3851" width="13" style="120" customWidth="1"/>
    <col min="3852" max="3852" width="15.7109375" style="120" bestFit="1" customWidth="1"/>
    <col min="3853" max="3853" width="16" style="120" customWidth="1"/>
    <col min="3854" max="4094" width="8.7109375" style="120"/>
    <col min="4095" max="4095" width="4.7109375" style="120" bestFit="1" customWidth="1"/>
    <col min="4096" max="4096" width="19.7109375" style="120" bestFit="1" customWidth="1"/>
    <col min="4097" max="4097" width="38.7109375" style="120" customWidth="1"/>
    <col min="4098" max="4099" width="8.7109375" style="120"/>
    <col min="4100" max="4100" width="14.7109375" style="120" customWidth="1"/>
    <col min="4101" max="4101" width="5.42578125" style="120" bestFit="1" customWidth="1"/>
    <col min="4102" max="4103" width="0" style="120" hidden="1" customWidth="1"/>
    <col min="4104" max="4104" width="10" style="120" customWidth="1"/>
    <col min="4105" max="4105" width="7.42578125" style="120" bestFit="1" customWidth="1"/>
    <col min="4106" max="4106" width="11.7109375" style="120" bestFit="1" customWidth="1"/>
    <col min="4107" max="4107" width="13" style="120" customWidth="1"/>
    <col min="4108" max="4108" width="15.7109375" style="120" bestFit="1" customWidth="1"/>
    <col min="4109" max="4109" width="16" style="120" customWidth="1"/>
    <col min="4110" max="4350" width="8.7109375" style="120"/>
    <col min="4351" max="4351" width="4.7109375" style="120" bestFit="1" customWidth="1"/>
    <col min="4352" max="4352" width="19.7109375" style="120" bestFit="1" customWidth="1"/>
    <col min="4353" max="4353" width="38.7109375" style="120" customWidth="1"/>
    <col min="4354" max="4355" width="8.7109375" style="120"/>
    <col min="4356" max="4356" width="14.7109375" style="120" customWidth="1"/>
    <col min="4357" max="4357" width="5.42578125" style="120" bestFit="1" customWidth="1"/>
    <col min="4358" max="4359" width="0" style="120" hidden="1" customWidth="1"/>
    <col min="4360" max="4360" width="10" style="120" customWidth="1"/>
    <col min="4361" max="4361" width="7.42578125" style="120" bestFit="1" customWidth="1"/>
    <col min="4362" max="4362" width="11.7109375" style="120" bestFit="1" customWidth="1"/>
    <col min="4363" max="4363" width="13" style="120" customWidth="1"/>
    <col min="4364" max="4364" width="15.7109375" style="120" bestFit="1" customWidth="1"/>
    <col min="4365" max="4365" width="16" style="120" customWidth="1"/>
    <col min="4366" max="4606" width="8.7109375" style="120"/>
    <col min="4607" max="4607" width="4.7109375" style="120" bestFit="1" customWidth="1"/>
    <col min="4608" max="4608" width="19.7109375" style="120" bestFit="1" customWidth="1"/>
    <col min="4609" max="4609" width="38.7109375" style="120" customWidth="1"/>
    <col min="4610" max="4611" width="8.7109375" style="120"/>
    <col min="4612" max="4612" width="14.7109375" style="120" customWidth="1"/>
    <col min="4613" max="4613" width="5.42578125" style="120" bestFit="1" customWidth="1"/>
    <col min="4614" max="4615" width="0" style="120" hidden="1" customWidth="1"/>
    <col min="4616" max="4616" width="10" style="120" customWidth="1"/>
    <col min="4617" max="4617" width="7.42578125" style="120" bestFit="1" customWidth="1"/>
    <col min="4618" max="4618" width="11.7109375" style="120" bestFit="1" customWidth="1"/>
    <col min="4619" max="4619" width="13" style="120" customWidth="1"/>
    <col min="4620" max="4620" width="15.7109375" style="120" bestFit="1" customWidth="1"/>
    <col min="4621" max="4621" width="16" style="120" customWidth="1"/>
    <col min="4622" max="4862" width="8.7109375" style="120"/>
    <col min="4863" max="4863" width="4.7109375" style="120" bestFit="1" customWidth="1"/>
    <col min="4864" max="4864" width="19.7109375" style="120" bestFit="1" customWidth="1"/>
    <col min="4865" max="4865" width="38.7109375" style="120" customWidth="1"/>
    <col min="4866" max="4867" width="8.7109375" style="120"/>
    <col min="4868" max="4868" width="14.7109375" style="120" customWidth="1"/>
    <col min="4869" max="4869" width="5.42578125" style="120" bestFit="1" customWidth="1"/>
    <col min="4870" max="4871" width="0" style="120" hidden="1" customWidth="1"/>
    <col min="4872" max="4872" width="10" style="120" customWidth="1"/>
    <col min="4873" max="4873" width="7.42578125" style="120" bestFit="1" customWidth="1"/>
    <col min="4874" max="4874" width="11.7109375" style="120" bestFit="1" customWidth="1"/>
    <col min="4875" max="4875" width="13" style="120" customWidth="1"/>
    <col min="4876" max="4876" width="15.7109375" style="120" bestFit="1" customWidth="1"/>
    <col min="4877" max="4877" width="16" style="120" customWidth="1"/>
    <col min="4878" max="5118" width="8.7109375" style="120"/>
    <col min="5119" max="5119" width="4.7109375" style="120" bestFit="1" customWidth="1"/>
    <col min="5120" max="5120" width="19.7109375" style="120" bestFit="1" customWidth="1"/>
    <col min="5121" max="5121" width="38.7109375" style="120" customWidth="1"/>
    <col min="5122" max="5123" width="8.7109375" style="120"/>
    <col min="5124" max="5124" width="14.7109375" style="120" customWidth="1"/>
    <col min="5125" max="5125" width="5.42578125" style="120" bestFit="1" customWidth="1"/>
    <col min="5126" max="5127" width="0" style="120" hidden="1" customWidth="1"/>
    <col min="5128" max="5128" width="10" style="120" customWidth="1"/>
    <col min="5129" max="5129" width="7.42578125" style="120" bestFit="1" customWidth="1"/>
    <col min="5130" max="5130" width="11.7109375" style="120" bestFit="1" customWidth="1"/>
    <col min="5131" max="5131" width="13" style="120" customWidth="1"/>
    <col min="5132" max="5132" width="15.7109375" style="120" bestFit="1" customWidth="1"/>
    <col min="5133" max="5133" width="16" style="120" customWidth="1"/>
    <col min="5134" max="5374" width="8.7109375" style="120"/>
    <col min="5375" max="5375" width="4.7109375" style="120" bestFit="1" customWidth="1"/>
    <col min="5376" max="5376" width="19.7109375" style="120" bestFit="1" customWidth="1"/>
    <col min="5377" max="5377" width="38.7109375" style="120" customWidth="1"/>
    <col min="5378" max="5379" width="8.7109375" style="120"/>
    <col min="5380" max="5380" width="14.7109375" style="120" customWidth="1"/>
    <col min="5381" max="5381" width="5.42578125" style="120" bestFit="1" customWidth="1"/>
    <col min="5382" max="5383" width="0" style="120" hidden="1" customWidth="1"/>
    <col min="5384" max="5384" width="10" style="120" customWidth="1"/>
    <col min="5385" max="5385" width="7.42578125" style="120" bestFit="1" customWidth="1"/>
    <col min="5386" max="5386" width="11.7109375" style="120" bestFit="1" customWidth="1"/>
    <col min="5387" max="5387" width="13" style="120" customWidth="1"/>
    <col min="5388" max="5388" width="15.7109375" style="120" bestFit="1" customWidth="1"/>
    <col min="5389" max="5389" width="16" style="120" customWidth="1"/>
    <col min="5390" max="5630" width="8.7109375" style="120"/>
    <col min="5631" max="5631" width="4.7109375" style="120" bestFit="1" customWidth="1"/>
    <col min="5632" max="5632" width="19.7109375" style="120" bestFit="1" customWidth="1"/>
    <col min="5633" max="5633" width="38.7109375" style="120" customWidth="1"/>
    <col min="5634" max="5635" width="8.7109375" style="120"/>
    <col min="5636" max="5636" width="14.7109375" style="120" customWidth="1"/>
    <col min="5637" max="5637" width="5.42578125" style="120" bestFit="1" customWidth="1"/>
    <col min="5638" max="5639" width="0" style="120" hidden="1" customWidth="1"/>
    <col min="5640" max="5640" width="10" style="120" customWidth="1"/>
    <col min="5641" max="5641" width="7.42578125" style="120" bestFit="1" customWidth="1"/>
    <col min="5642" max="5642" width="11.7109375" style="120" bestFit="1" customWidth="1"/>
    <col min="5643" max="5643" width="13" style="120" customWidth="1"/>
    <col min="5644" max="5644" width="15.7109375" style="120" bestFit="1" customWidth="1"/>
    <col min="5645" max="5645" width="16" style="120" customWidth="1"/>
    <col min="5646" max="5886" width="8.7109375" style="120"/>
    <col min="5887" max="5887" width="4.7109375" style="120" bestFit="1" customWidth="1"/>
    <col min="5888" max="5888" width="19.7109375" style="120" bestFit="1" customWidth="1"/>
    <col min="5889" max="5889" width="38.7109375" style="120" customWidth="1"/>
    <col min="5890" max="5891" width="8.7109375" style="120"/>
    <col min="5892" max="5892" width="14.7109375" style="120" customWidth="1"/>
    <col min="5893" max="5893" width="5.42578125" style="120" bestFit="1" customWidth="1"/>
    <col min="5894" max="5895" width="0" style="120" hidden="1" customWidth="1"/>
    <col min="5896" max="5896" width="10" style="120" customWidth="1"/>
    <col min="5897" max="5897" width="7.42578125" style="120" bestFit="1" customWidth="1"/>
    <col min="5898" max="5898" width="11.7109375" style="120" bestFit="1" customWidth="1"/>
    <col min="5899" max="5899" width="13" style="120" customWidth="1"/>
    <col min="5900" max="5900" width="15.7109375" style="120" bestFit="1" customWidth="1"/>
    <col min="5901" max="5901" width="16" style="120" customWidth="1"/>
    <col min="5902" max="6142" width="8.7109375" style="120"/>
    <col min="6143" max="6143" width="4.7109375" style="120" bestFit="1" customWidth="1"/>
    <col min="6144" max="6144" width="19.7109375" style="120" bestFit="1" customWidth="1"/>
    <col min="6145" max="6145" width="38.7109375" style="120" customWidth="1"/>
    <col min="6146" max="6147" width="8.7109375" style="120"/>
    <col min="6148" max="6148" width="14.7109375" style="120" customWidth="1"/>
    <col min="6149" max="6149" width="5.42578125" style="120" bestFit="1" customWidth="1"/>
    <col min="6150" max="6151" width="0" style="120" hidden="1" customWidth="1"/>
    <col min="6152" max="6152" width="10" style="120" customWidth="1"/>
    <col min="6153" max="6153" width="7.42578125" style="120" bestFit="1" customWidth="1"/>
    <col min="6154" max="6154" width="11.7109375" style="120" bestFit="1" customWidth="1"/>
    <col min="6155" max="6155" width="13" style="120" customWidth="1"/>
    <col min="6156" max="6156" width="15.7109375" style="120" bestFit="1" customWidth="1"/>
    <col min="6157" max="6157" width="16" style="120" customWidth="1"/>
    <col min="6158" max="6398" width="8.7109375" style="120"/>
    <col min="6399" max="6399" width="4.7109375" style="120" bestFit="1" customWidth="1"/>
    <col min="6400" max="6400" width="19.7109375" style="120" bestFit="1" customWidth="1"/>
    <col min="6401" max="6401" width="38.7109375" style="120" customWidth="1"/>
    <col min="6402" max="6403" width="8.7109375" style="120"/>
    <col min="6404" max="6404" width="14.7109375" style="120" customWidth="1"/>
    <col min="6405" max="6405" width="5.42578125" style="120" bestFit="1" customWidth="1"/>
    <col min="6406" max="6407" width="0" style="120" hidden="1" customWidth="1"/>
    <col min="6408" max="6408" width="10" style="120" customWidth="1"/>
    <col min="6409" max="6409" width="7.42578125" style="120" bestFit="1" customWidth="1"/>
    <col min="6410" max="6410" width="11.7109375" style="120" bestFit="1" customWidth="1"/>
    <col min="6411" max="6411" width="13" style="120" customWidth="1"/>
    <col min="6412" max="6412" width="15.7109375" style="120" bestFit="1" customWidth="1"/>
    <col min="6413" max="6413" width="16" style="120" customWidth="1"/>
    <col min="6414" max="6654" width="8.7109375" style="120"/>
    <col min="6655" max="6655" width="4.7109375" style="120" bestFit="1" customWidth="1"/>
    <col min="6656" max="6656" width="19.7109375" style="120" bestFit="1" customWidth="1"/>
    <col min="6657" max="6657" width="38.7109375" style="120" customWidth="1"/>
    <col min="6658" max="6659" width="8.7109375" style="120"/>
    <col min="6660" max="6660" width="14.7109375" style="120" customWidth="1"/>
    <col min="6661" max="6661" width="5.42578125" style="120" bestFit="1" customWidth="1"/>
    <col min="6662" max="6663" width="0" style="120" hidden="1" customWidth="1"/>
    <col min="6664" max="6664" width="10" style="120" customWidth="1"/>
    <col min="6665" max="6665" width="7.42578125" style="120" bestFit="1" customWidth="1"/>
    <col min="6666" max="6666" width="11.7109375" style="120" bestFit="1" customWidth="1"/>
    <col min="6667" max="6667" width="13" style="120" customWidth="1"/>
    <col min="6668" max="6668" width="15.7109375" style="120" bestFit="1" customWidth="1"/>
    <col min="6669" max="6669" width="16" style="120" customWidth="1"/>
    <col min="6670" max="6910" width="8.7109375" style="120"/>
    <col min="6911" max="6911" width="4.7109375" style="120" bestFit="1" customWidth="1"/>
    <col min="6912" max="6912" width="19.7109375" style="120" bestFit="1" customWidth="1"/>
    <col min="6913" max="6913" width="38.7109375" style="120" customWidth="1"/>
    <col min="6914" max="6915" width="8.7109375" style="120"/>
    <col min="6916" max="6916" width="14.7109375" style="120" customWidth="1"/>
    <col min="6917" max="6917" width="5.42578125" style="120" bestFit="1" customWidth="1"/>
    <col min="6918" max="6919" width="0" style="120" hidden="1" customWidth="1"/>
    <col min="6920" max="6920" width="10" style="120" customWidth="1"/>
    <col min="6921" max="6921" width="7.42578125" style="120" bestFit="1" customWidth="1"/>
    <col min="6922" max="6922" width="11.7109375" style="120" bestFit="1" customWidth="1"/>
    <col min="6923" max="6923" width="13" style="120" customWidth="1"/>
    <col min="6924" max="6924" width="15.7109375" style="120" bestFit="1" customWidth="1"/>
    <col min="6925" max="6925" width="16" style="120" customWidth="1"/>
    <col min="6926" max="7166" width="8.7109375" style="120"/>
    <col min="7167" max="7167" width="4.7109375" style="120" bestFit="1" customWidth="1"/>
    <col min="7168" max="7168" width="19.7109375" style="120" bestFit="1" customWidth="1"/>
    <col min="7169" max="7169" width="38.7109375" style="120" customWidth="1"/>
    <col min="7170" max="7171" width="8.7109375" style="120"/>
    <col min="7172" max="7172" width="14.7109375" style="120" customWidth="1"/>
    <col min="7173" max="7173" width="5.42578125" style="120" bestFit="1" customWidth="1"/>
    <col min="7174" max="7175" width="0" style="120" hidden="1" customWidth="1"/>
    <col min="7176" max="7176" width="10" style="120" customWidth="1"/>
    <col min="7177" max="7177" width="7.42578125" style="120" bestFit="1" customWidth="1"/>
    <col min="7178" max="7178" width="11.7109375" style="120" bestFit="1" customWidth="1"/>
    <col min="7179" max="7179" width="13" style="120" customWidth="1"/>
    <col min="7180" max="7180" width="15.7109375" style="120" bestFit="1" customWidth="1"/>
    <col min="7181" max="7181" width="16" style="120" customWidth="1"/>
    <col min="7182" max="7422" width="8.7109375" style="120"/>
    <col min="7423" max="7423" width="4.7109375" style="120" bestFit="1" customWidth="1"/>
    <col min="7424" max="7424" width="19.7109375" style="120" bestFit="1" customWidth="1"/>
    <col min="7425" max="7425" width="38.7109375" style="120" customWidth="1"/>
    <col min="7426" max="7427" width="8.7109375" style="120"/>
    <col min="7428" max="7428" width="14.7109375" style="120" customWidth="1"/>
    <col min="7429" max="7429" width="5.42578125" style="120" bestFit="1" customWidth="1"/>
    <col min="7430" max="7431" width="0" style="120" hidden="1" customWidth="1"/>
    <col min="7432" max="7432" width="10" style="120" customWidth="1"/>
    <col min="7433" max="7433" width="7.42578125" style="120" bestFit="1" customWidth="1"/>
    <col min="7434" max="7434" width="11.7109375" style="120" bestFit="1" customWidth="1"/>
    <col min="7435" max="7435" width="13" style="120" customWidth="1"/>
    <col min="7436" max="7436" width="15.7109375" style="120" bestFit="1" customWidth="1"/>
    <col min="7437" max="7437" width="16" style="120" customWidth="1"/>
    <col min="7438" max="7678" width="8.7109375" style="120"/>
    <col min="7679" max="7679" width="4.7109375" style="120" bestFit="1" customWidth="1"/>
    <col min="7680" max="7680" width="19.7109375" style="120" bestFit="1" customWidth="1"/>
    <col min="7681" max="7681" width="38.7109375" style="120" customWidth="1"/>
    <col min="7682" max="7683" width="8.7109375" style="120"/>
    <col min="7684" max="7684" width="14.7109375" style="120" customWidth="1"/>
    <col min="7685" max="7685" width="5.42578125" style="120" bestFit="1" customWidth="1"/>
    <col min="7686" max="7687" width="0" style="120" hidden="1" customWidth="1"/>
    <col min="7688" max="7688" width="10" style="120" customWidth="1"/>
    <col min="7689" max="7689" width="7.42578125" style="120" bestFit="1" customWidth="1"/>
    <col min="7690" max="7690" width="11.7109375" style="120" bestFit="1" customWidth="1"/>
    <col min="7691" max="7691" width="13" style="120" customWidth="1"/>
    <col min="7692" max="7692" width="15.7109375" style="120" bestFit="1" customWidth="1"/>
    <col min="7693" max="7693" width="16" style="120" customWidth="1"/>
    <col min="7694" max="7934" width="8.7109375" style="120"/>
    <col min="7935" max="7935" width="4.7109375" style="120" bestFit="1" customWidth="1"/>
    <col min="7936" max="7936" width="19.7109375" style="120" bestFit="1" customWidth="1"/>
    <col min="7937" max="7937" width="38.7109375" style="120" customWidth="1"/>
    <col min="7938" max="7939" width="8.7109375" style="120"/>
    <col min="7940" max="7940" width="14.7109375" style="120" customWidth="1"/>
    <col min="7941" max="7941" width="5.42578125" style="120" bestFit="1" customWidth="1"/>
    <col min="7942" max="7943" width="0" style="120" hidden="1" customWidth="1"/>
    <col min="7944" max="7944" width="10" style="120" customWidth="1"/>
    <col min="7945" max="7945" width="7.42578125" style="120" bestFit="1" customWidth="1"/>
    <col min="7946" max="7946" width="11.7109375" style="120" bestFit="1" customWidth="1"/>
    <col min="7947" max="7947" width="13" style="120" customWidth="1"/>
    <col min="7948" max="7948" width="15.7109375" style="120" bestFit="1" customWidth="1"/>
    <col min="7949" max="7949" width="16" style="120" customWidth="1"/>
    <col min="7950" max="8190" width="8.7109375" style="120"/>
    <col min="8191" max="8191" width="4.7109375" style="120" bestFit="1" customWidth="1"/>
    <col min="8192" max="8192" width="19.7109375" style="120" bestFit="1" customWidth="1"/>
    <col min="8193" max="8193" width="38.7109375" style="120" customWidth="1"/>
    <col min="8194" max="8195" width="8.7109375" style="120"/>
    <col min="8196" max="8196" width="14.7109375" style="120" customWidth="1"/>
    <col min="8197" max="8197" width="5.42578125" style="120" bestFit="1" customWidth="1"/>
    <col min="8198" max="8199" width="0" style="120" hidden="1" customWidth="1"/>
    <col min="8200" max="8200" width="10" style="120" customWidth="1"/>
    <col min="8201" max="8201" width="7.42578125" style="120" bestFit="1" customWidth="1"/>
    <col min="8202" max="8202" width="11.7109375" style="120" bestFit="1" customWidth="1"/>
    <col min="8203" max="8203" width="13" style="120" customWidth="1"/>
    <col min="8204" max="8204" width="15.7109375" style="120" bestFit="1" customWidth="1"/>
    <col min="8205" max="8205" width="16" style="120" customWidth="1"/>
    <col min="8206" max="8446" width="8.7109375" style="120"/>
    <col min="8447" max="8447" width="4.7109375" style="120" bestFit="1" customWidth="1"/>
    <col min="8448" max="8448" width="19.7109375" style="120" bestFit="1" customWidth="1"/>
    <col min="8449" max="8449" width="38.7109375" style="120" customWidth="1"/>
    <col min="8450" max="8451" width="8.7109375" style="120"/>
    <col min="8452" max="8452" width="14.7109375" style="120" customWidth="1"/>
    <col min="8453" max="8453" width="5.42578125" style="120" bestFit="1" customWidth="1"/>
    <col min="8454" max="8455" width="0" style="120" hidden="1" customWidth="1"/>
    <col min="8456" max="8456" width="10" style="120" customWidth="1"/>
    <col min="8457" max="8457" width="7.42578125" style="120" bestFit="1" customWidth="1"/>
    <col min="8458" max="8458" width="11.7109375" style="120" bestFit="1" customWidth="1"/>
    <col min="8459" max="8459" width="13" style="120" customWidth="1"/>
    <col min="8460" max="8460" width="15.7109375" style="120" bestFit="1" customWidth="1"/>
    <col min="8461" max="8461" width="16" style="120" customWidth="1"/>
    <col min="8462" max="8702" width="8.7109375" style="120"/>
    <col min="8703" max="8703" width="4.7109375" style="120" bestFit="1" customWidth="1"/>
    <col min="8704" max="8704" width="19.7109375" style="120" bestFit="1" customWidth="1"/>
    <col min="8705" max="8705" width="38.7109375" style="120" customWidth="1"/>
    <col min="8706" max="8707" width="8.7109375" style="120"/>
    <col min="8708" max="8708" width="14.7109375" style="120" customWidth="1"/>
    <col min="8709" max="8709" width="5.42578125" style="120" bestFit="1" customWidth="1"/>
    <col min="8710" max="8711" width="0" style="120" hidden="1" customWidth="1"/>
    <col min="8712" max="8712" width="10" style="120" customWidth="1"/>
    <col min="8713" max="8713" width="7.42578125" style="120" bestFit="1" customWidth="1"/>
    <col min="8714" max="8714" width="11.7109375" style="120" bestFit="1" customWidth="1"/>
    <col min="8715" max="8715" width="13" style="120" customWidth="1"/>
    <col min="8716" max="8716" width="15.7109375" style="120" bestFit="1" customWidth="1"/>
    <col min="8717" max="8717" width="16" style="120" customWidth="1"/>
    <col min="8718" max="8958" width="8.7109375" style="120"/>
    <col min="8959" max="8959" width="4.7109375" style="120" bestFit="1" customWidth="1"/>
    <col min="8960" max="8960" width="19.7109375" style="120" bestFit="1" customWidth="1"/>
    <col min="8961" max="8961" width="38.7109375" style="120" customWidth="1"/>
    <col min="8962" max="8963" width="8.7109375" style="120"/>
    <col min="8964" max="8964" width="14.7109375" style="120" customWidth="1"/>
    <col min="8965" max="8965" width="5.42578125" style="120" bestFit="1" customWidth="1"/>
    <col min="8966" max="8967" width="0" style="120" hidden="1" customWidth="1"/>
    <col min="8968" max="8968" width="10" style="120" customWidth="1"/>
    <col min="8969" max="8969" width="7.42578125" style="120" bestFit="1" customWidth="1"/>
    <col min="8970" max="8970" width="11.7109375" style="120" bestFit="1" customWidth="1"/>
    <col min="8971" max="8971" width="13" style="120" customWidth="1"/>
    <col min="8972" max="8972" width="15.7109375" style="120" bestFit="1" customWidth="1"/>
    <col min="8973" max="8973" width="16" style="120" customWidth="1"/>
    <col min="8974" max="9214" width="8.7109375" style="120"/>
    <col min="9215" max="9215" width="4.7109375" style="120" bestFit="1" customWidth="1"/>
    <col min="9216" max="9216" width="19.7109375" style="120" bestFit="1" customWidth="1"/>
    <col min="9217" max="9217" width="38.7109375" style="120" customWidth="1"/>
    <col min="9218" max="9219" width="8.7109375" style="120"/>
    <col min="9220" max="9220" width="14.7109375" style="120" customWidth="1"/>
    <col min="9221" max="9221" width="5.42578125" style="120" bestFit="1" customWidth="1"/>
    <col min="9222" max="9223" width="0" style="120" hidden="1" customWidth="1"/>
    <col min="9224" max="9224" width="10" style="120" customWidth="1"/>
    <col min="9225" max="9225" width="7.42578125" style="120" bestFit="1" customWidth="1"/>
    <col min="9226" max="9226" width="11.7109375" style="120" bestFit="1" customWidth="1"/>
    <col min="9227" max="9227" width="13" style="120" customWidth="1"/>
    <col min="9228" max="9228" width="15.7109375" style="120" bestFit="1" customWidth="1"/>
    <col min="9229" max="9229" width="16" style="120" customWidth="1"/>
    <col min="9230" max="9470" width="8.7109375" style="120"/>
    <col min="9471" max="9471" width="4.7109375" style="120" bestFit="1" customWidth="1"/>
    <col min="9472" max="9472" width="19.7109375" style="120" bestFit="1" customWidth="1"/>
    <col min="9473" max="9473" width="38.7109375" style="120" customWidth="1"/>
    <col min="9474" max="9475" width="8.7109375" style="120"/>
    <col min="9476" max="9476" width="14.7109375" style="120" customWidth="1"/>
    <col min="9477" max="9477" width="5.42578125" style="120" bestFit="1" customWidth="1"/>
    <col min="9478" max="9479" width="0" style="120" hidden="1" customWidth="1"/>
    <col min="9480" max="9480" width="10" style="120" customWidth="1"/>
    <col min="9481" max="9481" width="7.42578125" style="120" bestFit="1" customWidth="1"/>
    <col min="9482" max="9482" width="11.7109375" style="120" bestFit="1" customWidth="1"/>
    <col min="9483" max="9483" width="13" style="120" customWidth="1"/>
    <col min="9484" max="9484" width="15.7109375" style="120" bestFit="1" customWidth="1"/>
    <col min="9485" max="9485" width="16" style="120" customWidth="1"/>
    <col min="9486" max="9726" width="8.7109375" style="120"/>
    <col min="9727" max="9727" width="4.7109375" style="120" bestFit="1" customWidth="1"/>
    <col min="9728" max="9728" width="19.7109375" style="120" bestFit="1" customWidth="1"/>
    <col min="9729" max="9729" width="38.7109375" style="120" customWidth="1"/>
    <col min="9730" max="9731" width="8.7109375" style="120"/>
    <col min="9732" max="9732" width="14.7109375" style="120" customWidth="1"/>
    <col min="9733" max="9733" width="5.42578125" style="120" bestFit="1" customWidth="1"/>
    <col min="9734" max="9735" width="0" style="120" hidden="1" customWidth="1"/>
    <col min="9736" max="9736" width="10" style="120" customWidth="1"/>
    <col min="9737" max="9737" width="7.42578125" style="120" bestFit="1" customWidth="1"/>
    <col min="9738" max="9738" width="11.7109375" style="120" bestFit="1" customWidth="1"/>
    <col min="9739" max="9739" width="13" style="120" customWidth="1"/>
    <col min="9740" max="9740" width="15.7109375" style="120" bestFit="1" customWidth="1"/>
    <col min="9741" max="9741" width="16" style="120" customWidth="1"/>
    <col min="9742" max="9982" width="8.7109375" style="120"/>
    <col min="9983" max="9983" width="4.7109375" style="120" bestFit="1" customWidth="1"/>
    <col min="9984" max="9984" width="19.7109375" style="120" bestFit="1" customWidth="1"/>
    <col min="9985" max="9985" width="38.7109375" style="120" customWidth="1"/>
    <col min="9986" max="9987" width="8.7109375" style="120"/>
    <col min="9988" max="9988" width="14.7109375" style="120" customWidth="1"/>
    <col min="9989" max="9989" width="5.42578125" style="120" bestFit="1" customWidth="1"/>
    <col min="9990" max="9991" width="0" style="120" hidden="1" customWidth="1"/>
    <col min="9992" max="9992" width="10" style="120" customWidth="1"/>
    <col min="9993" max="9993" width="7.42578125" style="120" bestFit="1" customWidth="1"/>
    <col min="9994" max="9994" width="11.7109375" style="120" bestFit="1" customWidth="1"/>
    <col min="9995" max="9995" width="13" style="120" customWidth="1"/>
    <col min="9996" max="9996" width="15.7109375" style="120" bestFit="1" customWidth="1"/>
    <col min="9997" max="9997" width="16" style="120" customWidth="1"/>
    <col min="9998" max="10238" width="8.7109375" style="120"/>
    <col min="10239" max="10239" width="4.7109375" style="120" bestFit="1" customWidth="1"/>
    <col min="10240" max="10240" width="19.7109375" style="120" bestFit="1" customWidth="1"/>
    <col min="10241" max="10241" width="38.7109375" style="120" customWidth="1"/>
    <col min="10242" max="10243" width="8.7109375" style="120"/>
    <col min="10244" max="10244" width="14.7109375" style="120" customWidth="1"/>
    <col min="10245" max="10245" width="5.42578125" style="120" bestFit="1" customWidth="1"/>
    <col min="10246" max="10247" width="0" style="120" hidden="1" customWidth="1"/>
    <col min="10248" max="10248" width="10" style="120" customWidth="1"/>
    <col min="10249" max="10249" width="7.42578125" style="120" bestFit="1" customWidth="1"/>
    <col min="10250" max="10250" width="11.7109375" style="120" bestFit="1" customWidth="1"/>
    <col min="10251" max="10251" width="13" style="120" customWidth="1"/>
    <col min="10252" max="10252" width="15.7109375" style="120" bestFit="1" customWidth="1"/>
    <col min="10253" max="10253" width="16" style="120" customWidth="1"/>
    <col min="10254" max="10494" width="8.7109375" style="120"/>
    <col min="10495" max="10495" width="4.7109375" style="120" bestFit="1" customWidth="1"/>
    <col min="10496" max="10496" width="19.7109375" style="120" bestFit="1" customWidth="1"/>
    <col min="10497" max="10497" width="38.7109375" style="120" customWidth="1"/>
    <col min="10498" max="10499" width="8.7109375" style="120"/>
    <col min="10500" max="10500" width="14.7109375" style="120" customWidth="1"/>
    <col min="10501" max="10501" width="5.42578125" style="120" bestFit="1" customWidth="1"/>
    <col min="10502" max="10503" width="0" style="120" hidden="1" customWidth="1"/>
    <col min="10504" max="10504" width="10" style="120" customWidth="1"/>
    <col min="10505" max="10505" width="7.42578125" style="120" bestFit="1" customWidth="1"/>
    <col min="10506" max="10506" width="11.7109375" style="120" bestFit="1" customWidth="1"/>
    <col min="10507" max="10507" width="13" style="120" customWidth="1"/>
    <col min="10508" max="10508" width="15.7109375" style="120" bestFit="1" customWidth="1"/>
    <col min="10509" max="10509" width="16" style="120" customWidth="1"/>
    <col min="10510" max="10750" width="8.7109375" style="120"/>
    <col min="10751" max="10751" width="4.7109375" style="120" bestFit="1" customWidth="1"/>
    <col min="10752" max="10752" width="19.7109375" style="120" bestFit="1" customWidth="1"/>
    <col min="10753" max="10753" width="38.7109375" style="120" customWidth="1"/>
    <col min="10754" max="10755" width="8.7109375" style="120"/>
    <col min="10756" max="10756" width="14.7109375" style="120" customWidth="1"/>
    <col min="10757" max="10757" width="5.42578125" style="120" bestFit="1" customWidth="1"/>
    <col min="10758" max="10759" width="0" style="120" hidden="1" customWidth="1"/>
    <col min="10760" max="10760" width="10" style="120" customWidth="1"/>
    <col min="10761" max="10761" width="7.42578125" style="120" bestFit="1" customWidth="1"/>
    <col min="10762" max="10762" width="11.7109375" style="120" bestFit="1" customWidth="1"/>
    <col min="10763" max="10763" width="13" style="120" customWidth="1"/>
    <col min="10764" max="10764" width="15.7109375" style="120" bestFit="1" customWidth="1"/>
    <col min="10765" max="10765" width="16" style="120" customWidth="1"/>
    <col min="10766" max="11006" width="8.7109375" style="120"/>
    <col min="11007" max="11007" width="4.7109375" style="120" bestFit="1" customWidth="1"/>
    <col min="11008" max="11008" width="19.7109375" style="120" bestFit="1" customWidth="1"/>
    <col min="11009" max="11009" width="38.7109375" style="120" customWidth="1"/>
    <col min="11010" max="11011" width="8.7109375" style="120"/>
    <col min="11012" max="11012" width="14.7109375" style="120" customWidth="1"/>
    <col min="11013" max="11013" width="5.42578125" style="120" bestFit="1" customWidth="1"/>
    <col min="11014" max="11015" width="0" style="120" hidden="1" customWidth="1"/>
    <col min="11016" max="11016" width="10" style="120" customWidth="1"/>
    <col min="11017" max="11017" width="7.42578125" style="120" bestFit="1" customWidth="1"/>
    <col min="11018" max="11018" width="11.7109375" style="120" bestFit="1" customWidth="1"/>
    <col min="11019" max="11019" width="13" style="120" customWidth="1"/>
    <col min="11020" max="11020" width="15.7109375" style="120" bestFit="1" customWidth="1"/>
    <col min="11021" max="11021" width="16" style="120" customWidth="1"/>
    <col min="11022" max="11262" width="8.7109375" style="120"/>
    <col min="11263" max="11263" width="4.7109375" style="120" bestFit="1" customWidth="1"/>
    <col min="11264" max="11264" width="19.7109375" style="120" bestFit="1" customWidth="1"/>
    <col min="11265" max="11265" width="38.7109375" style="120" customWidth="1"/>
    <col min="11266" max="11267" width="8.7109375" style="120"/>
    <col min="11268" max="11268" width="14.7109375" style="120" customWidth="1"/>
    <col min="11269" max="11269" width="5.42578125" style="120" bestFit="1" customWidth="1"/>
    <col min="11270" max="11271" width="0" style="120" hidden="1" customWidth="1"/>
    <col min="11272" max="11272" width="10" style="120" customWidth="1"/>
    <col min="11273" max="11273" width="7.42578125" style="120" bestFit="1" customWidth="1"/>
    <col min="11274" max="11274" width="11.7109375" style="120" bestFit="1" customWidth="1"/>
    <col min="11275" max="11275" width="13" style="120" customWidth="1"/>
    <col min="11276" max="11276" width="15.7109375" style="120" bestFit="1" customWidth="1"/>
    <col min="11277" max="11277" width="16" style="120" customWidth="1"/>
    <col min="11278" max="11518" width="8.7109375" style="120"/>
    <col min="11519" max="11519" width="4.7109375" style="120" bestFit="1" customWidth="1"/>
    <col min="11520" max="11520" width="19.7109375" style="120" bestFit="1" customWidth="1"/>
    <col min="11521" max="11521" width="38.7109375" style="120" customWidth="1"/>
    <col min="11522" max="11523" width="8.7109375" style="120"/>
    <col min="11524" max="11524" width="14.7109375" style="120" customWidth="1"/>
    <col min="11525" max="11525" width="5.42578125" style="120" bestFit="1" customWidth="1"/>
    <col min="11526" max="11527" width="0" style="120" hidden="1" customWidth="1"/>
    <col min="11528" max="11528" width="10" style="120" customWidth="1"/>
    <col min="11529" max="11529" width="7.42578125" style="120" bestFit="1" customWidth="1"/>
    <col min="11530" max="11530" width="11.7109375" style="120" bestFit="1" customWidth="1"/>
    <col min="11531" max="11531" width="13" style="120" customWidth="1"/>
    <col min="11532" max="11532" width="15.7109375" style="120" bestFit="1" customWidth="1"/>
    <col min="11533" max="11533" width="16" style="120" customWidth="1"/>
    <col min="11534" max="11774" width="8.7109375" style="120"/>
    <col min="11775" max="11775" width="4.7109375" style="120" bestFit="1" customWidth="1"/>
    <col min="11776" max="11776" width="19.7109375" style="120" bestFit="1" customWidth="1"/>
    <col min="11777" max="11777" width="38.7109375" style="120" customWidth="1"/>
    <col min="11778" max="11779" width="8.7109375" style="120"/>
    <col min="11780" max="11780" width="14.7109375" style="120" customWidth="1"/>
    <col min="11781" max="11781" width="5.42578125" style="120" bestFit="1" customWidth="1"/>
    <col min="11782" max="11783" width="0" style="120" hidden="1" customWidth="1"/>
    <col min="11784" max="11784" width="10" style="120" customWidth="1"/>
    <col min="11785" max="11785" width="7.42578125" style="120" bestFit="1" customWidth="1"/>
    <col min="11786" max="11786" width="11.7109375" style="120" bestFit="1" customWidth="1"/>
    <col min="11787" max="11787" width="13" style="120" customWidth="1"/>
    <col min="11788" max="11788" width="15.7109375" style="120" bestFit="1" customWidth="1"/>
    <col min="11789" max="11789" width="16" style="120" customWidth="1"/>
    <col min="11790" max="12030" width="8.7109375" style="120"/>
    <col min="12031" max="12031" width="4.7109375" style="120" bestFit="1" customWidth="1"/>
    <col min="12032" max="12032" width="19.7109375" style="120" bestFit="1" customWidth="1"/>
    <col min="12033" max="12033" width="38.7109375" style="120" customWidth="1"/>
    <col min="12034" max="12035" width="8.7109375" style="120"/>
    <col min="12036" max="12036" width="14.7109375" style="120" customWidth="1"/>
    <col min="12037" max="12037" width="5.42578125" style="120" bestFit="1" customWidth="1"/>
    <col min="12038" max="12039" width="0" style="120" hidden="1" customWidth="1"/>
    <col min="12040" max="12040" width="10" style="120" customWidth="1"/>
    <col min="12041" max="12041" width="7.42578125" style="120" bestFit="1" customWidth="1"/>
    <col min="12042" max="12042" width="11.7109375" style="120" bestFit="1" customWidth="1"/>
    <col min="12043" max="12043" width="13" style="120" customWidth="1"/>
    <col min="12044" max="12044" width="15.7109375" style="120" bestFit="1" customWidth="1"/>
    <col min="12045" max="12045" width="16" style="120" customWidth="1"/>
    <col min="12046" max="12286" width="8.7109375" style="120"/>
    <col min="12287" max="12287" width="4.7109375" style="120" bestFit="1" customWidth="1"/>
    <col min="12288" max="12288" width="19.7109375" style="120" bestFit="1" customWidth="1"/>
    <col min="12289" max="12289" width="38.7109375" style="120" customWidth="1"/>
    <col min="12290" max="12291" width="8.7109375" style="120"/>
    <col min="12292" max="12292" width="14.7109375" style="120" customWidth="1"/>
    <col min="12293" max="12293" width="5.42578125" style="120" bestFit="1" customWidth="1"/>
    <col min="12294" max="12295" width="0" style="120" hidden="1" customWidth="1"/>
    <col min="12296" max="12296" width="10" style="120" customWidth="1"/>
    <col min="12297" max="12297" width="7.42578125" style="120" bestFit="1" customWidth="1"/>
    <col min="12298" max="12298" width="11.7109375" style="120" bestFit="1" customWidth="1"/>
    <col min="12299" max="12299" width="13" style="120" customWidth="1"/>
    <col min="12300" max="12300" width="15.7109375" style="120" bestFit="1" customWidth="1"/>
    <col min="12301" max="12301" width="16" style="120" customWidth="1"/>
    <col min="12302" max="12542" width="8.7109375" style="120"/>
    <col min="12543" max="12543" width="4.7109375" style="120" bestFit="1" customWidth="1"/>
    <col min="12544" max="12544" width="19.7109375" style="120" bestFit="1" customWidth="1"/>
    <col min="12545" max="12545" width="38.7109375" style="120" customWidth="1"/>
    <col min="12546" max="12547" width="8.7109375" style="120"/>
    <col min="12548" max="12548" width="14.7109375" style="120" customWidth="1"/>
    <col min="12549" max="12549" width="5.42578125" style="120" bestFit="1" customWidth="1"/>
    <col min="12550" max="12551" width="0" style="120" hidden="1" customWidth="1"/>
    <col min="12552" max="12552" width="10" style="120" customWidth="1"/>
    <col min="12553" max="12553" width="7.42578125" style="120" bestFit="1" customWidth="1"/>
    <col min="12554" max="12554" width="11.7109375" style="120" bestFit="1" customWidth="1"/>
    <col min="12555" max="12555" width="13" style="120" customWidth="1"/>
    <col min="12556" max="12556" width="15.7109375" style="120" bestFit="1" customWidth="1"/>
    <col min="12557" max="12557" width="16" style="120" customWidth="1"/>
    <col min="12558" max="12798" width="8.7109375" style="120"/>
    <col min="12799" max="12799" width="4.7109375" style="120" bestFit="1" customWidth="1"/>
    <col min="12800" max="12800" width="19.7109375" style="120" bestFit="1" customWidth="1"/>
    <col min="12801" max="12801" width="38.7109375" style="120" customWidth="1"/>
    <col min="12802" max="12803" width="8.7109375" style="120"/>
    <col min="12804" max="12804" width="14.7109375" style="120" customWidth="1"/>
    <col min="12805" max="12805" width="5.42578125" style="120" bestFit="1" customWidth="1"/>
    <col min="12806" max="12807" width="0" style="120" hidden="1" customWidth="1"/>
    <col min="12808" max="12808" width="10" style="120" customWidth="1"/>
    <col min="12809" max="12809" width="7.42578125" style="120" bestFit="1" customWidth="1"/>
    <col min="12810" max="12810" width="11.7109375" style="120" bestFit="1" customWidth="1"/>
    <col min="12811" max="12811" width="13" style="120" customWidth="1"/>
    <col min="12812" max="12812" width="15.7109375" style="120" bestFit="1" customWidth="1"/>
    <col min="12813" max="12813" width="16" style="120" customWidth="1"/>
    <col min="12814" max="13054" width="8.7109375" style="120"/>
    <col min="13055" max="13055" width="4.7109375" style="120" bestFit="1" customWidth="1"/>
    <col min="13056" max="13056" width="19.7109375" style="120" bestFit="1" customWidth="1"/>
    <col min="13057" max="13057" width="38.7109375" style="120" customWidth="1"/>
    <col min="13058" max="13059" width="8.7109375" style="120"/>
    <col min="13060" max="13060" width="14.7109375" style="120" customWidth="1"/>
    <col min="13061" max="13061" width="5.42578125" style="120" bestFit="1" customWidth="1"/>
    <col min="13062" max="13063" width="0" style="120" hidden="1" customWidth="1"/>
    <col min="13064" max="13064" width="10" style="120" customWidth="1"/>
    <col min="13065" max="13065" width="7.42578125" style="120" bestFit="1" customWidth="1"/>
    <col min="13066" max="13066" width="11.7109375" style="120" bestFit="1" customWidth="1"/>
    <col min="13067" max="13067" width="13" style="120" customWidth="1"/>
    <col min="13068" max="13068" width="15.7109375" style="120" bestFit="1" customWidth="1"/>
    <col min="13069" max="13069" width="16" style="120" customWidth="1"/>
    <col min="13070" max="13310" width="8.7109375" style="120"/>
    <col min="13311" max="13311" width="4.7109375" style="120" bestFit="1" customWidth="1"/>
    <col min="13312" max="13312" width="19.7109375" style="120" bestFit="1" customWidth="1"/>
    <col min="13313" max="13313" width="38.7109375" style="120" customWidth="1"/>
    <col min="13314" max="13315" width="8.7109375" style="120"/>
    <col min="13316" max="13316" width="14.7109375" style="120" customWidth="1"/>
    <col min="13317" max="13317" width="5.42578125" style="120" bestFit="1" customWidth="1"/>
    <col min="13318" max="13319" width="0" style="120" hidden="1" customWidth="1"/>
    <col min="13320" max="13320" width="10" style="120" customWidth="1"/>
    <col min="13321" max="13321" width="7.42578125" style="120" bestFit="1" customWidth="1"/>
    <col min="13322" max="13322" width="11.7109375" style="120" bestFit="1" customWidth="1"/>
    <col min="13323" max="13323" width="13" style="120" customWidth="1"/>
    <col min="13324" max="13324" width="15.7109375" style="120" bestFit="1" customWidth="1"/>
    <col min="13325" max="13325" width="16" style="120" customWidth="1"/>
    <col min="13326" max="13566" width="8.7109375" style="120"/>
    <col min="13567" max="13567" width="4.7109375" style="120" bestFit="1" customWidth="1"/>
    <col min="13568" max="13568" width="19.7109375" style="120" bestFit="1" customWidth="1"/>
    <col min="13569" max="13569" width="38.7109375" style="120" customWidth="1"/>
    <col min="13570" max="13571" width="8.7109375" style="120"/>
    <col min="13572" max="13572" width="14.7109375" style="120" customWidth="1"/>
    <col min="13573" max="13573" width="5.42578125" style="120" bestFit="1" customWidth="1"/>
    <col min="13574" max="13575" width="0" style="120" hidden="1" customWidth="1"/>
    <col min="13576" max="13576" width="10" style="120" customWidth="1"/>
    <col min="13577" max="13577" width="7.42578125" style="120" bestFit="1" customWidth="1"/>
    <col min="13578" max="13578" width="11.7109375" style="120" bestFit="1" customWidth="1"/>
    <col min="13579" max="13579" width="13" style="120" customWidth="1"/>
    <col min="13580" max="13580" width="15.7109375" style="120" bestFit="1" customWidth="1"/>
    <col min="13581" max="13581" width="16" style="120" customWidth="1"/>
    <col min="13582" max="13822" width="8.7109375" style="120"/>
    <col min="13823" max="13823" width="4.7109375" style="120" bestFit="1" customWidth="1"/>
    <col min="13824" max="13824" width="19.7109375" style="120" bestFit="1" customWidth="1"/>
    <col min="13825" max="13825" width="38.7109375" style="120" customWidth="1"/>
    <col min="13826" max="13827" width="8.7109375" style="120"/>
    <col min="13828" max="13828" width="14.7109375" style="120" customWidth="1"/>
    <col min="13829" max="13829" width="5.42578125" style="120" bestFit="1" customWidth="1"/>
    <col min="13830" max="13831" width="0" style="120" hidden="1" customWidth="1"/>
    <col min="13832" max="13832" width="10" style="120" customWidth="1"/>
    <col min="13833" max="13833" width="7.42578125" style="120" bestFit="1" customWidth="1"/>
    <col min="13834" max="13834" width="11.7109375" style="120" bestFit="1" customWidth="1"/>
    <col min="13835" max="13835" width="13" style="120" customWidth="1"/>
    <col min="13836" max="13836" width="15.7109375" style="120" bestFit="1" customWidth="1"/>
    <col min="13837" max="13837" width="16" style="120" customWidth="1"/>
    <col min="13838" max="14078" width="8.7109375" style="120"/>
    <col min="14079" max="14079" width="4.7109375" style="120" bestFit="1" customWidth="1"/>
    <col min="14080" max="14080" width="19.7109375" style="120" bestFit="1" customWidth="1"/>
    <col min="14081" max="14081" width="38.7109375" style="120" customWidth="1"/>
    <col min="14082" max="14083" width="8.7109375" style="120"/>
    <col min="14084" max="14084" width="14.7109375" style="120" customWidth="1"/>
    <col min="14085" max="14085" width="5.42578125" style="120" bestFit="1" customWidth="1"/>
    <col min="14086" max="14087" width="0" style="120" hidden="1" customWidth="1"/>
    <col min="14088" max="14088" width="10" style="120" customWidth="1"/>
    <col min="14089" max="14089" width="7.42578125" style="120" bestFit="1" customWidth="1"/>
    <col min="14090" max="14090" width="11.7109375" style="120" bestFit="1" customWidth="1"/>
    <col min="14091" max="14091" width="13" style="120" customWidth="1"/>
    <col min="14092" max="14092" width="15.7109375" style="120" bestFit="1" customWidth="1"/>
    <col min="14093" max="14093" width="16" style="120" customWidth="1"/>
    <col min="14094" max="14334" width="8.7109375" style="120"/>
    <col min="14335" max="14335" width="4.7109375" style="120" bestFit="1" customWidth="1"/>
    <col min="14336" max="14336" width="19.7109375" style="120" bestFit="1" customWidth="1"/>
    <col min="14337" max="14337" width="38.7109375" style="120" customWidth="1"/>
    <col min="14338" max="14339" width="8.7109375" style="120"/>
    <col min="14340" max="14340" width="14.7109375" style="120" customWidth="1"/>
    <col min="14341" max="14341" width="5.42578125" style="120" bestFit="1" customWidth="1"/>
    <col min="14342" max="14343" width="0" style="120" hidden="1" customWidth="1"/>
    <col min="14344" max="14344" width="10" style="120" customWidth="1"/>
    <col min="14345" max="14345" width="7.42578125" style="120" bestFit="1" customWidth="1"/>
    <col min="14346" max="14346" width="11.7109375" style="120" bestFit="1" customWidth="1"/>
    <col min="14347" max="14347" width="13" style="120" customWidth="1"/>
    <col min="14348" max="14348" width="15.7109375" style="120" bestFit="1" customWidth="1"/>
    <col min="14349" max="14349" width="16" style="120" customWidth="1"/>
    <col min="14350" max="14590" width="8.7109375" style="120"/>
    <col min="14591" max="14591" width="4.7109375" style="120" bestFit="1" customWidth="1"/>
    <col min="14592" max="14592" width="19.7109375" style="120" bestFit="1" customWidth="1"/>
    <col min="14593" max="14593" width="38.7109375" style="120" customWidth="1"/>
    <col min="14594" max="14595" width="8.7109375" style="120"/>
    <col min="14596" max="14596" width="14.7109375" style="120" customWidth="1"/>
    <col min="14597" max="14597" width="5.42578125" style="120" bestFit="1" customWidth="1"/>
    <col min="14598" max="14599" width="0" style="120" hidden="1" customWidth="1"/>
    <col min="14600" max="14600" width="10" style="120" customWidth="1"/>
    <col min="14601" max="14601" width="7.42578125" style="120" bestFit="1" customWidth="1"/>
    <col min="14602" max="14602" width="11.7109375" style="120" bestFit="1" customWidth="1"/>
    <col min="14603" max="14603" width="13" style="120" customWidth="1"/>
    <col min="14604" max="14604" width="15.7109375" style="120" bestFit="1" customWidth="1"/>
    <col min="14605" max="14605" width="16" style="120" customWidth="1"/>
    <col min="14606" max="14846" width="8.7109375" style="120"/>
    <col min="14847" max="14847" width="4.7109375" style="120" bestFit="1" customWidth="1"/>
    <col min="14848" max="14848" width="19.7109375" style="120" bestFit="1" customWidth="1"/>
    <col min="14849" max="14849" width="38.7109375" style="120" customWidth="1"/>
    <col min="14850" max="14851" width="8.7109375" style="120"/>
    <col min="14852" max="14852" width="14.7109375" style="120" customWidth="1"/>
    <col min="14853" max="14853" width="5.42578125" style="120" bestFit="1" customWidth="1"/>
    <col min="14854" max="14855" width="0" style="120" hidden="1" customWidth="1"/>
    <col min="14856" max="14856" width="10" style="120" customWidth="1"/>
    <col min="14857" max="14857" width="7.42578125" style="120" bestFit="1" customWidth="1"/>
    <col min="14858" max="14858" width="11.7109375" style="120" bestFit="1" customWidth="1"/>
    <col min="14859" max="14859" width="13" style="120" customWidth="1"/>
    <col min="14860" max="14860" width="15.7109375" style="120" bestFit="1" customWidth="1"/>
    <col min="14861" max="14861" width="16" style="120" customWidth="1"/>
    <col min="14862" max="15102" width="8.7109375" style="120"/>
    <col min="15103" max="15103" width="4.7109375" style="120" bestFit="1" customWidth="1"/>
    <col min="15104" max="15104" width="19.7109375" style="120" bestFit="1" customWidth="1"/>
    <col min="15105" max="15105" width="38.7109375" style="120" customWidth="1"/>
    <col min="15106" max="15107" width="8.7109375" style="120"/>
    <col min="15108" max="15108" width="14.7109375" style="120" customWidth="1"/>
    <col min="15109" max="15109" width="5.42578125" style="120" bestFit="1" customWidth="1"/>
    <col min="15110" max="15111" width="0" style="120" hidden="1" customWidth="1"/>
    <col min="15112" max="15112" width="10" style="120" customWidth="1"/>
    <col min="15113" max="15113" width="7.42578125" style="120" bestFit="1" customWidth="1"/>
    <col min="15114" max="15114" width="11.7109375" style="120" bestFit="1" customWidth="1"/>
    <col min="15115" max="15115" width="13" style="120" customWidth="1"/>
    <col min="15116" max="15116" width="15.7109375" style="120" bestFit="1" customWidth="1"/>
    <col min="15117" max="15117" width="16" style="120" customWidth="1"/>
    <col min="15118" max="15358" width="8.7109375" style="120"/>
    <col min="15359" max="15359" width="4.7109375" style="120" bestFit="1" customWidth="1"/>
    <col min="15360" max="15360" width="19.7109375" style="120" bestFit="1" customWidth="1"/>
    <col min="15361" max="15361" width="38.7109375" style="120" customWidth="1"/>
    <col min="15362" max="15363" width="8.7109375" style="120"/>
    <col min="15364" max="15364" width="14.7109375" style="120" customWidth="1"/>
    <col min="15365" max="15365" width="5.42578125" style="120" bestFit="1" customWidth="1"/>
    <col min="15366" max="15367" width="0" style="120" hidden="1" customWidth="1"/>
    <col min="15368" max="15368" width="10" style="120" customWidth="1"/>
    <col min="15369" max="15369" width="7.42578125" style="120" bestFit="1" customWidth="1"/>
    <col min="15370" max="15370" width="11.7109375" style="120" bestFit="1" customWidth="1"/>
    <col min="15371" max="15371" width="13" style="120" customWidth="1"/>
    <col min="15372" max="15372" width="15.7109375" style="120" bestFit="1" customWidth="1"/>
    <col min="15373" max="15373" width="16" style="120" customWidth="1"/>
    <col min="15374" max="15614" width="8.7109375" style="120"/>
    <col min="15615" max="15615" width="4.7109375" style="120" bestFit="1" customWidth="1"/>
    <col min="15616" max="15616" width="19.7109375" style="120" bestFit="1" customWidth="1"/>
    <col min="15617" max="15617" width="38.7109375" style="120" customWidth="1"/>
    <col min="15618" max="15619" width="8.7109375" style="120"/>
    <col min="15620" max="15620" width="14.7109375" style="120" customWidth="1"/>
    <col min="15621" max="15621" width="5.42578125" style="120" bestFit="1" customWidth="1"/>
    <col min="15622" max="15623" width="0" style="120" hidden="1" customWidth="1"/>
    <col min="15624" max="15624" width="10" style="120" customWidth="1"/>
    <col min="15625" max="15625" width="7.42578125" style="120" bestFit="1" customWidth="1"/>
    <col min="15626" max="15626" width="11.7109375" style="120" bestFit="1" customWidth="1"/>
    <col min="15627" max="15627" width="13" style="120" customWidth="1"/>
    <col min="15628" max="15628" width="15.7109375" style="120" bestFit="1" customWidth="1"/>
    <col min="15629" max="15629" width="16" style="120" customWidth="1"/>
    <col min="15630" max="15870" width="8.7109375" style="120"/>
    <col min="15871" max="15871" width="4.7109375" style="120" bestFit="1" customWidth="1"/>
    <col min="15872" max="15872" width="19.7109375" style="120" bestFit="1" customWidth="1"/>
    <col min="15873" max="15873" width="38.7109375" style="120" customWidth="1"/>
    <col min="15874" max="15875" width="8.7109375" style="120"/>
    <col min="15876" max="15876" width="14.7109375" style="120" customWidth="1"/>
    <col min="15877" max="15877" width="5.42578125" style="120" bestFit="1" customWidth="1"/>
    <col min="15878" max="15879" width="0" style="120" hidden="1" customWidth="1"/>
    <col min="15880" max="15880" width="10" style="120" customWidth="1"/>
    <col min="15881" max="15881" width="7.42578125" style="120" bestFit="1" customWidth="1"/>
    <col min="15882" max="15882" width="11.7109375" style="120" bestFit="1" customWidth="1"/>
    <col min="15883" max="15883" width="13" style="120" customWidth="1"/>
    <col min="15884" max="15884" width="15.7109375" style="120" bestFit="1" customWidth="1"/>
    <col min="15885" max="15885" width="16" style="120" customWidth="1"/>
    <col min="15886" max="16126" width="8.7109375" style="120"/>
    <col min="16127" max="16127" width="4.7109375" style="120" bestFit="1" customWidth="1"/>
    <col min="16128" max="16128" width="19.7109375" style="120" bestFit="1" customWidth="1"/>
    <col min="16129" max="16129" width="38.7109375" style="120" customWidth="1"/>
    <col min="16130" max="16131" width="8.7109375" style="120"/>
    <col min="16132" max="16132" width="14.7109375" style="120" customWidth="1"/>
    <col min="16133" max="16133" width="5.42578125" style="120" bestFit="1" customWidth="1"/>
    <col min="16134" max="16135" width="0" style="120" hidden="1" customWidth="1"/>
    <col min="16136" max="16136" width="10" style="120" customWidth="1"/>
    <col min="16137" max="16137" width="7.42578125" style="120" bestFit="1" customWidth="1"/>
    <col min="16138" max="16138" width="11.7109375" style="120" bestFit="1" customWidth="1"/>
    <col min="16139" max="16139" width="13" style="120" customWidth="1"/>
    <col min="16140" max="16140" width="15.7109375" style="120" bestFit="1" customWidth="1"/>
    <col min="16141" max="16141" width="16" style="120" customWidth="1"/>
    <col min="16142" max="16384" width="8.7109375" style="120"/>
  </cols>
  <sheetData>
    <row r="1" spans="1:13" ht="18.75" x14ac:dyDescent="0.25">
      <c r="A1" s="298" t="s">
        <v>17359</v>
      </c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</row>
    <row r="2" spans="1:13" x14ac:dyDescent="0.25">
      <c r="A2" s="309" t="s">
        <v>17102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</row>
    <row r="3" spans="1:13" x14ac:dyDescent="0.25">
      <c r="A3" s="309" t="s">
        <v>17360</v>
      </c>
      <c r="B3" s="309"/>
      <c r="C3" s="309"/>
      <c r="D3" s="309"/>
      <c r="E3" s="309"/>
      <c r="F3" s="309"/>
      <c r="G3" s="309"/>
      <c r="H3" s="309"/>
      <c r="I3" s="309"/>
      <c r="J3" s="309"/>
      <c r="K3" s="309"/>
      <c r="L3" s="309"/>
      <c r="M3" s="309"/>
    </row>
    <row r="4" spans="1:13" ht="36" x14ac:dyDescent="0.25">
      <c r="A4" s="138" t="s">
        <v>0</v>
      </c>
      <c r="B4" s="138" t="s">
        <v>17104</v>
      </c>
      <c r="C4" s="138" t="s">
        <v>17105</v>
      </c>
      <c r="D4" s="138" t="s">
        <v>17106</v>
      </c>
      <c r="E4" s="138" t="s">
        <v>17107</v>
      </c>
      <c r="F4" s="138" t="s">
        <v>17108</v>
      </c>
      <c r="G4" s="138" t="s">
        <v>17109</v>
      </c>
      <c r="H4" s="139" t="s">
        <v>660</v>
      </c>
      <c r="I4" s="139" t="s">
        <v>17110</v>
      </c>
      <c r="J4" s="140" t="s">
        <v>17111</v>
      </c>
      <c r="K4" s="140" t="s">
        <v>17098</v>
      </c>
      <c r="L4" s="141" t="s">
        <v>16718</v>
      </c>
      <c r="M4" s="142" t="s">
        <v>17112</v>
      </c>
    </row>
    <row r="5" spans="1:13" s="134" customFormat="1" x14ac:dyDescent="0.25">
      <c r="A5" s="326" t="s">
        <v>17113</v>
      </c>
      <c r="B5" s="326"/>
      <c r="C5" s="326"/>
      <c r="D5" s="326"/>
      <c r="E5" s="326"/>
      <c r="F5" s="326"/>
      <c r="G5" s="326"/>
      <c r="H5" s="326"/>
      <c r="I5" s="326"/>
      <c r="J5" s="326"/>
      <c r="K5" s="144"/>
      <c r="L5" s="145" t="s">
        <v>16720</v>
      </c>
      <c r="M5" s="144"/>
    </row>
    <row r="6" spans="1:13" s="212" customFormat="1" x14ac:dyDescent="0.25">
      <c r="A6" s="205">
        <v>1</v>
      </c>
      <c r="B6" s="206" t="s">
        <v>17118</v>
      </c>
      <c r="C6" s="206" t="s">
        <v>17119</v>
      </c>
      <c r="D6" s="205" t="s">
        <v>680</v>
      </c>
      <c r="E6" s="207"/>
      <c r="F6" s="206" t="s">
        <v>17116</v>
      </c>
      <c r="G6" s="205" t="s">
        <v>17206</v>
      </c>
      <c r="H6" s="208">
        <v>2</v>
      </c>
      <c r="I6" s="209">
        <v>1</v>
      </c>
      <c r="J6" s="209">
        <f t="shared" ref="J6:J19" si="0">I6*H6</f>
        <v>2</v>
      </c>
      <c r="K6" s="210"/>
      <c r="L6" s="211" t="s">
        <v>16720</v>
      </c>
      <c r="M6" s="344" t="s">
        <v>17117</v>
      </c>
    </row>
    <row r="7" spans="1:13" s="212" customFormat="1" x14ac:dyDescent="0.25">
      <c r="A7" s="205">
        <v>2</v>
      </c>
      <c r="B7" s="206" t="s">
        <v>17124</v>
      </c>
      <c r="C7" s="206" t="s">
        <v>17125</v>
      </c>
      <c r="D7" s="205" t="s">
        <v>680</v>
      </c>
      <c r="E7" s="207"/>
      <c r="F7" s="206" t="s">
        <v>17116</v>
      </c>
      <c r="G7" s="205" t="s">
        <v>17206</v>
      </c>
      <c r="H7" s="208">
        <v>3</v>
      </c>
      <c r="I7" s="209">
        <v>1</v>
      </c>
      <c r="J7" s="209">
        <f t="shared" si="0"/>
        <v>3</v>
      </c>
      <c r="K7" s="210"/>
      <c r="L7" s="211" t="s">
        <v>16720</v>
      </c>
      <c r="M7" s="344"/>
    </row>
    <row r="8" spans="1:13" s="212" customFormat="1" x14ac:dyDescent="0.25">
      <c r="A8" s="205">
        <v>3</v>
      </c>
      <c r="B8" s="206" t="s">
        <v>17361</v>
      </c>
      <c r="C8" s="206" t="s">
        <v>17362</v>
      </c>
      <c r="D8" s="205" t="s">
        <v>680</v>
      </c>
      <c r="E8" s="207"/>
      <c r="F8" s="206" t="s">
        <v>17116</v>
      </c>
      <c r="G8" s="205" t="s">
        <v>17206</v>
      </c>
      <c r="H8" s="208">
        <v>4</v>
      </c>
      <c r="I8" s="209">
        <v>1</v>
      </c>
      <c r="J8" s="209">
        <f t="shared" si="0"/>
        <v>4</v>
      </c>
      <c r="K8" s="210"/>
      <c r="L8" s="211" t="s">
        <v>16720</v>
      </c>
      <c r="M8" s="344"/>
    </row>
    <row r="9" spans="1:13" s="212" customFormat="1" x14ac:dyDescent="0.25">
      <c r="A9" s="205">
        <v>4</v>
      </c>
      <c r="B9" s="206" t="s">
        <v>17363</v>
      </c>
      <c r="C9" s="206" t="s">
        <v>17364</v>
      </c>
      <c r="D9" s="205" t="s">
        <v>680</v>
      </c>
      <c r="E9" s="207"/>
      <c r="F9" s="206" t="s">
        <v>17116</v>
      </c>
      <c r="G9" s="205" t="s">
        <v>17206</v>
      </c>
      <c r="H9" s="208">
        <v>2</v>
      </c>
      <c r="I9" s="209">
        <v>1</v>
      </c>
      <c r="J9" s="209">
        <f t="shared" si="0"/>
        <v>2</v>
      </c>
      <c r="K9" s="210"/>
      <c r="L9" s="211" t="s">
        <v>17135</v>
      </c>
      <c r="M9" s="344" t="s">
        <v>17136</v>
      </c>
    </row>
    <row r="10" spans="1:13" s="212" customFormat="1" x14ac:dyDescent="0.25">
      <c r="A10" s="205">
        <v>5</v>
      </c>
      <c r="B10" s="206" t="s">
        <v>17132</v>
      </c>
      <c r="C10" s="206" t="s">
        <v>17133</v>
      </c>
      <c r="D10" s="205" t="s">
        <v>17134</v>
      </c>
      <c r="E10" s="207"/>
      <c r="F10" s="206" t="s">
        <v>17116</v>
      </c>
      <c r="G10" s="205" t="s">
        <v>17206</v>
      </c>
      <c r="H10" s="208">
        <v>4</v>
      </c>
      <c r="I10" s="209">
        <v>1</v>
      </c>
      <c r="J10" s="209">
        <f t="shared" si="0"/>
        <v>4</v>
      </c>
      <c r="K10" s="210"/>
      <c r="L10" s="211" t="s">
        <v>17135</v>
      </c>
      <c r="M10" s="344"/>
    </row>
    <row r="11" spans="1:13" s="212" customFormat="1" x14ac:dyDescent="0.25">
      <c r="A11" s="205">
        <v>6</v>
      </c>
      <c r="B11" s="206" t="s">
        <v>17137</v>
      </c>
      <c r="C11" s="206" t="s">
        <v>17138</v>
      </c>
      <c r="D11" s="205" t="s">
        <v>17134</v>
      </c>
      <c r="E11" s="207"/>
      <c r="F11" s="206" t="s">
        <v>17116</v>
      </c>
      <c r="G11" s="205" t="s">
        <v>17206</v>
      </c>
      <c r="H11" s="208">
        <v>5</v>
      </c>
      <c r="I11" s="209">
        <v>50000</v>
      </c>
      <c r="J11" s="209">
        <f t="shared" si="0"/>
        <v>250000</v>
      </c>
      <c r="K11" s="210"/>
      <c r="L11" s="211" t="s">
        <v>17135</v>
      </c>
      <c r="M11" s="344"/>
    </row>
    <row r="12" spans="1:13" s="212" customFormat="1" x14ac:dyDescent="0.25">
      <c r="A12" s="205">
        <v>7</v>
      </c>
      <c r="B12" s="206" t="s">
        <v>17139</v>
      </c>
      <c r="C12" s="206" t="s">
        <v>17140</v>
      </c>
      <c r="D12" s="205" t="s">
        <v>17134</v>
      </c>
      <c r="E12" s="207"/>
      <c r="F12" s="206" t="s">
        <v>17116</v>
      </c>
      <c r="G12" s="205" t="s">
        <v>17206</v>
      </c>
      <c r="H12" s="208">
        <v>2</v>
      </c>
      <c r="I12" s="209">
        <v>1</v>
      </c>
      <c r="J12" s="209">
        <f t="shared" si="0"/>
        <v>2</v>
      </c>
      <c r="K12" s="210"/>
      <c r="L12" s="211" t="s">
        <v>17135</v>
      </c>
      <c r="M12" s="344"/>
    </row>
    <row r="13" spans="1:13" s="212" customFormat="1" x14ac:dyDescent="0.25">
      <c r="A13" s="205">
        <v>8</v>
      </c>
      <c r="B13" s="206" t="s">
        <v>17141</v>
      </c>
      <c r="C13" s="206" t="s">
        <v>17142</v>
      </c>
      <c r="D13" s="205" t="s">
        <v>680</v>
      </c>
      <c r="E13" s="207"/>
      <c r="F13" s="206" t="s">
        <v>17116</v>
      </c>
      <c r="G13" s="205" t="s">
        <v>17206</v>
      </c>
      <c r="H13" s="208">
        <v>34</v>
      </c>
      <c r="I13" s="209">
        <v>1</v>
      </c>
      <c r="J13" s="209">
        <f t="shared" si="0"/>
        <v>34</v>
      </c>
      <c r="K13" s="210"/>
      <c r="L13" s="211" t="s">
        <v>17135</v>
      </c>
      <c r="M13" s="344"/>
    </row>
    <row r="14" spans="1:13" s="212" customFormat="1" x14ac:dyDescent="0.25">
      <c r="A14" s="205">
        <v>9</v>
      </c>
      <c r="B14" s="206" t="s">
        <v>17153</v>
      </c>
      <c r="C14" s="206" t="s">
        <v>17154</v>
      </c>
      <c r="D14" s="205" t="s">
        <v>680</v>
      </c>
      <c r="E14" s="207"/>
      <c r="F14" s="206" t="s">
        <v>17116</v>
      </c>
      <c r="G14" s="205" t="s">
        <v>17206</v>
      </c>
      <c r="H14" s="208">
        <v>40</v>
      </c>
      <c r="I14" s="209">
        <v>1</v>
      </c>
      <c r="J14" s="209">
        <f t="shared" si="0"/>
        <v>40</v>
      </c>
      <c r="K14" s="210"/>
      <c r="L14" s="211" t="s">
        <v>17135</v>
      </c>
      <c r="M14" s="344"/>
    </row>
    <row r="15" spans="1:13" s="212" customFormat="1" x14ac:dyDescent="0.25">
      <c r="A15" s="205">
        <v>10</v>
      </c>
      <c r="B15" s="206" t="s">
        <v>17365</v>
      </c>
      <c r="C15" s="206" t="s">
        <v>17366</v>
      </c>
      <c r="D15" s="205" t="s">
        <v>680</v>
      </c>
      <c r="E15" s="207"/>
      <c r="F15" s="206" t="s">
        <v>17116</v>
      </c>
      <c r="G15" s="205" t="s">
        <v>17206</v>
      </c>
      <c r="H15" s="208">
        <v>1</v>
      </c>
      <c r="I15" s="209">
        <v>50000</v>
      </c>
      <c r="J15" s="209">
        <f t="shared" si="0"/>
        <v>50000</v>
      </c>
      <c r="K15" s="210"/>
      <c r="L15" s="211" t="s">
        <v>17135</v>
      </c>
      <c r="M15" s="344"/>
    </row>
    <row r="16" spans="1:13" s="212" customFormat="1" x14ac:dyDescent="0.25">
      <c r="A16" s="205">
        <v>11</v>
      </c>
      <c r="B16" s="206" t="s">
        <v>17157</v>
      </c>
      <c r="C16" s="206" t="s">
        <v>17158</v>
      </c>
      <c r="D16" s="205" t="s">
        <v>680</v>
      </c>
      <c r="E16" s="207"/>
      <c r="F16" s="206" t="s">
        <v>17116</v>
      </c>
      <c r="G16" s="205" t="s">
        <v>17206</v>
      </c>
      <c r="H16" s="208">
        <v>1</v>
      </c>
      <c r="I16" s="209">
        <v>50000</v>
      </c>
      <c r="J16" s="209">
        <f t="shared" si="0"/>
        <v>50000</v>
      </c>
      <c r="K16" s="210"/>
      <c r="L16" s="211" t="s">
        <v>17135</v>
      </c>
      <c r="M16" s="344"/>
    </row>
    <row r="17" spans="1:13" s="212" customFormat="1" x14ac:dyDescent="0.25">
      <c r="A17" s="205">
        <v>12</v>
      </c>
      <c r="B17" s="206" t="s">
        <v>17161</v>
      </c>
      <c r="C17" s="206" t="s">
        <v>17162</v>
      </c>
      <c r="D17" s="205" t="s">
        <v>680</v>
      </c>
      <c r="E17" s="207"/>
      <c r="F17" s="206" t="s">
        <v>17116</v>
      </c>
      <c r="G17" s="205" t="s">
        <v>17206</v>
      </c>
      <c r="H17" s="208">
        <v>6</v>
      </c>
      <c r="I17" s="209">
        <v>100000</v>
      </c>
      <c r="J17" s="209">
        <f t="shared" si="0"/>
        <v>600000</v>
      </c>
      <c r="K17" s="210"/>
      <c r="L17" s="211" t="s">
        <v>17135</v>
      </c>
      <c r="M17" s="344"/>
    </row>
    <row r="18" spans="1:13" s="212" customFormat="1" x14ac:dyDescent="0.25">
      <c r="A18" s="205">
        <v>13</v>
      </c>
      <c r="B18" s="206" t="s">
        <v>17163</v>
      </c>
      <c r="C18" s="206" t="s">
        <v>17164</v>
      </c>
      <c r="D18" s="205" t="s">
        <v>17134</v>
      </c>
      <c r="E18" s="207"/>
      <c r="F18" s="206" t="s">
        <v>17116</v>
      </c>
      <c r="G18" s="205" t="s">
        <v>17206</v>
      </c>
      <c r="H18" s="208">
        <v>323</v>
      </c>
      <c r="I18" s="209">
        <v>50000</v>
      </c>
      <c r="J18" s="209">
        <f t="shared" si="0"/>
        <v>16150000</v>
      </c>
      <c r="K18" s="210"/>
      <c r="L18" s="211" t="s">
        <v>17135</v>
      </c>
      <c r="M18" s="344"/>
    </row>
    <row r="19" spans="1:13" s="212" customFormat="1" x14ac:dyDescent="0.25">
      <c r="A19" s="205">
        <v>14</v>
      </c>
      <c r="B19" s="206" t="s">
        <v>17175</v>
      </c>
      <c r="C19" s="206" t="s">
        <v>17176</v>
      </c>
      <c r="D19" s="205" t="s">
        <v>680</v>
      </c>
      <c r="E19" s="207"/>
      <c r="F19" s="206" t="s">
        <v>17116</v>
      </c>
      <c r="G19" s="205" t="s">
        <v>17206</v>
      </c>
      <c r="H19" s="208">
        <v>9</v>
      </c>
      <c r="I19" s="209">
        <v>100000</v>
      </c>
      <c r="J19" s="209">
        <f t="shared" si="0"/>
        <v>900000</v>
      </c>
      <c r="K19" s="210"/>
      <c r="L19" s="211" t="s">
        <v>17135</v>
      </c>
      <c r="M19" s="344"/>
    </row>
    <row r="20" spans="1:13" s="134" customFormat="1" x14ac:dyDescent="0.25">
      <c r="A20" s="345" t="s">
        <v>685</v>
      </c>
      <c r="B20" s="345"/>
      <c r="C20" s="345"/>
      <c r="D20" s="345"/>
      <c r="E20" s="345"/>
      <c r="F20" s="345"/>
      <c r="G20" s="345"/>
      <c r="H20" s="151">
        <f>SUM(H6:H19)</f>
        <v>436</v>
      </c>
      <c r="I20" s="143"/>
      <c r="J20" s="152">
        <f>SUM(J6:J19)</f>
        <v>18000091</v>
      </c>
      <c r="K20" s="144"/>
      <c r="L20" s="144"/>
      <c r="M20" s="144"/>
    </row>
    <row r="21" spans="1:13" s="134" customFormat="1" x14ac:dyDescent="0.25">
      <c r="A21" s="326" t="s">
        <v>17180</v>
      </c>
      <c r="B21" s="326"/>
      <c r="C21" s="326"/>
      <c r="D21" s="326"/>
      <c r="E21" s="326"/>
      <c r="F21" s="326"/>
      <c r="G21" s="326"/>
      <c r="H21" s="326"/>
      <c r="I21" s="326"/>
      <c r="J21" s="326"/>
      <c r="K21" s="144"/>
      <c r="L21" s="144"/>
      <c r="M21" s="144"/>
    </row>
    <row r="22" spans="1:13" s="212" customFormat="1" ht="24" customHeight="1" x14ac:dyDescent="0.25">
      <c r="A22" s="205">
        <v>1</v>
      </c>
      <c r="B22" s="206" t="s">
        <v>17181</v>
      </c>
      <c r="C22" s="206" t="s">
        <v>17182</v>
      </c>
      <c r="D22" s="205" t="s">
        <v>688</v>
      </c>
      <c r="E22" s="207"/>
      <c r="F22" s="206" t="s">
        <v>17116</v>
      </c>
      <c r="G22" s="205" t="s">
        <v>17206</v>
      </c>
      <c r="H22" s="208">
        <v>4</v>
      </c>
      <c r="I22" s="209">
        <v>1</v>
      </c>
      <c r="J22" s="209">
        <f>I22*H22</f>
        <v>4</v>
      </c>
      <c r="K22" s="210"/>
      <c r="L22" s="211" t="s">
        <v>17183</v>
      </c>
      <c r="M22" s="346" t="s">
        <v>17184</v>
      </c>
    </row>
    <row r="23" spans="1:13" s="212" customFormat="1" x14ac:dyDescent="0.25">
      <c r="A23" s="205">
        <v>2</v>
      </c>
      <c r="B23" s="206" t="s">
        <v>17185</v>
      </c>
      <c r="C23" s="206" t="s">
        <v>17186</v>
      </c>
      <c r="D23" s="205" t="s">
        <v>688</v>
      </c>
      <c r="E23" s="207"/>
      <c r="F23" s="206" t="s">
        <v>17116</v>
      </c>
      <c r="G23" s="205" t="s">
        <v>17206</v>
      </c>
      <c r="H23" s="208">
        <v>13</v>
      </c>
      <c r="I23" s="209">
        <v>1</v>
      </c>
      <c r="J23" s="209">
        <f t="shared" ref="J23:J74" si="1">I23*H23</f>
        <v>13</v>
      </c>
      <c r="K23" s="210"/>
      <c r="L23" s="211" t="s">
        <v>17183</v>
      </c>
      <c r="M23" s="347"/>
    </row>
    <row r="24" spans="1:13" s="212" customFormat="1" ht="24" x14ac:dyDescent="0.25">
      <c r="A24" s="205">
        <v>3</v>
      </c>
      <c r="B24" s="206" t="s">
        <v>17348</v>
      </c>
      <c r="C24" s="206" t="s">
        <v>17349</v>
      </c>
      <c r="D24" s="205" t="s">
        <v>688</v>
      </c>
      <c r="E24" s="207"/>
      <c r="F24" s="206" t="s">
        <v>17116</v>
      </c>
      <c r="G24" s="205" t="s">
        <v>17206</v>
      </c>
      <c r="H24" s="208">
        <v>5</v>
      </c>
      <c r="I24" s="209">
        <v>1</v>
      </c>
      <c r="J24" s="209">
        <f t="shared" si="1"/>
        <v>5</v>
      </c>
      <c r="K24" s="210"/>
      <c r="L24" s="211" t="s">
        <v>17183</v>
      </c>
      <c r="M24" s="347"/>
    </row>
    <row r="25" spans="1:13" s="212" customFormat="1" ht="24" x14ac:dyDescent="0.25">
      <c r="A25" s="205">
        <v>4</v>
      </c>
      <c r="B25" s="206" t="s">
        <v>17192</v>
      </c>
      <c r="C25" s="206" t="s">
        <v>17193</v>
      </c>
      <c r="D25" s="205" t="s">
        <v>680</v>
      </c>
      <c r="E25" s="207"/>
      <c r="F25" s="206" t="s">
        <v>17116</v>
      </c>
      <c r="G25" s="205" t="str">
        <f>RIGHT(B25,3)</f>
        <v>BXX</v>
      </c>
      <c r="H25" s="208">
        <v>3</v>
      </c>
      <c r="I25" s="209">
        <v>771.25</v>
      </c>
      <c r="J25" s="209">
        <f t="shared" si="1"/>
        <v>2313.75</v>
      </c>
      <c r="K25" s="210"/>
      <c r="L25" s="211" t="s">
        <v>17183</v>
      </c>
      <c r="M25" s="347"/>
    </row>
    <row r="26" spans="1:13" s="212" customFormat="1" ht="24" x14ac:dyDescent="0.25">
      <c r="A26" s="205">
        <v>5</v>
      </c>
      <c r="B26" s="206" t="s">
        <v>17194</v>
      </c>
      <c r="C26" s="206" t="s">
        <v>17195</v>
      </c>
      <c r="D26" s="205" t="s">
        <v>680</v>
      </c>
      <c r="E26" s="207"/>
      <c r="F26" s="206" t="s">
        <v>17116</v>
      </c>
      <c r="G26" s="205" t="str">
        <f>RIGHT(B26,3)</f>
        <v>BXX</v>
      </c>
      <c r="H26" s="208">
        <v>2</v>
      </c>
      <c r="I26" s="209">
        <v>1447.92</v>
      </c>
      <c r="J26" s="209">
        <f t="shared" si="1"/>
        <v>2895.84</v>
      </c>
      <c r="K26" s="210"/>
      <c r="L26" s="211" t="s">
        <v>17183</v>
      </c>
      <c r="M26" s="347"/>
    </row>
    <row r="27" spans="1:13" s="212" customFormat="1" ht="24" x14ac:dyDescent="0.25">
      <c r="A27" s="205">
        <v>6</v>
      </c>
      <c r="B27" s="206" t="s">
        <v>17196</v>
      </c>
      <c r="C27" s="206" t="s">
        <v>17197</v>
      </c>
      <c r="D27" s="205" t="s">
        <v>680</v>
      </c>
      <c r="E27" s="207"/>
      <c r="F27" s="206" t="s">
        <v>17116</v>
      </c>
      <c r="G27" s="205" t="s">
        <v>17206</v>
      </c>
      <c r="H27" s="208">
        <v>9</v>
      </c>
      <c r="I27" s="209">
        <v>3385</v>
      </c>
      <c r="J27" s="209">
        <f t="shared" si="1"/>
        <v>30465</v>
      </c>
      <c r="K27" s="210"/>
      <c r="L27" s="211" t="s">
        <v>17183</v>
      </c>
      <c r="M27" s="347"/>
    </row>
    <row r="28" spans="1:13" s="212" customFormat="1" x14ac:dyDescent="0.25">
      <c r="A28" s="205">
        <v>7</v>
      </c>
      <c r="B28" s="206" t="s">
        <v>17198</v>
      </c>
      <c r="C28" s="206" t="s">
        <v>17199</v>
      </c>
      <c r="D28" s="205" t="s">
        <v>680</v>
      </c>
      <c r="E28" s="207"/>
      <c r="F28" s="206" t="s">
        <v>17116</v>
      </c>
      <c r="G28" s="205" t="s">
        <v>17206</v>
      </c>
      <c r="H28" s="208">
        <v>1</v>
      </c>
      <c r="I28" s="209">
        <v>1</v>
      </c>
      <c r="J28" s="209">
        <f t="shared" si="1"/>
        <v>1</v>
      </c>
      <c r="K28" s="210"/>
      <c r="L28" s="211" t="s">
        <v>17183</v>
      </c>
      <c r="M28" s="347"/>
    </row>
    <row r="29" spans="1:13" s="212" customFormat="1" ht="24" x14ac:dyDescent="0.25">
      <c r="A29" s="205">
        <v>8</v>
      </c>
      <c r="B29" s="206" t="s">
        <v>17200</v>
      </c>
      <c r="C29" s="206" t="s">
        <v>17201</v>
      </c>
      <c r="D29" s="205" t="s">
        <v>680</v>
      </c>
      <c r="E29" s="207"/>
      <c r="F29" s="206" t="s">
        <v>17116</v>
      </c>
      <c r="G29" s="205" t="s">
        <v>17206</v>
      </c>
      <c r="H29" s="208">
        <v>10</v>
      </c>
      <c r="I29" s="209">
        <v>25796.75</v>
      </c>
      <c r="J29" s="209">
        <f t="shared" si="1"/>
        <v>257967.5</v>
      </c>
      <c r="K29" s="210"/>
      <c r="L29" s="211" t="s">
        <v>17183</v>
      </c>
      <c r="M29" s="347"/>
    </row>
    <row r="30" spans="1:13" s="212" customFormat="1" ht="24" x14ac:dyDescent="0.25">
      <c r="A30" s="205">
        <v>9</v>
      </c>
      <c r="B30" s="206" t="s">
        <v>17350</v>
      </c>
      <c r="C30" s="206" t="s">
        <v>17321</v>
      </c>
      <c r="D30" s="205" t="s">
        <v>680</v>
      </c>
      <c r="E30" s="207"/>
      <c r="F30" s="206" t="s">
        <v>17189</v>
      </c>
      <c r="G30" s="205" t="str">
        <f>RIGHT(B30,3)</f>
        <v>BXX</v>
      </c>
      <c r="H30" s="208">
        <v>8</v>
      </c>
      <c r="I30" s="209">
        <v>1627.5</v>
      </c>
      <c r="J30" s="209">
        <f t="shared" si="1"/>
        <v>13020</v>
      </c>
      <c r="K30" s="210"/>
      <c r="L30" s="211" t="s">
        <v>17183</v>
      </c>
      <c r="M30" s="347"/>
    </row>
    <row r="31" spans="1:13" s="212" customFormat="1" ht="24" x14ac:dyDescent="0.25">
      <c r="A31" s="205">
        <v>10</v>
      </c>
      <c r="B31" s="206" t="s">
        <v>17204</v>
      </c>
      <c r="C31" s="206" t="s">
        <v>17205</v>
      </c>
      <c r="D31" s="205" t="s">
        <v>680</v>
      </c>
      <c r="E31" s="207"/>
      <c r="F31" s="206" t="s">
        <v>17189</v>
      </c>
      <c r="G31" s="205" t="str">
        <f>RIGHT(B31,3)</f>
        <v>BXX</v>
      </c>
      <c r="H31" s="208">
        <v>34</v>
      </c>
      <c r="I31" s="209">
        <v>317</v>
      </c>
      <c r="J31" s="209">
        <f t="shared" si="1"/>
        <v>10778</v>
      </c>
      <c r="K31" s="210"/>
      <c r="L31" s="211" t="s">
        <v>17183</v>
      </c>
      <c r="M31" s="347"/>
    </row>
    <row r="32" spans="1:13" s="212" customFormat="1" ht="24" x14ac:dyDescent="0.25">
      <c r="A32" s="205">
        <v>11</v>
      </c>
      <c r="B32" s="206" t="s">
        <v>17207</v>
      </c>
      <c r="C32" s="206" t="s">
        <v>17208</v>
      </c>
      <c r="D32" s="205" t="s">
        <v>680</v>
      </c>
      <c r="E32" s="207"/>
      <c r="F32" s="206" t="s">
        <v>17116</v>
      </c>
      <c r="G32" s="205" t="str">
        <f>RIGHT(B32,3)</f>
        <v>BXX</v>
      </c>
      <c r="H32" s="208">
        <v>7</v>
      </c>
      <c r="I32" s="209">
        <v>40644.44</v>
      </c>
      <c r="J32" s="209">
        <f t="shared" si="1"/>
        <v>284511.08</v>
      </c>
      <c r="K32" s="210"/>
      <c r="L32" s="211" t="s">
        <v>17183</v>
      </c>
      <c r="M32" s="347"/>
    </row>
    <row r="33" spans="1:13" s="212" customFormat="1" x14ac:dyDescent="0.25">
      <c r="A33" s="205">
        <v>12</v>
      </c>
      <c r="B33" s="206" t="s">
        <v>17209</v>
      </c>
      <c r="C33" s="206" t="s">
        <v>17210</v>
      </c>
      <c r="D33" s="205" t="s">
        <v>680</v>
      </c>
      <c r="E33" s="207"/>
      <c r="F33" s="206" t="s">
        <v>17116</v>
      </c>
      <c r="G33" s="205" t="str">
        <f>RIGHT(B33,3)</f>
        <v>BXX</v>
      </c>
      <c r="H33" s="208">
        <v>206</v>
      </c>
      <c r="I33" s="209">
        <v>168.61</v>
      </c>
      <c r="J33" s="209">
        <f t="shared" si="1"/>
        <v>34733.660000000003</v>
      </c>
      <c r="K33" s="210"/>
      <c r="L33" s="211" t="s">
        <v>17183</v>
      </c>
      <c r="M33" s="347"/>
    </row>
    <row r="34" spans="1:13" s="212" customFormat="1" ht="24" x14ac:dyDescent="0.25">
      <c r="A34" s="205">
        <v>13</v>
      </c>
      <c r="B34" s="206" t="s">
        <v>17211</v>
      </c>
      <c r="C34" s="206" t="s">
        <v>17212</v>
      </c>
      <c r="D34" s="205" t="s">
        <v>680</v>
      </c>
      <c r="E34" s="207"/>
      <c r="F34" s="206" t="s">
        <v>17116</v>
      </c>
      <c r="G34" s="205" t="s">
        <v>17206</v>
      </c>
      <c r="H34" s="208">
        <v>6</v>
      </c>
      <c r="I34" s="209">
        <v>10224.83</v>
      </c>
      <c r="J34" s="209">
        <f t="shared" si="1"/>
        <v>61348.979999999996</v>
      </c>
      <c r="K34" s="210"/>
      <c r="L34" s="211" t="s">
        <v>17183</v>
      </c>
      <c r="M34" s="347"/>
    </row>
    <row r="35" spans="1:13" s="212" customFormat="1" ht="24" x14ac:dyDescent="0.25">
      <c r="A35" s="205">
        <v>14</v>
      </c>
      <c r="B35" s="206" t="s">
        <v>17213</v>
      </c>
      <c r="C35" s="206" t="s">
        <v>17214</v>
      </c>
      <c r="D35" s="205" t="s">
        <v>680</v>
      </c>
      <c r="E35" s="207"/>
      <c r="F35" s="206" t="s">
        <v>17116</v>
      </c>
      <c r="G35" s="205" t="s">
        <v>17206</v>
      </c>
      <c r="H35" s="208">
        <v>11</v>
      </c>
      <c r="I35" s="209">
        <v>489.87</v>
      </c>
      <c r="J35" s="209">
        <f t="shared" si="1"/>
        <v>5388.57</v>
      </c>
      <c r="K35" s="210"/>
      <c r="L35" s="211" t="s">
        <v>17183</v>
      </c>
      <c r="M35" s="347"/>
    </row>
    <row r="36" spans="1:13" s="212" customFormat="1" ht="24" x14ac:dyDescent="0.25">
      <c r="A36" s="205">
        <v>15</v>
      </c>
      <c r="B36" s="206" t="s">
        <v>17215</v>
      </c>
      <c r="C36" s="206" t="s">
        <v>17216</v>
      </c>
      <c r="D36" s="205" t="s">
        <v>680</v>
      </c>
      <c r="E36" s="207"/>
      <c r="F36" s="206" t="s">
        <v>17116</v>
      </c>
      <c r="G36" s="205" t="str">
        <f>RIGHT(B36,3)</f>
        <v>BXX</v>
      </c>
      <c r="H36" s="208">
        <v>24</v>
      </c>
      <c r="I36" s="209">
        <v>29141.5</v>
      </c>
      <c r="J36" s="209">
        <f t="shared" si="1"/>
        <v>699396</v>
      </c>
      <c r="K36" s="210"/>
      <c r="L36" s="211" t="s">
        <v>17183</v>
      </c>
      <c r="M36" s="347"/>
    </row>
    <row r="37" spans="1:13" s="212" customFormat="1" ht="24" x14ac:dyDescent="0.25">
      <c r="A37" s="205">
        <v>16</v>
      </c>
      <c r="B37" s="206" t="s">
        <v>17217</v>
      </c>
      <c r="C37" s="206" t="s">
        <v>17218</v>
      </c>
      <c r="D37" s="205" t="s">
        <v>680</v>
      </c>
      <c r="E37" s="207"/>
      <c r="F37" s="206" t="s">
        <v>17116</v>
      </c>
      <c r="G37" s="205" t="str">
        <f>RIGHT(B37,3)</f>
        <v>BXX</v>
      </c>
      <c r="H37" s="208">
        <v>30</v>
      </c>
      <c r="I37" s="209">
        <v>1.17</v>
      </c>
      <c r="J37" s="209">
        <f t="shared" si="1"/>
        <v>35.099999999999994</v>
      </c>
      <c r="K37" s="210"/>
      <c r="L37" s="211" t="s">
        <v>17183</v>
      </c>
      <c r="M37" s="347"/>
    </row>
    <row r="38" spans="1:13" s="212" customFormat="1" x14ac:dyDescent="0.25">
      <c r="A38" s="205">
        <v>17</v>
      </c>
      <c r="B38" s="206" t="s">
        <v>17235</v>
      </c>
      <c r="C38" s="206" t="s">
        <v>17236</v>
      </c>
      <c r="D38" s="205" t="s">
        <v>680</v>
      </c>
      <c r="E38" s="207"/>
      <c r="F38" s="206" t="s">
        <v>17116</v>
      </c>
      <c r="G38" s="205" t="s">
        <v>17206</v>
      </c>
      <c r="H38" s="208">
        <v>2</v>
      </c>
      <c r="I38" s="209">
        <v>9119</v>
      </c>
      <c r="J38" s="209">
        <f t="shared" si="1"/>
        <v>18238</v>
      </c>
      <c r="K38" s="210"/>
      <c r="L38" s="211" t="s">
        <v>17183</v>
      </c>
      <c r="M38" s="347"/>
    </row>
    <row r="39" spans="1:13" s="212" customFormat="1" ht="24" x14ac:dyDescent="0.25">
      <c r="A39" s="205">
        <v>18</v>
      </c>
      <c r="B39" s="206" t="s">
        <v>17241</v>
      </c>
      <c r="C39" s="206" t="s">
        <v>17242</v>
      </c>
      <c r="D39" s="205" t="s">
        <v>680</v>
      </c>
      <c r="E39" s="207"/>
      <c r="F39" s="206" t="s">
        <v>17116</v>
      </c>
      <c r="G39" s="205" t="str">
        <f>RIGHT(B39,3)</f>
        <v>BXX</v>
      </c>
      <c r="H39" s="208">
        <v>4</v>
      </c>
      <c r="I39" s="209">
        <v>90.21</v>
      </c>
      <c r="J39" s="209">
        <f t="shared" si="1"/>
        <v>360.84</v>
      </c>
      <c r="K39" s="210"/>
      <c r="L39" s="211" t="s">
        <v>17183</v>
      </c>
      <c r="M39" s="347"/>
    </row>
    <row r="40" spans="1:13" s="212" customFormat="1" ht="24" x14ac:dyDescent="0.25">
      <c r="A40" s="205">
        <v>19</v>
      </c>
      <c r="B40" s="206" t="s">
        <v>17243</v>
      </c>
      <c r="C40" s="206" t="s">
        <v>17244</v>
      </c>
      <c r="D40" s="205" t="s">
        <v>680</v>
      </c>
      <c r="E40" s="207"/>
      <c r="F40" s="206" t="s">
        <v>17116</v>
      </c>
      <c r="G40" s="205" t="str">
        <f>RIGHT(B40,3)</f>
        <v>BXX</v>
      </c>
      <c r="H40" s="208">
        <v>83</v>
      </c>
      <c r="I40" s="209">
        <v>407.64</v>
      </c>
      <c r="J40" s="209">
        <f t="shared" si="1"/>
        <v>33834.119999999995</v>
      </c>
      <c r="K40" s="210"/>
      <c r="L40" s="211" t="s">
        <v>17183</v>
      </c>
      <c r="M40" s="347"/>
    </row>
    <row r="41" spans="1:13" s="212" customFormat="1" ht="24" x14ac:dyDescent="0.25">
      <c r="A41" s="205">
        <v>20</v>
      </c>
      <c r="B41" s="206" t="s">
        <v>17287</v>
      </c>
      <c r="C41" s="206" t="s">
        <v>17288</v>
      </c>
      <c r="D41" s="205" t="s">
        <v>680</v>
      </c>
      <c r="E41" s="207"/>
      <c r="F41" s="206" t="s">
        <v>17116</v>
      </c>
      <c r="G41" s="205" t="s">
        <v>17206</v>
      </c>
      <c r="H41" s="208">
        <v>7</v>
      </c>
      <c r="I41" s="209">
        <v>18316.54</v>
      </c>
      <c r="J41" s="209">
        <f t="shared" si="1"/>
        <v>128215.78</v>
      </c>
      <c r="K41" s="210"/>
      <c r="L41" s="211" t="s">
        <v>17183</v>
      </c>
      <c r="M41" s="347"/>
    </row>
    <row r="42" spans="1:13" s="212" customFormat="1" ht="24" x14ac:dyDescent="0.25">
      <c r="A42" s="205">
        <v>21</v>
      </c>
      <c r="B42" s="206" t="s">
        <v>17289</v>
      </c>
      <c r="C42" s="206" t="s">
        <v>17290</v>
      </c>
      <c r="D42" s="205" t="s">
        <v>680</v>
      </c>
      <c r="E42" s="207"/>
      <c r="F42" s="206" t="s">
        <v>17116</v>
      </c>
      <c r="G42" s="205" t="str">
        <f>RIGHT(B42,3)</f>
        <v>BXX</v>
      </c>
      <c r="H42" s="208">
        <v>7</v>
      </c>
      <c r="I42" s="209">
        <v>735.5</v>
      </c>
      <c r="J42" s="209">
        <f t="shared" si="1"/>
        <v>5148.5</v>
      </c>
      <c r="K42" s="210"/>
      <c r="L42" s="211" t="s">
        <v>17183</v>
      </c>
      <c r="M42" s="347"/>
    </row>
    <row r="43" spans="1:13" s="212" customFormat="1" ht="24" x14ac:dyDescent="0.25">
      <c r="A43" s="205">
        <v>22</v>
      </c>
      <c r="B43" s="206" t="s">
        <v>17291</v>
      </c>
      <c r="C43" s="206" t="s">
        <v>17292</v>
      </c>
      <c r="D43" s="205" t="s">
        <v>680</v>
      </c>
      <c r="E43" s="207"/>
      <c r="F43" s="206" t="s">
        <v>17116</v>
      </c>
      <c r="G43" s="205" t="str">
        <f>RIGHT(B43,3)</f>
        <v>BXX</v>
      </c>
      <c r="H43" s="208">
        <v>1</v>
      </c>
      <c r="I43" s="209">
        <v>1</v>
      </c>
      <c r="J43" s="209">
        <f t="shared" si="1"/>
        <v>1</v>
      </c>
      <c r="K43" s="210"/>
      <c r="L43" s="211" t="s">
        <v>17183</v>
      </c>
      <c r="M43" s="347"/>
    </row>
    <row r="44" spans="1:13" s="212" customFormat="1" ht="24" x14ac:dyDescent="0.25">
      <c r="A44" s="205">
        <v>23</v>
      </c>
      <c r="B44" s="206" t="s">
        <v>17249</v>
      </c>
      <c r="C44" s="206" t="s">
        <v>17250</v>
      </c>
      <c r="D44" s="205" t="s">
        <v>680</v>
      </c>
      <c r="E44" s="207"/>
      <c r="F44" s="206" t="s">
        <v>17116</v>
      </c>
      <c r="G44" s="205" t="str">
        <f>RIGHT(B44,3)</f>
        <v>BXX</v>
      </c>
      <c r="H44" s="208">
        <v>86</v>
      </c>
      <c r="I44" s="209">
        <v>192.94</v>
      </c>
      <c r="J44" s="209">
        <f t="shared" si="1"/>
        <v>16592.84</v>
      </c>
      <c r="K44" s="210"/>
      <c r="L44" s="211" t="s">
        <v>17183</v>
      </c>
      <c r="M44" s="347"/>
    </row>
    <row r="45" spans="1:13" s="212" customFormat="1" ht="24" x14ac:dyDescent="0.25">
      <c r="A45" s="205">
        <v>24</v>
      </c>
      <c r="B45" s="206" t="s">
        <v>17257</v>
      </c>
      <c r="C45" s="206" t="s">
        <v>17258</v>
      </c>
      <c r="D45" s="205" t="s">
        <v>680</v>
      </c>
      <c r="E45" s="207"/>
      <c r="F45" s="206" t="s">
        <v>17116</v>
      </c>
      <c r="G45" s="205" t="str">
        <f>RIGHT(B45,3)</f>
        <v>BXX</v>
      </c>
      <c r="H45" s="208">
        <v>2</v>
      </c>
      <c r="I45" s="209">
        <v>1</v>
      </c>
      <c r="J45" s="209">
        <f t="shared" si="1"/>
        <v>2</v>
      </c>
      <c r="K45" s="210"/>
      <c r="L45" s="211" t="s">
        <v>17183</v>
      </c>
      <c r="M45" s="347"/>
    </row>
    <row r="46" spans="1:13" s="212" customFormat="1" ht="24" x14ac:dyDescent="0.25">
      <c r="A46" s="205">
        <v>25</v>
      </c>
      <c r="B46" s="206" t="s">
        <v>17259</v>
      </c>
      <c r="C46" s="206" t="s">
        <v>17260</v>
      </c>
      <c r="D46" s="205" t="s">
        <v>680</v>
      </c>
      <c r="E46" s="207"/>
      <c r="F46" s="206" t="s">
        <v>17116</v>
      </c>
      <c r="G46" s="205" t="str">
        <f>RIGHT(B46,3)</f>
        <v>BXX</v>
      </c>
      <c r="H46" s="208">
        <v>30</v>
      </c>
      <c r="I46" s="209">
        <v>1701.71</v>
      </c>
      <c r="J46" s="209">
        <f t="shared" si="1"/>
        <v>51051.3</v>
      </c>
      <c r="K46" s="210"/>
      <c r="L46" s="211" t="s">
        <v>17183</v>
      </c>
      <c r="M46" s="347"/>
    </row>
    <row r="47" spans="1:13" s="212" customFormat="1" ht="24" x14ac:dyDescent="0.25">
      <c r="A47" s="205">
        <v>26</v>
      </c>
      <c r="B47" s="206" t="s">
        <v>17367</v>
      </c>
      <c r="C47" s="206" t="s">
        <v>17316</v>
      </c>
      <c r="D47" s="205" t="s">
        <v>680</v>
      </c>
      <c r="E47" s="207"/>
      <c r="F47" s="206" t="s">
        <v>17116</v>
      </c>
      <c r="G47" s="205" t="s">
        <v>17206</v>
      </c>
      <c r="H47" s="208">
        <v>1</v>
      </c>
      <c r="I47" s="209">
        <v>1</v>
      </c>
      <c r="J47" s="209">
        <f t="shared" si="1"/>
        <v>1</v>
      </c>
      <c r="K47" s="210"/>
      <c r="L47" s="211" t="s">
        <v>17183</v>
      </c>
      <c r="M47" s="347"/>
    </row>
    <row r="48" spans="1:13" s="212" customFormat="1" ht="24" x14ac:dyDescent="0.25">
      <c r="A48" s="205">
        <v>27</v>
      </c>
      <c r="B48" s="206" t="s">
        <v>17261</v>
      </c>
      <c r="C48" s="206" t="s">
        <v>17262</v>
      </c>
      <c r="D48" s="205" t="s">
        <v>680</v>
      </c>
      <c r="E48" s="207"/>
      <c r="F48" s="206" t="s">
        <v>17116</v>
      </c>
      <c r="G48" s="205" t="s">
        <v>17206</v>
      </c>
      <c r="H48" s="208">
        <v>1</v>
      </c>
      <c r="I48" s="209">
        <v>1</v>
      </c>
      <c r="J48" s="209">
        <f t="shared" si="1"/>
        <v>1</v>
      </c>
      <c r="K48" s="210"/>
      <c r="L48" s="211" t="s">
        <v>17183</v>
      </c>
      <c r="M48" s="347"/>
    </row>
    <row r="49" spans="1:13" s="212" customFormat="1" ht="24" x14ac:dyDescent="0.25">
      <c r="A49" s="205">
        <v>28</v>
      </c>
      <c r="B49" s="206" t="s">
        <v>17263</v>
      </c>
      <c r="C49" s="206" t="s">
        <v>17264</v>
      </c>
      <c r="D49" s="205" t="s">
        <v>680</v>
      </c>
      <c r="E49" s="207"/>
      <c r="F49" s="206" t="s">
        <v>17116</v>
      </c>
      <c r="G49" s="205" t="s">
        <v>17206</v>
      </c>
      <c r="H49" s="208">
        <v>80</v>
      </c>
      <c r="I49" s="209">
        <v>1720.5</v>
      </c>
      <c r="J49" s="209">
        <f t="shared" si="1"/>
        <v>137640</v>
      </c>
      <c r="K49" s="210"/>
      <c r="L49" s="211" t="s">
        <v>17183</v>
      </c>
      <c r="M49" s="347"/>
    </row>
    <row r="50" spans="1:13" s="212" customFormat="1" ht="24" x14ac:dyDescent="0.25">
      <c r="A50" s="205">
        <v>29</v>
      </c>
      <c r="B50" s="206" t="s">
        <v>17265</v>
      </c>
      <c r="C50" s="206" t="s">
        <v>17266</v>
      </c>
      <c r="D50" s="205" t="s">
        <v>680</v>
      </c>
      <c r="E50" s="207"/>
      <c r="F50" s="206" t="s">
        <v>17116</v>
      </c>
      <c r="G50" s="205" t="s">
        <v>17206</v>
      </c>
      <c r="H50" s="208">
        <v>3</v>
      </c>
      <c r="I50" s="209">
        <v>3330.38</v>
      </c>
      <c r="J50" s="209">
        <f t="shared" si="1"/>
        <v>9991.14</v>
      </c>
      <c r="K50" s="210"/>
      <c r="L50" s="211" t="s">
        <v>17183</v>
      </c>
      <c r="M50" s="347"/>
    </row>
    <row r="51" spans="1:13" s="212" customFormat="1" ht="24" x14ac:dyDescent="0.25">
      <c r="A51" s="205">
        <v>30</v>
      </c>
      <c r="B51" s="206" t="s">
        <v>17267</v>
      </c>
      <c r="C51" s="206" t="s">
        <v>17268</v>
      </c>
      <c r="D51" s="205" t="s">
        <v>680</v>
      </c>
      <c r="E51" s="207"/>
      <c r="F51" s="206" t="s">
        <v>17116</v>
      </c>
      <c r="G51" s="205" t="str">
        <f t="shared" ref="G51:G59" si="2">RIGHT(B51,3)</f>
        <v>BXX</v>
      </c>
      <c r="H51" s="208">
        <v>4</v>
      </c>
      <c r="I51" s="209">
        <v>15438.67</v>
      </c>
      <c r="J51" s="209">
        <f t="shared" si="1"/>
        <v>61754.68</v>
      </c>
      <c r="K51" s="210"/>
      <c r="L51" s="211" t="s">
        <v>17183</v>
      </c>
      <c r="M51" s="347"/>
    </row>
    <row r="52" spans="1:13" s="212" customFormat="1" ht="24" x14ac:dyDescent="0.25">
      <c r="A52" s="205">
        <v>31</v>
      </c>
      <c r="B52" s="206" t="s">
        <v>17269</v>
      </c>
      <c r="C52" s="206" t="s">
        <v>17270</v>
      </c>
      <c r="D52" s="205" t="s">
        <v>680</v>
      </c>
      <c r="E52" s="207"/>
      <c r="F52" s="206" t="s">
        <v>17189</v>
      </c>
      <c r="G52" s="205" t="str">
        <f t="shared" si="2"/>
        <v>BXX</v>
      </c>
      <c r="H52" s="208">
        <v>29</v>
      </c>
      <c r="I52" s="209">
        <v>1705.94</v>
      </c>
      <c r="J52" s="209">
        <f t="shared" si="1"/>
        <v>49472.26</v>
      </c>
      <c r="K52" s="210"/>
      <c r="L52" s="211" t="s">
        <v>17183</v>
      </c>
      <c r="M52" s="347"/>
    </row>
    <row r="53" spans="1:13" s="212" customFormat="1" ht="24" x14ac:dyDescent="0.25">
      <c r="A53" s="205">
        <v>32</v>
      </c>
      <c r="B53" s="206" t="s">
        <v>17271</v>
      </c>
      <c r="C53" s="206" t="s">
        <v>17272</v>
      </c>
      <c r="D53" s="205" t="s">
        <v>680</v>
      </c>
      <c r="E53" s="207"/>
      <c r="F53" s="206" t="s">
        <v>17189</v>
      </c>
      <c r="G53" s="205" t="str">
        <f t="shared" si="2"/>
        <v>BXX</v>
      </c>
      <c r="H53" s="208">
        <v>8</v>
      </c>
      <c r="I53" s="209">
        <v>130137.89</v>
      </c>
      <c r="J53" s="209">
        <f t="shared" si="1"/>
        <v>1041103.12</v>
      </c>
      <c r="K53" s="210"/>
      <c r="L53" s="211" t="s">
        <v>17183</v>
      </c>
      <c r="M53" s="347"/>
    </row>
    <row r="54" spans="1:13" s="212" customFormat="1" ht="24" x14ac:dyDescent="0.25">
      <c r="A54" s="205">
        <v>33</v>
      </c>
      <c r="B54" s="206" t="s">
        <v>17273</v>
      </c>
      <c r="C54" s="206" t="s">
        <v>17274</v>
      </c>
      <c r="D54" s="205" t="s">
        <v>680</v>
      </c>
      <c r="E54" s="207"/>
      <c r="F54" s="206" t="s">
        <v>17116</v>
      </c>
      <c r="G54" s="205" t="str">
        <f t="shared" si="2"/>
        <v>BXX</v>
      </c>
      <c r="H54" s="208">
        <v>2</v>
      </c>
      <c r="I54" s="209">
        <v>15059.5</v>
      </c>
      <c r="J54" s="209">
        <f t="shared" si="1"/>
        <v>30119</v>
      </c>
      <c r="K54" s="210"/>
      <c r="L54" s="211" t="s">
        <v>17183</v>
      </c>
      <c r="M54" s="347"/>
    </row>
    <row r="55" spans="1:13" s="212" customFormat="1" ht="24" x14ac:dyDescent="0.25">
      <c r="A55" s="205">
        <v>34</v>
      </c>
      <c r="B55" s="206" t="s">
        <v>17275</v>
      </c>
      <c r="C55" s="206" t="s">
        <v>17276</v>
      </c>
      <c r="D55" s="205" t="s">
        <v>680</v>
      </c>
      <c r="E55" s="207"/>
      <c r="F55" s="206" t="s">
        <v>17116</v>
      </c>
      <c r="G55" s="205" t="str">
        <f t="shared" si="2"/>
        <v>BXX</v>
      </c>
      <c r="H55" s="208">
        <v>19</v>
      </c>
      <c r="I55" s="209">
        <v>1</v>
      </c>
      <c r="J55" s="209">
        <f t="shared" si="1"/>
        <v>19</v>
      </c>
      <c r="K55" s="210"/>
      <c r="L55" s="211" t="s">
        <v>17183</v>
      </c>
      <c r="M55" s="347"/>
    </row>
    <row r="56" spans="1:13" s="212" customFormat="1" ht="24" x14ac:dyDescent="0.25">
      <c r="A56" s="205">
        <v>35</v>
      </c>
      <c r="B56" s="206" t="s">
        <v>17277</v>
      </c>
      <c r="C56" s="206" t="s">
        <v>17278</v>
      </c>
      <c r="D56" s="205" t="s">
        <v>680</v>
      </c>
      <c r="E56" s="207"/>
      <c r="F56" s="206" t="s">
        <v>17116</v>
      </c>
      <c r="G56" s="205" t="str">
        <f t="shared" si="2"/>
        <v>BXX</v>
      </c>
      <c r="H56" s="208">
        <v>5</v>
      </c>
      <c r="I56" s="209">
        <v>9184.57</v>
      </c>
      <c r="J56" s="209">
        <f t="shared" si="1"/>
        <v>45922.85</v>
      </c>
      <c r="K56" s="210"/>
      <c r="L56" s="211" t="s">
        <v>17183</v>
      </c>
      <c r="M56" s="347"/>
    </row>
    <row r="57" spans="1:13" s="212" customFormat="1" ht="24" x14ac:dyDescent="0.25">
      <c r="A57" s="205">
        <v>36</v>
      </c>
      <c r="B57" s="206" t="s">
        <v>17279</v>
      </c>
      <c r="C57" s="206" t="s">
        <v>17280</v>
      </c>
      <c r="D57" s="205" t="s">
        <v>680</v>
      </c>
      <c r="E57" s="207"/>
      <c r="F57" s="206" t="s">
        <v>17116</v>
      </c>
      <c r="G57" s="205" t="str">
        <f t="shared" si="2"/>
        <v>BXX</v>
      </c>
      <c r="H57" s="208">
        <v>3</v>
      </c>
      <c r="I57" s="209">
        <v>1</v>
      </c>
      <c r="J57" s="209">
        <f t="shared" si="1"/>
        <v>3</v>
      </c>
      <c r="K57" s="210"/>
      <c r="L57" s="211" t="s">
        <v>17183</v>
      </c>
      <c r="M57" s="347"/>
    </row>
    <row r="58" spans="1:13" s="212" customFormat="1" ht="24" x14ac:dyDescent="0.25">
      <c r="A58" s="205">
        <v>37</v>
      </c>
      <c r="B58" s="206" t="s">
        <v>17283</v>
      </c>
      <c r="C58" s="206" t="s">
        <v>17284</v>
      </c>
      <c r="D58" s="205" t="s">
        <v>680</v>
      </c>
      <c r="E58" s="207"/>
      <c r="F58" s="206" t="s">
        <v>17116</v>
      </c>
      <c r="G58" s="205" t="str">
        <f t="shared" si="2"/>
        <v>BXX</v>
      </c>
      <c r="H58" s="208">
        <v>1</v>
      </c>
      <c r="I58" s="209">
        <v>27134</v>
      </c>
      <c r="J58" s="209">
        <f t="shared" si="1"/>
        <v>27134</v>
      </c>
      <c r="K58" s="210"/>
      <c r="L58" s="211" t="s">
        <v>17183</v>
      </c>
      <c r="M58" s="347"/>
    </row>
    <row r="59" spans="1:13" s="212" customFormat="1" ht="36" x14ac:dyDescent="0.25">
      <c r="A59" s="205">
        <v>38</v>
      </c>
      <c r="B59" s="206" t="s">
        <v>17285</v>
      </c>
      <c r="C59" s="206" t="s">
        <v>17286</v>
      </c>
      <c r="D59" s="205" t="s">
        <v>680</v>
      </c>
      <c r="E59" s="207"/>
      <c r="F59" s="206" t="s">
        <v>17116</v>
      </c>
      <c r="G59" s="205" t="str">
        <f t="shared" si="2"/>
        <v>BXX</v>
      </c>
      <c r="H59" s="208">
        <v>3</v>
      </c>
      <c r="I59" s="209">
        <v>1</v>
      </c>
      <c r="J59" s="209">
        <f t="shared" si="1"/>
        <v>3</v>
      </c>
      <c r="K59" s="210"/>
      <c r="L59" s="211" t="s">
        <v>17183</v>
      </c>
      <c r="M59" s="347"/>
    </row>
    <row r="60" spans="1:13" s="212" customFormat="1" ht="36" x14ac:dyDescent="0.25">
      <c r="A60" s="205">
        <v>39</v>
      </c>
      <c r="B60" s="206" t="s">
        <v>17368</v>
      </c>
      <c r="C60" s="206" t="s">
        <v>17369</v>
      </c>
      <c r="D60" s="205" t="s">
        <v>680</v>
      </c>
      <c r="E60" s="207"/>
      <c r="F60" s="206" t="s">
        <v>17116</v>
      </c>
      <c r="G60" s="205" t="s">
        <v>17206</v>
      </c>
      <c r="H60" s="208">
        <v>1</v>
      </c>
      <c r="I60" s="209">
        <v>1</v>
      </c>
      <c r="J60" s="209">
        <f t="shared" si="1"/>
        <v>1</v>
      </c>
      <c r="K60" s="210"/>
      <c r="L60" s="211" t="s">
        <v>17183</v>
      </c>
      <c r="M60" s="347"/>
    </row>
    <row r="61" spans="1:13" s="212" customFormat="1" x14ac:dyDescent="0.25">
      <c r="A61" s="205">
        <v>40</v>
      </c>
      <c r="B61" s="206" t="s">
        <v>17293</v>
      </c>
      <c r="C61" s="206" t="s">
        <v>17294</v>
      </c>
      <c r="D61" s="205" t="s">
        <v>680</v>
      </c>
      <c r="E61" s="207"/>
      <c r="F61" s="206" t="s">
        <v>17116</v>
      </c>
      <c r="G61" s="205" t="s">
        <v>17354</v>
      </c>
      <c r="H61" s="208">
        <v>11</v>
      </c>
      <c r="I61" s="209">
        <v>1</v>
      </c>
      <c r="J61" s="209">
        <f t="shared" si="1"/>
        <v>11</v>
      </c>
      <c r="K61" s="346" t="s">
        <v>17295</v>
      </c>
      <c r="L61" s="211" t="s">
        <v>17183</v>
      </c>
      <c r="M61" s="347"/>
    </row>
    <row r="62" spans="1:13" s="212" customFormat="1" x14ac:dyDescent="0.25">
      <c r="A62" s="205">
        <v>41</v>
      </c>
      <c r="B62" s="206" t="s">
        <v>17298</v>
      </c>
      <c r="C62" s="206" t="s">
        <v>17199</v>
      </c>
      <c r="D62" s="205" t="s">
        <v>680</v>
      </c>
      <c r="E62" s="207"/>
      <c r="F62" s="206" t="s">
        <v>17116</v>
      </c>
      <c r="G62" s="205" t="s">
        <v>17354</v>
      </c>
      <c r="H62" s="208">
        <v>3</v>
      </c>
      <c r="I62" s="209">
        <v>1</v>
      </c>
      <c r="J62" s="209">
        <f t="shared" si="1"/>
        <v>3</v>
      </c>
      <c r="K62" s="347"/>
      <c r="L62" s="211" t="s">
        <v>17183</v>
      </c>
      <c r="M62" s="347"/>
    </row>
    <row r="63" spans="1:13" s="212" customFormat="1" ht="24" x14ac:dyDescent="0.25">
      <c r="A63" s="205">
        <v>42</v>
      </c>
      <c r="B63" s="206" t="s">
        <v>17300</v>
      </c>
      <c r="C63" s="206" t="s">
        <v>17301</v>
      </c>
      <c r="D63" s="205" t="s">
        <v>680</v>
      </c>
      <c r="E63" s="207"/>
      <c r="F63" s="206" t="s">
        <v>17116</v>
      </c>
      <c r="G63" s="205" t="str">
        <f>RIGHT(B63,3)</f>
        <v>CXA</v>
      </c>
      <c r="H63" s="208">
        <v>1</v>
      </c>
      <c r="I63" s="209">
        <v>1</v>
      </c>
      <c r="J63" s="209">
        <f t="shared" si="1"/>
        <v>1</v>
      </c>
      <c r="K63" s="347"/>
      <c r="L63" s="211" t="s">
        <v>17183</v>
      </c>
      <c r="M63" s="347"/>
    </row>
    <row r="64" spans="1:13" s="212" customFormat="1" x14ac:dyDescent="0.25">
      <c r="A64" s="205">
        <v>43</v>
      </c>
      <c r="B64" s="206" t="s">
        <v>17305</v>
      </c>
      <c r="C64" s="206" t="s">
        <v>17236</v>
      </c>
      <c r="D64" s="205" t="s">
        <v>680</v>
      </c>
      <c r="E64" s="207"/>
      <c r="F64" s="206" t="s">
        <v>17116</v>
      </c>
      <c r="G64" s="205" t="s">
        <v>17354</v>
      </c>
      <c r="H64" s="208">
        <v>1</v>
      </c>
      <c r="I64" s="209">
        <v>1</v>
      </c>
      <c r="J64" s="209">
        <f t="shared" si="1"/>
        <v>1</v>
      </c>
      <c r="K64" s="347"/>
      <c r="L64" s="211" t="s">
        <v>17183</v>
      </c>
      <c r="M64" s="347"/>
    </row>
    <row r="65" spans="1:13" s="212" customFormat="1" x14ac:dyDescent="0.25">
      <c r="A65" s="205">
        <v>44</v>
      </c>
      <c r="B65" s="206" t="s">
        <v>17308</v>
      </c>
      <c r="C65" s="206" t="s">
        <v>17252</v>
      </c>
      <c r="D65" s="205" t="s">
        <v>680</v>
      </c>
      <c r="E65" s="207"/>
      <c r="F65" s="206" t="s">
        <v>17116</v>
      </c>
      <c r="G65" s="205" t="s">
        <v>17354</v>
      </c>
      <c r="H65" s="208">
        <v>2</v>
      </c>
      <c r="I65" s="209">
        <v>1</v>
      </c>
      <c r="J65" s="209">
        <f t="shared" si="1"/>
        <v>2</v>
      </c>
      <c r="K65" s="347"/>
      <c r="L65" s="211" t="s">
        <v>17183</v>
      </c>
      <c r="M65" s="347"/>
    </row>
    <row r="66" spans="1:13" s="212" customFormat="1" x14ac:dyDescent="0.25">
      <c r="A66" s="205">
        <v>45</v>
      </c>
      <c r="B66" s="206" t="s">
        <v>17370</v>
      </c>
      <c r="C66" s="206" t="s">
        <v>17371</v>
      </c>
      <c r="D66" s="205" t="s">
        <v>680</v>
      </c>
      <c r="E66" s="207"/>
      <c r="F66" s="206" t="s">
        <v>17116</v>
      </c>
      <c r="G66" s="205" t="s">
        <v>17354</v>
      </c>
      <c r="H66" s="208">
        <v>1</v>
      </c>
      <c r="I66" s="209">
        <v>1</v>
      </c>
      <c r="J66" s="209">
        <f t="shared" si="1"/>
        <v>1</v>
      </c>
      <c r="K66" s="347"/>
      <c r="L66" s="211" t="s">
        <v>17183</v>
      </c>
      <c r="M66" s="347"/>
    </row>
    <row r="67" spans="1:13" s="212" customFormat="1" ht="24" x14ac:dyDescent="0.25">
      <c r="A67" s="205">
        <v>46</v>
      </c>
      <c r="B67" s="206" t="s">
        <v>17357</v>
      </c>
      <c r="C67" s="206" t="s">
        <v>17262</v>
      </c>
      <c r="D67" s="205" t="s">
        <v>680</v>
      </c>
      <c r="E67" s="207"/>
      <c r="F67" s="206" t="s">
        <v>17116</v>
      </c>
      <c r="G67" s="205" t="s">
        <v>17354</v>
      </c>
      <c r="H67" s="208">
        <v>1</v>
      </c>
      <c r="I67" s="209">
        <v>1</v>
      </c>
      <c r="J67" s="209">
        <f t="shared" si="1"/>
        <v>1</v>
      </c>
      <c r="K67" s="348"/>
      <c r="L67" s="211" t="s">
        <v>17183</v>
      </c>
      <c r="M67" s="347"/>
    </row>
    <row r="68" spans="1:13" s="212" customFormat="1" ht="24" x14ac:dyDescent="0.25">
      <c r="A68" s="205">
        <v>47</v>
      </c>
      <c r="B68" s="206" t="s">
        <v>17317</v>
      </c>
      <c r="C68" s="206" t="s">
        <v>17195</v>
      </c>
      <c r="D68" s="205" t="s">
        <v>680</v>
      </c>
      <c r="E68" s="207"/>
      <c r="F68" s="206" t="s">
        <v>17116</v>
      </c>
      <c r="G68" s="205" t="s">
        <v>17323</v>
      </c>
      <c r="H68" s="208">
        <v>3</v>
      </c>
      <c r="I68" s="209">
        <v>8.67</v>
      </c>
      <c r="J68" s="209">
        <f t="shared" si="1"/>
        <v>26.009999999999998</v>
      </c>
      <c r="K68" s="210"/>
      <c r="L68" s="211" t="s">
        <v>17183</v>
      </c>
      <c r="M68" s="347"/>
    </row>
    <row r="69" spans="1:13" s="212" customFormat="1" ht="24" x14ac:dyDescent="0.25">
      <c r="A69" s="205">
        <v>48</v>
      </c>
      <c r="B69" s="206" t="s">
        <v>17320</v>
      </c>
      <c r="C69" s="206" t="s">
        <v>17321</v>
      </c>
      <c r="D69" s="205" t="s">
        <v>680</v>
      </c>
      <c r="E69" s="207"/>
      <c r="F69" s="206" t="s">
        <v>17189</v>
      </c>
      <c r="G69" s="205" t="s">
        <v>17323</v>
      </c>
      <c r="H69" s="208">
        <v>6</v>
      </c>
      <c r="I69" s="209">
        <v>1</v>
      </c>
      <c r="J69" s="209">
        <f t="shared" si="1"/>
        <v>6</v>
      </c>
      <c r="K69" s="210"/>
      <c r="L69" s="211" t="s">
        <v>17183</v>
      </c>
      <c r="M69" s="347"/>
    </row>
    <row r="70" spans="1:13" s="212" customFormat="1" ht="24" x14ac:dyDescent="0.25">
      <c r="A70" s="205">
        <v>49</v>
      </c>
      <c r="B70" s="206" t="s">
        <v>17324</v>
      </c>
      <c r="C70" s="206" t="s">
        <v>17208</v>
      </c>
      <c r="D70" s="205" t="s">
        <v>680</v>
      </c>
      <c r="E70" s="207"/>
      <c r="F70" s="206" t="s">
        <v>17116</v>
      </c>
      <c r="G70" s="205" t="str">
        <f>RIGHT(B70,3)</f>
        <v>CXB</v>
      </c>
      <c r="H70" s="208">
        <v>3</v>
      </c>
      <c r="I70" s="209">
        <v>4.67</v>
      </c>
      <c r="J70" s="209">
        <f t="shared" si="1"/>
        <v>14.01</v>
      </c>
      <c r="K70" s="210"/>
      <c r="L70" s="211" t="s">
        <v>17183</v>
      </c>
      <c r="M70" s="347"/>
    </row>
    <row r="71" spans="1:13" s="212" customFormat="1" x14ac:dyDescent="0.25">
      <c r="A71" s="205">
        <v>50</v>
      </c>
      <c r="B71" s="206" t="s">
        <v>17329</v>
      </c>
      <c r="C71" s="206" t="s">
        <v>17210</v>
      </c>
      <c r="D71" s="205" t="s">
        <v>680</v>
      </c>
      <c r="E71" s="207"/>
      <c r="F71" s="206" t="s">
        <v>17116</v>
      </c>
      <c r="G71" s="205" t="s">
        <v>17323</v>
      </c>
      <c r="H71" s="208">
        <v>6</v>
      </c>
      <c r="I71" s="209">
        <v>1</v>
      </c>
      <c r="J71" s="209">
        <f t="shared" si="1"/>
        <v>6</v>
      </c>
      <c r="K71" s="210"/>
      <c r="L71" s="211" t="s">
        <v>17183</v>
      </c>
      <c r="M71" s="347"/>
    </row>
    <row r="72" spans="1:13" s="212" customFormat="1" ht="24" x14ac:dyDescent="0.25">
      <c r="A72" s="205">
        <v>51</v>
      </c>
      <c r="B72" s="206" t="s">
        <v>17330</v>
      </c>
      <c r="C72" s="206" t="s">
        <v>17212</v>
      </c>
      <c r="D72" s="205" t="s">
        <v>680</v>
      </c>
      <c r="E72" s="207"/>
      <c r="F72" s="206" t="s">
        <v>17116</v>
      </c>
      <c r="G72" s="205" t="s">
        <v>17323</v>
      </c>
      <c r="H72" s="208">
        <v>1</v>
      </c>
      <c r="I72" s="209">
        <v>1</v>
      </c>
      <c r="J72" s="209">
        <f t="shared" si="1"/>
        <v>1</v>
      </c>
      <c r="K72" s="210"/>
      <c r="L72" s="211" t="s">
        <v>17183</v>
      </c>
      <c r="M72" s="347"/>
    </row>
    <row r="73" spans="1:13" s="212" customFormat="1" ht="24" x14ac:dyDescent="0.25">
      <c r="A73" s="205">
        <v>52</v>
      </c>
      <c r="B73" s="206" t="s">
        <v>17331</v>
      </c>
      <c r="C73" s="206" t="s">
        <v>17214</v>
      </c>
      <c r="D73" s="205" t="s">
        <v>680</v>
      </c>
      <c r="E73" s="207"/>
      <c r="F73" s="206" t="s">
        <v>17116</v>
      </c>
      <c r="G73" s="205" t="str">
        <f>RIGHT(B73,3)</f>
        <v>CXB</v>
      </c>
      <c r="H73" s="208">
        <v>8</v>
      </c>
      <c r="I73" s="209">
        <v>1</v>
      </c>
      <c r="J73" s="209">
        <f t="shared" si="1"/>
        <v>8</v>
      </c>
      <c r="K73" s="210"/>
      <c r="L73" s="211" t="s">
        <v>17183</v>
      </c>
      <c r="M73" s="347"/>
    </row>
    <row r="74" spans="1:13" s="212" customFormat="1" ht="24" x14ac:dyDescent="0.25">
      <c r="A74" s="205">
        <v>53</v>
      </c>
      <c r="B74" s="206" t="s">
        <v>17332</v>
      </c>
      <c r="C74" s="206" t="s">
        <v>17216</v>
      </c>
      <c r="D74" s="205" t="s">
        <v>680</v>
      </c>
      <c r="E74" s="207"/>
      <c r="F74" s="206" t="s">
        <v>17116</v>
      </c>
      <c r="G74" s="205" t="str">
        <f>RIGHT(B74,3)</f>
        <v>CXB</v>
      </c>
      <c r="H74" s="208">
        <v>16</v>
      </c>
      <c r="I74" s="209">
        <v>1.44</v>
      </c>
      <c r="J74" s="209">
        <f t="shared" si="1"/>
        <v>23.04</v>
      </c>
      <c r="K74" s="210"/>
      <c r="L74" s="211" t="s">
        <v>17183</v>
      </c>
      <c r="M74" s="347"/>
    </row>
    <row r="75" spans="1:13" s="212" customFormat="1" ht="24" x14ac:dyDescent="0.25">
      <c r="A75" s="205">
        <v>54</v>
      </c>
      <c r="B75" s="206" t="s">
        <v>17372</v>
      </c>
      <c r="C75" s="206" t="s">
        <v>17248</v>
      </c>
      <c r="D75" s="205" t="s">
        <v>680</v>
      </c>
      <c r="E75" s="207"/>
      <c r="F75" s="206" t="s">
        <v>17116</v>
      </c>
      <c r="G75" s="205" t="s">
        <v>17323</v>
      </c>
      <c r="H75" s="208">
        <v>2</v>
      </c>
      <c r="I75" s="209">
        <v>1</v>
      </c>
      <c r="J75" s="209">
        <f>I75*H75</f>
        <v>2</v>
      </c>
      <c r="K75" s="210"/>
      <c r="L75" s="211" t="s">
        <v>17183</v>
      </c>
      <c r="M75" s="347"/>
    </row>
    <row r="76" spans="1:13" s="212" customFormat="1" ht="24" x14ac:dyDescent="0.25">
      <c r="A76" s="205">
        <v>55</v>
      </c>
      <c r="B76" s="206" t="s">
        <v>17339</v>
      </c>
      <c r="C76" s="206" t="s">
        <v>17264</v>
      </c>
      <c r="D76" s="205" t="s">
        <v>680</v>
      </c>
      <c r="E76" s="207"/>
      <c r="F76" s="206" t="s">
        <v>17116</v>
      </c>
      <c r="G76" s="205" t="s">
        <v>17323</v>
      </c>
      <c r="H76" s="208">
        <v>1</v>
      </c>
      <c r="I76" s="209">
        <v>32429</v>
      </c>
      <c r="J76" s="209">
        <f>I76*H76</f>
        <v>32429</v>
      </c>
      <c r="K76" s="210"/>
      <c r="L76" s="211" t="s">
        <v>17183</v>
      </c>
      <c r="M76" s="347"/>
    </row>
    <row r="77" spans="1:13" s="212" customFormat="1" ht="36" x14ac:dyDescent="0.25">
      <c r="A77" s="205">
        <v>56</v>
      </c>
      <c r="B77" s="206" t="s">
        <v>17343</v>
      </c>
      <c r="C77" s="206" t="s">
        <v>17286</v>
      </c>
      <c r="D77" s="205" t="s">
        <v>680</v>
      </c>
      <c r="E77" s="207"/>
      <c r="F77" s="206" t="s">
        <v>17116</v>
      </c>
      <c r="G77" s="205" t="s">
        <v>17323</v>
      </c>
      <c r="H77" s="208">
        <v>1</v>
      </c>
      <c r="I77" s="209">
        <v>1</v>
      </c>
      <c r="J77" s="209">
        <f>I77*H77</f>
        <v>1</v>
      </c>
      <c r="K77" s="210"/>
      <c r="L77" s="211" t="s">
        <v>17183</v>
      </c>
      <c r="M77" s="348"/>
    </row>
    <row r="78" spans="1:13" s="134" customFormat="1" x14ac:dyDescent="0.25">
      <c r="A78" s="345" t="s">
        <v>685</v>
      </c>
      <c r="B78" s="345"/>
      <c r="C78" s="345"/>
      <c r="D78" s="345"/>
      <c r="E78" s="345"/>
      <c r="F78" s="345"/>
      <c r="G78" s="345"/>
      <c r="H78" s="151">
        <f>SUM(H22:H77)</f>
        <v>822</v>
      </c>
      <c r="I78" s="143"/>
      <c r="J78" s="152">
        <f>SUM(J22:J77)</f>
        <v>3092021.9699999997</v>
      </c>
      <c r="K78" s="144"/>
      <c r="L78" s="144"/>
      <c r="M78" s="144"/>
    </row>
    <row r="80" spans="1:13" x14ac:dyDescent="0.25">
      <c r="H80" s="198">
        <f>H78+H20</f>
        <v>1258</v>
      </c>
      <c r="J80" s="198">
        <f>J78+J20</f>
        <v>21092112.969999999</v>
      </c>
    </row>
  </sheetData>
  <autoFilter ref="A4:M78" xr:uid="{F5B9F0C7-7DC1-4FAC-A169-A1562CE7F4C6}"/>
  <mergeCells count="11">
    <mergeCell ref="A20:G20"/>
    <mergeCell ref="A21:J21"/>
    <mergeCell ref="M22:M77"/>
    <mergeCell ref="K61:K67"/>
    <mergeCell ref="A78:G78"/>
    <mergeCell ref="M9:M19"/>
    <mergeCell ref="A1:M1"/>
    <mergeCell ref="A2:M2"/>
    <mergeCell ref="A3:M3"/>
    <mergeCell ref="A5:J5"/>
    <mergeCell ref="M6:M8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5D5A9-79D9-4D3C-82FC-FA75070E65B1}">
  <dimension ref="A1:HA805"/>
  <sheetViews>
    <sheetView zoomScaleNormal="100" zoomScaleSheetLayoutView="100" workbookViewId="0">
      <selection activeCell="A364" sqref="A3:XFD364"/>
    </sheetView>
  </sheetViews>
  <sheetFormatPr defaultColWidth="9.140625" defaultRowHeight="15" x14ac:dyDescent="0.25"/>
  <cols>
    <col min="1" max="1" width="7.42578125" style="2" customWidth="1"/>
    <col min="2" max="2" width="17" style="10" customWidth="1"/>
    <col min="3" max="3" width="21.28515625" style="10" customWidth="1"/>
    <col min="4" max="4" width="19.42578125" style="2" customWidth="1"/>
    <col min="5" max="5" width="15.7109375" style="22" customWidth="1"/>
    <col min="6" max="6" width="18.140625" style="22" customWidth="1"/>
    <col min="7" max="7" width="12.7109375" style="2" customWidth="1"/>
    <col min="8" max="8" width="17" style="2" customWidth="1"/>
    <col min="9" max="9" width="19.7109375" style="2" customWidth="1"/>
    <col min="10" max="10" width="14.7109375" style="2" customWidth="1"/>
    <col min="11" max="11" width="13" style="2" customWidth="1"/>
    <col min="12" max="16384" width="9.140625" style="2"/>
  </cols>
  <sheetData>
    <row r="1" spans="1:209" ht="30.75" customHeight="1" x14ac:dyDescent="0.25">
      <c r="A1" s="286" t="s">
        <v>15989</v>
      </c>
      <c r="B1" s="286"/>
      <c r="C1" s="286"/>
      <c r="D1" s="286"/>
      <c r="E1" s="286"/>
      <c r="F1" s="286"/>
      <c r="G1" s="286"/>
      <c r="H1" s="286"/>
      <c r="I1" s="286"/>
      <c r="J1" s="286"/>
      <c r="K1" s="1"/>
    </row>
    <row r="2" spans="1:209" s="87" customFormat="1" ht="33.75" customHeight="1" x14ac:dyDescent="0.25">
      <c r="A2" s="3" t="s">
        <v>0</v>
      </c>
      <c r="B2" s="3" t="s">
        <v>1</v>
      </c>
      <c r="C2" s="4" t="s">
        <v>2</v>
      </c>
      <c r="D2" s="3" t="s">
        <v>3</v>
      </c>
      <c r="E2" s="5" t="s">
        <v>4</v>
      </c>
      <c r="F2" s="5" t="s">
        <v>15988</v>
      </c>
      <c r="G2" s="3" t="s">
        <v>6</v>
      </c>
      <c r="H2" s="3" t="s">
        <v>7</v>
      </c>
      <c r="I2" s="85" t="s">
        <v>16694</v>
      </c>
      <c r="J2" s="3" t="s">
        <v>8</v>
      </c>
    </row>
    <row r="3" spans="1:209" ht="18" customHeight="1" x14ac:dyDescent="0.25">
      <c r="A3" s="6">
        <v>1</v>
      </c>
      <c r="B3" s="103" t="s">
        <v>16593</v>
      </c>
      <c r="C3" s="104" t="s">
        <v>16592</v>
      </c>
      <c r="D3" s="105" t="s">
        <v>11</v>
      </c>
      <c r="E3" s="105">
        <v>320</v>
      </c>
      <c r="F3" s="105" t="s">
        <v>22</v>
      </c>
      <c r="G3" s="105">
        <v>1990</v>
      </c>
      <c r="H3" s="7">
        <v>281246000</v>
      </c>
      <c r="I3" s="7">
        <v>0</v>
      </c>
      <c r="J3" s="6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</row>
    <row r="4" spans="1:209" ht="18" customHeight="1" x14ac:dyDescent="0.25">
      <c r="A4" s="6">
        <v>2</v>
      </c>
      <c r="B4" s="103" t="s">
        <v>16304</v>
      </c>
      <c r="C4" s="104" t="s">
        <v>16303</v>
      </c>
      <c r="D4" s="105" t="s">
        <v>9</v>
      </c>
      <c r="E4" s="105">
        <v>250</v>
      </c>
      <c r="F4" s="105" t="s">
        <v>22</v>
      </c>
      <c r="G4" s="105">
        <v>2004</v>
      </c>
      <c r="H4" s="7">
        <v>233049000</v>
      </c>
      <c r="I4" s="7">
        <v>0</v>
      </c>
      <c r="J4" s="6"/>
    </row>
    <row r="5" spans="1:209" ht="18" customHeight="1" x14ac:dyDescent="0.25">
      <c r="A5" s="6">
        <v>3</v>
      </c>
      <c r="B5" s="103" t="s">
        <v>16286</v>
      </c>
      <c r="C5" s="104" t="s">
        <v>16285</v>
      </c>
      <c r="D5" s="105" t="s">
        <v>11</v>
      </c>
      <c r="E5" s="105">
        <v>75</v>
      </c>
      <c r="F5" s="105" t="s">
        <v>12</v>
      </c>
      <c r="G5" s="105">
        <v>2002</v>
      </c>
      <c r="H5" s="7">
        <v>2116698</v>
      </c>
      <c r="I5" s="7">
        <v>0</v>
      </c>
      <c r="J5" s="6"/>
    </row>
    <row r="6" spans="1:209" ht="18" customHeight="1" x14ac:dyDescent="0.25">
      <c r="A6" s="6">
        <v>4</v>
      </c>
      <c r="B6" s="103" t="s">
        <v>16378</v>
      </c>
      <c r="C6" s="104" t="s">
        <v>16377</v>
      </c>
      <c r="D6" s="105" t="s">
        <v>11</v>
      </c>
      <c r="E6" s="105">
        <v>75</v>
      </c>
      <c r="F6" s="105" t="s">
        <v>12</v>
      </c>
      <c r="G6" s="105">
        <v>2002</v>
      </c>
      <c r="H6" s="7">
        <v>2116698</v>
      </c>
      <c r="I6" s="7">
        <v>0</v>
      </c>
      <c r="J6" s="6"/>
    </row>
    <row r="7" spans="1:209" ht="18" customHeight="1" x14ac:dyDescent="0.25">
      <c r="A7" s="6">
        <v>5</v>
      </c>
      <c r="B7" s="103" t="s">
        <v>16380</v>
      </c>
      <c r="C7" s="104" t="s">
        <v>16379</v>
      </c>
      <c r="D7" s="105" t="s">
        <v>9</v>
      </c>
      <c r="E7" s="105">
        <v>75</v>
      </c>
      <c r="F7" s="105" t="s">
        <v>12</v>
      </c>
      <c r="G7" s="105">
        <v>2000</v>
      </c>
      <c r="H7" s="7">
        <v>78055000</v>
      </c>
      <c r="I7" s="7">
        <v>0</v>
      </c>
      <c r="J7" s="6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</row>
    <row r="8" spans="1:209" ht="18" customHeight="1" x14ac:dyDescent="0.25">
      <c r="A8" s="6">
        <v>6</v>
      </c>
      <c r="B8" s="103" t="s">
        <v>16609</v>
      </c>
      <c r="C8" s="104" t="s">
        <v>16608</v>
      </c>
      <c r="D8" s="105" t="s">
        <v>11</v>
      </c>
      <c r="E8" s="105">
        <v>75</v>
      </c>
      <c r="F8" s="105" t="s">
        <v>12</v>
      </c>
      <c r="G8" s="105">
        <v>1996</v>
      </c>
      <c r="H8" s="7">
        <v>78055000</v>
      </c>
      <c r="I8" s="7">
        <v>0</v>
      </c>
      <c r="J8" s="6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</row>
    <row r="9" spans="1:209" ht="18" customHeight="1" x14ac:dyDescent="0.25">
      <c r="A9" s="6">
        <v>7</v>
      </c>
      <c r="B9" s="103" t="s">
        <v>16613</v>
      </c>
      <c r="C9" s="104" t="s">
        <v>16612</v>
      </c>
      <c r="D9" s="105" t="s">
        <v>17</v>
      </c>
      <c r="E9" s="105">
        <v>100</v>
      </c>
      <c r="F9" s="105" t="s">
        <v>12</v>
      </c>
      <c r="G9" s="105">
        <v>1997</v>
      </c>
      <c r="H9" s="7">
        <v>92490000</v>
      </c>
      <c r="I9" s="7">
        <v>0</v>
      </c>
      <c r="J9" s="6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</row>
    <row r="10" spans="1:209" ht="18" customHeight="1" x14ac:dyDescent="0.25">
      <c r="A10" s="6">
        <v>8</v>
      </c>
      <c r="B10" s="103" t="s">
        <v>16005</v>
      </c>
      <c r="C10" s="104" t="s">
        <v>16004</v>
      </c>
      <c r="D10" s="105" t="s">
        <v>11</v>
      </c>
      <c r="E10" s="105">
        <v>100</v>
      </c>
      <c r="F10" s="105" t="s">
        <v>12</v>
      </c>
      <c r="G10" s="105">
        <v>2001</v>
      </c>
      <c r="H10" s="7">
        <v>92490000</v>
      </c>
      <c r="I10" s="7">
        <v>0</v>
      </c>
      <c r="J10" s="6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</row>
    <row r="11" spans="1:209" ht="18" customHeight="1" x14ac:dyDescent="0.25">
      <c r="A11" s="6">
        <v>9</v>
      </c>
      <c r="B11" s="103" t="s">
        <v>16282</v>
      </c>
      <c r="C11" s="104" t="s">
        <v>16281</v>
      </c>
      <c r="D11" s="105" t="s">
        <v>9</v>
      </c>
      <c r="E11" s="105">
        <v>100</v>
      </c>
      <c r="F11" s="105" t="s">
        <v>12</v>
      </c>
      <c r="G11" s="105">
        <v>2002</v>
      </c>
      <c r="H11" s="7">
        <v>92490000</v>
      </c>
      <c r="I11" s="7">
        <v>0</v>
      </c>
      <c r="J11" s="6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</row>
    <row r="12" spans="1:209" ht="18" customHeight="1" x14ac:dyDescent="0.25">
      <c r="A12" s="6">
        <v>10</v>
      </c>
      <c r="B12" s="103" t="s">
        <v>16382</v>
      </c>
      <c r="C12" s="104" t="s">
        <v>16381</v>
      </c>
      <c r="D12" s="105" t="s">
        <v>11</v>
      </c>
      <c r="E12" s="105">
        <v>100</v>
      </c>
      <c r="F12" s="105" t="s">
        <v>12</v>
      </c>
      <c r="G12" s="105">
        <v>1996</v>
      </c>
      <c r="H12" s="7">
        <v>92490000</v>
      </c>
      <c r="I12" s="7">
        <v>0</v>
      </c>
      <c r="J12" s="6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</row>
    <row r="13" spans="1:209" ht="18" customHeight="1" x14ac:dyDescent="0.25">
      <c r="A13" s="6">
        <v>11</v>
      </c>
      <c r="B13" s="103" t="s">
        <v>16098</v>
      </c>
      <c r="C13" s="104" t="s">
        <v>16097</v>
      </c>
      <c r="D13" s="105" t="s">
        <v>11</v>
      </c>
      <c r="E13" s="105">
        <v>100</v>
      </c>
      <c r="F13" s="105" t="s">
        <v>12</v>
      </c>
      <c r="G13" s="105">
        <v>1996</v>
      </c>
      <c r="H13" s="7">
        <v>92490000</v>
      </c>
      <c r="I13" s="7">
        <v>0</v>
      </c>
      <c r="J13" s="6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</row>
    <row r="14" spans="1:209" ht="18" customHeight="1" x14ac:dyDescent="0.25">
      <c r="A14" s="6">
        <v>12</v>
      </c>
      <c r="B14" s="103" t="s">
        <v>16290</v>
      </c>
      <c r="C14" s="104" t="s">
        <v>16289</v>
      </c>
      <c r="D14" s="105" t="s">
        <v>11</v>
      </c>
      <c r="E14" s="105">
        <v>100</v>
      </c>
      <c r="F14" s="105" t="s">
        <v>12</v>
      </c>
      <c r="G14" s="105">
        <v>1996</v>
      </c>
      <c r="H14" s="7">
        <v>92490000</v>
      </c>
      <c r="I14" s="7">
        <v>0</v>
      </c>
      <c r="J14" s="6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</row>
    <row r="15" spans="1:209" ht="18" customHeight="1" x14ac:dyDescent="0.25">
      <c r="A15" s="6">
        <v>13</v>
      </c>
      <c r="B15" s="103" t="s">
        <v>16102</v>
      </c>
      <c r="C15" s="104" t="s">
        <v>16101</v>
      </c>
      <c r="D15" s="105" t="s">
        <v>9</v>
      </c>
      <c r="E15" s="105">
        <v>100</v>
      </c>
      <c r="F15" s="105" t="s">
        <v>12</v>
      </c>
      <c r="G15" s="105">
        <v>1998</v>
      </c>
      <c r="H15" s="7">
        <v>92490000</v>
      </c>
      <c r="I15" s="7">
        <v>0</v>
      </c>
      <c r="J15" s="6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</row>
    <row r="16" spans="1:209" ht="18" customHeight="1" x14ac:dyDescent="0.25">
      <c r="A16" s="6">
        <v>14</v>
      </c>
      <c r="B16" s="103" t="s">
        <v>16193</v>
      </c>
      <c r="C16" s="104" t="s">
        <v>16192</v>
      </c>
      <c r="D16" s="105" t="s">
        <v>9</v>
      </c>
      <c r="E16" s="105">
        <v>100</v>
      </c>
      <c r="F16" s="105" t="s">
        <v>12</v>
      </c>
      <c r="G16" s="105">
        <v>2000</v>
      </c>
      <c r="H16" s="7">
        <v>92490000</v>
      </c>
      <c r="I16" s="7">
        <v>0</v>
      </c>
      <c r="J16" s="6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T16" s="8"/>
      <c r="GU16" s="8"/>
      <c r="GV16" s="8"/>
      <c r="GW16" s="8"/>
      <c r="GX16" s="8"/>
      <c r="GY16" s="8"/>
    </row>
    <row r="17" spans="1:209" ht="18" customHeight="1" x14ac:dyDescent="0.25">
      <c r="A17" s="6">
        <v>15</v>
      </c>
      <c r="B17" s="103" t="s">
        <v>16386</v>
      </c>
      <c r="C17" s="104" t="s">
        <v>16385</v>
      </c>
      <c r="D17" s="105" t="s">
        <v>9</v>
      </c>
      <c r="E17" s="105">
        <v>100</v>
      </c>
      <c r="F17" s="105" t="s">
        <v>12</v>
      </c>
      <c r="G17" s="105">
        <v>2000</v>
      </c>
      <c r="H17" s="7">
        <v>92490000</v>
      </c>
      <c r="I17" s="7">
        <v>0</v>
      </c>
      <c r="J17" s="6"/>
    </row>
    <row r="18" spans="1:209" ht="18" customHeight="1" x14ac:dyDescent="0.25">
      <c r="A18" s="6">
        <v>16</v>
      </c>
      <c r="B18" s="103" t="s">
        <v>16195</v>
      </c>
      <c r="C18" s="104" t="s">
        <v>16194</v>
      </c>
      <c r="D18" s="105" t="s">
        <v>9</v>
      </c>
      <c r="E18" s="105">
        <v>100</v>
      </c>
      <c r="F18" s="105" t="s">
        <v>12</v>
      </c>
      <c r="G18" s="105">
        <v>2000</v>
      </c>
      <c r="H18" s="7">
        <v>92490000</v>
      </c>
      <c r="I18" s="7">
        <v>0</v>
      </c>
      <c r="J18" s="6"/>
    </row>
    <row r="19" spans="1:209" ht="18" customHeight="1" x14ac:dyDescent="0.25">
      <c r="A19" s="6">
        <v>17</v>
      </c>
      <c r="B19" s="103" t="s">
        <v>16529</v>
      </c>
      <c r="C19" s="104" t="s">
        <v>16528</v>
      </c>
      <c r="D19" s="105" t="s">
        <v>11</v>
      </c>
      <c r="E19" s="105">
        <v>100</v>
      </c>
      <c r="F19" s="105" t="s">
        <v>12</v>
      </c>
      <c r="G19" s="105">
        <v>1996</v>
      </c>
      <c r="H19" s="7">
        <v>92490000</v>
      </c>
      <c r="I19" s="7">
        <v>0</v>
      </c>
      <c r="J19" s="6"/>
    </row>
    <row r="20" spans="1:209" ht="18" customHeight="1" x14ac:dyDescent="0.25">
      <c r="A20" s="6">
        <v>18</v>
      </c>
      <c r="B20" s="103" t="s">
        <v>16007</v>
      </c>
      <c r="C20" s="104" t="s">
        <v>16006</v>
      </c>
      <c r="D20" s="105" t="s">
        <v>24</v>
      </c>
      <c r="E20" s="105">
        <v>100</v>
      </c>
      <c r="F20" s="105" t="s">
        <v>12</v>
      </c>
      <c r="G20" s="105">
        <v>2003</v>
      </c>
      <c r="H20" s="7">
        <v>92490000</v>
      </c>
      <c r="I20" s="7">
        <v>0</v>
      </c>
      <c r="J20" s="6"/>
    </row>
    <row r="21" spans="1:209" ht="18" customHeight="1" x14ac:dyDescent="0.25">
      <c r="A21" s="6">
        <v>19</v>
      </c>
      <c r="B21" s="103" t="s">
        <v>16104</v>
      </c>
      <c r="C21" s="104" t="s">
        <v>16103</v>
      </c>
      <c r="D21" s="105" t="s">
        <v>24</v>
      </c>
      <c r="E21" s="105">
        <v>100</v>
      </c>
      <c r="F21" s="105" t="s">
        <v>12</v>
      </c>
      <c r="G21" s="105">
        <v>2003</v>
      </c>
      <c r="H21" s="7">
        <v>92490000</v>
      </c>
      <c r="I21" s="7">
        <v>0</v>
      </c>
      <c r="J21" s="6"/>
    </row>
    <row r="22" spans="1:209" ht="18" customHeight="1" x14ac:dyDescent="0.25">
      <c r="A22" s="6">
        <v>20</v>
      </c>
      <c r="B22" s="103" t="s">
        <v>16384</v>
      </c>
      <c r="C22" s="104" t="s">
        <v>16383</v>
      </c>
      <c r="D22" s="105" t="s">
        <v>11</v>
      </c>
      <c r="E22" s="105">
        <v>100</v>
      </c>
      <c r="F22" s="105" t="s">
        <v>12</v>
      </c>
      <c r="G22" s="105">
        <v>1995</v>
      </c>
      <c r="H22" s="7">
        <v>92490000</v>
      </c>
      <c r="I22" s="7">
        <v>0</v>
      </c>
      <c r="J22" s="6"/>
    </row>
    <row r="23" spans="1:209" ht="18" customHeight="1" x14ac:dyDescent="0.25">
      <c r="A23" s="6">
        <v>21</v>
      </c>
      <c r="B23" s="103" t="s">
        <v>16292</v>
      </c>
      <c r="C23" s="104" t="s">
        <v>16291</v>
      </c>
      <c r="D23" s="105" t="s">
        <v>11</v>
      </c>
      <c r="E23" s="105">
        <v>100</v>
      </c>
      <c r="F23" s="105" t="s">
        <v>12</v>
      </c>
      <c r="G23" s="105">
        <v>1998</v>
      </c>
      <c r="H23" s="7">
        <v>92490000</v>
      </c>
      <c r="I23" s="7">
        <v>0</v>
      </c>
      <c r="J23" s="6"/>
    </row>
    <row r="24" spans="1:209" ht="18" customHeight="1" x14ac:dyDescent="0.25">
      <c r="A24" s="6">
        <v>22</v>
      </c>
      <c r="B24" s="103" t="s">
        <v>16457</v>
      </c>
      <c r="C24" s="104" t="s">
        <v>16456</v>
      </c>
      <c r="D24" s="105" t="s">
        <v>9</v>
      </c>
      <c r="E24" s="105">
        <v>75</v>
      </c>
      <c r="F24" s="105" t="s">
        <v>12</v>
      </c>
      <c r="G24" s="105">
        <v>2003</v>
      </c>
      <c r="H24" s="7">
        <v>78055000</v>
      </c>
      <c r="I24" s="7">
        <v>0</v>
      </c>
      <c r="J24" s="6"/>
    </row>
    <row r="25" spans="1:209" ht="18" customHeight="1" x14ac:dyDescent="0.25">
      <c r="A25" s="6">
        <v>23</v>
      </c>
      <c r="B25" s="103" t="s">
        <v>16191</v>
      </c>
      <c r="C25" s="104" t="s">
        <v>16190</v>
      </c>
      <c r="D25" s="105" t="s">
        <v>9</v>
      </c>
      <c r="E25" s="105">
        <v>75</v>
      </c>
      <c r="F25" s="105" t="s">
        <v>12</v>
      </c>
      <c r="G25" s="105">
        <v>2003</v>
      </c>
      <c r="H25" s="7">
        <v>78055000</v>
      </c>
      <c r="I25" s="7">
        <v>0</v>
      </c>
      <c r="J25" s="6"/>
    </row>
    <row r="26" spans="1:209" ht="18" customHeight="1" x14ac:dyDescent="0.25">
      <c r="A26" s="6">
        <v>24</v>
      </c>
      <c r="B26" s="103" t="s">
        <v>16531</v>
      </c>
      <c r="C26" s="104" t="s">
        <v>16530</v>
      </c>
      <c r="D26" s="105" t="s">
        <v>11</v>
      </c>
      <c r="E26" s="105">
        <v>75</v>
      </c>
      <c r="F26" s="105" t="s">
        <v>12</v>
      </c>
      <c r="G26" s="105">
        <v>2003</v>
      </c>
      <c r="H26" s="7">
        <v>78055000</v>
      </c>
      <c r="I26" s="7">
        <v>0</v>
      </c>
      <c r="J26" s="6"/>
    </row>
    <row r="27" spans="1:209" ht="18" customHeight="1" x14ac:dyDescent="0.25">
      <c r="A27" s="6">
        <v>25</v>
      </c>
      <c r="B27" s="103" t="s">
        <v>16533</v>
      </c>
      <c r="C27" s="104" t="s">
        <v>16532</v>
      </c>
      <c r="D27" s="105" t="s">
        <v>11</v>
      </c>
      <c r="E27" s="105">
        <v>75</v>
      </c>
      <c r="F27" s="105" t="s">
        <v>12</v>
      </c>
      <c r="G27" s="105">
        <v>2003</v>
      </c>
      <c r="H27" s="7">
        <v>78055000</v>
      </c>
      <c r="I27" s="7">
        <v>0</v>
      </c>
      <c r="J27" s="6"/>
    </row>
    <row r="28" spans="1:209" ht="18" customHeight="1" x14ac:dyDescent="0.25">
      <c r="A28" s="6">
        <v>26</v>
      </c>
      <c r="B28" s="103" t="s">
        <v>16013</v>
      </c>
      <c r="C28" s="104" t="s">
        <v>16012</v>
      </c>
      <c r="D28" s="105" t="s">
        <v>11</v>
      </c>
      <c r="E28" s="105">
        <v>75</v>
      </c>
      <c r="F28" s="105" t="s">
        <v>12</v>
      </c>
      <c r="G28" s="105">
        <v>2003</v>
      </c>
      <c r="H28" s="7">
        <v>78055000</v>
      </c>
      <c r="I28" s="7">
        <v>0</v>
      </c>
      <c r="J28" s="6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</row>
    <row r="29" spans="1:209" ht="18" customHeight="1" x14ac:dyDescent="0.25">
      <c r="A29" s="6">
        <v>27</v>
      </c>
      <c r="B29" s="103" t="s">
        <v>16092</v>
      </c>
      <c r="C29" s="104" t="s">
        <v>16091</v>
      </c>
      <c r="D29" s="105" t="s">
        <v>9</v>
      </c>
      <c r="E29" s="105">
        <v>75</v>
      </c>
      <c r="F29" s="105" t="s">
        <v>12</v>
      </c>
      <c r="G29" s="105">
        <v>2003</v>
      </c>
      <c r="H29" s="7">
        <v>78055000</v>
      </c>
      <c r="I29" s="7">
        <v>0</v>
      </c>
      <c r="J29" s="6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</row>
    <row r="30" spans="1:209" ht="18" customHeight="1" x14ac:dyDescent="0.25">
      <c r="A30" s="6">
        <v>28</v>
      </c>
      <c r="B30" s="103" t="s">
        <v>16284</v>
      </c>
      <c r="C30" s="104" t="s">
        <v>16283</v>
      </c>
      <c r="D30" s="105" t="s">
        <v>9</v>
      </c>
      <c r="E30" s="105">
        <v>100</v>
      </c>
      <c r="F30" s="105" t="s">
        <v>12</v>
      </c>
      <c r="G30" s="105">
        <v>2001</v>
      </c>
      <c r="H30" s="7">
        <v>92490000</v>
      </c>
      <c r="I30" s="7">
        <v>0</v>
      </c>
      <c r="J30" s="6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</row>
    <row r="31" spans="1:209" ht="18" customHeight="1" x14ac:dyDescent="0.25">
      <c r="A31" s="6">
        <v>29</v>
      </c>
      <c r="B31" s="103" t="s">
        <v>16374</v>
      </c>
      <c r="C31" s="104" t="s">
        <v>16373</v>
      </c>
      <c r="D31" s="105" t="s">
        <v>9</v>
      </c>
      <c r="E31" s="105">
        <v>100</v>
      </c>
      <c r="F31" s="105" t="s">
        <v>12</v>
      </c>
      <c r="G31" s="105">
        <v>2001</v>
      </c>
      <c r="H31" s="7">
        <v>90640000</v>
      </c>
      <c r="I31" s="7">
        <v>0</v>
      </c>
      <c r="J31" s="6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</row>
    <row r="32" spans="1:209" ht="18" customHeight="1" x14ac:dyDescent="0.25">
      <c r="A32" s="6">
        <v>30</v>
      </c>
      <c r="B32" s="103" t="s">
        <v>16197</v>
      </c>
      <c r="C32" s="104" t="s">
        <v>16196</v>
      </c>
      <c r="D32" s="105" t="s">
        <v>9</v>
      </c>
      <c r="E32" s="105">
        <v>100</v>
      </c>
      <c r="F32" s="105" t="s">
        <v>12</v>
      </c>
      <c r="G32" s="105">
        <v>2002</v>
      </c>
      <c r="H32" s="7">
        <v>92490000</v>
      </c>
      <c r="I32" s="7">
        <v>0</v>
      </c>
      <c r="J32" s="6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</row>
    <row r="33" spans="1:209" ht="18" customHeight="1" x14ac:dyDescent="0.25">
      <c r="A33" s="6">
        <v>31</v>
      </c>
      <c r="B33" s="103" t="s">
        <v>16617</v>
      </c>
      <c r="C33" s="104" t="s">
        <v>16616</v>
      </c>
      <c r="D33" s="105" t="s">
        <v>11</v>
      </c>
      <c r="E33" s="105">
        <v>100</v>
      </c>
      <c r="F33" s="105" t="s">
        <v>12</v>
      </c>
      <c r="G33" s="105">
        <v>2001</v>
      </c>
      <c r="H33" s="7">
        <v>92490000</v>
      </c>
      <c r="I33" s="7">
        <v>0</v>
      </c>
      <c r="J33" s="6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</row>
    <row r="34" spans="1:209" ht="18" customHeight="1" x14ac:dyDescent="0.25">
      <c r="A34" s="6">
        <v>32</v>
      </c>
      <c r="B34" s="103" t="s">
        <v>16011</v>
      </c>
      <c r="C34" s="104" t="s">
        <v>16010</v>
      </c>
      <c r="D34" s="105" t="s">
        <v>11</v>
      </c>
      <c r="E34" s="105">
        <v>100</v>
      </c>
      <c r="F34" s="105" t="s">
        <v>12</v>
      </c>
      <c r="G34" s="105">
        <v>2001</v>
      </c>
      <c r="H34" s="7">
        <v>92490000</v>
      </c>
      <c r="I34" s="7">
        <v>0</v>
      </c>
      <c r="J34" s="6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</row>
    <row r="35" spans="1:209" ht="18" customHeight="1" x14ac:dyDescent="0.25">
      <c r="A35" s="6">
        <v>33</v>
      </c>
      <c r="B35" s="103" t="s">
        <v>16611</v>
      </c>
      <c r="C35" s="104" t="s">
        <v>16610</v>
      </c>
      <c r="D35" s="105" t="s">
        <v>9</v>
      </c>
      <c r="E35" s="105">
        <v>75</v>
      </c>
      <c r="F35" s="105" t="s">
        <v>12</v>
      </c>
      <c r="G35" s="105">
        <v>2000</v>
      </c>
      <c r="H35" s="7">
        <v>78055000</v>
      </c>
      <c r="I35" s="7">
        <v>0</v>
      </c>
      <c r="J35" s="6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</row>
    <row r="36" spans="1:209" ht="18" customHeight="1" x14ac:dyDescent="0.25">
      <c r="A36" s="6">
        <v>34</v>
      </c>
      <c r="B36" s="103" t="s">
        <v>16463</v>
      </c>
      <c r="C36" s="104" t="s">
        <v>16462</v>
      </c>
      <c r="D36" s="105" t="s">
        <v>9</v>
      </c>
      <c r="E36" s="105">
        <v>75</v>
      </c>
      <c r="F36" s="105" t="s">
        <v>12</v>
      </c>
      <c r="G36" s="105">
        <v>2007</v>
      </c>
      <c r="H36" s="7">
        <v>38606287</v>
      </c>
      <c r="I36" s="7">
        <v>0</v>
      </c>
      <c r="J36" s="6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</row>
    <row r="37" spans="1:209" ht="18" customHeight="1" x14ac:dyDescent="0.25">
      <c r="A37" s="6">
        <v>35</v>
      </c>
      <c r="B37" s="103" t="s">
        <v>16465</v>
      </c>
      <c r="C37" s="104" t="s">
        <v>16464</v>
      </c>
      <c r="D37" s="105" t="s">
        <v>9</v>
      </c>
      <c r="E37" s="105">
        <v>75</v>
      </c>
      <c r="F37" s="105" t="s">
        <v>12</v>
      </c>
      <c r="G37" s="105">
        <v>2007</v>
      </c>
      <c r="H37" s="7">
        <v>38606287</v>
      </c>
      <c r="I37" s="7">
        <v>0</v>
      </c>
      <c r="J37" s="6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</row>
    <row r="38" spans="1:209" ht="18" customHeight="1" x14ac:dyDescent="0.25">
      <c r="A38" s="6">
        <v>36</v>
      </c>
      <c r="B38" s="103" t="s">
        <v>16094</v>
      </c>
      <c r="C38" s="104" t="s">
        <v>16093</v>
      </c>
      <c r="D38" s="105" t="s">
        <v>11</v>
      </c>
      <c r="E38" s="105">
        <v>75</v>
      </c>
      <c r="F38" s="105" t="s">
        <v>12</v>
      </c>
      <c r="G38" s="105">
        <v>2001</v>
      </c>
      <c r="H38" s="7">
        <v>5585100</v>
      </c>
      <c r="I38" s="7">
        <v>0</v>
      </c>
      <c r="J38" s="6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</row>
    <row r="39" spans="1:209" ht="18" customHeight="1" x14ac:dyDescent="0.25">
      <c r="A39" s="6">
        <v>37</v>
      </c>
      <c r="B39" s="103" t="s">
        <v>16110</v>
      </c>
      <c r="C39" s="104" t="s">
        <v>16109</v>
      </c>
      <c r="D39" s="105" t="s">
        <v>11</v>
      </c>
      <c r="E39" s="105">
        <v>75</v>
      </c>
      <c r="F39" s="105" t="s">
        <v>12</v>
      </c>
      <c r="G39" s="105">
        <v>2003</v>
      </c>
      <c r="H39" s="7">
        <v>78055000</v>
      </c>
      <c r="I39" s="7">
        <v>0</v>
      </c>
      <c r="J39" s="6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</row>
    <row r="40" spans="1:209" ht="18" customHeight="1" x14ac:dyDescent="0.25">
      <c r="A40" s="6">
        <v>38</v>
      </c>
      <c r="B40" s="103" t="s">
        <v>16017</v>
      </c>
      <c r="C40" s="104" t="s">
        <v>16016</v>
      </c>
      <c r="D40" s="105" t="s">
        <v>11</v>
      </c>
      <c r="E40" s="105">
        <v>75</v>
      </c>
      <c r="F40" s="105" t="s">
        <v>12</v>
      </c>
      <c r="G40" s="105">
        <v>2003</v>
      </c>
      <c r="H40" s="7">
        <v>78055000</v>
      </c>
      <c r="I40" s="7">
        <v>0</v>
      </c>
      <c r="J40" s="6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</row>
    <row r="41" spans="1:209" ht="18" customHeight="1" x14ac:dyDescent="0.25">
      <c r="A41" s="6">
        <v>39</v>
      </c>
      <c r="B41" s="103" t="s">
        <v>16100</v>
      </c>
      <c r="C41" s="104" t="s">
        <v>16099</v>
      </c>
      <c r="D41" s="105" t="s">
        <v>9</v>
      </c>
      <c r="E41" s="105">
        <v>100</v>
      </c>
      <c r="F41" s="105" t="s">
        <v>12</v>
      </c>
      <c r="G41" s="105">
        <v>2000</v>
      </c>
      <c r="H41" s="7">
        <v>92490000</v>
      </c>
      <c r="I41" s="7">
        <v>0</v>
      </c>
      <c r="J41" s="6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</row>
    <row r="42" spans="1:209" ht="18" customHeight="1" x14ac:dyDescent="0.25">
      <c r="A42" s="6">
        <v>40</v>
      </c>
      <c r="B42" s="103" t="s">
        <v>16459</v>
      </c>
      <c r="C42" s="104" t="s">
        <v>16458</v>
      </c>
      <c r="D42" s="105" t="s">
        <v>9</v>
      </c>
      <c r="E42" s="105">
        <v>100</v>
      </c>
      <c r="F42" s="105" t="s">
        <v>12</v>
      </c>
      <c r="G42" s="105">
        <v>1997</v>
      </c>
      <c r="H42" s="7">
        <v>92490000</v>
      </c>
      <c r="I42" s="7">
        <v>0</v>
      </c>
      <c r="J42" s="6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</row>
    <row r="43" spans="1:209" ht="18" customHeight="1" x14ac:dyDescent="0.25">
      <c r="A43" s="6">
        <v>41</v>
      </c>
      <c r="B43" s="103" t="s">
        <v>16527</v>
      </c>
      <c r="C43" s="104" t="s">
        <v>16526</v>
      </c>
      <c r="D43" s="105" t="s">
        <v>9</v>
      </c>
      <c r="E43" s="105">
        <v>100</v>
      </c>
      <c r="F43" s="105" t="s">
        <v>12</v>
      </c>
      <c r="G43" s="105">
        <v>1997</v>
      </c>
      <c r="H43" s="7">
        <v>92490000</v>
      </c>
      <c r="I43" s="7">
        <v>0</v>
      </c>
      <c r="J43" s="9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T43" s="8"/>
      <c r="GU43" s="8"/>
      <c r="GV43" s="8"/>
      <c r="GW43" s="8"/>
      <c r="GX43" s="8"/>
      <c r="GY43" s="8"/>
    </row>
    <row r="44" spans="1:209" ht="18" customHeight="1" x14ac:dyDescent="0.25">
      <c r="A44" s="6">
        <v>42</v>
      </c>
      <c r="B44" s="103" t="s">
        <v>16388</v>
      </c>
      <c r="C44" s="104" t="s">
        <v>16387</v>
      </c>
      <c r="D44" s="105" t="s">
        <v>11</v>
      </c>
      <c r="E44" s="105">
        <v>100</v>
      </c>
      <c r="F44" s="105" t="s">
        <v>12</v>
      </c>
      <c r="G44" s="105">
        <v>2001</v>
      </c>
      <c r="H44" s="7">
        <v>92490000</v>
      </c>
      <c r="I44" s="7">
        <v>0</v>
      </c>
      <c r="J44" s="98"/>
      <c r="GH44" s="8"/>
      <c r="GI44" s="8"/>
      <c r="GJ44" s="8"/>
      <c r="GK44" s="8"/>
      <c r="GL44" s="8"/>
      <c r="GM44" s="8"/>
      <c r="GN44" s="8"/>
      <c r="GO44" s="8"/>
      <c r="GP44" s="8"/>
      <c r="GT44" s="8"/>
      <c r="GU44" s="8"/>
      <c r="GV44" s="8"/>
      <c r="GW44" s="8"/>
      <c r="GX44" s="8"/>
      <c r="GY44" s="8"/>
    </row>
    <row r="45" spans="1:209" ht="18" customHeight="1" x14ac:dyDescent="0.25">
      <c r="A45" s="6">
        <v>43</v>
      </c>
      <c r="B45" s="103" t="s">
        <v>16461</v>
      </c>
      <c r="C45" s="104" t="s">
        <v>16460</v>
      </c>
      <c r="D45" s="105" t="s">
        <v>11</v>
      </c>
      <c r="E45" s="105">
        <v>100</v>
      </c>
      <c r="F45" s="105" t="s">
        <v>12</v>
      </c>
      <c r="G45" s="105">
        <v>1996</v>
      </c>
      <c r="H45" s="7">
        <v>92490000</v>
      </c>
      <c r="I45" s="7">
        <v>0</v>
      </c>
      <c r="J45" s="6"/>
      <c r="GH45" s="8"/>
      <c r="GI45" s="8"/>
      <c r="GJ45" s="8"/>
      <c r="GK45" s="8"/>
      <c r="GL45" s="8"/>
      <c r="GM45" s="8"/>
      <c r="GN45" s="8"/>
      <c r="GO45" s="8"/>
      <c r="GP45" s="8"/>
      <c r="GT45" s="8"/>
      <c r="GU45" s="8"/>
      <c r="GV45" s="8"/>
      <c r="GW45" s="8"/>
      <c r="GX45" s="8"/>
      <c r="GY45" s="8"/>
    </row>
    <row r="46" spans="1:209" ht="18" customHeight="1" x14ac:dyDescent="0.25">
      <c r="A46" s="6">
        <v>44</v>
      </c>
      <c r="B46" s="103" t="s">
        <v>16096</v>
      </c>
      <c r="C46" s="104" t="s">
        <v>16095</v>
      </c>
      <c r="D46" s="105" t="s">
        <v>11</v>
      </c>
      <c r="E46" s="105">
        <v>100</v>
      </c>
      <c r="F46" s="105" t="s">
        <v>12</v>
      </c>
      <c r="G46" s="105">
        <v>1996</v>
      </c>
      <c r="H46" s="7">
        <v>92490000</v>
      </c>
      <c r="I46" s="7">
        <v>0</v>
      </c>
      <c r="J46" s="6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</row>
    <row r="47" spans="1:209" ht="18" customHeight="1" x14ac:dyDescent="0.25">
      <c r="A47" s="6">
        <v>45</v>
      </c>
      <c r="B47" s="103" t="s">
        <v>16201</v>
      </c>
      <c r="C47" s="104" t="s">
        <v>16200</v>
      </c>
      <c r="D47" s="105" t="s">
        <v>24</v>
      </c>
      <c r="E47" s="105">
        <v>100</v>
      </c>
      <c r="F47" s="105" t="s">
        <v>12</v>
      </c>
      <c r="G47" s="105">
        <v>2003</v>
      </c>
      <c r="H47" s="7">
        <v>92490000</v>
      </c>
      <c r="I47" s="7">
        <v>92954</v>
      </c>
      <c r="J47" s="6"/>
    </row>
    <row r="48" spans="1:209" ht="18" customHeight="1" x14ac:dyDescent="0.25">
      <c r="A48" s="6">
        <v>46</v>
      </c>
      <c r="B48" s="103" t="s">
        <v>16615</v>
      </c>
      <c r="C48" s="104" t="s">
        <v>16614</v>
      </c>
      <c r="D48" s="105" t="s">
        <v>24</v>
      </c>
      <c r="E48" s="105">
        <v>100</v>
      </c>
      <c r="F48" s="105" t="s">
        <v>12</v>
      </c>
      <c r="G48" s="105">
        <v>2003</v>
      </c>
      <c r="H48" s="7">
        <v>92490000</v>
      </c>
      <c r="I48" s="7">
        <v>0</v>
      </c>
      <c r="J48" s="6"/>
    </row>
    <row r="49" spans="1:10" ht="18" customHeight="1" x14ac:dyDescent="0.25">
      <c r="A49" s="6">
        <v>47</v>
      </c>
      <c r="B49" s="103" t="s">
        <v>16038</v>
      </c>
      <c r="C49" s="104" t="s">
        <v>16037</v>
      </c>
      <c r="D49" s="105" t="s">
        <v>11</v>
      </c>
      <c r="E49" s="105">
        <v>100</v>
      </c>
      <c r="F49" s="105" t="s">
        <v>12</v>
      </c>
      <c r="G49" s="105">
        <v>2004</v>
      </c>
      <c r="H49" s="7">
        <v>24000000</v>
      </c>
      <c r="I49" s="7">
        <v>0</v>
      </c>
      <c r="J49" s="98"/>
    </row>
    <row r="50" spans="1:10" ht="18" customHeight="1" x14ac:dyDescent="0.25">
      <c r="A50" s="6">
        <v>48</v>
      </c>
      <c r="B50" s="103" t="s">
        <v>16126</v>
      </c>
      <c r="C50" s="104" t="s">
        <v>16125</v>
      </c>
      <c r="D50" s="105" t="s">
        <v>11</v>
      </c>
      <c r="E50" s="105">
        <v>100</v>
      </c>
      <c r="F50" s="105" t="s">
        <v>12</v>
      </c>
      <c r="G50" s="105">
        <v>2004</v>
      </c>
      <c r="H50" s="7">
        <v>19879000</v>
      </c>
      <c r="I50" s="7">
        <v>0</v>
      </c>
      <c r="J50" s="6"/>
    </row>
    <row r="51" spans="1:10" ht="18" customHeight="1" x14ac:dyDescent="0.25">
      <c r="A51" s="6">
        <v>49</v>
      </c>
      <c r="B51" s="103" t="s">
        <v>16124</v>
      </c>
      <c r="C51" s="104" t="s">
        <v>16123</v>
      </c>
      <c r="D51" s="105" t="s">
        <v>11</v>
      </c>
      <c r="E51" s="105">
        <v>100</v>
      </c>
      <c r="F51" s="105" t="s">
        <v>12</v>
      </c>
      <c r="G51" s="105">
        <v>2004</v>
      </c>
      <c r="H51" s="7">
        <v>40078480</v>
      </c>
      <c r="I51" s="7">
        <v>0</v>
      </c>
      <c r="J51" s="98"/>
    </row>
    <row r="52" spans="1:10" ht="18" customHeight="1" x14ac:dyDescent="0.25">
      <c r="A52" s="6">
        <v>50</v>
      </c>
      <c r="B52" s="103" t="s">
        <v>16376</v>
      </c>
      <c r="C52" s="104" t="s">
        <v>16375</v>
      </c>
      <c r="D52" s="105" t="s">
        <v>11</v>
      </c>
      <c r="E52" s="105">
        <v>100</v>
      </c>
      <c r="F52" s="105" t="s">
        <v>12</v>
      </c>
      <c r="G52" s="105">
        <v>2004</v>
      </c>
      <c r="H52" s="7">
        <v>92490000</v>
      </c>
      <c r="I52" s="7">
        <v>592455</v>
      </c>
      <c r="J52" s="6"/>
    </row>
    <row r="53" spans="1:10" ht="18" customHeight="1" x14ac:dyDescent="0.25">
      <c r="A53" s="6">
        <v>51</v>
      </c>
      <c r="B53" s="103" t="s">
        <v>16372</v>
      </c>
      <c r="C53" s="104" t="s">
        <v>16371</v>
      </c>
      <c r="D53" s="105" t="s">
        <v>9</v>
      </c>
      <c r="E53" s="105">
        <v>50</v>
      </c>
      <c r="F53" s="105" t="s">
        <v>12</v>
      </c>
      <c r="G53" s="105">
        <v>2001</v>
      </c>
      <c r="H53" s="7">
        <v>59103000</v>
      </c>
      <c r="I53" s="7">
        <v>0</v>
      </c>
      <c r="J53" s="6"/>
    </row>
    <row r="54" spans="1:10" ht="18" customHeight="1" x14ac:dyDescent="0.25">
      <c r="A54" s="6">
        <v>52</v>
      </c>
      <c r="B54" s="103" t="s">
        <v>16523</v>
      </c>
      <c r="C54" s="104" t="s">
        <v>16522</v>
      </c>
      <c r="D54" s="105" t="s">
        <v>9</v>
      </c>
      <c r="E54" s="105">
        <v>50</v>
      </c>
      <c r="F54" s="105" t="s">
        <v>12</v>
      </c>
      <c r="G54" s="105">
        <v>2001</v>
      </c>
      <c r="H54" s="7">
        <v>59103000</v>
      </c>
      <c r="I54" s="7">
        <v>0</v>
      </c>
      <c r="J54" s="6"/>
    </row>
    <row r="55" spans="1:10" ht="18" customHeight="1" x14ac:dyDescent="0.25">
      <c r="A55" s="6">
        <v>53</v>
      </c>
      <c r="B55" s="103" t="s">
        <v>16276</v>
      </c>
      <c r="C55" s="104" t="s">
        <v>16275</v>
      </c>
      <c r="D55" s="105" t="s">
        <v>9</v>
      </c>
      <c r="E55" s="105">
        <v>50</v>
      </c>
      <c r="F55" s="105" t="s">
        <v>12</v>
      </c>
      <c r="G55" s="105">
        <v>2001</v>
      </c>
      <c r="H55" s="7">
        <v>59103000</v>
      </c>
      <c r="I55" s="7">
        <v>0</v>
      </c>
      <c r="J55" s="6"/>
    </row>
    <row r="56" spans="1:10" ht="18" customHeight="1" x14ac:dyDescent="0.25">
      <c r="A56" s="6">
        <v>54</v>
      </c>
      <c r="B56" s="103" t="s">
        <v>16605</v>
      </c>
      <c r="C56" s="104" t="s">
        <v>16604</v>
      </c>
      <c r="D56" s="105" t="s">
        <v>9</v>
      </c>
      <c r="E56" s="105">
        <v>50</v>
      </c>
      <c r="F56" s="105" t="s">
        <v>12</v>
      </c>
      <c r="G56" s="105">
        <v>2001</v>
      </c>
      <c r="H56" s="7">
        <v>59103000</v>
      </c>
      <c r="I56" s="7">
        <v>0</v>
      </c>
      <c r="J56" s="6"/>
    </row>
    <row r="57" spans="1:10" ht="18" customHeight="1" x14ac:dyDescent="0.25">
      <c r="A57" s="6">
        <v>55</v>
      </c>
      <c r="B57" s="103" t="s">
        <v>16451</v>
      </c>
      <c r="C57" s="104" t="s">
        <v>16450</v>
      </c>
      <c r="D57" s="105" t="s">
        <v>9</v>
      </c>
      <c r="E57" s="105">
        <v>50</v>
      </c>
      <c r="F57" s="105" t="s">
        <v>12</v>
      </c>
      <c r="G57" s="105">
        <v>2001</v>
      </c>
      <c r="H57" s="7">
        <v>59103000</v>
      </c>
      <c r="I57" s="7">
        <v>0</v>
      </c>
      <c r="J57" s="6"/>
    </row>
    <row r="58" spans="1:10" ht="18" customHeight="1" x14ac:dyDescent="0.25">
      <c r="A58" s="6">
        <v>56</v>
      </c>
      <c r="B58" s="103" t="s">
        <v>16278</v>
      </c>
      <c r="C58" s="104" t="s">
        <v>16277</v>
      </c>
      <c r="D58" s="105" t="s">
        <v>9</v>
      </c>
      <c r="E58" s="105">
        <v>50</v>
      </c>
      <c r="F58" s="105" t="s">
        <v>12</v>
      </c>
      <c r="G58" s="105">
        <v>2001</v>
      </c>
      <c r="H58" s="7">
        <v>59103000</v>
      </c>
      <c r="I58" s="7">
        <v>0</v>
      </c>
      <c r="J58" s="6"/>
    </row>
    <row r="59" spans="1:10" ht="18" customHeight="1" x14ac:dyDescent="0.25">
      <c r="A59" s="6">
        <v>57</v>
      </c>
      <c r="B59" s="103" t="s">
        <v>16607</v>
      </c>
      <c r="C59" s="104" t="s">
        <v>16606</v>
      </c>
      <c r="D59" s="105" t="s">
        <v>9</v>
      </c>
      <c r="E59" s="105">
        <v>50</v>
      </c>
      <c r="F59" s="105" t="s">
        <v>12</v>
      </c>
      <c r="G59" s="105">
        <v>2001</v>
      </c>
      <c r="H59" s="7">
        <v>59103000</v>
      </c>
      <c r="I59" s="7">
        <v>0</v>
      </c>
      <c r="J59" s="6"/>
    </row>
    <row r="60" spans="1:10" ht="18" customHeight="1" x14ac:dyDescent="0.25">
      <c r="A60" s="6">
        <v>58</v>
      </c>
      <c r="B60" s="103" t="s">
        <v>16300</v>
      </c>
      <c r="C60" s="104" t="s">
        <v>16299</v>
      </c>
      <c r="D60" s="105" t="s">
        <v>9</v>
      </c>
      <c r="E60" s="105">
        <v>50</v>
      </c>
      <c r="F60" s="105" t="s">
        <v>12</v>
      </c>
      <c r="G60" s="105">
        <v>2001</v>
      </c>
      <c r="H60" s="7">
        <v>59103000</v>
      </c>
      <c r="I60" s="7">
        <v>0</v>
      </c>
      <c r="J60" s="6"/>
    </row>
    <row r="61" spans="1:10" ht="18" customHeight="1" x14ac:dyDescent="0.25">
      <c r="A61" s="6">
        <v>59</v>
      </c>
      <c r="B61" s="103" t="s">
        <v>16396</v>
      </c>
      <c r="C61" s="104" t="s">
        <v>16395</v>
      </c>
      <c r="D61" s="105" t="s">
        <v>11</v>
      </c>
      <c r="E61" s="105">
        <v>75</v>
      </c>
      <c r="F61" s="105" t="s">
        <v>12</v>
      </c>
      <c r="G61" s="105">
        <v>2004</v>
      </c>
      <c r="H61" s="7">
        <v>78055000</v>
      </c>
      <c r="I61" s="7">
        <v>0</v>
      </c>
      <c r="J61" s="6"/>
    </row>
    <row r="62" spans="1:10" ht="18" customHeight="1" x14ac:dyDescent="0.25">
      <c r="A62" s="6">
        <v>60</v>
      </c>
      <c r="B62" s="103" t="s">
        <v>16205</v>
      </c>
      <c r="C62" s="104" t="s">
        <v>16204</v>
      </c>
      <c r="D62" s="105" t="s">
        <v>9</v>
      </c>
      <c r="E62" s="105">
        <v>75</v>
      </c>
      <c r="F62" s="105" t="s">
        <v>12</v>
      </c>
      <c r="G62" s="105">
        <v>2003</v>
      </c>
      <c r="H62" s="7">
        <v>78055000</v>
      </c>
      <c r="I62" s="7">
        <v>0</v>
      </c>
      <c r="J62" s="6"/>
    </row>
    <row r="63" spans="1:10" ht="18" customHeight="1" x14ac:dyDescent="0.25">
      <c r="A63" s="6">
        <v>61</v>
      </c>
      <c r="B63" s="103" t="s">
        <v>15999</v>
      </c>
      <c r="C63" s="104" t="s">
        <v>15998</v>
      </c>
      <c r="D63" s="105" t="s">
        <v>11</v>
      </c>
      <c r="E63" s="105">
        <v>75</v>
      </c>
      <c r="F63" s="105" t="s">
        <v>12</v>
      </c>
      <c r="G63" s="105">
        <v>2003</v>
      </c>
      <c r="H63" s="7">
        <v>78055000</v>
      </c>
      <c r="I63" s="7">
        <v>0</v>
      </c>
      <c r="J63" s="6"/>
    </row>
    <row r="64" spans="1:10" ht="18" customHeight="1" x14ac:dyDescent="0.25">
      <c r="A64" s="6">
        <v>62</v>
      </c>
      <c r="B64" s="103" t="s">
        <v>16001</v>
      </c>
      <c r="C64" s="104" t="s">
        <v>16000</v>
      </c>
      <c r="D64" s="105" t="s">
        <v>11</v>
      </c>
      <c r="E64" s="105">
        <v>75</v>
      </c>
      <c r="F64" s="105" t="s">
        <v>12</v>
      </c>
      <c r="G64" s="105">
        <v>2003</v>
      </c>
      <c r="H64" s="7">
        <v>78055000</v>
      </c>
      <c r="I64" s="7">
        <v>0</v>
      </c>
      <c r="J64" s="6"/>
    </row>
    <row r="65" spans="1:209" ht="18" customHeight="1" x14ac:dyDescent="0.25">
      <c r="A65" s="6">
        <v>63</v>
      </c>
      <c r="B65" s="103" t="s">
        <v>16280</v>
      </c>
      <c r="C65" s="104" t="s">
        <v>16279</v>
      </c>
      <c r="D65" s="105" t="s">
        <v>9</v>
      </c>
      <c r="E65" s="105">
        <v>75</v>
      </c>
      <c r="F65" s="105" t="s">
        <v>12</v>
      </c>
      <c r="G65" s="105">
        <v>2003</v>
      </c>
      <c r="H65" s="7">
        <v>78055000</v>
      </c>
      <c r="I65" s="7">
        <v>0</v>
      </c>
      <c r="J65" s="6"/>
    </row>
    <row r="66" spans="1:209" ht="18" customHeight="1" x14ac:dyDescent="0.25">
      <c r="A66" s="6">
        <v>64</v>
      </c>
      <c r="B66" s="103" t="s">
        <v>16525</v>
      </c>
      <c r="C66" s="104" t="s">
        <v>16524</v>
      </c>
      <c r="D66" s="105" t="s">
        <v>11</v>
      </c>
      <c r="E66" s="105">
        <v>75</v>
      </c>
      <c r="F66" s="105" t="s">
        <v>12</v>
      </c>
      <c r="G66" s="105">
        <v>2003</v>
      </c>
      <c r="H66" s="7">
        <v>78055000</v>
      </c>
      <c r="I66" s="7">
        <v>0</v>
      </c>
      <c r="J66" s="6"/>
    </row>
    <row r="67" spans="1:209" ht="18" customHeight="1" x14ac:dyDescent="0.25">
      <c r="A67" s="6">
        <v>65</v>
      </c>
      <c r="B67" s="103" t="s">
        <v>16370</v>
      </c>
      <c r="C67" s="104" t="s">
        <v>16369</v>
      </c>
      <c r="D67" s="105" t="s">
        <v>9</v>
      </c>
      <c r="E67" s="105">
        <v>75</v>
      </c>
      <c r="F67" s="105" t="s">
        <v>12</v>
      </c>
      <c r="G67" s="105">
        <v>2000</v>
      </c>
      <c r="H67" s="7">
        <v>78055000</v>
      </c>
      <c r="I67" s="7">
        <v>0</v>
      </c>
      <c r="J67" s="6"/>
    </row>
    <row r="68" spans="1:209" ht="18" customHeight="1" x14ac:dyDescent="0.25">
      <c r="A68" s="6">
        <v>66</v>
      </c>
      <c r="B68" s="103" t="s">
        <v>16209</v>
      </c>
      <c r="C68" s="104" t="s">
        <v>16208</v>
      </c>
      <c r="D68" s="105" t="s">
        <v>11</v>
      </c>
      <c r="E68" s="105">
        <v>75</v>
      </c>
      <c r="F68" s="105" t="s">
        <v>12</v>
      </c>
      <c r="G68" s="105">
        <v>2004</v>
      </c>
      <c r="H68" s="7">
        <v>78055000</v>
      </c>
      <c r="I68" s="7">
        <v>0</v>
      </c>
      <c r="J68" s="6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</row>
    <row r="69" spans="1:209" ht="18" customHeight="1" x14ac:dyDescent="0.25">
      <c r="A69" s="6">
        <v>67</v>
      </c>
      <c r="B69" s="103" t="s">
        <v>16189</v>
      </c>
      <c r="C69" s="104" t="s">
        <v>16188</v>
      </c>
      <c r="D69" s="105" t="s">
        <v>11</v>
      </c>
      <c r="E69" s="105">
        <v>100</v>
      </c>
      <c r="F69" s="105" t="s">
        <v>12</v>
      </c>
      <c r="G69" s="105">
        <v>2004</v>
      </c>
      <c r="H69" s="7">
        <v>92490000</v>
      </c>
      <c r="I69" s="7">
        <v>0</v>
      </c>
      <c r="J69" s="6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</row>
    <row r="70" spans="1:209" ht="18" customHeight="1" x14ac:dyDescent="0.25">
      <c r="A70" s="6">
        <v>68</v>
      </c>
      <c r="B70" s="103" t="s">
        <v>16112</v>
      </c>
      <c r="C70" s="104" t="s">
        <v>16111</v>
      </c>
      <c r="D70" s="105" t="s">
        <v>24</v>
      </c>
      <c r="E70" s="105">
        <v>100</v>
      </c>
      <c r="F70" s="105" t="s">
        <v>12</v>
      </c>
      <c r="G70" s="105">
        <v>2003</v>
      </c>
      <c r="H70" s="7">
        <v>92490000</v>
      </c>
      <c r="I70" s="7">
        <v>0</v>
      </c>
      <c r="J70" s="6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</row>
    <row r="71" spans="1:209" ht="18" customHeight="1" x14ac:dyDescent="0.25">
      <c r="A71" s="6">
        <v>69</v>
      </c>
      <c r="B71" s="103" t="s">
        <v>16535</v>
      </c>
      <c r="C71" s="104" t="s">
        <v>16534</v>
      </c>
      <c r="D71" s="105" t="s">
        <v>9</v>
      </c>
      <c r="E71" s="105">
        <v>100</v>
      </c>
      <c r="F71" s="105" t="s">
        <v>12</v>
      </c>
      <c r="G71" s="105">
        <v>2001</v>
      </c>
      <c r="H71" s="7">
        <v>90640000</v>
      </c>
      <c r="I71" s="7">
        <v>0</v>
      </c>
      <c r="J71" s="6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</row>
    <row r="72" spans="1:209" ht="18" customHeight="1" x14ac:dyDescent="0.25">
      <c r="A72" s="6">
        <v>70</v>
      </c>
      <c r="B72" s="103" t="s">
        <v>16274</v>
      </c>
      <c r="C72" s="104" t="s">
        <v>16273</v>
      </c>
      <c r="D72" s="105" t="s">
        <v>11</v>
      </c>
      <c r="E72" s="105">
        <v>160</v>
      </c>
      <c r="F72" s="105" t="s">
        <v>14</v>
      </c>
      <c r="G72" s="105">
        <v>1999</v>
      </c>
      <c r="H72" s="7">
        <v>162181000</v>
      </c>
      <c r="I72" s="7">
        <v>0</v>
      </c>
      <c r="J72" s="6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</row>
    <row r="73" spans="1:209" ht="18" customHeight="1" x14ac:dyDescent="0.25">
      <c r="A73" s="6">
        <v>71</v>
      </c>
      <c r="B73" s="103" t="s">
        <v>16455</v>
      </c>
      <c r="C73" s="104" t="s">
        <v>16454</v>
      </c>
      <c r="D73" s="105" t="s">
        <v>11</v>
      </c>
      <c r="E73" s="105">
        <v>250</v>
      </c>
      <c r="F73" s="105" t="s">
        <v>14</v>
      </c>
      <c r="G73" s="105">
        <v>2003</v>
      </c>
      <c r="H73" s="7">
        <v>233049000</v>
      </c>
      <c r="I73" s="7">
        <v>0</v>
      </c>
      <c r="J73" s="6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</row>
    <row r="74" spans="1:209" ht="18" customHeight="1" x14ac:dyDescent="0.25">
      <c r="A74" s="6">
        <v>72</v>
      </c>
      <c r="B74" s="103" t="s">
        <v>16187</v>
      </c>
      <c r="C74" s="104" t="s">
        <v>16186</v>
      </c>
      <c r="D74" s="105" t="s">
        <v>17</v>
      </c>
      <c r="E74" s="105">
        <v>250</v>
      </c>
      <c r="F74" s="105" t="s">
        <v>14</v>
      </c>
      <c r="G74" s="105">
        <v>1997</v>
      </c>
      <c r="H74" s="7">
        <v>233049000</v>
      </c>
      <c r="I74" s="7">
        <v>0</v>
      </c>
      <c r="J74" s="6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T74" s="8"/>
      <c r="GU74" s="8"/>
      <c r="GV74" s="8"/>
      <c r="GW74" s="8"/>
      <c r="GX74" s="8"/>
      <c r="GY74" s="8"/>
    </row>
    <row r="75" spans="1:209" ht="18" customHeight="1" x14ac:dyDescent="0.25">
      <c r="A75" s="6">
        <v>73</v>
      </c>
      <c r="B75" s="103" t="s">
        <v>16394</v>
      </c>
      <c r="C75" s="104" t="s">
        <v>16393</v>
      </c>
      <c r="D75" s="105" t="s">
        <v>9</v>
      </c>
      <c r="E75" s="105">
        <v>250</v>
      </c>
      <c r="F75" s="105" t="s">
        <v>14</v>
      </c>
      <c r="G75" s="105">
        <v>2002</v>
      </c>
      <c r="H75" s="7">
        <v>233049000</v>
      </c>
      <c r="I75" s="7">
        <v>0</v>
      </c>
      <c r="J75" s="6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T75" s="8"/>
      <c r="GU75" s="8"/>
      <c r="GV75" s="8"/>
      <c r="GW75" s="8"/>
      <c r="GX75" s="8"/>
      <c r="GY75" s="8"/>
    </row>
    <row r="76" spans="1:209" ht="18" customHeight="1" x14ac:dyDescent="0.25">
      <c r="A76" s="6">
        <v>74</v>
      </c>
      <c r="B76" s="103" t="s">
        <v>16603</v>
      </c>
      <c r="C76" s="104" t="s">
        <v>16602</v>
      </c>
      <c r="D76" s="105" t="s">
        <v>15</v>
      </c>
      <c r="E76" s="105">
        <v>250</v>
      </c>
      <c r="F76" s="105" t="s">
        <v>14</v>
      </c>
      <c r="G76" s="105">
        <v>1987</v>
      </c>
      <c r="H76" s="7">
        <v>233049000</v>
      </c>
      <c r="I76" s="7">
        <v>0</v>
      </c>
      <c r="J76" s="6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T76" s="8"/>
      <c r="GU76" s="8"/>
      <c r="GV76" s="8"/>
      <c r="GW76" s="8"/>
      <c r="GX76" s="8"/>
      <c r="GY76" s="8"/>
    </row>
    <row r="77" spans="1:209" ht="18" customHeight="1" x14ac:dyDescent="0.25">
      <c r="A77" s="6">
        <v>75</v>
      </c>
      <c r="B77" s="103" t="s">
        <v>16185</v>
      </c>
      <c r="C77" s="104" t="s">
        <v>16184</v>
      </c>
      <c r="D77" s="105" t="s">
        <v>11</v>
      </c>
      <c r="E77" s="105">
        <v>320</v>
      </c>
      <c r="F77" s="105" t="s">
        <v>14</v>
      </c>
      <c r="G77" s="105">
        <v>1997</v>
      </c>
      <c r="H77" s="7">
        <v>281246000</v>
      </c>
      <c r="I77" s="7">
        <v>0</v>
      </c>
      <c r="J77" s="9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T77" s="8"/>
      <c r="GU77" s="8"/>
      <c r="GV77" s="8"/>
      <c r="GW77" s="8"/>
      <c r="GX77" s="8"/>
      <c r="GY77" s="8"/>
    </row>
    <row r="78" spans="1:209" ht="18" customHeight="1" x14ac:dyDescent="0.25">
      <c r="A78" s="6">
        <v>76</v>
      </c>
      <c r="B78" s="103" t="s">
        <v>16601</v>
      </c>
      <c r="C78" s="104" t="s">
        <v>16600</v>
      </c>
      <c r="D78" s="105" t="s">
        <v>11</v>
      </c>
      <c r="E78" s="105">
        <v>320</v>
      </c>
      <c r="F78" s="105" t="s">
        <v>14</v>
      </c>
      <c r="G78" s="105">
        <v>1997</v>
      </c>
      <c r="H78" s="7">
        <v>281246000</v>
      </c>
      <c r="I78" s="7">
        <v>0</v>
      </c>
      <c r="J78" s="6"/>
      <c r="GH78" s="8"/>
      <c r="GI78" s="8"/>
      <c r="GJ78" s="8"/>
      <c r="GK78" s="8"/>
      <c r="GL78" s="8"/>
      <c r="GM78" s="8"/>
      <c r="GN78" s="8"/>
      <c r="GO78" s="8"/>
      <c r="GP78" s="8"/>
      <c r="GT78" s="8"/>
      <c r="GU78" s="8"/>
      <c r="GV78" s="8"/>
      <c r="GW78" s="8"/>
      <c r="GX78" s="8"/>
      <c r="GY78" s="8"/>
    </row>
    <row r="79" spans="1:209" ht="18" customHeight="1" x14ac:dyDescent="0.25">
      <c r="A79" s="6">
        <v>77</v>
      </c>
      <c r="B79" s="103" t="s">
        <v>16298</v>
      </c>
      <c r="C79" s="104" t="s">
        <v>16297</v>
      </c>
      <c r="D79" s="105" t="s">
        <v>9</v>
      </c>
      <c r="E79" s="105">
        <v>320</v>
      </c>
      <c r="F79" s="105" t="s">
        <v>14</v>
      </c>
      <c r="G79" s="105">
        <v>2003</v>
      </c>
      <c r="H79" s="7">
        <v>281246000</v>
      </c>
      <c r="I79" s="7">
        <v>0</v>
      </c>
      <c r="J79" s="6"/>
      <c r="GH79" s="8"/>
      <c r="GI79" s="8"/>
      <c r="GJ79" s="8"/>
      <c r="GK79" s="8"/>
      <c r="GL79" s="8"/>
      <c r="GM79" s="8"/>
      <c r="GN79" s="8"/>
      <c r="GO79" s="8"/>
      <c r="GP79" s="8"/>
      <c r="GT79" s="8"/>
      <c r="GU79" s="8"/>
      <c r="GV79" s="8"/>
      <c r="GW79" s="8"/>
      <c r="GX79" s="8"/>
      <c r="GY79" s="8"/>
    </row>
    <row r="80" spans="1:209" ht="18" customHeight="1" x14ac:dyDescent="0.25">
      <c r="A80" s="6">
        <v>78</v>
      </c>
      <c r="B80" s="103" t="s">
        <v>16453</v>
      </c>
      <c r="C80" s="104" t="s">
        <v>16452</v>
      </c>
      <c r="D80" s="105" t="s">
        <v>9</v>
      </c>
      <c r="E80" s="105">
        <v>400</v>
      </c>
      <c r="F80" s="105" t="s">
        <v>14</v>
      </c>
      <c r="G80" s="105">
        <v>2004</v>
      </c>
      <c r="H80" s="7">
        <v>284218000</v>
      </c>
      <c r="I80" s="7">
        <v>0</v>
      </c>
      <c r="J80" s="6"/>
      <c r="GH80" s="8"/>
      <c r="GI80" s="8"/>
      <c r="GJ80" s="8"/>
      <c r="GK80" s="8"/>
      <c r="GL80" s="8"/>
      <c r="GM80" s="8"/>
      <c r="GN80" s="8"/>
      <c r="GO80" s="8"/>
      <c r="GP80" s="8"/>
      <c r="GT80" s="8"/>
      <c r="GU80" s="8"/>
      <c r="GV80" s="8"/>
      <c r="GW80" s="8"/>
      <c r="GX80" s="8"/>
      <c r="GY80" s="8"/>
    </row>
    <row r="81" spans="1:209" ht="18" customHeight="1" x14ac:dyDescent="0.25">
      <c r="A81" s="6">
        <v>79</v>
      </c>
      <c r="B81" s="103" t="s">
        <v>16392</v>
      </c>
      <c r="C81" s="104" t="s">
        <v>16391</v>
      </c>
      <c r="D81" s="105" t="s">
        <v>24</v>
      </c>
      <c r="E81" s="105">
        <v>400</v>
      </c>
      <c r="F81" s="105" t="s">
        <v>14</v>
      </c>
      <c r="G81" s="105">
        <v>2003</v>
      </c>
      <c r="H81" s="7">
        <v>278533000</v>
      </c>
      <c r="I81" s="7">
        <v>0</v>
      </c>
      <c r="J81" s="6"/>
    </row>
    <row r="82" spans="1:209" ht="18" customHeight="1" x14ac:dyDescent="0.25">
      <c r="A82" s="6">
        <v>80</v>
      </c>
      <c r="B82" s="103" t="s">
        <v>16619</v>
      </c>
      <c r="C82" s="104" t="s">
        <v>16618</v>
      </c>
      <c r="D82" s="105" t="s">
        <v>24</v>
      </c>
      <c r="E82" s="105">
        <v>400</v>
      </c>
      <c r="F82" s="105" t="s">
        <v>14</v>
      </c>
      <c r="G82" s="105">
        <v>2003</v>
      </c>
      <c r="H82" s="7">
        <v>284218000</v>
      </c>
      <c r="I82" s="7">
        <v>0</v>
      </c>
      <c r="J82" s="6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</row>
    <row r="83" spans="1:209" ht="18" customHeight="1" x14ac:dyDescent="0.25">
      <c r="A83" s="6">
        <v>81</v>
      </c>
      <c r="B83" s="103" t="s">
        <v>16621</v>
      </c>
      <c r="C83" s="104" t="s">
        <v>16620</v>
      </c>
      <c r="D83" s="105" t="s">
        <v>9</v>
      </c>
      <c r="E83" s="105">
        <v>400</v>
      </c>
      <c r="F83" s="105" t="s">
        <v>22</v>
      </c>
      <c r="G83" s="105">
        <v>2003</v>
      </c>
      <c r="H83" s="7">
        <v>284218000</v>
      </c>
      <c r="I83" s="7">
        <v>0</v>
      </c>
      <c r="J83" s="6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</row>
    <row r="84" spans="1:209" ht="18" customHeight="1" x14ac:dyDescent="0.25">
      <c r="A84" s="6">
        <v>82</v>
      </c>
      <c r="B84" s="103" t="s">
        <v>16015</v>
      </c>
      <c r="C84" s="104" t="s">
        <v>16014</v>
      </c>
      <c r="D84" s="105" t="s">
        <v>24</v>
      </c>
      <c r="E84" s="105">
        <v>400</v>
      </c>
      <c r="F84" s="105" t="s">
        <v>14</v>
      </c>
      <c r="G84" s="105">
        <v>2003</v>
      </c>
      <c r="H84" s="7">
        <v>284218000</v>
      </c>
      <c r="I84" s="7">
        <v>0</v>
      </c>
      <c r="J84" s="6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</row>
    <row r="85" spans="1:209" ht="18" customHeight="1" x14ac:dyDescent="0.25">
      <c r="A85" s="6">
        <v>83</v>
      </c>
      <c r="B85" s="103" t="s">
        <v>16088</v>
      </c>
      <c r="C85" s="104" t="s">
        <v>16087</v>
      </c>
      <c r="D85" s="105" t="s">
        <v>17</v>
      </c>
      <c r="E85" s="105">
        <v>400</v>
      </c>
      <c r="F85" s="105" t="s">
        <v>14</v>
      </c>
      <c r="G85" s="105">
        <v>1997</v>
      </c>
      <c r="H85" s="7">
        <v>284218000</v>
      </c>
      <c r="I85" s="7">
        <v>0</v>
      </c>
      <c r="J85" s="6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</row>
    <row r="86" spans="1:209" ht="18" customHeight="1" x14ac:dyDescent="0.25">
      <c r="A86" s="6">
        <v>84</v>
      </c>
      <c r="B86" s="103" t="s">
        <v>16203</v>
      </c>
      <c r="C86" s="104" t="s">
        <v>16202</v>
      </c>
      <c r="D86" s="105" t="s">
        <v>9</v>
      </c>
      <c r="E86" s="105">
        <v>400</v>
      </c>
      <c r="F86" s="105" t="s">
        <v>14</v>
      </c>
      <c r="G86" s="105">
        <v>2001</v>
      </c>
      <c r="H86" s="7">
        <v>284218000</v>
      </c>
      <c r="I86" s="7">
        <v>0</v>
      </c>
      <c r="J86" s="6"/>
      <c r="GC86" s="8"/>
    </row>
    <row r="87" spans="1:209" ht="18" customHeight="1" x14ac:dyDescent="0.25">
      <c r="A87" s="6">
        <v>85</v>
      </c>
      <c r="B87" s="103" t="s">
        <v>16296</v>
      </c>
      <c r="C87" s="104" t="s">
        <v>16295</v>
      </c>
      <c r="D87" s="105" t="s">
        <v>24</v>
      </c>
      <c r="E87" s="105">
        <v>400</v>
      </c>
      <c r="F87" s="105" t="s">
        <v>14</v>
      </c>
      <c r="G87" s="105">
        <v>2003</v>
      </c>
      <c r="H87" s="7">
        <v>284218000</v>
      </c>
      <c r="I87" s="7">
        <v>0</v>
      </c>
      <c r="J87" s="6"/>
      <c r="GP87" s="8"/>
    </row>
    <row r="88" spans="1:209" ht="18" customHeight="1" x14ac:dyDescent="0.25">
      <c r="A88" s="6">
        <v>86</v>
      </c>
      <c r="B88" s="103" t="s">
        <v>16090</v>
      </c>
      <c r="C88" s="104" t="s">
        <v>16089</v>
      </c>
      <c r="D88" s="105" t="s">
        <v>11</v>
      </c>
      <c r="E88" s="105">
        <v>400</v>
      </c>
      <c r="F88" s="105" t="s">
        <v>14</v>
      </c>
      <c r="G88" s="105">
        <v>2004</v>
      </c>
      <c r="H88" s="7">
        <v>284218000</v>
      </c>
      <c r="I88" s="7">
        <v>0</v>
      </c>
      <c r="J88" s="6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</row>
    <row r="89" spans="1:209" ht="18" customHeight="1" x14ac:dyDescent="0.25">
      <c r="A89" s="6">
        <v>87</v>
      </c>
      <c r="B89" s="103" t="s">
        <v>16467</v>
      </c>
      <c r="C89" s="104" t="s">
        <v>16466</v>
      </c>
      <c r="D89" s="105" t="s">
        <v>24</v>
      </c>
      <c r="E89" s="105">
        <v>400</v>
      </c>
      <c r="F89" s="105" t="s">
        <v>14</v>
      </c>
      <c r="G89" s="105">
        <v>2003</v>
      </c>
      <c r="H89" s="7">
        <v>284218000</v>
      </c>
      <c r="I89" s="7">
        <v>0</v>
      </c>
      <c r="J89" s="6"/>
    </row>
    <row r="90" spans="1:209" ht="18" customHeight="1" x14ac:dyDescent="0.25">
      <c r="A90" s="6">
        <v>88</v>
      </c>
      <c r="B90" s="103" t="s">
        <v>16207</v>
      </c>
      <c r="C90" s="104" t="s">
        <v>16206</v>
      </c>
      <c r="D90" s="105" t="s">
        <v>17</v>
      </c>
      <c r="E90" s="105">
        <v>400</v>
      </c>
      <c r="F90" s="105" t="s">
        <v>14</v>
      </c>
      <c r="G90" s="105">
        <v>1997</v>
      </c>
      <c r="H90" s="7">
        <v>284218000</v>
      </c>
      <c r="I90" s="7">
        <v>0</v>
      </c>
      <c r="J90" s="6"/>
    </row>
    <row r="91" spans="1:209" ht="18" customHeight="1" x14ac:dyDescent="0.25">
      <c r="A91" s="6">
        <v>89</v>
      </c>
      <c r="B91" s="103" t="s">
        <v>16368</v>
      </c>
      <c r="C91" s="104" t="s">
        <v>16367</v>
      </c>
      <c r="D91" s="105" t="s">
        <v>15</v>
      </c>
      <c r="E91" s="105">
        <v>400</v>
      </c>
      <c r="F91" s="105" t="s">
        <v>14</v>
      </c>
      <c r="G91" s="105">
        <v>1988</v>
      </c>
      <c r="H91" s="7">
        <v>284218000</v>
      </c>
      <c r="I91" s="7">
        <v>0</v>
      </c>
      <c r="J91" s="6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GC91" s="8"/>
    </row>
    <row r="92" spans="1:209" ht="18" customHeight="1" x14ac:dyDescent="0.25">
      <c r="A92" s="6">
        <v>90</v>
      </c>
      <c r="B92" s="103" t="s">
        <v>16130</v>
      </c>
      <c r="C92" s="104" t="s">
        <v>16129</v>
      </c>
      <c r="D92" s="105" t="s">
        <v>26</v>
      </c>
      <c r="E92" s="105">
        <v>320</v>
      </c>
      <c r="F92" s="105" t="s">
        <v>14</v>
      </c>
      <c r="G92" s="105">
        <v>2002</v>
      </c>
      <c r="H92" s="7">
        <v>281246000</v>
      </c>
      <c r="I92" s="7">
        <v>0</v>
      </c>
      <c r="J92" s="6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GC92" s="8"/>
    </row>
    <row r="93" spans="1:209" ht="18" customHeight="1" x14ac:dyDescent="0.25">
      <c r="A93" s="6">
        <v>91</v>
      </c>
      <c r="B93" s="103" t="s">
        <v>16222</v>
      </c>
      <c r="C93" s="104" t="s">
        <v>16695</v>
      </c>
      <c r="D93" s="105" t="s">
        <v>11</v>
      </c>
      <c r="E93" s="105">
        <v>320</v>
      </c>
      <c r="F93" s="105" t="s">
        <v>14</v>
      </c>
      <c r="G93" s="105">
        <v>2001</v>
      </c>
      <c r="H93" s="7">
        <v>275621000</v>
      </c>
      <c r="I93" s="7">
        <v>0</v>
      </c>
      <c r="J93" s="6"/>
    </row>
    <row r="94" spans="1:209" ht="18" customHeight="1" x14ac:dyDescent="0.25">
      <c r="A94" s="6">
        <v>92</v>
      </c>
      <c r="B94" s="103" t="s">
        <v>16550</v>
      </c>
      <c r="C94" s="104" t="s">
        <v>16549</v>
      </c>
      <c r="D94" s="105" t="s">
        <v>26</v>
      </c>
      <c r="E94" s="105">
        <v>400</v>
      </c>
      <c r="F94" s="105" t="s">
        <v>14</v>
      </c>
      <c r="G94" s="105">
        <v>2004</v>
      </c>
      <c r="H94" s="7">
        <v>278533000</v>
      </c>
      <c r="I94" s="7">
        <v>0</v>
      </c>
      <c r="J94" s="6"/>
    </row>
    <row r="95" spans="1:209" ht="18" customHeight="1" x14ac:dyDescent="0.25">
      <c r="A95" s="6">
        <v>93</v>
      </c>
      <c r="B95" s="103" t="s">
        <v>16644</v>
      </c>
      <c r="C95" s="104" t="s">
        <v>16643</v>
      </c>
      <c r="D95" s="105" t="s">
        <v>26</v>
      </c>
      <c r="E95" s="105">
        <v>560</v>
      </c>
      <c r="F95" s="105" t="s">
        <v>14</v>
      </c>
      <c r="G95" s="105">
        <v>2003</v>
      </c>
      <c r="H95" s="7">
        <v>378583000</v>
      </c>
      <c r="I95" s="7">
        <v>0</v>
      </c>
      <c r="J95" s="6"/>
    </row>
    <row r="96" spans="1:209" ht="18" customHeight="1" x14ac:dyDescent="0.25">
      <c r="A96" s="6">
        <v>94</v>
      </c>
      <c r="B96" s="103" t="s">
        <v>16219</v>
      </c>
      <c r="C96" s="104" t="s">
        <v>16218</v>
      </c>
      <c r="D96" s="105" t="s">
        <v>26</v>
      </c>
      <c r="E96" s="105">
        <v>50</v>
      </c>
      <c r="F96" s="105" t="s">
        <v>12</v>
      </c>
      <c r="G96" s="105">
        <v>2001</v>
      </c>
      <c r="H96" s="7">
        <v>57921000</v>
      </c>
      <c r="I96" s="7">
        <v>0</v>
      </c>
      <c r="J96" s="6"/>
    </row>
    <row r="97" spans="1:10" ht="18" customHeight="1" x14ac:dyDescent="0.25">
      <c r="A97" s="6">
        <v>95</v>
      </c>
      <c r="B97" s="103" t="s">
        <v>16483</v>
      </c>
      <c r="C97" s="104" t="s">
        <v>16482</v>
      </c>
      <c r="D97" s="105" t="s">
        <v>11</v>
      </c>
      <c r="E97" s="105">
        <v>75</v>
      </c>
      <c r="F97" s="105" t="s">
        <v>12</v>
      </c>
      <c r="G97" s="105">
        <v>2004</v>
      </c>
      <c r="H97" s="7">
        <v>76494000</v>
      </c>
      <c r="I97" s="7">
        <v>0</v>
      </c>
      <c r="J97" s="6"/>
    </row>
    <row r="98" spans="1:10" ht="18" customHeight="1" x14ac:dyDescent="0.25">
      <c r="A98" s="6">
        <v>96</v>
      </c>
      <c r="B98" s="103" t="s">
        <v>16477</v>
      </c>
      <c r="C98" s="104" t="s">
        <v>16696</v>
      </c>
      <c r="D98" s="105" t="s">
        <v>11</v>
      </c>
      <c r="E98" s="105">
        <v>75</v>
      </c>
      <c r="F98" s="105" t="s">
        <v>12</v>
      </c>
      <c r="G98" s="105">
        <v>2001</v>
      </c>
      <c r="H98" s="7">
        <v>76494000</v>
      </c>
      <c r="I98" s="7">
        <v>0</v>
      </c>
      <c r="J98" s="6"/>
    </row>
    <row r="99" spans="1:10" ht="18" customHeight="1" x14ac:dyDescent="0.25">
      <c r="A99" s="6">
        <v>97</v>
      </c>
      <c r="B99" s="103" t="s">
        <v>16047</v>
      </c>
      <c r="C99" s="104" t="s">
        <v>16697</v>
      </c>
      <c r="D99" s="105" t="s">
        <v>11</v>
      </c>
      <c r="E99" s="105">
        <v>75</v>
      </c>
      <c r="F99" s="105" t="s">
        <v>12</v>
      </c>
      <c r="G99" s="105">
        <v>2003</v>
      </c>
      <c r="H99" s="7">
        <v>76494000</v>
      </c>
      <c r="I99" s="7">
        <v>0</v>
      </c>
      <c r="J99" s="6"/>
    </row>
    <row r="100" spans="1:10" ht="18" customHeight="1" x14ac:dyDescent="0.25">
      <c r="A100" s="6">
        <v>98</v>
      </c>
      <c r="B100" s="103" t="s">
        <v>16642</v>
      </c>
      <c r="C100" s="104" t="s">
        <v>16698</v>
      </c>
      <c r="D100" s="105" t="s">
        <v>11</v>
      </c>
      <c r="E100" s="105">
        <v>75</v>
      </c>
      <c r="F100" s="105" t="s">
        <v>12</v>
      </c>
      <c r="G100" s="105">
        <v>2003</v>
      </c>
      <c r="H100" s="7">
        <v>76494000</v>
      </c>
      <c r="I100" s="7">
        <v>0</v>
      </c>
      <c r="J100" s="6"/>
    </row>
    <row r="101" spans="1:10" ht="18" customHeight="1" x14ac:dyDescent="0.25">
      <c r="A101" s="6">
        <v>99</v>
      </c>
      <c r="B101" s="103" t="s">
        <v>16408</v>
      </c>
      <c r="C101" s="104" t="s">
        <v>16407</v>
      </c>
      <c r="D101" s="105" t="s">
        <v>11</v>
      </c>
      <c r="E101" s="105">
        <v>320</v>
      </c>
      <c r="F101" s="105" t="s">
        <v>22</v>
      </c>
      <c r="G101" s="105">
        <v>2004</v>
      </c>
      <c r="H101" s="7">
        <v>281246000</v>
      </c>
      <c r="I101" s="7">
        <v>0</v>
      </c>
      <c r="J101" s="6"/>
    </row>
    <row r="102" spans="1:10" ht="18" customHeight="1" x14ac:dyDescent="0.25">
      <c r="A102" s="6">
        <v>100</v>
      </c>
      <c r="B102" s="103" t="s">
        <v>16050</v>
      </c>
      <c r="C102" s="104" t="s">
        <v>16049</v>
      </c>
      <c r="D102" s="105" t="s">
        <v>11</v>
      </c>
      <c r="E102" s="105">
        <v>250</v>
      </c>
      <c r="F102" s="105" t="s">
        <v>14</v>
      </c>
      <c r="G102" s="105">
        <v>2003</v>
      </c>
      <c r="H102" s="7">
        <v>136790000</v>
      </c>
      <c r="I102" s="7">
        <v>40411163</v>
      </c>
      <c r="J102" s="6"/>
    </row>
    <row r="103" spans="1:10" ht="18" customHeight="1" x14ac:dyDescent="0.25">
      <c r="A103" s="6">
        <v>101</v>
      </c>
      <c r="B103" s="103" t="s">
        <v>16224</v>
      </c>
      <c r="C103" s="104" t="s">
        <v>16223</v>
      </c>
      <c r="D103" s="105" t="s">
        <v>26</v>
      </c>
      <c r="E103" s="105">
        <v>400</v>
      </c>
      <c r="F103" s="105" t="s">
        <v>14</v>
      </c>
      <c r="G103" s="105">
        <v>2004</v>
      </c>
      <c r="H103" s="7">
        <v>284218000</v>
      </c>
      <c r="I103" s="7">
        <v>0</v>
      </c>
      <c r="J103" s="6"/>
    </row>
    <row r="104" spans="1:10" ht="18" customHeight="1" x14ac:dyDescent="0.25">
      <c r="A104" s="6">
        <v>102</v>
      </c>
      <c r="B104" s="103" t="s">
        <v>16356</v>
      </c>
      <c r="C104" s="104" t="s">
        <v>16355</v>
      </c>
      <c r="D104" s="105" t="s">
        <v>26</v>
      </c>
      <c r="E104" s="105">
        <v>15</v>
      </c>
      <c r="F104" s="105" t="s">
        <v>25</v>
      </c>
      <c r="G104" s="105">
        <v>2001</v>
      </c>
      <c r="H104" s="7">
        <v>24093000</v>
      </c>
      <c r="I104" s="7">
        <v>0</v>
      </c>
      <c r="J104" s="6"/>
    </row>
    <row r="105" spans="1:10" ht="18" customHeight="1" x14ac:dyDescent="0.25">
      <c r="A105" s="6">
        <v>103</v>
      </c>
      <c r="B105" s="103" t="s">
        <v>16447</v>
      </c>
      <c r="C105" s="104" t="s">
        <v>16446</v>
      </c>
      <c r="D105" s="105" t="s">
        <v>11</v>
      </c>
      <c r="E105" s="105">
        <v>15</v>
      </c>
      <c r="F105" s="105" t="s">
        <v>12</v>
      </c>
      <c r="G105" s="105">
        <v>2001</v>
      </c>
      <c r="H105" s="7">
        <v>17315000</v>
      </c>
      <c r="I105" s="7">
        <v>0</v>
      </c>
      <c r="J105" s="6"/>
    </row>
    <row r="106" spans="1:10" ht="18" customHeight="1" x14ac:dyDescent="0.25">
      <c r="A106" s="6">
        <v>104</v>
      </c>
      <c r="B106" s="103" t="s">
        <v>16082</v>
      </c>
      <c r="C106" s="104" t="s">
        <v>16081</v>
      </c>
      <c r="D106" s="105" t="s">
        <v>11</v>
      </c>
      <c r="E106" s="105">
        <v>50</v>
      </c>
      <c r="F106" s="105" t="s">
        <v>12</v>
      </c>
      <c r="G106" s="105">
        <v>1997</v>
      </c>
      <c r="H106" s="7">
        <v>57921000</v>
      </c>
      <c r="I106" s="7">
        <v>0</v>
      </c>
      <c r="J106" s="98"/>
    </row>
    <row r="107" spans="1:10" ht="18" customHeight="1" x14ac:dyDescent="0.25">
      <c r="A107" s="6">
        <v>105</v>
      </c>
      <c r="B107" s="103" t="s">
        <v>15993</v>
      </c>
      <c r="C107" s="104" t="s">
        <v>15992</v>
      </c>
      <c r="D107" s="105" t="s">
        <v>24</v>
      </c>
      <c r="E107" s="105">
        <v>50</v>
      </c>
      <c r="F107" s="105" t="s">
        <v>12</v>
      </c>
      <c r="G107" s="105">
        <v>2003</v>
      </c>
      <c r="H107" s="7">
        <v>92490000</v>
      </c>
      <c r="I107" s="7">
        <v>0</v>
      </c>
      <c r="J107" s="98"/>
    </row>
    <row r="108" spans="1:10" ht="18" customHeight="1" x14ac:dyDescent="0.25">
      <c r="A108" s="6">
        <v>106</v>
      </c>
      <c r="B108" s="103" t="s">
        <v>16360</v>
      </c>
      <c r="C108" s="104" t="s">
        <v>16359</v>
      </c>
      <c r="D108" s="105" t="s">
        <v>11</v>
      </c>
      <c r="E108" s="105">
        <v>50</v>
      </c>
      <c r="F108" s="105" t="s">
        <v>12</v>
      </c>
      <c r="G108" s="105">
        <v>1997</v>
      </c>
      <c r="H108" s="7">
        <v>57921000</v>
      </c>
      <c r="I108" s="7">
        <v>0</v>
      </c>
      <c r="J108" s="98"/>
    </row>
    <row r="109" spans="1:10" ht="18" customHeight="1" x14ac:dyDescent="0.25">
      <c r="A109" s="6">
        <v>107</v>
      </c>
      <c r="B109" s="103" t="s">
        <v>16080</v>
      </c>
      <c r="C109" s="104" t="s">
        <v>16079</v>
      </c>
      <c r="D109" s="105" t="s">
        <v>11</v>
      </c>
      <c r="E109" s="105">
        <v>50</v>
      </c>
      <c r="F109" s="105" t="s">
        <v>12</v>
      </c>
      <c r="G109" s="105">
        <v>1997</v>
      </c>
      <c r="H109" s="7">
        <v>11126300</v>
      </c>
      <c r="I109" s="7">
        <v>0</v>
      </c>
      <c r="J109" s="98"/>
    </row>
    <row r="110" spans="1:10" ht="18" customHeight="1" x14ac:dyDescent="0.25">
      <c r="A110" s="6">
        <v>108</v>
      </c>
      <c r="B110" s="103" t="s">
        <v>16595</v>
      </c>
      <c r="C110" s="104" t="s">
        <v>16594</v>
      </c>
      <c r="D110" s="105" t="s">
        <v>11</v>
      </c>
      <c r="E110" s="105">
        <v>50</v>
      </c>
      <c r="F110" s="105" t="s">
        <v>12</v>
      </c>
      <c r="G110" s="105">
        <v>1997</v>
      </c>
      <c r="H110" s="7">
        <v>57921000</v>
      </c>
      <c r="I110" s="7">
        <v>0</v>
      </c>
      <c r="J110" s="98"/>
    </row>
    <row r="111" spans="1:10" ht="18" customHeight="1" x14ac:dyDescent="0.25">
      <c r="A111" s="6">
        <v>109</v>
      </c>
      <c r="B111" s="103" t="s">
        <v>16519</v>
      </c>
      <c r="C111" s="104" t="s">
        <v>16518</v>
      </c>
      <c r="D111" s="105" t="s">
        <v>11</v>
      </c>
      <c r="E111" s="105">
        <v>50</v>
      </c>
      <c r="F111" s="105" t="s">
        <v>12</v>
      </c>
      <c r="G111" s="105">
        <v>1998</v>
      </c>
      <c r="H111" s="7">
        <v>11126300</v>
      </c>
      <c r="I111" s="7">
        <v>0</v>
      </c>
      <c r="J111" s="6"/>
    </row>
    <row r="112" spans="1:10" ht="18" customHeight="1" x14ac:dyDescent="0.25">
      <c r="A112" s="6">
        <v>110</v>
      </c>
      <c r="B112" s="103" t="s">
        <v>16181</v>
      </c>
      <c r="C112" s="104" t="s">
        <v>16180</v>
      </c>
      <c r="D112" s="105" t="s">
        <v>26</v>
      </c>
      <c r="E112" s="105">
        <v>50</v>
      </c>
      <c r="F112" s="105" t="s">
        <v>12</v>
      </c>
      <c r="G112" s="105">
        <v>2001</v>
      </c>
      <c r="H112" s="7">
        <v>59103000</v>
      </c>
      <c r="I112" s="7">
        <v>0</v>
      </c>
      <c r="J112" s="6"/>
    </row>
    <row r="113" spans="1:209" ht="18" customHeight="1" x14ac:dyDescent="0.25">
      <c r="A113" s="6">
        <v>111</v>
      </c>
      <c r="B113" s="103" t="s">
        <v>16358</v>
      </c>
      <c r="C113" s="104" t="s">
        <v>16357</v>
      </c>
      <c r="D113" s="105" t="s">
        <v>11</v>
      </c>
      <c r="E113" s="105">
        <v>25</v>
      </c>
      <c r="F113" s="105" t="s">
        <v>12</v>
      </c>
      <c r="G113" s="105">
        <v>2003</v>
      </c>
      <c r="H113" s="7">
        <v>3325500</v>
      </c>
      <c r="I113" s="7">
        <v>0</v>
      </c>
      <c r="J113" s="6"/>
    </row>
    <row r="114" spans="1:209" ht="18" customHeight="1" x14ac:dyDescent="0.25">
      <c r="A114" s="6">
        <v>112</v>
      </c>
      <c r="B114" s="103" t="s">
        <v>16179</v>
      </c>
      <c r="C114" s="104" t="s">
        <v>16178</v>
      </c>
      <c r="D114" s="105" t="s">
        <v>11</v>
      </c>
      <c r="E114" s="105">
        <v>50</v>
      </c>
      <c r="F114" s="105" t="s">
        <v>12</v>
      </c>
      <c r="G114" s="105">
        <v>1998</v>
      </c>
      <c r="H114" s="7">
        <v>59103000</v>
      </c>
      <c r="I114" s="7">
        <v>0</v>
      </c>
      <c r="J114" s="98"/>
    </row>
    <row r="115" spans="1:209" ht="18" customHeight="1" x14ac:dyDescent="0.25">
      <c r="A115" s="6">
        <v>113</v>
      </c>
      <c r="B115" s="103" t="s">
        <v>16362</v>
      </c>
      <c r="C115" s="104" t="s">
        <v>16361</v>
      </c>
      <c r="D115" s="105" t="s">
        <v>11</v>
      </c>
      <c r="E115" s="105">
        <v>50</v>
      </c>
      <c r="F115" s="105" t="s">
        <v>12</v>
      </c>
      <c r="G115" s="105">
        <v>1997</v>
      </c>
      <c r="H115" s="7">
        <v>10438000</v>
      </c>
      <c r="I115" s="7">
        <v>0</v>
      </c>
      <c r="J115" s="98"/>
    </row>
    <row r="116" spans="1:209" ht="18" customHeight="1" x14ac:dyDescent="0.25">
      <c r="A116" s="6">
        <v>114</v>
      </c>
      <c r="B116" s="103" t="s">
        <v>16364</v>
      </c>
      <c r="C116" s="104" t="s">
        <v>16363</v>
      </c>
      <c r="D116" s="105" t="s">
        <v>26</v>
      </c>
      <c r="E116" s="105">
        <v>75</v>
      </c>
      <c r="F116" s="105" t="s">
        <v>12</v>
      </c>
      <c r="G116" s="105">
        <v>1998</v>
      </c>
      <c r="H116" s="7">
        <v>15970000</v>
      </c>
      <c r="I116" s="7">
        <v>0</v>
      </c>
      <c r="J116" s="9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  <c r="FG116" s="8"/>
      <c r="FH116" s="8"/>
      <c r="FI116" s="8"/>
      <c r="FJ116" s="8"/>
      <c r="FK116" s="8"/>
      <c r="FL116" s="8"/>
      <c r="FM116" s="8"/>
      <c r="FN116" s="8"/>
      <c r="FO116" s="8"/>
      <c r="FP116" s="8"/>
      <c r="FQ116" s="8"/>
      <c r="FR116" s="8"/>
      <c r="FS116" s="8"/>
      <c r="FT116" s="8"/>
      <c r="FU116" s="8"/>
      <c r="FV116" s="8"/>
      <c r="FW116" s="8"/>
      <c r="FX116" s="8"/>
      <c r="FY116" s="8"/>
      <c r="FZ116" s="8"/>
      <c r="GA116" s="8"/>
      <c r="GB116" s="8"/>
      <c r="GC116" s="8"/>
      <c r="GD116" s="8"/>
      <c r="GE116" s="8"/>
      <c r="GF116" s="8"/>
      <c r="GG116" s="8"/>
      <c r="GH116" s="8"/>
      <c r="GI116" s="8"/>
      <c r="GJ116" s="8"/>
      <c r="GK116" s="8"/>
      <c r="GL116" s="8"/>
      <c r="GM116" s="8"/>
      <c r="GN116" s="8"/>
      <c r="GO116" s="8"/>
      <c r="GP116" s="8"/>
      <c r="GQ116" s="8"/>
      <c r="GR116" s="8"/>
      <c r="GS116" s="8"/>
      <c r="GT116" s="8"/>
      <c r="GU116" s="8"/>
      <c r="GV116" s="8"/>
      <c r="GW116" s="8"/>
      <c r="GX116" s="8"/>
      <c r="GY116" s="8"/>
      <c r="GZ116" s="8"/>
      <c r="HA116" s="8"/>
    </row>
    <row r="117" spans="1:209" ht="18" customHeight="1" x14ac:dyDescent="0.25">
      <c r="A117" s="6">
        <v>115</v>
      </c>
      <c r="B117" s="103" t="s">
        <v>16597</v>
      </c>
      <c r="C117" s="104" t="s">
        <v>16596</v>
      </c>
      <c r="D117" s="105" t="s">
        <v>26</v>
      </c>
      <c r="E117" s="105">
        <v>100</v>
      </c>
      <c r="F117" s="105" t="s">
        <v>12</v>
      </c>
      <c r="G117" s="105">
        <v>2000</v>
      </c>
      <c r="H117" s="7">
        <v>90640000</v>
      </c>
      <c r="I117" s="7">
        <v>0</v>
      </c>
      <c r="J117" s="9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  <c r="GB117" s="8"/>
      <c r="GC117" s="8"/>
      <c r="GD117" s="8"/>
      <c r="GE117" s="8"/>
      <c r="GF117" s="8"/>
      <c r="GG117" s="8"/>
      <c r="GH117" s="8"/>
      <c r="GI117" s="8"/>
      <c r="GJ117" s="8"/>
      <c r="GK117" s="8"/>
      <c r="GL117" s="8"/>
      <c r="GM117" s="8"/>
      <c r="GN117" s="8"/>
      <c r="GO117" s="8"/>
      <c r="GP117" s="8"/>
      <c r="GQ117" s="8"/>
      <c r="GR117" s="8"/>
      <c r="GS117" s="8"/>
      <c r="GT117" s="8"/>
      <c r="GU117" s="8"/>
      <c r="GV117" s="8"/>
      <c r="GW117" s="8"/>
      <c r="GX117" s="8"/>
      <c r="GY117" s="8"/>
      <c r="GZ117" s="8"/>
      <c r="HA117" s="8"/>
    </row>
    <row r="118" spans="1:209" ht="18" customHeight="1" x14ac:dyDescent="0.25">
      <c r="A118" s="6">
        <v>116</v>
      </c>
      <c r="B118" s="103" t="s">
        <v>16521</v>
      </c>
      <c r="C118" s="104" t="s">
        <v>16520</v>
      </c>
      <c r="D118" s="105" t="s">
        <v>52</v>
      </c>
      <c r="E118" s="105">
        <v>160</v>
      </c>
      <c r="F118" s="105" t="s">
        <v>12</v>
      </c>
      <c r="G118" s="105">
        <v>1997</v>
      </c>
      <c r="H118" s="7">
        <v>162181000</v>
      </c>
      <c r="I118" s="7">
        <v>0</v>
      </c>
      <c r="J118" s="6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  <c r="FZ118" s="8"/>
      <c r="GA118" s="8"/>
      <c r="GB118" s="8"/>
      <c r="GC118" s="8"/>
      <c r="GD118" s="8"/>
      <c r="GE118" s="8"/>
      <c r="GF118" s="8"/>
      <c r="GG118" s="8"/>
      <c r="GH118" s="8"/>
      <c r="GI118" s="8"/>
      <c r="GJ118" s="8"/>
      <c r="GK118" s="8"/>
      <c r="GL118" s="8"/>
      <c r="GM118" s="8"/>
      <c r="GN118" s="8"/>
      <c r="GO118" s="8"/>
      <c r="GP118" s="8"/>
      <c r="GQ118" s="8"/>
      <c r="GR118" s="8"/>
      <c r="GS118" s="8"/>
      <c r="GT118" s="8"/>
      <c r="GU118" s="8"/>
      <c r="GV118" s="8"/>
      <c r="GW118" s="8"/>
      <c r="GX118" s="8"/>
      <c r="GY118" s="8"/>
      <c r="GZ118" s="8"/>
      <c r="HA118" s="8"/>
    </row>
    <row r="119" spans="1:209" ht="18" customHeight="1" x14ac:dyDescent="0.25">
      <c r="A119" s="6">
        <v>117</v>
      </c>
      <c r="B119" s="103" t="s">
        <v>16294</v>
      </c>
      <c r="C119" s="104" t="s">
        <v>16293</v>
      </c>
      <c r="D119" s="105" t="s">
        <v>9</v>
      </c>
      <c r="E119" s="105">
        <v>400</v>
      </c>
      <c r="F119" s="105" t="s">
        <v>14</v>
      </c>
      <c r="G119" s="105">
        <v>2001</v>
      </c>
      <c r="H119" s="7">
        <v>284218000</v>
      </c>
      <c r="I119" s="7">
        <v>0</v>
      </c>
      <c r="J119" s="6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  <c r="FG119" s="8"/>
      <c r="FH119" s="8"/>
      <c r="FI119" s="8"/>
      <c r="FJ119" s="8"/>
      <c r="FK119" s="8"/>
      <c r="FL119" s="8"/>
      <c r="FM119" s="8"/>
      <c r="FN119" s="8"/>
      <c r="FO119" s="8"/>
      <c r="FP119" s="8"/>
      <c r="FQ119" s="8"/>
      <c r="FR119" s="8"/>
      <c r="FS119" s="8"/>
      <c r="FT119" s="8"/>
      <c r="FU119" s="8"/>
      <c r="FV119" s="8"/>
      <c r="FW119" s="8"/>
      <c r="FX119" s="8"/>
      <c r="FY119" s="8"/>
      <c r="FZ119" s="8"/>
      <c r="GA119" s="8"/>
      <c r="GB119" s="8"/>
      <c r="GC119" s="8"/>
      <c r="GD119" s="8"/>
      <c r="GE119" s="8"/>
      <c r="GF119" s="8"/>
      <c r="GG119" s="8"/>
      <c r="GH119" s="8"/>
      <c r="GI119" s="8"/>
      <c r="GJ119" s="8"/>
      <c r="GK119" s="8"/>
      <c r="GL119" s="8"/>
      <c r="GM119" s="8"/>
      <c r="GN119" s="8"/>
      <c r="GO119" s="8"/>
      <c r="GP119" s="8"/>
      <c r="GQ119" s="8"/>
      <c r="GR119" s="8"/>
      <c r="GS119" s="8"/>
      <c r="GT119" s="8"/>
      <c r="GU119" s="8"/>
      <c r="GV119" s="8"/>
      <c r="GW119" s="8"/>
      <c r="GX119" s="8"/>
      <c r="GY119" s="8"/>
      <c r="GZ119" s="8"/>
      <c r="HA119" s="8"/>
    </row>
    <row r="120" spans="1:209" ht="18" customHeight="1" x14ac:dyDescent="0.25">
      <c r="A120" s="6">
        <v>118</v>
      </c>
      <c r="B120" s="103" t="s">
        <v>16108</v>
      </c>
      <c r="C120" s="104" t="s">
        <v>16107</v>
      </c>
      <c r="D120" s="105" t="s">
        <v>9</v>
      </c>
      <c r="E120" s="105">
        <v>400</v>
      </c>
      <c r="F120" s="105" t="s">
        <v>14</v>
      </c>
      <c r="G120" s="105">
        <v>2002</v>
      </c>
      <c r="H120" s="7">
        <v>284218000</v>
      </c>
      <c r="I120" s="7">
        <v>0</v>
      </c>
      <c r="J120" s="6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  <c r="GB120" s="8"/>
      <c r="GC120" s="8"/>
      <c r="GD120" s="8"/>
      <c r="GE120" s="8"/>
      <c r="GF120" s="8"/>
      <c r="GG120" s="8"/>
      <c r="GH120" s="8"/>
      <c r="GI120" s="8"/>
      <c r="GJ120" s="8"/>
      <c r="GK120" s="8"/>
      <c r="GL120" s="8"/>
      <c r="GM120" s="8"/>
      <c r="GN120" s="8"/>
      <c r="GO120" s="8"/>
      <c r="GP120" s="8"/>
      <c r="GQ120" s="8"/>
      <c r="GR120" s="8"/>
      <c r="GS120" s="8"/>
      <c r="GT120" s="8"/>
      <c r="GU120" s="8"/>
      <c r="GV120" s="8"/>
      <c r="GW120" s="8"/>
      <c r="GX120" s="8"/>
      <c r="GY120" s="8"/>
      <c r="GZ120" s="8"/>
      <c r="HA120" s="8"/>
    </row>
    <row r="121" spans="1:209" ht="18" customHeight="1" x14ac:dyDescent="0.25">
      <c r="A121" s="6">
        <v>119</v>
      </c>
      <c r="B121" s="103" t="s">
        <v>16009</v>
      </c>
      <c r="C121" s="104" t="s">
        <v>16008</v>
      </c>
      <c r="D121" s="105" t="s">
        <v>9</v>
      </c>
      <c r="E121" s="105">
        <v>400</v>
      </c>
      <c r="F121" s="105" t="s">
        <v>14</v>
      </c>
      <c r="G121" s="105">
        <v>2002</v>
      </c>
      <c r="H121" s="7">
        <v>284218000</v>
      </c>
      <c r="I121" s="7">
        <v>0</v>
      </c>
      <c r="J121" s="6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  <c r="FG121" s="8"/>
      <c r="FH121" s="8"/>
      <c r="FI121" s="8"/>
      <c r="FJ121" s="8"/>
      <c r="FK121" s="8"/>
      <c r="FL121" s="8"/>
      <c r="FM121" s="8"/>
      <c r="FN121" s="8"/>
      <c r="FO121" s="8"/>
      <c r="FP121" s="8"/>
      <c r="FQ121" s="8"/>
      <c r="FR121" s="8"/>
      <c r="FS121" s="8"/>
      <c r="FT121" s="8"/>
      <c r="FU121" s="8"/>
      <c r="FV121" s="8"/>
      <c r="FW121" s="8"/>
      <c r="FX121" s="8"/>
      <c r="FY121" s="8"/>
      <c r="FZ121" s="8"/>
      <c r="GA121" s="8"/>
      <c r="GB121" s="8"/>
      <c r="GC121" s="8"/>
      <c r="GD121" s="8"/>
      <c r="GE121" s="8"/>
      <c r="GF121" s="8"/>
      <c r="GG121" s="8"/>
      <c r="GH121" s="8"/>
      <c r="GI121" s="8"/>
      <c r="GJ121" s="8"/>
      <c r="GK121" s="8"/>
      <c r="GL121" s="8"/>
      <c r="GM121" s="8"/>
      <c r="GN121" s="8"/>
      <c r="GO121" s="8"/>
      <c r="GP121" s="8"/>
      <c r="GQ121" s="8"/>
      <c r="GR121" s="8"/>
      <c r="GS121" s="8"/>
      <c r="GT121" s="8"/>
      <c r="GU121" s="8"/>
      <c r="GV121" s="8"/>
      <c r="GW121" s="8"/>
      <c r="GX121" s="8"/>
      <c r="GY121" s="8"/>
      <c r="GZ121" s="8"/>
      <c r="HA121" s="8"/>
    </row>
    <row r="122" spans="1:209" ht="18" customHeight="1" x14ac:dyDescent="0.25">
      <c r="A122" s="6">
        <v>120</v>
      </c>
      <c r="B122" s="103" t="s">
        <v>16390</v>
      </c>
      <c r="C122" s="104" t="s">
        <v>16389</v>
      </c>
      <c r="D122" s="105" t="s">
        <v>9</v>
      </c>
      <c r="E122" s="105">
        <v>560</v>
      </c>
      <c r="F122" s="105" t="s">
        <v>14</v>
      </c>
      <c r="G122" s="105">
        <v>1999</v>
      </c>
      <c r="H122" s="7">
        <v>386309000</v>
      </c>
      <c r="I122" s="7">
        <v>0</v>
      </c>
      <c r="J122" s="6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  <c r="FG122" s="8"/>
      <c r="FH122" s="8"/>
      <c r="FI122" s="8"/>
      <c r="FJ122" s="8"/>
      <c r="FK122" s="8"/>
      <c r="FL122" s="8"/>
      <c r="FM122" s="8"/>
      <c r="FN122" s="8"/>
      <c r="FO122" s="8"/>
      <c r="FP122" s="8"/>
      <c r="FQ122" s="8"/>
      <c r="FR122" s="8"/>
      <c r="FS122" s="8"/>
      <c r="FT122" s="8"/>
      <c r="FU122" s="8"/>
      <c r="FV122" s="8"/>
      <c r="FW122" s="8"/>
      <c r="FX122" s="8"/>
      <c r="FY122" s="8"/>
      <c r="FZ122" s="8"/>
      <c r="GA122" s="8"/>
      <c r="GB122" s="8"/>
      <c r="GC122" s="8"/>
      <c r="GD122" s="8"/>
      <c r="GE122" s="8"/>
      <c r="GF122" s="8"/>
      <c r="GG122" s="8"/>
      <c r="GH122" s="8"/>
      <c r="GI122" s="8"/>
      <c r="GJ122" s="8"/>
      <c r="GK122" s="8"/>
      <c r="GL122" s="8"/>
      <c r="GM122" s="8"/>
      <c r="GN122" s="8"/>
      <c r="GO122" s="8"/>
      <c r="GP122" s="8"/>
      <c r="GQ122" s="8"/>
      <c r="GR122" s="8"/>
      <c r="GS122" s="8"/>
      <c r="GT122" s="8"/>
      <c r="GU122" s="8"/>
      <c r="GV122" s="8"/>
      <c r="GW122" s="8"/>
      <c r="GX122" s="8"/>
      <c r="GY122" s="8"/>
      <c r="GZ122" s="8"/>
      <c r="HA122" s="8"/>
    </row>
    <row r="123" spans="1:209" ht="18" customHeight="1" x14ac:dyDescent="0.25">
      <c r="A123" s="6">
        <v>121</v>
      </c>
      <c r="B123" s="103" t="s">
        <v>16199</v>
      </c>
      <c r="C123" s="104" t="s">
        <v>16198</v>
      </c>
      <c r="D123" s="105" t="s">
        <v>9</v>
      </c>
      <c r="E123" s="105">
        <v>500</v>
      </c>
      <c r="F123" s="105" t="s">
        <v>14</v>
      </c>
      <c r="G123" s="105">
        <v>2003</v>
      </c>
      <c r="H123" s="7">
        <v>386309000</v>
      </c>
      <c r="I123" s="7">
        <v>0</v>
      </c>
      <c r="J123" s="6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8"/>
      <c r="FV123" s="8"/>
      <c r="FW123" s="8"/>
      <c r="FX123" s="8"/>
      <c r="FY123" s="8"/>
      <c r="FZ123" s="8"/>
      <c r="GA123" s="8"/>
      <c r="GB123" s="8"/>
      <c r="GC123" s="8"/>
      <c r="GD123" s="8"/>
      <c r="GE123" s="8"/>
      <c r="GF123" s="8"/>
      <c r="GG123" s="8"/>
      <c r="GH123" s="8"/>
      <c r="GI123" s="8"/>
      <c r="GJ123" s="8"/>
      <c r="GK123" s="8"/>
      <c r="GL123" s="8"/>
      <c r="GM123" s="8"/>
      <c r="GN123" s="8"/>
      <c r="GO123" s="8"/>
      <c r="GP123" s="8"/>
      <c r="GQ123" s="8"/>
      <c r="GR123" s="8"/>
      <c r="GS123" s="8"/>
      <c r="GT123" s="8"/>
      <c r="GU123" s="8"/>
      <c r="GV123" s="8"/>
      <c r="GW123" s="8"/>
      <c r="GX123" s="8"/>
      <c r="GY123" s="8"/>
      <c r="GZ123" s="8"/>
      <c r="HA123" s="8"/>
    </row>
    <row r="124" spans="1:209" ht="18" customHeight="1" x14ac:dyDescent="0.25">
      <c r="A124" s="6">
        <v>122</v>
      </c>
      <c r="B124" s="103" t="s">
        <v>16663</v>
      </c>
      <c r="C124" s="104" t="s">
        <v>16662</v>
      </c>
      <c r="D124" s="105" t="s">
        <v>11</v>
      </c>
      <c r="E124" s="105">
        <v>250</v>
      </c>
      <c r="F124" s="105" t="s">
        <v>22</v>
      </c>
      <c r="G124" s="105">
        <v>2004</v>
      </c>
      <c r="H124" s="7">
        <v>49500000</v>
      </c>
      <c r="I124" s="7">
        <v>0</v>
      </c>
      <c r="J124" s="6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  <c r="FG124" s="8"/>
      <c r="FH124" s="8"/>
      <c r="FI124" s="8"/>
      <c r="FJ124" s="8"/>
      <c r="FK124" s="8"/>
      <c r="FL124" s="8"/>
      <c r="FM124" s="8"/>
      <c r="FN124" s="8"/>
      <c r="FO124" s="8"/>
      <c r="FP124" s="8"/>
      <c r="FQ124" s="8"/>
      <c r="FR124" s="8"/>
      <c r="FS124" s="8"/>
      <c r="FT124" s="8"/>
      <c r="FU124" s="8"/>
      <c r="FV124" s="8"/>
      <c r="FW124" s="8"/>
      <c r="FX124" s="8"/>
      <c r="FY124" s="8"/>
      <c r="FZ124" s="8"/>
      <c r="GA124" s="8"/>
      <c r="GB124" s="8"/>
      <c r="GC124" s="8"/>
      <c r="GD124" s="8"/>
      <c r="GE124" s="8"/>
      <c r="GF124" s="8"/>
      <c r="GG124" s="8"/>
      <c r="GH124" s="8"/>
      <c r="GI124" s="8"/>
      <c r="GJ124" s="8"/>
      <c r="GK124" s="8"/>
      <c r="GL124" s="8"/>
      <c r="GM124" s="8"/>
      <c r="GN124" s="8"/>
      <c r="GO124" s="8"/>
      <c r="GP124" s="8"/>
      <c r="GQ124" s="8"/>
      <c r="GR124" s="8"/>
      <c r="GS124" s="8"/>
      <c r="GT124" s="8"/>
      <c r="GU124" s="8"/>
      <c r="GV124" s="8"/>
      <c r="GW124" s="8"/>
      <c r="GX124" s="8"/>
      <c r="GY124" s="8"/>
      <c r="GZ124" s="8"/>
      <c r="HA124" s="8"/>
    </row>
    <row r="125" spans="1:209" ht="18" customHeight="1" x14ac:dyDescent="0.25">
      <c r="A125" s="6">
        <v>123</v>
      </c>
      <c r="B125" s="103" t="s">
        <v>16320</v>
      </c>
      <c r="C125" s="104" t="s">
        <v>16319</v>
      </c>
      <c r="D125" s="105" t="s">
        <v>11</v>
      </c>
      <c r="E125" s="105">
        <v>400</v>
      </c>
      <c r="F125" s="105" t="s">
        <v>14</v>
      </c>
      <c r="G125" s="105">
        <v>2003</v>
      </c>
      <c r="H125" s="7">
        <v>284218000</v>
      </c>
      <c r="I125" s="7">
        <v>0</v>
      </c>
      <c r="J125" s="6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  <c r="FG125" s="8"/>
      <c r="FH125" s="8"/>
      <c r="FI125" s="8"/>
      <c r="FJ125" s="8"/>
      <c r="FK125" s="8"/>
      <c r="FL125" s="8"/>
      <c r="FM125" s="8"/>
      <c r="FN125" s="8"/>
      <c r="FO125" s="8"/>
      <c r="FP125" s="8"/>
      <c r="FQ125" s="8"/>
      <c r="FR125" s="8"/>
      <c r="FS125" s="8"/>
      <c r="FT125" s="8"/>
      <c r="FU125" s="8"/>
      <c r="FV125" s="8"/>
      <c r="FW125" s="8"/>
      <c r="FX125" s="8"/>
      <c r="FY125" s="8"/>
      <c r="FZ125" s="8"/>
      <c r="GA125" s="8"/>
      <c r="GB125" s="8"/>
      <c r="GC125" s="8"/>
      <c r="GD125" s="8"/>
      <c r="GE125" s="8"/>
      <c r="GF125" s="8"/>
      <c r="GG125" s="8"/>
      <c r="GH125" s="8"/>
      <c r="GI125" s="8"/>
      <c r="GJ125" s="8"/>
      <c r="GK125" s="8"/>
      <c r="GL125" s="8"/>
      <c r="GM125" s="8"/>
      <c r="GN125" s="8"/>
      <c r="GO125" s="8"/>
      <c r="GP125" s="8"/>
      <c r="GQ125" s="8"/>
      <c r="GR125" s="8"/>
      <c r="GS125" s="8"/>
      <c r="GT125" s="8"/>
      <c r="GU125" s="8"/>
      <c r="GV125" s="8"/>
      <c r="GW125" s="8"/>
      <c r="GX125" s="8"/>
      <c r="GY125" s="8"/>
      <c r="GZ125" s="8"/>
      <c r="HA125" s="8"/>
    </row>
    <row r="126" spans="1:209" ht="18" customHeight="1" x14ac:dyDescent="0.25">
      <c r="A126" s="6">
        <v>124</v>
      </c>
      <c r="B126" s="103" t="s">
        <v>16638</v>
      </c>
      <c r="C126" s="104" t="s">
        <v>16637</v>
      </c>
      <c r="D126" s="105" t="s">
        <v>11</v>
      </c>
      <c r="E126" s="105">
        <v>320</v>
      </c>
      <c r="F126" s="105" t="s">
        <v>14</v>
      </c>
      <c r="G126" s="105">
        <v>2001</v>
      </c>
      <c r="H126" s="7">
        <v>252442168</v>
      </c>
      <c r="I126" s="7">
        <v>0</v>
      </c>
      <c r="J126" s="6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  <c r="FG126" s="8"/>
      <c r="FH126" s="8"/>
      <c r="FI126" s="8"/>
      <c r="FJ126" s="8"/>
      <c r="FK126" s="8"/>
      <c r="FL126" s="8"/>
      <c r="FM126" s="8"/>
      <c r="FN126" s="8"/>
      <c r="FO126" s="8"/>
      <c r="FP126" s="8"/>
      <c r="FQ126" s="8"/>
      <c r="FR126" s="8"/>
      <c r="FS126" s="8"/>
      <c r="FT126" s="8"/>
      <c r="FU126" s="8"/>
      <c r="FV126" s="8"/>
      <c r="FW126" s="8"/>
      <c r="FX126" s="8"/>
      <c r="FY126" s="8"/>
      <c r="FZ126" s="8"/>
      <c r="GA126" s="8"/>
      <c r="GB126" s="8"/>
      <c r="GC126" s="8"/>
      <c r="GD126" s="8"/>
      <c r="GE126" s="8"/>
      <c r="GF126" s="8"/>
      <c r="GG126" s="8"/>
      <c r="GH126" s="8"/>
      <c r="GI126" s="8"/>
      <c r="GJ126" s="8"/>
      <c r="GK126" s="8"/>
      <c r="GL126" s="8"/>
      <c r="GM126" s="8"/>
      <c r="GN126" s="8"/>
      <c r="GO126" s="8"/>
      <c r="GP126" s="8"/>
      <c r="GQ126" s="8"/>
      <c r="GR126" s="8"/>
      <c r="GS126" s="8"/>
      <c r="GT126" s="8"/>
      <c r="GU126" s="8"/>
      <c r="GV126" s="8"/>
      <c r="GW126" s="8"/>
      <c r="GX126" s="8"/>
      <c r="GY126" s="8"/>
      <c r="GZ126" s="8"/>
      <c r="HA126" s="8"/>
    </row>
    <row r="127" spans="1:209" ht="18" customHeight="1" x14ac:dyDescent="0.25">
      <c r="A127" s="6">
        <v>125</v>
      </c>
      <c r="B127" s="103" t="s">
        <v>16661</v>
      </c>
      <c r="C127" s="104" t="s">
        <v>16660</v>
      </c>
      <c r="D127" s="105" t="s">
        <v>11</v>
      </c>
      <c r="E127" s="105">
        <v>400</v>
      </c>
      <c r="F127" s="105" t="s">
        <v>14</v>
      </c>
      <c r="G127" s="105">
        <v>2001</v>
      </c>
      <c r="H127" s="7">
        <v>284218000</v>
      </c>
      <c r="I127" s="7">
        <v>0</v>
      </c>
      <c r="J127" s="6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</row>
    <row r="128" spans="1:209" ht="18" customHeight="1" x14ac:dyDescent="0.25">
      <c r="A128" s="6">
        <v>126</v>
      </c>
      <c r="B128" s="103" t="s">
        <v>16221</v>
      </c>
      <c r="C128" s="104" t="s">
        <v>16220</v>
      </c>
      <c r="D128" s="105" t="s">
        <v>26</v>
      </c>
      <c r="E128" s="105">
        <v>250</v>
      </c>
      <c r="F128" s="105" t="s">
        <v>14</v>
      </c>
      <c r="G128" s="105">
        <v>2001</v>
      </c>
      <c r="H128" s="7">
        <v>228388000</v>
      </c>
      <c r="I128" s="7">
        <v>0</v>
      </c>
      <c r="J128" s="6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T128" s="8"/>
      <c r="GU128" s="8"/>
      <c r="GV128" s="8"/>
      <c r="GW128" s="8"/>
      <c r="GX128" s="8"/>
      <c r="GY128" s="8"/>
    </row>
    <row r="129" spans="1:207" ht="18" customHeight="1" x14ac:dyDescent="0.25">
      <c r="A129" s="6">
        <v>127</v>
      </c>
      <c r="B129" s="103" t="s">
        <v>16641</v>
      </c>
      <c r="C129" s="104" t="s">
        <v>16699</v>
      </c>
      <c r="D129" s="105" t="s">
        <v>11</v>
      </c>
      <c r="E129" s="105">
        <v>320</v>
      </c>
      <c r="F129" s="105" t="s">
        <v>14</v>
      </c>
      <c r="G129" s="105">
        <v>2001</v>
      </c>
      <c r="H129" s="7">
        <v>275621000</v>
      </c>
      <c r="I129" s="7">
        <v>0</v>
      </c>
      <c r="J129" s="6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T129" s="8"/>
      <c r="GU129" s="8"/>
      <c r="GV129" s="8"/>
      <c r="GW129" s="8"/>
      <c r="GX129" s="8"/>
      <c r="GY129" s="8"/>
    </row>
    <row r="130" spans="1:207" ht="19.5" customHeight="1" x14ac:dyDescent="0.25">
      <c r="A130" s="6">
        <v>128</v>
      </c>
      <c r="B130" s="103" t="s">
        <v>16132</v>
      </c>
      <c r="C130" s="104" t="s">
        <v>16131</v>
      </c>
      <c r="D130" s="105" t="s">
        <v>15</v>
      </c>
      <c r="E130" s="105">
        <v>320</v>
      </c>
      <c r="F130" s="105" t="s">
        <v>14</v>
      </c>
      <c r="G130" s="105">
        <v>1988</v>
      </c>
      <c r="H130" s="7">
        <v>275621000</v>
      </c>
      <c r="I130" s="7">
        <v>0</v>
      </c>
      <c r="J130" s="6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T130" s="8"/>
      <c r="GU130" s="8"/>
      <c r="GV130" s="8"/>
      <c r="GW130" s="8"/>
      <c r="GX130" s="8"/>
      <c r="GY130" s="8"/>
    </row>
    <row r="131" spans="1:207" ht="19.5" customHeight="1" x14ac:dyDescent="0.25">
      <c r="A131" s="6">
        <v>129</v>
      </c>
      <c r="B131" s="103" t="s">
        <v>16226</v>
      </c>
      <c r="C131" s="104" t="s">
        <v>16225</v>
      </c>
      <c r="D131" s="105" t="s">
        <v>24</v>
      </c>
      <c r="E131" s="105">
        <v>400</v>
      </c>
      <c r="F131" s="105" t="s">
        <v>14</v>
      </c>
      <c r="G131" s="105">
        <v>2004</v>
      </c>
      <c r="H131" s="7">
        <v>284218000</v>
      </c>
      <c r="I131" s="7">
        <v>0</v>
      </c>
      <c r="J131" s="6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T131" s="8"/>
      <c r="GU131" s="8"/>
      <c r="GV131" s="8"/>
      <c r="GW131" s="8"/>
      <c r="GX131" s="8"/>
      <c r="GY131" s="8"/>
    </row>
    <row r="132" spans="1:207" ht="19.5" customHeight="1" x14ac:dyDescent="0.25">
      <c r="A132" s="6">
        <v>130</v>
      </c>
      <c r="B132" s="103" t="s">
        <v>15991</v>
      </c>
      <c r="C132" s="104" t="s">
        <v>15990</v>
      </c>
      <c r="D132" s="105" t="s">
        <v>11</v>
      </c>
      <c r="E132" s="105">
        <v>50</v>
      </c>
      <c r="F132" s="105" t="s">
        <v>12</v>
      </c>
      <c r="G132" s="105">
        <v>2001</v>
      </c>
      <c r="H132" s="7">
        <v>59103000</v>
      </c>
      <c r="I132" s="7">
        <v>0</v>
      </c>
      <c r="J132" s="6"/>
      <c r="GH132" s="8"/>
      <c r="GI132" s="8"/>
      <c r="GJ132" s="8"/>
      <c r="GK132" s="8"/>
      <c r="GL132" s="8"/>
      <c r="GM132" s="8"/>
      <c r="GN132" s="8"/>
      <c r="GO132" s="8"/>
      <c r="GP132" s="8"/>
      <c r="GT132" s="8"/>
      <c r="GU132" s="8"/>
      <c r="GV132" s="8"/>
      <c r="GW132" s="8"/>
      <c r="GX132" s="8"/>
      <c r="GY132" s="8"/>
    </row>
    <row r="133" spans="1:207" ht="19.5" customHeight="1" x14ac:dyDescent="0.25">
      <c r="A133" s="6">
        <v>131</v>
      </c>
      <c r="B133" s="103" t="s">
        <v>16084</v>
      </c>
      <c r="C133" s="104" t="s">
        <v>16083</v>
      </c>
      <c r="D133" s="105" t="s">
        <v>26</v>
      </c>
      <c r="E133" s="105">
        <v>100</v>
      </c>
      <c r="F133" s="105" t="s">
        <v>12</v>
      </c>
      <c r="G133" s="105">
        <v>1998</v>
      </c>
      <c r="H133" s="7">
        <v>92490000</v>
      </c>
      <c r="I133" s="7">
        <v>0</v>
      </c>
      <c r="J133" s="6"/>
      <c r="GH133" s="8"/>
      <c r="GI133" s="8"/>
      <c r="GJ133" s="8"/>
      <c r="GK133" s="8"/>
      <c r="GL133" s="8"/>
      <c r="GM133" s="8"/>
      <c r="GN133" s="8"/>
      <c r="GO133" s="8"/>
      <c r="GP133" s="8"/>
      <c r="GT133" s="8"/>
      <c r="GU133" s="8"/>
      <c r="GV133" s="8"/>
      <c r="GW133" s="8"/>
      <c r="GX133" s="8"/>
      <c r="GY133" s="8"/>
    </row>
    <row r="134" spans="1:207" ht="19.5" customHeight="1" x14ac:dyDescent="0.25">
      <c r="A134" s="6">
        <v>132</v>
      </c>
      <c r="B134" s="103" t="s">
        <v>16266</v>
      </c>
      <c r="C134" s="104" t="s">
        <v>16265</v>
      </c>
      <c r="D134" s="105" t="s">
        <v>24</v>
      </c>
      <c r="E134" s="105">
        <v>100</v>
      </c>
      <c r="F134" s="105" t="s">
        <v>12</v>
      </c>
      <c r="G134" s="105">
        <v>2003</v>
      </c>
      <c r="H134" s="7">
        <v>92490000</v>
      </c>
      <c r="I134" s="7">
        <v>0</v>
      </c>
      <c r="J134" s="6"/>
      <c r="GH134" s="8"/>
      <c r="GI134" s="8"/>
      <c r="GJ134" s="8"/>
      <c r="GK134" s="8"/>
      <c r="GL134" s="8"/>
      <c r="GM134" s="8"/>
      <c r="GN134" s="8"/>
      <c r="GO134" s="8"/>
      <c r="GP134" s="8"/>
      <c r="GT134" s="8"/>
      <c r="GU134" s="8"/>
      <c r="GV134" s="8"/>
      <c r="GW134" s="8"/>
      <c r="GX134" s="8"/>
      <c r="GY134" s="8"/>
    </row>
    <row r="135" spans="1:207" ht="19.5" customHeight="1" x14ac:dyDescent="0.25">
      <c r="A135" s="6">
        <v>133</v>
      </c>
      <c r="B135" s="103" t="s">
        <v>16003</v>
      </c>
      <c r="C135" s="104" t="s">
        <v>16002</v>
      </c>
      <c r="D135" s="105" t="s">
        <v>11</v>
      </c>
      <c r="E135" s="105">
        <v>100</v>
      </c>
      <c r="F135" s="105" t="s">
        <v>12</v>
      </c>
      <c r="G135" s="105">
        <v>1996</v>
      </c>
      <c r="H135" s="7">
        <v>92490000</v>
      </c>
      <c r="I135" s="7">
        <v>0</v>
      </c>
      <c r="J135" s="98"/>
      <c r="GH135" s="8"/>
      <c r="GI135" s="8"/>
      <c r="GJ135" s="8"/>
      <c r="GK135" s="8"/>
      <c r="GL135" s="8"/>
      <c r="GM135" s="8"/>
      <c r="GN135" s="8"/>
      <c r="GO135" s="8"/>
      <c r="GP135" s="8"/>
      <c r="GT135" s="8"/>
      <c r="GU135" s="8"/>
      <c r="GV135" s="8"/>
      <c r="GW135" s="8"/>
      <c r="GX135" s="8"/>
      <c r="GY135" s="8"/>
    </row>
    <row r="136" spans="1:207" ht="19.5" customHeight="1" x14ac:dyDescent="0.25">
      <c r="A136" s="6">
        <v>134</v>
      </c>
      <c r="B136" s="103" t="s">
        <v>16106</v>
      </c>
      <c r="C136" s="104" t="s">
        <v>16105</v>
      </c>
      <c r="D136" s="105" t="s">
        <v>9</v>
      </c>
      <c r="E136" s="105">
        <v>320</v>
      </c>
      <c r="F136" s="105" t="s">
        <v>14</v>
      </c>
      <c r="G136" s="105">
        <v>2001</v>
      </c>
      <c r="H136" s="7">
        <v>281246000</v>
      </c>
      <c r="I136" s="7">
        <v>0</v>
      </c>
      <c r="J136" s="98"/>
      <c r="GH136" s="8"/>
      <c r="GI136" s="8"/>
      <c r="GJ136" s="8"/>
      <c r="GK136" s="8"/>
      <c r="GL136" s="8"/>
      <c r="GM136" s="8"/>
      <c r="GN136" s="8"/>
      <c r="GO136" s="8"/>
      <c r="GP136" s="8"/>
      <c r="GT136" s="8"/>
      <c r="GU136" s="8"/>
      <c r="GV136" s="8"/>
      <c r="GW136" s="8"/>
      <c r="GX136" s="8"/>
      <c r="GY136" s="8"/>
    </row>
    <row r="137" spans="1:207" ht="19.5" customHeight="1" x14ac:dyDescent="0.25">
      <c r="A137" s="6">
        <v>135</v>
      </c>
      <c r="B137" s="103" t="s">
        <v>16288</v>
      </c>
      <c r="C137" s="104" t="s">
        <v>16287</v>
      </c>
      <c r="D137" s="105" t="s">
        <v>9</v>
      </c>
      <c r="E137" s="105">
        <v>100</v>
      </c>
      <c r="F137" s="105" t="s">
        <v>12</v>
      </c>
      <c r="G137" s="105">
        <v>1997</v>
      </c>
      <c r="H137" s="7">
        <v>92490000</v>
      </c>
      <c r="I137" s="7">
        <v>0</v>
      </c>
      <c r="J137" s="6"/>
    </row>
    <row r="138" spans="1:207" ht="19.5" customHeight="1" x14ac:dyDescent="0.25">
      <c r="A138" s="6">
        <v>136</v>
      </c>
      <c r="B138" s="103" t="s">
        <v>16665</v>
      </c>
      <c r="C138" s="104" t="s">
        <v>16664</v>
      </c>
      <c r="D138" s="105" t="s">
        <v>9</v>
      </c>
      <c r="E138" s="105">
        <v>320</v>
      </c>
      <c r="F138" s="105" t="s">
        <v>22</v>
      </c>
      <c r="G138" s="105">
        <v>2003</v>
      </c>
      <c r="H138" s="7">
        <v>281246000</v>
      </c>
      <c r="I138" s="7">
        <v>0</v>
      </c>
      <c r="J138" s="6"/>
    </row>
    <row r="139" spans="1:207" ht="19.5" customHeight="1" x14ac:dyDescent="0.25">
      <c r="A139" s="6">
        <v>137</v>
      </c>
      <c r="B139" s="103" t="s">
        <v>16558</v>
      </c>
      <c r="C139" s="104" t="s">
        <v>16557</v>
      </c>
      <c r="D139" s="105" t="s">
        <v>9</v>
      </c>
      <c r="E139" s="105">
        <v>320</v>
      </c>
      <c r="F139" s="105" t="s">
        <v>14</v>
      </c>
      <c r="G139" s="105">
        <v>2002</v>
      </c>
      <c r="H139" s="7">
        <v>281246000</v>
      </c>
      <c r="I139" s="7">
        <v>0</v>
      </c>
      <c r="J139" s="6"/>
      <c r="GC139" s="8"/>
    </row>
    <row r="140" spans="1:207" ht="19.5" customHeight="1" x14ac:dyDescent="0.25">
      <c r="A140" s="6">
        <v>138</v>
      </c>
      <c r="B140" s="103" t="s">
        <v>16476</v>
      </c>
      <c r="C140" s="104" t="s">
        <v>16700</v>
      </c>
      <c r="D140" s="105" t="s">
        <v>9</v>
      </c>
      <c r="E140" s="105">
        <v>10</v>
      </c>
      <c r="F140" s="105" t="s">
        <v>12</v>
      </c>
      <c r="G140" s="105">
        <v>1997</v>
      </c>
      <c r="H140" s="7">
        <v>16062000</v>
      </c>
      <c r="I140" s="7">
        <v>0</v>
      </c>
      <c r="J140" s="6"/>
    </row>
    <row r="141" spans="1:207" ht="19.5" customHeight="1" x14ac:dyDescent="0.25">
      <c r="A141" s="6">
        <v>139</v>
      </c>
      <c r="B141" s="103" t="s">
        <v>16307</v>
      </c>
      <c r="C141" s="104" t="s">
        <v>16701</v>
      </c>
      <c r="D141" s="105" t="s">
        <v>9</v>
      </c>
      <c r="E141" s="105">
        <v>10</v>
      </c>
      <c r="F141" s="105" t="s">
        <v>12</v>
      </c>
      <c r="G141" s="105">
        <v>1997</v>
      </c>
      <c r="H141" s="7">
        <v>16062000</v>
      </c>
      <c r="I141" s="7">
        <v>0</v>
      </c>
      <c r="J141" s="6"/>
    </row>
    <row r="142" spans="1:207" ht="19.5" customHeight="1" x14ac:dyDescent="0.25">
      <c r="A142" s="6">
        <v>140</v>
      </c>
      <c r="B142" s="103" t="s">
        <v>16657</v>
      </c>
      <c r="C142" s="104" t="s">
        <v>16702</v>
      </c>
      <c r="D142" s="105" t="s">
        <v>11</v>
      </c>
      <c r="E142" s="105">
        <v>50</v>
      </c>
      <c r="F142" s="105" t="s">
        <v>12</v>
      </c>
      <c r="G142" s="105">
        <v>1997</v>
      </c>
      <c r="H142" s="7">
        <v>59103000</v>
      </c>
      <c r="I142" s="7">
        <v>0</v>
      </c>
      <c r="J142" s="6"/>
      <c r="GH142" s="8"/>
      <c r="GI142" s="8"/>
      <c r="GJ142" s="8"/>
      <c r="GK142" s="8"/>
      <c r="GL142" s="8"/>
      <c r="GM142" s="8"/>
      <c r="GN142" s="8"/>
      <c r="GO142" s="8"/>
      <c r="GP142" s="8"/>
      <c r="GT142" s="8"/>
      <c r="GU142" s="8"/>
      <c r="GV142" s="8"/>
      <c r="GW142" s="8"/>
      <c r="GX142" s="8"/>
      <c r="GY142" s="8"/>
    </row>
    <row r="143" spans="1:207" ht="19.5" customHeight="1" x14ac:dyDescent="0.25">
      <c r="A143" s="6">
        <v>141</v>
      </c>
      <c r="B143" s="103" t="s">
        <v>16418</v>
      </c>
      <c r="C143" s="104" t="s">
        <v>16417</v>
      </c>
      <c r="D143" s="105" t="s">
        <v>9</v>
      </c>
      <c r="E143" s="105">
        <v>320</v>
      </c>
      <c r="F143" s="105" t="s">
        <v>14</v>
      </c>
      <c r="G143" s="105">
        <v>2002</v>
      </c>
      <c r="H143" s="7">
        <v>281246000</v>
      </c>
      <c r="I143" s="7">
        <v>0</v>
      </c>
      <c r="J143" s="6"/>
      <c r="GH143" s="8"/>
      <c r="GI143" s="8"/>
      <c r="GJ143" s="8"/>
      <c r="GK143" s="8"/>
      <c r="GL143" s="8"/>
      <c r="GM143" s="8"/>
      <c r="GN143" s="8"/>
      <c r="GO143" s="8"/>
      <c r="GP143" s="8"/>
      <c r="GT143" s="8"/>
      <c r="GU143" s="8"/>
      <c r="GV143" s="8"/>
      <c r="GW143" s="8"/>
      <c r="GX143" s="8"/>
      <c r="GY143" s="8"/>
    </row>
    <row r="144" spans="1:207" ht="19.5" customHeight="1" x14ac:dyDescent="0.25">
      <c r="A144" s="6">
        <v>142</v>
      </c>
      <c r="B144" s="103" t="s">
        <v>16234</v>
      </c>
      <c r="C144" s="104" t="s">
        <v>16233</v>
      </c>
      <c r="D144" s="105" t="s">
        <v>9</v>
      </c>
      <c r="E144" s="105">
        <v>320</v>
      </c>
      <c r="F144" s="105" t="s">
        <v>14</v>
      </c>
      <c r="G144" s="105">
        <v>2002</v>
      </c>
      <c r="H144" s="7">
        <v>281246000</v>
      </c>
      <c r="I144" s="7">
        <v>0</v>
      </c>
      <c r="J144" s="6"/>
    </row>
    <row r="145" spans="1:209" ht="19.5" customHeight="1" x14ac:dyDescent="0.25">
      <c r="A145" s="6">
        <v>143</v>
      </c>
      <c r="B145" s="103" t="s">
        <v>16054</v>
      </c>
      <c r="C145" s="104" t="s">
        <v>16053</v>
      </c>
      <c r="D145" s="105" t="s">
        <v>9</v>
      </c>
      <c r="E145" s="105">
        <v>320</v>
      </c>
      <c r="F145" s="105" t="s">
        <v>14</v>
      </c>
      <c r="G145" s="105">
        <v>2002</v>
      </c>
      <c r="H145" s="7">
        <v>281246000</v>
      </c>
      <c r="I145" s="7">
        <v>0</v>
      </c>
      <c r="J145" s="6"/>
    </row>
    <row r="146" spans="1:209" ht="19.5" customHeight="1" x14ac:dyDescent="0.25">
      <c r="A146" s="6">
        <v>144</v>
      </c>
      <c r="B146" s="103" t="s">
        <v>16056</v>
      </c>
      <c r="C146" s="104" t="s">
        <v>16055</v>
      </c>
      <c r="D146" s="105" t="s">
        <v>9</v>
      </c>
      <c r="E146" s="105">
        <v>320</v>
      </c>
      <c r="F146" s="105" t="s">
        <v>14</v>
      </c>
      <c r="G146" s="105">
        <v>2002</v>
      </c>
      <c r="H146" s="7">
        <v>281246000</v>
      </c>
      <c r="I146" s="7">
        <v>0</v>
      </c>
      <c r="J146" s="6"/>
    </row>
    <row r="147" spans="1:209" ht="19.5" customHeight="1" x14ac:dyDescent="0.25">
      <c r="A147" s="6">
        <v>145</v>
      </c>
      <c r="B147" s="103" t="s">
        <v>16659</v>
      </c>
      <c r="C147" s="104" t="s">
        <v>16658</v>
      </c>
      <c r="D147" s="105" t="s">
        <v>9</v>
      </c>
      <c r="E147" s="105">
        <v>320</v>
      </c>
      <c r="F147" s="105" t="s">
        <v>14</v>
      </c>
      <c r="G147" s="105">
        <v>2001</v>
      </c>
      <c r="H147" s="7">
        <v>281246000</v>
      </c>
      <c r="I147" s="7">
        <v>0</v>
      </c>
      <c r="J147" s="6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8"/>
      <c r="FJ147" s="8"/>
      <c r="FK147" s="8"/>
      <c r="FL147" s="8"/>
      <c r="FM147" s="8"/>
      <c r="FN147" s="8"/>
      <c r="FO147" s="8"/>
      <c r="FP147" s="8"/>
      <c r="FQ147" s="8"/>
      <c r="FR147" s="8"/>
      <c r="FS147" s="8"/>
      <c r="FT147" s="8"/>
      <c r="FU147" s="8"/>
      <c r="FV147" s="8"/>
      <c r="FW147" s="8"/>
      <c r="FX147" s="8"/>
      <c r="FY147" s="8"/>
      <c r="FZ147" s="8"/>
      <c r="GA147" s="8"/>
      <c r="GB147" s="8"/>
      <c r="GC147" s="8"/>
      <c r="GD147" s="8"/>
      <c r="GE147" s="8"/>
      <c r="GF147" s="8"/>
      <c r="GG147" s="8"/>
      <c r="GH147" s="8"/>
      <c r="GI147" s="8"/>
      <c r="GJ147" s="8"/>
      <c r="GK147" s="8"/>
      <c r="GL147" s="8"/>
      <c r="GM147" s="8"/>
      <c r="GN147" s="8"/>
      <c r="GO147" s="8"/>
      <c r="GP147" s="8"/>
      <c r="GQ147" s="8"/>
      <c r="GR147" s="8"/>
      <c r="GS147" s="8"/>
      <c r="GT147" s="8"/>
      <c r="GU147" s="8"/>
      <c r="GV147" s="8"/>
      <c r="GW147" s="8"/>
      <c r="GX147" s="8"/>
      <c r="GY147" s="8"/>
      <c r="GZ147" s="8"/>
      <c r="HA147" s="8"/>
    </row>
    <row r="148" spans="1:209" ht="19.5" customHeight="1" x14ac:dyDescent="0.25">
      <c r="A148" s="6">
        <v>146</v>
      </c>
      <c r="B148" s="103" t="s">
        <v>16497</v>
      </c>
      <c r="C148" s="104" t="s">
        <v>16496</v>
      </c>
      <c r="D148" s="105" t="s">
        <v>9</v>
      </c>
      <c r="E148" s="105">
        <v>320</v>
      </c>
      <c r="F148" s="105" t="s">
        <v>14</v>
      </c>
      <c r="G148" s="105">
        <v>2001</v>
      </c>
      <c r="H148" s="7">
        <v>281246000</v>
      </c>
      <c r="I148" s="7">
        <v>0</v>
      </c>
      <c r="J148" s="6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  <c r="GO148" s="8"/>
      <c r="GP148" s="8"/>
      <c r="GQ148" s="8"/>
      <c r="GR148" s="8"/>
      <c r="GS148" s="8"/>
      <c r="GT148" s="8"/>
      <c r="GU148" s="8"/>
      <c r="GV148" s="8"/>
      <c r="GW148" s="8"/>
      <c r="GX148" s="8"/>
      <c r="GY148" s="8"/>
      <c r="GZ148" s="8"/>
      <c r="HA148" s="8"/>
    </row>
    <row r="149" spans="1:209" ht="19.5" customHeight="1" x14ac:dyDescent="0.25">
      <c r="A149" s="6">
        <v>147</v>
      </c>
      <c r="B149" s="103" t="s">
        <v>16542</v>
      </c>
      <c r="C149" s="104" t="s">
        <v>16703</v>
      </c>
      <c r="D149" s="105" t="s">
        <v>11</v>
      </c>
      <c r="E149" s="105">
        <v>75</v>
      </c>
      <c r="F149" s="105" t="s">
        <v>12</v>
      </c>
      <c r="G149" s="105">
        <v>2001</v>
      </c>
      <c r="H149" s="7">
        <v>76494000</v>
      </c>
      <c r="I149" s="7">
        <v>0</v>
      </c>
      <c r="J149" s="6"/>
      <c r="FZ149" s="8"/>
      <c r="GA149" s="8"/>
      <c r="GB149" s="8"/>
      <c r="GC149" s="8"/>
      <c r="GD149" s="8"/>
      <c r="GE149" s="8"/>
      <c r="GF149" s="8"/>
      <c r="GG149" s="8"/>
      <c r="GH149" s="8"/>
      <c r="GI149" s="8"/>
      <c r="GJ149" s="8"/>
      <c r="GK149" s="8"/>
      <c r="GL149" s="8"/>
      <c r="GM149" s="8"/>
      <c r="GN149" s="8"/>
      <c r="GO149" s="8"/>
      <c r="GP149" s="8"/>
      <c r="GT149" s="8"/>
      <c r="GU149" s="8"/>
      <c r="GV149" s="8"/>
      <c r="GW149" s="8"/>
      <c r="GX149" s="8"/>
      <c r="GY149" s="8"/>
    </row>
    <row r="150" spans="1:209" ht="19.5" customHeight="1" x14ac:dyDescent="0.25">
      <c r="A150" s="6">
        <v>148</v>
      </c>
      <c r="B150" s="103" t="s">
        <v>16548</v>
      </c>
      <c r="C150" s="104" t="s">
        <v>16547</v>
      </c>
      <c r="D150" s="105" t="s">
        <v>26</v>
      </c>
      <c r="E150" s="105">
        <v>400</v>
      </c>
      <c r="F150" s="105" t="s">
        <v>14</v>
      </c>
      <c r="G150" s="105">
        <v>2002</v>
      </c>
      <c r="H150" s="7">
        <v>284218000</v>
      </c>
      <c r="I150" s="7">
        <v>0</v>
      </c>
      <c r="J150" s="6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8"/>
      <c r="GP150" s="8"/>
      <c r="GT150" s="8"/>
      <c r="GU150" s="8"/>
      <c r="GV150" s="8"/>
      <c r="GW150" s="8"/>
      <c r="GX150" s="8"/>
      <c r="GY150" s="8"/>
    </row>
    <row r="151" spans="1:209" ht="19.5" customHeight="1" x14ac:dyDescent="0.25">
      <c r="A151" s="6">
        <v>149</v>
      </c>
      <c r="B151" s="103" t="s">
        <v>16134</v>
      </c>
      <c r="C151" s="104" t="s">
        <v>16133</v>
      </c>
      <c r="D151" s="105" t="s">
        <v>15</v>
      </c>
      <c r="E151" s="105">
        <v>320</v>
      </c>
      <c r="F151" s="105" t="s">
        <v>14</v>
      </c>
      <c r="G151" s="105">
        <v>1988</v>
      </c>
      <c r="H151" s="7">
        <v>275621000</v>
      </c>
      <c r="I151" s="7">
        <v>0</v>
      </c>
      <c r="J151" s="6"/>
      <c r="GH151" s="8"/>
      <c r="GI151" s="8"/>
      <c r="GJ151" s="8"/>
      <c r="GK151" s="8"/>
      <c r="GL151" s="8"/>
      <c r="GM151" s="8"/>
      <c r="GN151" s="8"/>
      <c r="GO151" s="8"/>
      <c r="GP151" s="8"/>
      <c r="GT151" s="8"/>
      <c r="GU151" s="8"/>
      <c r="GV151" s="8"/>
      <c r="GW151" s="8"/>
      <c r="GX151" s="8"/>
      <c r="GY151" s="8"/>
    </row>
    <row r="152" spans="1:209" ht="19.5" customHeight="1" x14ac:dyDescent="0.25">
      <c r="A152" s="6">
        <v>150</v>
      </c>
      <c r="B152" s="103" t="s">
        <v>16048</v>
      </c>
      <c r="C152" s="104" t="s">
        <v>16704</v>
      </c>
      <c r="D152" s="105" t="s">
        <v>11</v>
      </c>
      <c r="E152" s="105">
        <v>250</v>
      </c>
      <c r="F152" s="105" t="s">
        <v>14</v>
      </c>
      <c r="G152" s="105">
        <v>2003</v>
      </c>
      <c r="H152" s="7">
        <v>228388000</v>
      </c>
      <c r="I152" s="7">
        <v>0</v>
      </c>
      <c r="J152" s="6"/>
    </row>
    <row r="153" spans="1:209" ht="19.5" customHeight="1" x14ac:dyDescent="0.25">
      <c r="A153" s="6">
        <v>151</v>
      </c>
      <c r="B153" s="103" t="s">
        <v>16046</v>
      </c>
      <c r="C153" s="104" t="s">
        <v>16045</v>
      </c>
      <c r="D153" s="105" t="s">
        <v>15</v>
      </c>
      <c r="E153" s="105">
        <v>250</v>
      </c>
      <c r="F153" s="105" t="s">
        <v>14</v>
      </c>
      <c r="G153" s="105">
        <v>1988</v>
      </c>
      <c r="H153" s="7">
        <v>233049000</v>
      </c>
      <c r="I153" s="7">
        <v>0</v>
      </c>
      <c r="J153" s="6"/>
    </row>
    <row r="154" spans="1:209" ht="19.5" customHeight="1" x14ac:dyDescent="0.25">
      <c r="A154" s="6">
        <v>152</v>
      </c>
      <c r="B154" s="103" t="s">
        <v>16128</v>
      </c>
      <c r="C154" s="104" t="s">
        <v>16127</v>
      </c>
      <c r="D154" s="105" t="s">
        <v>26</v>
      </c>
      <c r="E154" s="105">
        <v>50</v>
      </c>
      <c r="F154" s="105" t="s">
        <v>12</v>
      </c>
      <c r="G154" s="105">
        <v>2001</v>
      </c>
      <c r="H154" s="7">
        <v>57921000</v>
      </c>
      <c r="I154" s="7">
        <v>0</v>
      </c>
      <c r="J154" s="6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  <c r="GA154" s="8"/>
      <c r="GB154" s="8"/>
      <c r="GC154" s="8"/>
      <c r="GD154" s="8"/>
      <c r="GE154" s="8"/>
      <c r="GF154" s="8"/>
      <c r="GG154" s="8"/>
      <c r="GH154" s="8"/>
      <c r="GI154" s="8"/>
      <c r="GJ154" s="8"/>
      <c r="GK154" s="8"/>
      <c r="GL154" s="8"/>
      <c r="GM154" s="8"/>
      <c r="GN154" s="8"/>
      <c r="GO154" s="8"/>
      <c r="GP154" s="8"/>
      <c r="GQ154" s="8"/>
      <c r="GR154" s="8"/>
      <c r="GS154" s="8"/>
      <c r="GT154" s="8"/>
      <c r="GU154" s="8"/>
      <c r="GV154" s="8"/>
      <c r="GW154" s="8"/>
      <c r="GX154" s="8"/>
      <c r="GY154" s="8"/>
      <c r="GZ154" s="8"/>
      <c r="HA154" s="8"/>
    </row>
    <row r="155" spans="1:209" ht="19.5" customHeight="1" x14ac:dyDescent="0.25">
      <c r="A155" s="6">
        <v>153</v>
      </c>
      <c r="B155" s="103" t="s">
        <v>16541</v>
      </c>
      <c r="C155" s="104" t="s">
        <v>16540</v>
      </c>
      <c r="D155" s="105" t="s">
        <v>26</v>
      </c>
      <c r="E155" s="105">
        <v>50</v>
      </c>
      <c r="F155" s="105" t="s">
        <v>12</v>
      </c>
      <c r="G155" s="105">
        <v>2001</v>
      </c>
      <c r="H155" s="7">
        <v>57921000</v>
      </c>
      <c r="I155" s="7">
        <v>0</v>
      </c>
      <c r="J155" s="6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</row>
    <row r="156" spans="1:209" ht="19.5" customHeight="1" x14ac:dyDescent="0.25">
      <c r="A156" s="6">
        <v>154</v>
      </c>
      <c r="B156" s="103" t="s">
        <v>16040</v>
      </c>
      <c r="C156" s="104" t="s">
        <v>16039</v>
      </c>
      <c r="D156" s="105" t="s">
        <v>26</v>
      </c>
      <c r="E156" s="105">
        <v>50</v>
      </c>
      <c r="F156" s="105" t="s">
        <v>12</v>
      </c>
      <c r="G156" s="105">
        <v>2001</v>
      </c>
      <c r="H156" s="7">
        <v>57921000</v>
      </c>
      <c r="I156" s="7">
        <v>0</v>
      </c>
      <c r="J156" s="6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  <c r="FN156" s="8"/>
      <c r="FO156" s="8"/>
      <c r="FP156" s="8"/>
      <c r="FQ156" s="8"/>
      <c r="FR156" s="8"/>
      <c r="FS156" s="8"/>
      <c r="FT156" s="8"/>
      <c r="FU156" s="8"/>
      <c r="FV156" s="8"/>
      <c r="FW156" s="8"/>
      <c r="FX156" s="8"/>
      <c r="FY156" s="8"/>
      <c r="FZ156" s="8"/>
      <c r="GA156" s="8"/>
      <c r="GB156" s="8"/>
      <c r="GC156" s="8"/>
      <c r="GD156" s="8"/>
      <c r="GE156" s="8"/>
      <c r="GF156" s="8"/>
      <c r="GG156" s="8"/>
      <c r="GH156" s="8"/>
      <c r="GI156" s="8"/>
      <c r="GJ156" s="8"/>
      <c r="GK156" s="8"/>
      <c r="GL156" s="8"/>
      <c r="GM156" s="8"/>
      <c r="GN156" s="8"/>
      <c r="GO156" s="8"/>
      <c r="GP156" s="8"/>
      <c r="GQ156" s="8"/>
      <c r="GR156" s="8"/>
      <c r="GS156" s="8"/>
      <c r="GT156" s="8"/>
      <c r="GU156" s="8"/>
      <c r="GV156" s="8"/>
      <c r="GW156" s="8"/>
      <c r="GX156" s="8"/>
      <c r="GY156" s="8"/>
      <c r="GZ156" s="8"/>
      <c r="HA156" s="8"/>
    </row>
    <row r="157" spans="1:209" ht="19.5" customHeight="1" x14ac:dyDescent="0.25">
      <c r="A157" s="6">
        <v>155</v>
      </c>
      <c r="B157" s="103" t="s">
        <v>16042</v>
      </c>
      <c r="C157" s="104" t="s">
        <v>16041</v>
      </c>
      <c r="D157" s="105" t="s">
        <v>26</v>
      </c>
      <c r="E157" s="105">
        <v>50</v>
      </c>
      <c r="F157" s="105" t="s">
        <v>12</v>
      </c>
      <c r="G157" s="105">
        <v>2000</v>
      </c>
      <c r="H157" s="7">
        <v>57921000</v>
      </c>
      <c r="I157" s="7">
        <v>0</v>
      </c>
      <c r="J157" s="6"/>
      <c r="FZ157" s="8"/>
      <c r="GA157" s="8"/>
      <c r="GB157" s="8"/>
      <c r="GC157" s="8"/>
      <c r="GD157" s="8"/>
      <c r="GE157" s="8"/>
      <c r="GF157" s="8"/>
      <c r="GG157" s="8"/>
      <c r="GH157" s="8"/>
      <c r="GI157" s="8"/>
      <c r="GJ157" s="8"/>
      <c r="GK157" s="8"/>
      <c r="GL157" s="8"/>
      <c r="GM157" s="8"/>
      <c r="GN157" s="8"/>
      <c r="GO157" s="8"/>
      <c r="GP157" s="8"/>
      <c r="GT157" s="8"/>
      <c r="GU157" s="8"/>
      <c r="GV157" s="8"/>
      <c r="GW157" s="8"/>
      <c r="GX157" s="8"/>
      <c r="GY157" s="8"/>
    </row>
    <row r="158" spans="1:209" ht="19.5" customHeight="1" x14ac:dyDescent="0.25">
      <c r="A158" s="6">
        <v>156</v>
      </c>
      <c r="B158" s="103" t="s">
        <v>16309</v>
      </c>
      <c r="C158" s="104" t="s">
        <v>16308</v>
      </c>
      <c r="D158" s="105" t="s">
        <v>26</v>
      </c>
      <c r="E158" s="105">
        <v>75</v>
      </c>
      <c r="F158" s="105" t="s">
        <v>12</v>
      </c>
      <c r="G158" s="105">
        <v>1997</v>
      </c>
      <c r="H158" s="7">
        <v>76494000</v>
      </c>
      <c r="I158" s="7">
        <v>0</v>
      </c>
      <c r="J158" s="6"/>
    </row>
    <row r="159" spans="1:209" ht="19.5" customHeight="1" x14ac:dyDescent="0.25">
      <c r="A159" s="6">
        <v>157</v>
      </c>
      <c r="B159" s="103" t="s">
        <v>16044</v>
      </c>
      <c r="C159" s="104" t="s">
        <v>16043</v>
      </c>
      <c r="D159" s="105" t="s">
        <v>26</v>
      </c>
      <c r="E159" s="105">
        <v>75</v>
      </c>
      <c r="F159" s="105" t="s">
        <v>12</v>
      </c>
      <c r="G159" s="105">
        <v>2002</v>
      </c>
      <c r="H159" s="7">
        <v>78055000</v>
      </c>
      <c r="I159" s="7">
        <v>0</v>
      </c>
      <c r="J159" s="6"/>
      <c r="GZ159" s="10"/>
      <c r="HA159" s="10"/>
    </row>
    <row r="160" spans="1:209" ht="19.5" customHeight="1" x14ac:dyDescent="0.25">
      <c r="A160" s="6">
        <v>158</v>
      </c>
      <c r="B160" s="103" t="s">
        <v>16544</v>
      </c>
      <c r="C160" s="104" t="s">
        <v>16543</v>
      </c>
      <c r="D160" s="105" t="s">
        <v>26</v>
      </c>
      <c r="E160" s="105">
        <v>75</v>
      </c>
      <c r="F160" s="105" t="s">
        <v>12</v>
      </c>
      <c r="G160" s="105">
        <v>2002</v>
      </c>
      <c r="H160" s="7">
        <v>78055000</v>
      </c>
      <c r="I160" s="7">
        <v>0</v>
      </c>
      <c r="J160" s="6"/>
      <c r="GZ160" s="10"/>
      <c r="HA160" s="10"/>
    </row>
    <row r="161" spans="1:198" ht="19.5" customHeight="1" x14ac:dyDescent="0.25">
      <c r="A161" s="6">
        <v>159</v>
      </c>
      <c r="B161" s="103" t="s">
        <v>16640</v>
      </c>
      <c r="C161" s="104" t="s">
        <v>16639</v>
      </c>
      <c r="D161" s="105" t="s">
        <v>26</v>
      </c>
      <c r="E161" s="105">
        <v>100</v>
      </c>
      <c r="F161" s="105" t="s">
        <v>12</v>
      </c>
      <c r="G161" s="105">
        <v>2001</v>
      </c>
      <c r="H161" s="7">
        <v>90640000</v>
      </c>
      <c r="I161" s="7">
        <v>0</v>
      </c>
      <c r="J161" s="6"/>
      <c r="GH161" s="8"/>
      <c r="GI161" s="8"/>
      <c r="GJ161" s="8"/>
      <c r="GK161" s="8"/>
      <c r="GL161" s="8"/>
      <c r="GM161" s="8"/>
      <c r="GN161" s="8"/>
      <c r="GO161" s="8"/>
      <c r="GP161" s="8"/>
    </row>
    <row r="162" spans="1:198" ht="19.5" customHeight="1" x14ac:dyDescent="0.25">
      <c r="A162" s="6">
        <v>160</v>
      </c>
      <c r="B162" s="103" t="s">
        <v>16314</v>
      </c>
      <c r="C162" s="104" t="s">
        <v>16705</v>
      </c>
      <c r="D162" s="105" t="s">
        <v>11</v>
      </c>
      <c r="E162" s="105">
        <v>160</v>
      </c>
      <c r="F162" s="105" t="s">
        <v>14</v>
      </c>
      <c r="G162" s="105">
        <v>2002</v>
      </c>
      <c r="H162" s="7">
        <v>158937000</v>
      </c>
      <c r="I162" s="7">
        <v>0</v>
      </c>
      <c r="J162" s="6"/>
      <c r="GH162" s="8"/>
      <c r="GI162" s="8"/>
      <c r="GJ162" s="8"/>
      <c r="GK162" s="8"/>
      <c r="GL162" s="8"/>
      <c r="GM162" s="8"/>
      <c r="GN162" s="8"/>
      <c r="GO162" s="8"/>
      <c r="GP162" s="8"/>
    </row>
    <row r="163" spans="1:198" ht="19.5" customHeight="1" x14ac:dyDescent="0.25">
      <c r="A163" s="6">
        <v>161</v>
      </c>
      <c r="B163" s="103" t="s">
        <v>16311</v>
      </c>
      <c r="C163" s="104" t="s">
        <v>16310</v>
      </c>
      <c r="D163" s="105" t="s">
        <v>15</v>
      </c>
      <c r="E163" s="105">
        <v>250</v>
      </c>
      <c r="F163" s="105" t="s">
        <v>14</v>
      </c>
      <c r="G163" s="105">
        <v>1998</v>
      </c>
      <c r="H163" s="7">
        <v>228388000</v>
      </c>
      <c r="I163" s="7">
        <v>0</v>
      </c>
      <c r="J163" s="6"/>
    </row>
    <row r="164" spans="1:198" ht="19.5" customHeight="1" x14ac:dyDescent="0.25">
      <c r="A164" s="6">
        <v>162</v>
      </c>
      <c r="B164" s="103" t="s">
        <v>16546</v>
      </c>
      <c r="C164" s="104" t="s">
        <v>16545</v>
      </c>
      <c r="D164" s="105" t="s">
        <v>26</v>
      </c>
      <c r="E164" s="105">
        <v>250</v>
      </c>
      <c r="F164" s="105" t="s">
        <v>14</v>
      </c>
      <c r="G164" s="105">
        <v>2000</v>
      </c>
      <c r="H164" s="7">
        <v>228388000</v>
      </c>
      <c r="I164" s="7">
        <v>0</v>
      </c>
      <c r="J164" s="6"/>
    </row>
    <row r="165" spans="1:198" ht="19.5" customHeight="1" x14ac:dyDescent="0.25">
      <c r="A165" s="6">
        <v>163</v>
      </c>
      <c r="B165" s="103" t="s">
        <v>16481</v>
      </c>
      <c r="C165" s="104" t="s">
        <v>16480</v>
      </c>
      <c r="D165" s="105" t="s">
        <v>11</v>
      </c>
      <c r="E165" s="105">
        <v>37.5</v>
      </c>
      <c r="F165" s="105" t="s">
        <v>12</v>
      </c>
      <c r="G165" s="105">
        <v>1997</v>
      </c>
      <c r="H165" s="7">
        <v>8806000</v>
      </c>
      <c r="I165" s="7">
        <v>0</v>
      </c>
      <c r="J165" s="6"/>
    </row>
    <row r="166" spans="1:198" ht="19.5" customHeight="1" x14ac:dyDescent="0.25">
      <c r="A166" s="6">
        <v>164</v>
      </c>
      <c r="B166" s="103" t="s">
        <v>16313</v>
      </c>
      <c r="C166" s="104" t="s">
        <v>16312</v>
      </c>
      <c r="D166" s="105" t="s">
        <v>11</v>
      </c>
      <c r="E166" s="105">
        <v>37.5</v>
      </c>
      <c r="F166" s="105" t="s">
        <v>12</v>
      </c>
      <c r="G166" s="105">
        <v>1997</v>
      </c>
      <c r="H166" s="7">
        <v>50081000</v>
      </c>
      <c r="I166" s="7">
        <v>0</v>
      </c>
      <c r="J166" s="6"/>
    </row>
    <row r="167" spans="1:198" ht="19.5" customHeight="1" x14ac:dyDescent="0.25">
      <c r="A167" s="6">
        <v>165</v>
      </c>
      <c r="B167" s="103" t="s">
        <v>16479</v>
      </c>
      <c r="C167" s="104" t="s">
        <v>16478</v>
      </c>
      <c r="D167" s="105" t="s">
        <v>11</v>
      </c>
      <c r="E167" s="105">
        <v>100</v>
      </c>
      <c r="F167" s="105" t="s">
        <v>25</v>
      </c>
      <c r="G167" s="105">
        <v>2004</v>
      </c>
      <c r="H167" s="7">
        <v>92490000</v>
      </c>
      <c r="I167" s="7">
        <v>0</v>
      </c>
      <c r="J167" s="6"/>
    </row>
    <row r="168" spans="1:198" ht="19.5" customHeight="1" x14ac:dyDescent="0.25">
      <c r="A168" s="6">
        <v>166</v>
      </c>
      <c r="B168" s="103" t="s">
        <v>16469</v>
      </c>
      <c r="C168" s="104" t="s">
        <v>16468</v>
      </c>
      <c r="D168" s="105" t="s">
        <v>24</v>
      </c>
      <c r="E168" s="105">
        <v>100</v>
      </c>
      <c r="F168" s="105" t="s">
        <v>12</v>
      </c>
      <c r="G168" s="105">
        <v>2003</v>
      </c>
      <c r="H168" s="7">
        <v>92490000</v>
      </c>
      <c r="I168" s="7">
        <v>0</v>
      </c>
      <c r="J168" s="6"/>
    </row>
    <row r="169" spans="1:198" ht="19.5" customHeight="1" x14ac:dyDescent="0.25">
      <c r="A169" s="6">
        <v>167</v>
      </c>
      <c r="B169" s="103" t="s">
        <v>16270</v>
      </c>
      <c r="C169" s="104" t="s">
        <v>16269</v>
      </c>
      <c r="D169" s="105" t="s">
        <v>52</v>
      </c>
      <c r="E169" s="105">
        <v>100</v>
      </c>
      <c r="F169" s="105" t="s">
        <v>25</v>
      </c>
      <c r="G169" s="105">
        <v>2004</v>
      </c>
      <c r="H169" s="7">
        <v>40078480</v>
      </c>
      <c r="I169" s="7">
        <v>0</v>
      </c>
      <c r="J169" s="6"/>
    </row>
    <row r="170" spans="1:198" ht="19.5" customHeight="1" x14ac:dyDescent="0.25">
      <c r="A170" s="6">
        <v>168</v>
      </c>
      <c r="B170" s="103" t="s">
        <v>16449</v>
      </c>
      <c r="C170" s="104" t="s">
        <v>16448</v>
      </c>
      <c r="D170" s="105" t="s">
        <v>52</v>
      </c>
      <c r="E170" s="105">
        <v>100</v>
      </c>
      <c r="F170" s="105" t="s">
        <v>25</v>
      </c>
      <c r="G170" s="105">
        <v>2004</v>
      </c>
      <c r="H170" s="7">
        <v>24000000</v>
      </c>
      <c r="I170" s="7">
        <v>0</v>
      </c>
      <c r="J170" s="6"/>
    </row>
    <row r="171" spans="1:198" ht="19.5" customHeight="1" x14ac:dyDescent="0.25">
      <c r="A171" s="6">
        <v>169</v>
      </c>
      <c r="B171" s="103" t="s">
        <v>16086</v>
      </c>
      <c r="C171" s="104" t="s">
        <v>16085</v>
      </c>
      <c r="D171" s="105" t="s">
        <v>52</v>
      </c>
      <c r="E171" s="105">
        <v>100</v>
      </c>
      <c r="F171" s="105" t="s">
        <v>25</v>
      </c>
      <c r="G171" s="105">
        <v>2004</v>
      </c>
      <c r="H171" s="7">
        <v>24000000</v>
      </c>
      <c r="I171" s="7">
        <v>0</v>
      </c>
      <c r="J171" s="6"/>
    </row>
    <row r="172" spans="1:198" ht="19.5" customHeight="1" x14ac:dyDescent="0.25">
      <c r="A172" s="6">
        <v>170</v>
      </c>
      <c r="B172" s="103" t="s">
        <v>16268</v>
      </c>
      <c r="C172" s="104" t="s">
        <v>16267</v>
      </c>
      <c r="D172" s="105" t="s">
        <v>52</v>
      </c>
      <c r="E172" s="105">
        <v>100</v>
      </c>
      <c r="F172" s="105" t="s">
        <v>25</v>
      </c>
      <c r="G172" s="105">
        <v>2004</v>
      </c>
      <c r="H172" s="7">
        <v>40078480</v>
      </c>
      <c r="I172" s="7">
        <v>0</v>
      </c>
      <c r="J172" s="6"/>
    </row>
    <row r="173" spans="1:198" ht="19.5" customHeight="1" x14ac:dyDescent="0.25">
      <c r="A173" s="6">
        <v>171</v>
      </c>
      <c r="B173" s="103" t="s">
        <v>15997</v>
      </c>
      <c r="C173" s="104" t="s">
        <v>15996</v>
      </c>
      <c r="D173" s="105" t="s">
        <v>11</v>
      </c>
      <c r="E173" s="105">
        <v>160</v>
      </c>
      <c r="F173" s="105" t="s">
        <v>14</v>
      </c>
      <c r="G173" s="105">
        <v>2001</v>
      </c>
      <c r="H173" s="7">
        <v>162181000</v>
      </c>
      <c r="I173" s="7">
        <v>0</v>
      </c>
      <c r="J173" s="6"/>
    </row>
    <row r="174" spans="1:198" ht="19.5" customHeight="1" x14ac:dyDescent="0.25">
      <c r="A174" s="6">
        <v>172</v>
      </c>
      <c r="B174" s="103" t="s">
        <v>16272</v>
      </c>
      <c r="C174" s="104" t="s">
        <v>16271</v>
      </c>
      <c r="D174" s="105" t="s">
        <v>26</v>
      </c>
      <c r="E174" s="105">
        <v>250</v>
      </c>
      <c r="F174" s="105" t="s">
        <v>22</v>
      </c>
      <c r="G174" s="105">
        <v>2004</v>
      </c>
      <c r="H174" s="7">
        <v>233049000</v>
      </c>
      <c r="I174" s="7">
        <v>0</v>
      </c>
      <c r="J174" s="6"/>
    </row>
    <row r="175" spans="1:198" ht="19.5" customHeight="1" x14ac:dyDescent="0.25">
      <c r="A175" s="6">
        <v>173</v>
      </c>
      <c r="B175" s="103" t="s">
        <v>16398</v>
      </c>
      <c r="C175" s="104" t="s">
        <v>16397</v>
      </c>
      <c r="D175" s="105" t="s">
        <v>52</v>
      </c>
      <c r="E175" s="105">
        <v>250</v>
      </c>
      <c r="F175" s="105" t="s">
        <v>14</v>
      </c>
      <c r="G175" s="105">
        <v>2001</v>
      </c>
      <c r="H175" s="7">
        <v>233049000</v>
      </c>
      <c r="I175" s="7">
        <v>0</v>
      </c>
      <c r="J175" s="6"/>
    </row>
    <row r="176" spans="1:198" ht="19.5" customHeight="1" x14ac:dyDescent="0.25">
      <c r="A176" s="6">
        <v>174</v>
      </c>
      <c r="B176" s="103" t="s">
        <v>16622</v>
      </c>
      <c r="C176" s="104" t="s">
        <v>16706</v>
      </c>
      <c r="D176" s="105" t="s">
        <v>11</v>
      </c>
      <c r="E176" s="105">
        <v>250</v>
      </c>
      <c r="F176" s="105" t="s">
        <v>14</v>
      </c>
      <c r="G176" s="105">
        <v>2001</v>
      </c>
      <c r="H176" s="7">
        <v>233049000</v>
      </c>
      <c r="I176" s="7">
        <v>0</v>
      </c>
      <c r="J176" s="98"/>
    </row>
    <row r="177" spans="1:10" ht="19.5" customHeight="1" x14ac:dyDescent="0.25">
      <c r="A177" s="6">
        <v>175</v>
      </c>
      <c r="B177" s="103" t="s">
        <v>16599</v>
      </c>
      <c r="C177" s="104" t="s">
        <v>16598</v>
      </c>
      <c r="D177" s="105" t="s">
        <v>11</v>
      </c>
      <c r="E177" s="105">
        <v>320</v>
      </c>
      <c r="F177" s="105" t="s">
        <v>22</v>
      </c>
      <c r="G177" s="105">
        <v>2004</v>
      </c>
      <c r="H177" s="7">
        <v>281246000</v>
      </c>
      <c r="I177" s="7">
        <v>0</v>
      </c>
      <c r="J177" s="6"/>
    </row>
    <row r="178" spans="1:10" ht="19.5" customHeight="1" x14ac:dyDescent="0.25">
      <c r="A178" s="6">
        <v>176</v>
      </c>
      <c r="B178" s="103" t="s">
        <v>16537</v>
      </c>
      <c r="C178" s="104" t="s">
        <v>16536</v>
      </c>
      <c r="D178" s="105" t="s">
        <v>26</v>
      </c>
      <c r="E178" s="105">
        <v>320</v>
      </c>
      <c r="F178" s="105" t="s">
        <v>14</v>
      </c>
      <c r="G178" s="105">
        <v>2004</v>
      </c>
      <c r="H178" s="7">
        <v>281246000</v>
      </c>
      <c r="I178" s="7">
        <v>0</v>
      </c>
      <c r="J178" s="98"/>
    </row>
    <row r="179" spans="1:10" ht="19.5" customHeight="1" x14ac:dyDescent="0.25">
      <c r="A179" s="6">
        <v>177</v>
      </c>
      <c r="B179" s="103" t="s">
        <v>16626</v>
      </c>
      <c r="C179" s="104" t="s">
        <v>16625</v>
      </c>
      <c r="D179" s="105" t="s">
        <v>26</v>
      </c>
      <c r="E179" s="105">
        <v>400</v>
      </c>
      <c r="F179" s="105" t="s">
        <v>14</v>
      </c>
      <c r="G179" s="105">
        <v>2002</v>
      </c>
      <c r="H179" s="7">
        <v>284218000</v>
      </c>
      <c r="I179" s="7">
        <v>0</v>
      </c>
      <c r="J179" s="98"/>
    </row>
    <row r="180" spans="1:10" ht="19.5" customHeight="1" x14ac:dyDescent="0.25">
      <c r="A180" s="6">
        <v>178</v>
      </c>
      <c r="B180" s="103" t="s">
        <v>16471</v>
      </c>
      <c r="C180" s="104" t="s">
        <v>16470</v>
      </c>
      <c r="D180" s="105" t="s">
        <v>26</v>
      </c>
      <c r="E180" s="105">
        <v>400</v>
      </c>
      <c r="F180" s="105" t="s">
        <v>14</v>
      </c>
      <c r="G180" s="105">
        <v>2002</v>
      </c>
      <c r="H180" s="7">
        <v>284218000</v>
      </c>
      <c r="I180" s="7">
        <v>0</v>
      </c>
      <c r="J180" s="6"/>
    </row>
    <row r="181" spans="1:10" ht="19.5" customHeight="1" x14ac:dyDescent="0.25">
      <c r="A181" s="6">
        <v>179</v>
      </c>
      <c r="B181" s="103" t="s">
        <v>16402</v>
      </c>
      <c r="C181" s="104" t="s">
        <v>16401</v>
      </c>
      <c r="D181" s="105" t="s">
        <v>26</v>
      </c>
      <c r="E181" s="105">
        <v>400</v>
      </c>
      <c r="F181" s="105" t="s">
        <v>14</v>
      </c>
      <c r="G181" s="105">
        <v>2002</v>
      </c>
      <c r="H181" s="7">
        <v>284218000</v>
      </c>
      <c r="I181" s="7">
        <v>0</v>
      </c>
      <c r="J181" s="6"/>
    </row>
    <row r="182" spans="1:10" ht="19.5" customHeight="1" x14ac:dyDescent="0.25">
      <c r="A182" s="6">
        <v>180</v>
      </c>
      <c r="B182" s="103" t="s">
        <v>16624</v>
      </c>
      <c r="C182" s="104" t="s">
        <v>16623</v>
      </c>
      <c r="D182" s="105" t="s">
        <v>26</v>
      </c>
      <c r="E182" s="105">
        <v>400</v>
      </c>
      <c r="F182" s="105" t="s">
        <v>14</v>
      </c>
      <c r="G182" s="105">
        <v>2001</v>
      </c>
      <c r="H182" s="7">
        <v>284218000</v>
      </c>
      <c r="I182" s="7">
        <v>0</v>
      </c>
      <c r="J182" s="6"/>
    </row>
    <row r="183" spans="1:10" ht="19.5" customHeight="1" x14ac:dyDescent="0.25">
      <c r="A183" s="6">
        <v>181</v>
      </c>
      <c r="B183" s="103" t="s">
        <v>16019</v>
      </c>
      <c r="C183" s="104" t="s">
        <v>16018</v>
      </c>
      <c r="D183" s="105" t="s">
        <v>26</v>
      </c>
      <c r="E183" s="105">
        <v>400</v>
      </c>
      <c r="F183" s="105" t="s">
        <v>14</v>
      </c>
      <c r="G183" s="105">
        <v>2002</v>
      </c>
      <c r="H183" s="7">
        <v>284218000</v>
      </c>
      <c r="I183" s="7">
        <v>0</v>
      </c>
      <c r="J183" s="6"/>
    </row>
    <row r="184" spans="1:10" ht="19.5" customHeight="1" x14ac:dyDescent="0.25">
      <c r="A184" s="6">
        <v>182</v>
      </c>
      <c r="B184" s="103" t="s">
        <v>16404</v>
      </c>
      <c r="C184" s="104" t="s">
        <v>16403</v>
      </c>
      <c r="D184" s="105" t="s">
        <v>26</v>
      </c>
      <c r="E184" s="105">
        <v>400</v>
      </c>
      <c r="F184" s="105" t="s">
        <v>14</v>
      </c>
      <c r="G184" s="105">
        <v>2002</v>
      </c>
      <c r="H184" s="7">
        <v>284218000</v>
      </c>
      <c r="I184" s="7">
        <v>0</v>
      </c>
      <c r="J184" s="6"/>
    </row>
    <row r="185" spans="1:10" ht="19.5" customHeight="1" x14ac:dyDescent="0.25">
      <c r="A185" s="6">
        <v>183</v>
      </c>
      <c r="B185" s="103" t="s">
        <v>16021</v>
      </c>
      <c r="C185" s="104" t="s">
        <v>16020</v>
      </c>
      <c r="D185" s="105" t="s">
        <v>26</v>
      </c>
      <c r="E185" s="105">
        <v>400</v>
      </c>
      <c r="F185" s="105" t="s">
        <v>14</v>
      </c>
      <c r="G185" s="105">
        <v>2002</v>
      </c>
      <c r="H185" s="7">
        <v>284218000</v>
      </c>
      <c r="I185" s="7">
        <v>0</v>
      </c>
      <c r="J185" s="6"/>
    </row>
    <row r="186" spans="1:10" ht="19.5" customHeight="1" x14ac:dyDescent="0.25">
      <c r="A186" s="6">
        <v>184</v>
      </c>
      <c r="B186" s="103" t="s">
        <v>16183</v>
      </c>
      <c r="C186" s="104" t="s">
        <v>16182</v>
      </c>
      <c r="D186" s="105" t="s">
        <v>24</v>
      </c>
      <c r="E186" s="105">
        <v>400</v>
      </c>
      <c r="F186" s="105" t="s">
        <v>14</v>
      </c>
      <c r="G186" s="105">
        <v>2003</v>
      </c>
      <c r="H186" s="7">
        <v>284218000</v>
      </c>
      <c r="I186" s="7">
        <v>0</v>
      </c>
      <c r="J186" s="6"/>
    </row>
    <row r="187" spans="1:10" ht="19.5" customHeight="1" x14ac:dyDescent="0.25">
      <c r="A187" s="6">
        <v>185</v>
      </c>
      <c r="B187" s="103" t="s">
        <v>16400</v>
      </c>
      <c r="C187" s="104" t="s">
        <v>16399</v>
      </c>
      <c r="D187" s="105" t="s">
        <v>26</v>
      </c>
      <c r="E187" s="105">
        <v>400</v>
      </c>
      <c r="F187" s="105" t="s">
        <v>14</v>
      </c>
      <c r="G187" s="105">
        <v>2002</v>
      </c>
      <c r="H187" s="7">
        <v>284218000</v>
      </c>
      <c r="I187" s="7">
        <v>0</v>
      </c>
      <c r="J187" s="6"/>
    </row>
    <row r="188" spans="1:10" ht="19.5" customHeight="1" x14ac:dyDescent="0.25">
      <c r="A188" s="6">
        <v>186</v>
      </c>
      <c r="B188" s="103" t="s">
        <v>15995</v>
      </c>
      <c r="C188" s="104" t="s">
        <v>15994</v>
      </c>
      <c r="D188" s="105" t="s">
        <v>26</v>
      </c>
      <c r="E188" s="105">
        <v>400</v>
      </c>
      <c r="F188" s="105" t="s">
        <v>22</v>
      </c>
      <c r="G188" s="105">
        <v>2002</v>
      </c>
      <c r="H188" s="7">
        <v>284218000</v>
      </c>
      <c r="I188" s="7">
        <v>0</v>
      </c>
      <c r="J188" s="6"/>
    </row>
    <row r="189" spans="1:10" ht="19.5" customHeight="1" x14ac:dyDescent="0.25">
      <c r="A189" s="6">
        <v>187</v>
      </c>
      <c r="B189" s="103" t="s">
        <v>16023</v>
      </c>
      <c r="C189" s="104" t="s">
        <v>16022</v>
      </c>
      <c r="D189" s="105" t="s">
        <v>26</v>
      </c>
      <c r="E189" s="105">
        <v>400</v>
      </c>
      <c r="F189" s="105" t="s">
        <v>14</v>
      </c>
      <c r="G189" s="105">
        <v>2002</v>
      </c>
      <c r="H189" s="7">
        <v>284218000</v>
      </c>
      <c r="I189" s="7">
        <v>0</v>
      </c>
      <c r="J189" s="6"/>
    </row>
    <row r="190" spans="1:10" ht="19.5" customHeight="1" x14ac:dyDescent="0.25">
      <c r="A190" s="6">
        <v>188</v>
      </c>
      <c r="B190" s="103" t="s">
        <v>16211</v>
      </c>
      <c r="C190" s="104" t="s">
        <v>16210</v>
      </c>
      <c r="D190" s="105" t="s">
        <v>17</v>
      </c>
      <c r="E190" s="105">
        <v>400</v>
      </c>
      <c r="F190" s="105" t="s">
        <v>14</v>
      </c>
      <c r="G190" s="105">
        <v>1997</v>
      </c>
      <c r="H190" s="7">
        <v>284218000</v>
      </c>
      <c r="I190" s="7">
        <v>0</v>
      </c>
      <c r="J190" s="6"/>
    </row>
    <row r="191" spans="1:10" ht="19.5" customHeight="1" x14ac:dyDescent="0.25">
      <c r="A191" s="6">
        <v>189</v>
      </c>
      <c r="B191" s="103" t="s">
        <v>16302</v>
      </c>
      <c r="C191" s="104" t="s">
        <v>16301</v>
      </c>
      <c r="D191" s="105" t="s">
        <v>26</v>
      </c>
      <c r="E191" s="105">
        <v>400</v>
      </c>
      <c r="F191" s="105" t="s">
        <v>14</v>
      </c>
      <c r="G191" s="105">
        <v>2002</v>
      </c>
      <c r="H191" s="7">
        <v>284218000</v>
      </c>
      <c r="I191" s="7">
        <v>0</v>
      </c>
      <c r="J191" s="6"/>
    </row>
    <row r="192" spans="1:10" ht="19.5" customHeight="1" x14ac:dyDescent="0.25">
      <c r="A192" s="6">
        <v>190</v>
      </c>
      <c r="B192" s="103" t="s">
        <v>16366</v>
      </c>
      <c r="C192" s="104" t="s">
        <v>16365</v>
      </c>
      <c r="D192" s="105" t="s">
        <v>26</v>
      </c>
      <c r="E192" s="105">
        <v>400</v>
      </c>
      <c r="F192" s="105" t="s">
        <v>22</v>
      </c>
      <c r="G192" s="105">
        <v>2002</v>
      </c>
      <c r="H192" s="7">
        <v>284218000</v>
      </c>
      <c r="I192" s="7">
        <v>0</v>
      </c>
      <c r="J192" s="6"/>
    </row>
    <row r="193" spans="1:10" ht="19.5" customHeight="1" x14ac:dyDescent="0.25">
      <c r="A193" s="6">
        <v>191</v>
      </c>
      <c r="B193" s="103" t="s">
        <v>16136</v>
      </c>
      <c r="C193" s="104" t="s">
        <v>16135</v>
      </c>
      <c r="D193" s="105" t="s">
        <v>11</v>
      </c>
      <c r="E193" s="105">
        <v>75</v>
      </c>
      <c r="F193" s="105" t="s">
        <v>25</v>
      </c>
      <c r="G193" s="105">
        <v>2004</v>
      </c>
      <c r="H193" s="7">
        <v>78055000</v>
      </c>
      <c r="I193" s="7">
        <v>0</v>
      </c>
      <c r="J193" s="6"/>
    </row>
    <row r="194" spans="1:10" ht="19.5" customHeight="1" x14ac:dyDescent="0.25">
      <c r="A194" s="6">
        <v>192</v>
      </c>
      <c r="B194" s="103" t="s">
        <v>16138</v>
      </c>
      <c r="C194" s="104" t="s">
        <v>16137</v>
      </c>
      <c r="D194" s="105" t="s">
        <v>11</v>
      </c>
      <c r="E194" s="105">
        <v>100</v>
      </c>
      <c r="F194" s="105" t="s">
        <v>12</v>
      </c>
      <c r="G194" s="105">
        <v>2004</v>
      </c>
      <c r="H194" s="7">
        <v>90640000</v>
      </c>
      <c r="I194" s="7">
        <v>0</v>
      </c>
      <c r="J194" s="6"/>
    </row>
    <row r="195" spans="1:10" ht="19.5" customHeight="1" x14ac:dyDescent="0.25">
      <c r="A195" s="6">
        <v>193</v>
      </c>
      <c r="B195" s="103" t="s">
        <v>16140</v>
      </c>
      <c r="C195" s="104" t="s">
        <v>16139</v>
      </c>
      <c r="D195" s="105" t="s">
        <v>11</v>
      </c>
      <c r="E195" s="105">
        <v>100</v>
      </c>
      <c r="F195" s="105" t="s">
        <v>25</v>
      </c>
      <c r="G195" s="105">
        <v>2004</v>
      </c>
      <c r="H195" s="7">
        <v>92490000</v>
      </c>
      <c r="I195" s="7">
        <v>1111342</v>
      </c>
      <c r="J195" s="6"/>
    </row>
    <row r="196" spans="1:10" ht="19.5" customHeight="1" x14ac:dyDescent="0.25">
      <c r="A196" s="6">
        <v>194</v>
      </c>
      <c r="B196" s="103" t="s">
        <v>16213</v>
      </c>
      <c r="C196" s="104" t="s">
        <v>16212</v>
      </c>
      <c r="D196" s="105" t="s">
        <v>9</v>
      </c>
      <c r="E196" s="105">
        <v>75</v>
      </c>
      <c r="F196" s="105" t="s">
        <v>12</v>
      </c>
      <c r="G196" s="105">
        <v>2002</v>
      </c>
      <c r="H196" s="7">
        <v>78055000</v>
      </c>
      <c r="I196" s="7">
        <v>0</v>
      </c>
      <c r="J196" s="6"/>
    </row>
    <row r="197" spans="1:10" ht="19.5" customHeight="1" x14ac:dyDescent="0.25">
      <c r="A197" s="6">
        <v>195</v>
      </c>
      <c r="B197" s="103" t="s">
        <v>16027</v>
      </c>
      <c r="C197" s="104" t="s">
        <v>16026</v>
      </c>
      <c r="D197" s="105" t="s">
        <v>9</v>
      </c>
      <c r="E197" s="105">
        <v>75</v>
      </c>
      <c r="F197" s="105" t="s">
        <v>12</v>
      </c>
      <c r="G197" s="105">
        <v>2002</v>
      </c>
      <c r="H197" s="7">
        <v>78055000</v>
      </c>
      <c r="I197" s="7">
        <v>0</v>
      </c>
      <c r="J197" s="6"/>
    </row>
    <row r="198" spans="1:10" ht="19.5" customHeight="1" x14ac:dyDescent="0.25">
      <c r="A198" s="6">
        <v>196</v>
      </c>
      <c r="B198" s="103" t="s">
        <v>16114</v>
      </c>
      <c r="C198" s="104" t="s">
        <v>16113</v>
      </c>
      <c r="D198" s="105" t="s">
        <v>9</v>
      </c>
      <c r="E198" s="105">
        <v>75</v>
      </c>
      <c r="F198" s="105" t="s">
        <v>12</v>
      </c>
      <c r="G198" s="105">
        <v>2002</v>
      </c>
      <c r="H198" s="7">
        <v>78055000</v>
      </c>
      <c r="I198" s="7">
        <v>0</v>
      </c>
      <c r="J198" s="6"/>
    </row>
    <row r="199" spans="1:10" ht="19.5" customHeight="1" x14ac:dyDescent="0.25">
      <c r="A199" s="6">
        <v>197</v>
      </c>
      <c r="B199" s="103" t="s">
        <v>16473</v>
      </c>
      <c r="C199" s="104" t="s">
        <v>16472</v>
      </c>
      <c r="D199" s="105" t="s">
        <v>9</v>
      </c>
      <c r="E199" s="105">
        <v>75</v>
      </c>
      <c r="F199" s="105" t="s">
        <v>12</v>
      </c>
      <c r="G199" s="105">
        <v>2002</v>
      </c>
      <c r="H199" s="7">
        <v>78055000</v>
      </c>
      <c r="I199" s="7">
        <v>0</v>
      </c>
      <c r="J199" s="6"/>
    </row>
    <row r="200" spans="1:10" ht="19.5" customHeight="1" x14ac:dyDescent="0.25">
      <c r="A200" s="6">
        <v>198</v>
      </c>
      <c r="B200" s="103" t="s">
        <v>16036</v>
      </c>
      <c r="C200" s="104" t="s">
        <v>16035</v>
      </c>
      <c r="D200" s="105" t="s">
        <v>9</v>
      </c>
      <c r="E200" s="105">
        <v>75</v>
      </c>
      <c r="F200" s="105" t="s">
        <v>12</v>
      </c>
      <c r="G200" s="105">
        <v>2002</v>
      </c>
      <c r="H200" s="7">
        <v>78055000</v>
      </c>
      <c r="I200" s="7">
        <v>0</v>
      </c>
      <c r="J200" s="6"/>
    </row>
    <row r="201" spans="1:10" ht="19.5" customHeight="1" x14ac:dyDescent="0.25">
      <c r="A201" s="6">
        <v>199</v>
      </c>
      <c r="B201" s="103" t="s">
        <v>16034</v>
      </c>
      <c r="C201" s="104" t="s">
        <v>16033</v>
      </c>
      <c r="D201" s="105" t="s">
        <v>9</v>
      </c>
      <c r="E201" s="105">
        <v>75</v>
      </c>
      <c r="F201" s="105" t="s">
        <v>12</v>
      </c>
      <c r="G201" s="105">
        <v>2002</v>
      </c>
      <c r="H201" s="7">
        <v>78055000</v>
      </c>
      <c r="I201" s="7">
        <v>0</v>
      </c>
      <c r="J201" s="6"/>
    </row>
    <row r="202" spans="1:10" ht="19.5" customHeight="1" x14ac:dyDescent="0.25">
      <c r="A202" s="6">
        <v>200</v>
      </c>
      <c r="B202" s="103" t="s">
        <v>16406</v>
      </c>
      <c r="C202" s="104" t="s">
        <v>16405</v>
      </c>
      <c r="D202" s="105" t="s">
        <v>9</v>
      </c>
      <c r="E202" s="105">
        <v>75</v>
      </c>
      <c r="F202" s="105" t="s">
        <v>12</v>
      </c>
      <c r="G202" s="105">
        <v>2002</v>
      </c>
      <c r="H202" s="7">
        <v>78055000</v>
      </c>
      <c r="I202" s="7">
        <v>0</v>
      </c>
      <c r="J202" s="6"/>
    </row>
    <row r="203" spans="1:10" ht="19.5" customHeight="1" x14ac:dyDescent="0.25">
      <c r="A203" s="6">
        <v>201</v>
      </c>
      <c r="B203" s="103" t="s">
        <v>16539</v>
      </c>
      <c r="C203" s="104" t="s">
        <v>16538</v>
      </c>
      <c r="D203" s="105" t="s">
        <v>9</v>
      </c>
      <c r="E203" s="105">
        <v>75</v>
      </c>
      <c r="F203" s="105" t="s">
        <v>12</v>
      </c>
      <c r="G203" s="105">
        <v>2002</v>
      </c>
      <c r="H203" s="7">
        <v>78055000</v>
      </c>
      <c r="I203" s="7">
        <v>0</v>
      </c>
      <c r="J203" s="6"/>
    </row>
    <row r="204" spans="1:10" ht="19.5" customHeight="1" x14ac:dyDescent="0.25">
      <c r="A204" s="6">
        <v>202</v>
      </c>
      <c r="B204" s="103" t="s">
        <v>16029</v>
      </c>
      <c r="C204" s="104" t="s">
        <v>16028</v>
      </c>
      <c r="D204" s="105" t="s">
        <v>9</v>
      </c>
      <c r="E204" s="105">
        <v>75</v>
      </c>
      <c r="F204" s="105" t="s">
        <v>12</v>
      </c>
      <c r="G204" s="105">
        <v>2002</v>
      </c>
      <c r="H204" s="7">
        <v>78055000</v>
      </c>
      <c r="I204" s="7">
        <v>0</v>
      </c>
      <c r="J204" s="6"/>
    </row>
    <row r="205" spans="1:10" ht="19.5" customHeight="1" x14ac:dyDescent="0.25">
      <c r="A205" s="6">
        <v>203</v>
      </c>
      <c r="B205" s="103" t="s">
        <v>16634</v>
      </c>
      <c r="C205" s="104" t="s">
        <v>16633</v>
      </c>
      <c r="D205" s="105" t="s">
        <v>9</v>
      </c>
      <c r="E205" s="105">
        <v>75</v>
      </c>
      <c r="F205" s="105" t="s">
        <v>12</v>
      </c>
      <c r="G205" s="105">
        <v>2002</v>
      </c>
      <c r="H205" s="7">
        <v>78055000</v>
      </c>
      <c r="I205" s="7">
        <v>0</v>
      </c>
      <c r="J205" s="6"/>
    </row>
    <row r="206" spans="1:10" ht="19.5" customHeight="1" x14ac:dyDescent="0.25">
      <c r="A206" s="6">
        <v>204</v>
      </c>
      <c r="B206" s="103" t="s">
        <v>16228</v>
      </c>
      <c r="C206" s="104" t="s">
        <v>16227</v>
      </c>
      <c r="D206" s="105" t="s">
        <v>9</v>
      </c>
      <c r="E206" s="105">
        <v>75</v>
      </c>
      <c r="F206" s="105" t="s">
        <v>12</v>
      </c>
      <c r="G206" s="105">
        <v>2002</v>
      </c>
      <c r="H206" s="7">
        <v>78055000</v>
      </c>
      <c r="I206" s="7">
        <v>0</v>
      </c>
      <c r="J206" s="6"/>
    </row>
    <row r="207" spans="1:10" ht="19.5" customHeight="1" x14ac:dyDescent="0.25">
      <c r="A207" s="6">
        <v>205</v>
      </c>
      <c r="B207" s="103" t="s">
        <v>16552</v>
      </c>
      <c r="C207" s="104" t="s">
        <v>16551</v>
      </c>
      <c r="D207" s="105" t="s">
        <v>9</v>
      </c>
      <c r="E207" s="105">
        <v>75</v>
      </c>
      <c r="F207" s="105" t="s">
        <v>12</v>
      </c>
      <c r="G207" s="105">
        <v>2002</v>
      </c>
      <c r="H207" s="7">
        <v>78055000</v>
      </c>
      <c r="I207" s="7">
        <v>0</v>
      </c>
      <c r="J207" s="6"/>
    </row>
    <row r="208" spans="1:10" ht="19.5" customHeight="1" x14ac:dyDescent="0.25">
      <c r="A208" s="6">
        <v>206</v>
      </c>
      <c r="B208" s="103" t="s">
        <v>16630</v>
      </c>
      <c r="C208" s="104" t="s">
        <v>16629</v>
      </c>
      <c r="D208" s="105" t="s">
        <v>9</v>
      </c>
      <c r="E208" s="105">
        <v>75</v>
      </c>
      <c r="F208" s="105" t="s">
        <v>12</v>
      </c>
      <c r="G208" s="105">
        <v>2002</v>
      </c>
      <c r="H208" s="7">
        <v>78055000</v>
      </c>
      <c r="I208" s="7">
        <v>0</v>
      </c>
      <c r="J208" s="6"/>
    </row>
    <row r="209" spans="1:10" ht="19.5" customHeight="1" x14ac:dyDescent="0.25">
      <c r="A209" s="6">
        <v>207</v>
      </c>
      <c r="B209" s="103" t="s">
        <v>16120</v>
      </c>
      <c r="C209" s="104" t="s">
        <v>16119</v>
      </c>
      <c r="D209" s="105" t="s">
        <v>9</v>
      </c>
      <c r="E209" s="105">
        <v>75</v>
      </c>
      <c r="F209" s="105" t="s">
        <v>12</v>
      </c>
      <c r="G209" s="105">
        <v>2002</v>
      </c>
      <c r="H209" s="7">
        <v>78055000</v>
      </c>
      <c r="I209" s="7">
        <v>0</v>
      </c>
      <c r="J209" s="6"/>
    </row>
    <row r="210" spans="1:10" ht="19.5" customHeight="1" x14ac:dyDescent="0.25">
      <c r="A210" s="6">
        <v>208</v>
      </c>
      <c r="B210" s="103" t="s">
        <v>16118</v>
      </c>
      <c r="C210" s="104" t="s">
        <v>16117</v>
      </c>
      <c r="D210" s="105" t="s">
        <v>9</v>
      </c>
      <c r="E210" s="105">
        <v>75</v>
      </c>
      <c r="F210" s="105" t="s">
        <v>12</v>
      </c>
      <c r="G210" s="105">
        <v>2002</v>
      </c>
      <c r="H210" s="7">
        <v>78055000</v>
      </c>
      <c r="I210" s="7">
        <v>0</v>
      </c>
      <c r="J210" s="6"/>
    </row>
    <row r="211" spans="1:10" ht="19.5" customHeight="1" x14ac:dyDescent="0.25">
      <c r="A211" s="6">
        <v>209</v>
      </c>
      <c r="B211" s="103" t="s">
        <v>16031</v>
      </c>
      <c r="C211" s="104" t="s">
        <v>16030</v>
      </c>
      <c r="D211" s="105" t="s">
        <v>9</v>
      </c>
      <c r="E211" s="105">
        <v>75</v>
      </c>
      <c r="F211" s="105" t="s">
        <v>12</v>
      </c>
      <c r="G211" s="105">
        <v>2002</v>
      </c>
      <c r="H211" s="7">
        <v>78055000</v>
      </c>
      <c r="I211" s="7">
        <v>0</v>
      </c>
      <c r="J211" s="6"/>
    </row>
    <row r="212" spans="1:10" ht="19.5" customHeight="1" x14ac:dyDescent="0.25">
      <c r="A212" s="6">
        <v>210</v>
      </c>
      <c r="B212" s="103" t="s">
        <v>16116</v>
      </c>
      <c r="C212" s="104" t="s">
        <v>16115</v>
      </c>
      <c r="D212" s="105" t="s">
        <v>9</v>
      </c>
      <c r="E212" s="105">
        <v>75</v>
      </c>
      <c r="F212" s="105" t="s">
        <v>12</v>
      </c>
      <c r="G212" s="105">
        <v>2002</v>
      </c>
      <c r="H212" s="7">
        <v>78055000</v>
      </c>
      <c r="I212" s="7">
        <v>0</v>
      </c>
      <c r="J212" s="6"/>
    </row>
    <row r="213" spans="1:10" ht="19.5" customHeight="1" x14ac:dyDescent="0.25">
      <c r="A213" s="6">
        <v>211</v>
      </c>
      <c r="B213" s="103" t="s">
        <v>16475</v>
      </c>
      <c r="C213" s="104" t="s">
        <v>16474</v>
      </c>
      <c r="D213" s="105" t="s">
        <v>9</v>
      </c>
      <c r="E213" s="105">
        <v>75</v>
      </c>
      <c r="F213" s="105" t="s">
        <v>12</v>
      </c>
      <c r="G213" s="105">
        <v>2002</v>
      </c>
      <c r="H213" s="7">
        <v>78055000</v>
      </c>
      <c r="I213" s="7">
        <v>0</v>
      </c>
      <c r="J213" s="6"/>
    </row>
    <row r="214" spans="1:10" ht="19.5" customHeight="1" x14ac:dyDescent="0.25">
      <c r="A214" s="6">
        <v>212</v>
      </c>
      <c r="B214" s="103" t="s">
        <v>16628</v>
      </c>
      <c r="C214" s="104" t="s">
        <v>16627</v>
      </c>
      <c r="D214" s="105" t="s">
        <v>9</v>
      </c>
      <c r="E214" s="105">
        <v>75</v>
      </c>
      <c r="F214" s="105" t="s">
        <v>12</v>
      </c>
      <c r="G214" s="105">
        <v>2000</v>
      </c>
      <c r="H214" s="7">
        <v>78055000</v>
      </c>
      <c r="I214" s="7">
        <v>0</v>
      </c>
      <c r="J214" s="6"/>
    </row>
    <row r="215" spans="1:10" ht="19.5" customHeight="1" x14ac:dyDescent="0.25">
      <c r="A215" s="6">
        <v>213</v>
      </c>
      <c r="B215" s="103" t="s">
        <v>16632</v>
      </c>
      <c r="C215" s="104" t="s">
        <v>16631</v>
      </c>
      <c r="D215" s="105" t="s">
        <v>9</v>
      </c>
      <c r="E215" s="105">
        <v>75</v>
      </c>
      <c r="F215" s="105" t="s">
        <v>12</v>
      </c>
      <c r="G215" s="105">
        <v>2000</v>
      </c>
      <c r="H215" s="7">
        <v>78055000</v>
      </c>
      <c r="I215" s="7">
        <v>0</v>
      </c>
      <c r="J215" s="6"/>
    </row>
    <row r="216" spans="1:10" ht="19.5" customHeight="1" x14ac:dyDescent="0.25">
      <c r="A216" s="6">
        <v>214</v>
      </c>
      <c r="B216" s="103" t="s">
        <v>16306</v>
      </c>
      <c r="C216" s="104" t="s">
        <v>16305</v>
      </c>
      <c r="D216" s="105" t="s">
        <v>9</v>
      </c>
      <c r="E216" s="105">
        <v>75</v>
      </c>
      <c r="F216" s="105" t="s">
        <v>12</v>
      </c>
      <c r="G216" s="105">
        <v>2000</v>
      </c>
      <c r="H216" s="7">
        <v>78055000</v>
      </c>
      <c r="I216" s="7">
        <v>0</v>
      </c>
      <c r="J216" s="6"/>
    </row>
    <row r="217" spans="1:10" ht="19.5" customHeight="1" x14ac:dyDescent="0.25">
      <c r="A217" s="6">
        <v>215</v>
      </c>
      <c r="B217" s="103" t="s">
        <v>16215</v>
      </c>
      <c r="C217" s="104" t="s">
        <v>16214</v>
      </c>
      <c r="D217" s="105" t="s">
        <v>9</v>
      </c>
      <c r="E217" s="105">
        <v>75</v>
      </c>
      <c r="F217" s="105" t="s">
        <v>12</v>
      </c>
      <c r="G217" s="105">
        <v>2002</v>
      </c>
      <c r="H217" s="7">
        <v>78055000</v>
      </c>
      <c r="I217" s="7">
        <v>0</v>
      </c>
      <c r="J217" s="6"/>
    </row>
    <row r="218" spans="1:10" ht="19.5" customHeight="1" x14ac:dyDescent="0.25">
      <c r="A218" s="6">
        <v>216</v>
      </c>
      <c r="B218" s="103" t="s">
        <v>16217</v>
      </c>
      <c r="C218" s="104" t="s">
        <v>16216</v>
      </c>
      <c r="D218" s="105" t="s">
        <v>9</v>
      </c>
      <c r="E218" s="105">
        <v>75</v>
      </c>
      <c r="F218" s="105" t="s">
        <v>12</v>
      </c>
      <c r="G218" s="105">
        <v>2002</v>
      </c>
      <c r="H218" s="7">
        <v>78055000</v>
      </c>
      <c r="I218" s="7">
        <v>0</v>
      </c>
      <c r="J218" s="6"/>
    </row>
    <row r="219" spans="1:10" ht="19.5" customHeight="1" x14ac:dyDescent="0.25">
      <c r="A219" s="6">
        <v>217</v>
      </c>
      <c r="B219" s="103" t="s">
        <v>16122</v>
      </c>
      <c r="C219" s="104" t="s">
        <v>16121</v>
      </c>
      <c r="D219" s="105" t="s">
        <v>9</v>
      </c>
      <c r="E219" s="105">
        <v>75</v>
      </c>
      <c r="F219" s="105" t="s">
        <v>12</v>
      </c>
      <c r="G219" s="105">
        <v>2002</v>
      </c>
      <c r="H219" s="7">
        <v>78055000</v>
      </c>
      <c r="I219" s="7">
        <v>0</v>
      </c>
      <c r="J219" s="6"/>
    </row>
    <row r="220" spans="1:10" ht="19.5" customHeight="1" x14ac:dyDescent="0.25">
      <c r="A220" s="6">
        <v>218</v>
      </c>
      <c r="B220" s="103" t="s">
        <v>16025</v>
      </c>
      <c r="C220" s="104" t="s">
        <v>16024</v>
      </c>
      <c r="D220" s="105" t="s">
        <v>9</v>
      </c>
      <c r="E220" s="105">
        <v>75</v>
      </c>
      <c r="F220" s="105" t="s">
        <v>12</v>
      </c>
      <c r="G220" s="105">
        <v>2002</v>
      </c>
      <c r="H220" s="7">
        <v>78055000</v>
      </c>
      <c r="I220" s="7">
        <v>0</v>
      </c>
      <c r="J220" s="6"/>
    </row>
    <row r="221" spans="1:10" ht="19.5" customHeight="1" x14ac:dyDescent="0.25">
      <c r="A221" s="6">
        <v>219</v>
      </c>
      <c r="B221" s="103" t="s">
        <v>16636</v>
      </c>
      <c r="C221" s="104" t="s">
        <v>16635</v>
      </c>
      <c r="D221" s="105" t="s">
        <v>9</v>
      </c>
      <c r="E221" s="105">
        <v>75</v>
      </c>
      <c r="F221" s="105" t="s">
        <v>12</v>
      </c>
      <c r="G221" s="105">
        <v>2002</v>
      </c>
      <c r="H221" s="7">
        <v>78055000</v>
      </c>
      <c r="I221" s="7">
        <v>0</v>
      </c>
      <c r="J221" s="6"/>
    </row>
    <row r="222" spans="1:10" ht="19.5" customHeight="1" x14ac:dyDescent="0.25">
      <c r="A222" s="6">
        <v>220</v>
      </c>
      <c r="B222" s="103" t="s">
        <v>16646</v>
      </c>
      <c r="C222" s="104" t="s">
        <v>16645</v>
      </c>
      <c r="D222" s="105" t="s">
        <v>9</v>
      </c>
      <c r="E222" s="105">
        <v>75</v>
      </c>
      <c r="F222" s="105" t="s">
        <v>12</v>
      </c>
      <c r="G222" s="105">
        <v>2002</v>
      </c>
      <c r="H222" s="7">
        <v>78055000</v>
      </c>
      <c r="I222" s="7">
        <v>0</v>
      </c>
      <c r="J222" s="6"/>
    </row>
    <row r="223" spans="1:10" ht="19.5" customHeight="1" x14ac:dyDescent="0.25">
      <c r="A223" s="6">
        <v>221</v>
      </c>
      <c r="B223" s="103" t="s">
        <v>16230</v>
      </c>
      <c r="C223" s="104" t="s">
        <v>16229</v>
      </c>
      <c r="D223" s="105" t="s">
        <v>9</v>
      </c>
      <c r="E223" s="105">
        <v>75</v>
      </c>
      <c r="F223" s="105" t="s">
        <v>12</v>
      </c>
      <c r="G223" s="105">
        <v>2002</v>
      </c>
      <c r="H223" s="7">
        <v>78055000</v>
      </c>
      <c r="I223" s="7">
        <v>0</v>
      </c>
      <c r="J223" s="6"/>
    </row>
    <row r="224" spans="1:10" ht="19.5" customHeight="1" x14ac:dyDescent="0.25">
      <c r="A224" s="6">
        <v>222</v>
      </c>
      <c r="B224" s="103" t="s">
        <v>16416</v>
      </c>
      <c r="C224" s="104" t="s">
        <v>16415</v>
      </c>
      <c r="D224" s="105" t="s">
        <v>11</v>
      </c>
      <c r="E224" s="105">
        <v>75</v>
      </c>
      <c r="F224" s="105" t="s">
        <v>12</v>
      </c>
      <c r="G224" s="105">
        <v>2004</v>
      </c>
      <c r="H224" s="7">
        <v>78055000</v>
      </c>
      <c r="I224" s="7">
        <v>0</v>
      </c>
      <c r="J224" s="6"/>
    </row>
    <row r="225" spans="1:10" ht="19.5" customHeight="1" x14ac:dyDescent="0.25">
      <c r="A225" s="6">
        <v>223</v>
      </c>
      <c r="B225" s="103" t="s">
        <v>16232</v>
      </c>
      <c r="C225" s="104" t="s">
        <v>16231</v>
      </c>
      <c r="D225" s="105" t="s">
        <v>11</v>
      </c>
      <c r="E225" s="105">
        <v>75</v>
      </c>
      <c r="F225" s="105" t="s">
        <v>12</v>
      </c>
      <c r="G225" s="105">
        <v>2004</v>
      </c>
      <c r="H225" s="7">
        <v>78055000</v>
      </c>
      <c r="I225" s="7">
        <v>0</v>
      </c>
      <c r="J225" s="6"/>
    </row>
    <row r="226" spans="1:10" ht="19.5" customHeight="1" x14ac:dyDescent="0.25">
      <c r="A226" s="6">
        <v>224</v>
      </c>
      <c r="B226" s="103" t="s">
        <v>16144</v>
      </c>
      <c r="C226" s="104" t="s">
        <v>16143</v>
      </c>
      <c r="D226" s="105" t="s">
        <v>11</v>
      </c>
      <c r="E226" s="105">
        <v>75</v>
      </c>
      <c r="F226" s="105" t="s">
        <v>12</v>
      </c>
      <c r="G226" s="105">
        <v>2004</v>
      </c>
      <c r="H226" s="7">
        <v>78055000</v>
      </c>
      <c r="I226" s="7">
        <v>0</v>
      </c>
      <c r="J226" s="6"/>
    </row>
    <row r="227" spans="1:10" ht="19.5" customHeight="1" x14ac:dyDescent="0.25">
      <c r="A227" s="6">
        <v>225</v>
      </c>
      <c r="B227" s="103" t="s">
        <v>16032</v>
      </c>
      <c r="C227" s="104" t="s">
        <v>16707</v>
      </c>
      <c r="D227" s="105" t="s">
        <v>11</v>
      </c>
      <c r="E227" s="105">
        <v>75</v>
      </c>
      <c r="F227" s="105" t="s">
        <v>12</v>
      </c>
      <c r="G227" s="105">
        <v>2001</v>
      </c>
      <c r="H227" s="7">
        <v>78055000</v>
      </c>
      <c r="I227" s="7">
        <v>0</v>
      </c>
      <c r="J227" s="6"/>
    </row>
    <row r="228" spans="1:10" ht="19.5" customHeight="1" x14ac:dyDescent="0.25">
      <c r="A228" s="6">
        <v>226</v>
      </c>
      <c r="B228" s="103" t="s">
        <v>16485</v>
      </c>
      <c r="C228" s="104" t="s">
        <v>16484</v>
      </c>
      <c r="D228" s="105" t="s">
        <v>9</v>
      </c>
      <c r="E228" s="105">
        <v>100</v>
      </c>
      <c r="F228" s="105" t="s">
        <v>12</v>
      </c>
      <c r="G228" s="105">
        <v>2002</v>
      </c>
      <c r="H228" s="7">
        <v>92490000</v>
      </c>
      <c r="I228" s="7">
        <v>0</v>
      </c>
      <c r="J228" s="6"/>
    </row>
    <row r="229" spans="1:10" ht="19.5" customHeight="1" x14ac:dyDescent="0.25">
      <c r="A229" s="6">
        <v>227</v>
      </c>
      <c r="B229" s="103" t="s">
        <v>16652</v>
      </c>
      <c r="C229" s="104" t="s">
        <v>16651</v>
      </c>
      <c r="D229" s="105" t="s">
        <v>24</v>
      </c>
      <c r="E229" s="105">
        <v>100</v>
      </c>
      <c r="F229" s="105" t="s">
        <v>12</v>
      </c>
      <c r="G229" s="105">
        <v>2003</v>
      </c>
      <c r="H229" s="7">
        <v>92490000</v>
      </c>
      <c r="I229" s="7">
        <v>0</v>
      </c>
      <c r="J229" s="6"/>
    </row>
    <row r="230" spans="1:10" ht="19.5" customHeight="1" x14ac:dyDescent="0.25">
      <c r="A230" s="6">
        <v>228</v>
      </c>
      <c r="B230" s="103" t="s">
        <v>16654</v>
      </c>
      <c r="C230" s="105" t="s">
        <v>16653</v>
      </c>
      <c r="D230" s="105" t="s">
        <v>24</v>
      </c>
      <c r="E230" s="105">
        <v>100</v>
      </c>
      <c r="F230" s="106" t="s">
        <v>12</v>
      </c>
      <c r="G230" s="107">
        <v>2003</v>
      </c>
      <c r="H230" s="7">
        <v>92490000</v>
      </c>
      <c r="I230" s="7">
        <v>0</v>
      </c>
      <c r="J230" s="6"/>
    </row>
    <row r="231" spans="1:10" ht="19.5" customHeight="1" x14ac:dyDescent="0.25">
      <c r="A231" s="6">
        <v>229</v>
      </c>
      <c r="B231" s="103" t="s">
        <v>16052</v>
      </c>
      <c r="C231" s="105" t="s">
        <v>16051</v>
      </c>
      <c r="D231" s="105" t="s">
        <v>24</v>
      </c>
      <c r="E231" s="105">
        <v>100</v>
      </c>
      <c r="F231" s="106" t="s">
        <v>12</v>
      </c>
      <c r="G231" s="107">
        <v>2003</v>
      </c>
      <c r="H231" s="7">
        <v>92490000</v>
      </c>
      <c r="I231" s="7">
        <v>0</v>
      </c>
      <c r="J231" s="6"/>
    </row>
    <row r="232" spans="1:10" ht="19.5" customHeight="1" x14ac:dyDescent="0.25">
      <c r="A232" s="6">
        <v>230</v>
      </c>
      <c r="B232" s="103" t="s">
        <v>16656</v>
      </c>
      <c r="C232" s="105" t="s">
        <v>16655</v>
      </c>
      <c r="D232" s="105" t="s">
        <v>11</v>
      </c>
      <c r="E232" s="105">
        <v>100</v>
      </c>
      <c r="F232" s="106" t="s">
        <v>25</v>
      </c>
      <c r="G232" s="107">
        <v>2004</v>
      </c>
      <c r="H232" s="7">
        <v>24000000</v>
      </c>
      <c r="I232" s="7">
        <v>0</v>
      </c>
      <c r="J232" s="6"/>
    </row>
    <row r="233" spans="1:10" ht="19.5" customHeight="1" x14ac:dyDescent="0.25">
      <c r="A233" s="6">
        <v>231</v>
      </c>
      <c r="B233" s="103" t="s">
        <v>16316</v>
      </c>
      <c r="C233" s="108" t="s">
        <v>16315</v>
      </c>
      <c r="D233" s="107" t="s">
        <v>17</v>
      </c>
      <c r="E233" s="106">
        <v>100</v>
      </c>
      <c r="F233" s="106" t="s">
        <v>12</v>
      </c>
      <c r="G233" s="107">
        <v>1997</v>
      </c>
      <c r="H233" s="7">
        <v>92490000</v>
      </c>
      <c r="I233" s="7">
        <v>0</v>
      </c>
      <c r="J233" s="6"/>
    </row>
    <row r="234" spans="1:10" ht="19.5" customHeight="1" x14ac:dyDescent="0.25">
      <c r="A234" s="6">
        <v>232</v>
      </c>
      <c r="B234" s="103" t="s">
        <v>16648</v>
      </c>
      <c r="C234" s="108" t="s">
        <v>16647</v>
      </c>
      <c r="D234" s="107" t="s">
        <v>17</v>
      </c>
      <c r="E234" s="106">
        <v>100</v>
      </c>
      <c r="F234" s="106" t="s">
        <v>12</v>
      </c>
      <c r="G234" s="107">
        <v>1997</v>
      </c>
      <c r="H234" s="7">
        <v>92490000</v>
      </c>
      <c r="I234" s="7">
        <v>0</v>
      </c>
      <c r="J234" s="6"/>
    </row>
    <row r="235" spans="1:10" ht="19.5" customHeight="1" x14ac:dyDescent="0.25">
      <c r="A235" s="6">
        <v>233</v>
      </c>
      <c r="B235" s="103" t="s">
        <v>16554</v>
      </c>
      <c r="C235" s="108" t="s">
        <v>16553</v>
      </c>
      <c r="D235" s="107" t="s">
        <v>17</v>
      </c>
      <c r="E235" s="106">
        <v>100</v>
      </c>
      <c r="F235" s="106" t="s">
        <v>12</v>
      </c>
      <c r="G235" s="107">
        <v>1997</v>
      </c>
      <c r="H235" s="7">
        <v>92490000</v>
      </c>
      <c r="I235" s="7">
        <v>0</v>
      </c>
      <c r="J235" s="6"/>
    </row>
    <row r="236" spans="1:10" ht="19.5" customHeight="1" x14ac:dyDescent="0.25">
      <c r="A236" s="6">
        <v>234</v>
      </c>
      <c r="B236" s="103" t="s">
        <v>16414</v>
      </c>
      <c r="C236" s="108" t="s">
        <v>16413</v>
      </c>
      <c r="D236" s="107" t="s">
        <v>17</v>
      </c>
      <c r="E236" s="106">
        <v>100</v>
      </c>
      <c r="F236" s="106" t="s">
        <v>12</v>
      </c>
      <c r="G236" s="107">
        <v>1997</v>
      </c>
      <c r="H236" s="7">
        <v>92490000</v>
      </c>
      <c r="I236" s="7">
        <v>0</v>
      </c>
      <c r="J236" s="6"/>
    </row>
    <row r="237" spans="1:10" ht="19.5" customHeight="1" x14ac:dyDescent="0.25">
      <c r="A237" s="6">
        <v>235</v>
      </c>
      <c r="B237" s="103" t="s">
        <v>16412</v>
      </c>
      <c r="C237" s="108" t="s">
        <v>16411</v>
      </c>
      <c r="D237" s="107" t="s">
        <v>17</v>
      </c>
      <c r="E237" s="106">
        <v>100</v>
      </c>
      <c r="F237" s="106" t="s">
        <v>12</v>
      </c>
      <c r="G237" s="107">
        <v>1997</v>
      </c>
      <c r="H237" s="7">
        <v>92490000</v>
      </c>
      <c r="I237" s="7">
        <v>0</v>
      </c>
      <c r="J237" s="6"/>
    </row>
    <row r="238" spans="1:10" ht="19.5" customHeight="1" x14ac:dyDescent="0.25">
      <c r="A238" s="6">
        <v>236</v>
      </c>
      <c r="B238" s="103" t="s">
        <v>16410</v>
      </c>
      <c r="C238" s="108" t="s">
        <v>16409</v>
      </c>
      <c r="D238" s="107" t="s">
        <v>17</v>
      </c>
      <c r="E238" s="106">
        <v>100</v>
      </c>
      <c r="F238" s="106" t="s">
        <v>12</v>
      </c>
      <c r="G238" s="107">
        <v>1997</v>
      </c>
      <c r="H238" s="7">
        <v>92490000</v>
      </c>
      <c r="I238" s="7">
        <v>0</v>
      </c>
      <c r="J238" s="6"/>
    </row>
    <row r="239" spans="1:10" ht="19.5" customHeight="1" x14ac:dyDescent="0.25">
      <c r="A239" s="6">
        <v>237</v>
      </c>
      <c r="B239" s="103" t="s">
        <v>16491</v>
      </c>
      <c r="C239" s="108" t="s">
        <v>16490</v>
      </c>
      <c r="D239" s="107" t="s">
        <v>15</v>
      </c>
      <c r="E239" s="106">
        <v>160</v>
      </c>
      <c r="F239" s="106" t="s">
        <v>14</v>
      </c>
      <c r="G239" s="107">
        <v>1997</v>
      </c>
      <c r="H239" s="7">
        <v>162181000</v>
      </c>
      <c r="I239" s="7">
        <v>0</v>
      </c>
      <c r="J239" s="6"/>
    </row>
    <row r="240" spans="1:10" ht="19.5" customHeight="1" x14ac:dyDescent="0.25">
      <c r="A240" s="6">
        <v>238</v>
      </c>
      <c r="B240" s="103" t="s">
        <v>16489</v>
      </c>
      <c r="C240" s="108" t="s">
        <v>16488</v>
      </c>
      <c r="D240" s="107" t="s">
        <v>17</v>
      </c>
      <c r="E240" s="106">
        <v>160</v>
      </c>
      <c r="F240" s="106" t="s">
        <v>14</v>
      </c>
      <c r="G240" s="107">
        <v>1997</v>
      </c>
      <c r="H240" s="7">
        <v>162181000</v>
      </c>
      <c r="I240" s="7">
        <v>0</v>
      </c>
      <c r="J240" s="6"/>
    </row>
    <row r="241" spans="1:10" ht="19.5" customHeight="1" x14ac:dyDescent="0.25">
      <c r="A241" s="6">
        <v>239</v>
      </c>
      <c r="B241" s="103" t="s">
        <v>16487</v>
      </c>
      <c r="C241" s="108" t="s">
        <v>16486</v>
      </c>
      <c r="D241" s="107" t="s">
        <v>17</v>
      </c>
      <c r="E241" s="106">
        <v>160</v>
      </c>
      <c r="F241" s="106" t="s">
        <v>14</v>
      </c>
      <c r="G241" s="107">
        <v>1997</v>
      </c>
      <c r="H241" s="7">
        <v>162181000</v>
      </c>
      <c r="I241" s="7">
        <v>0</v>
      </c>
      <c r="J241" s="6"/>
    </row>
    <row r="242" spans="1:10" ht="19.5" customHeight="1" x14ac:dyDescent="0.25">
      <c r="A242" s="6">
        <v>240</v>
      </c>
      <c r="B242" s="103" t="s">
        <v>16142</v>
      </c>
      <c r="C242" s="108" t="s">
        <v>16141</v>
      </c>
      <c r="D242" s="107" t="s">
        <v>17</v>
      </c>
      <c r="E242" s="106">
        <v>160</v>
      </c>
      <c r="F242" s="106" t="s">
        <v>14</v>
      </c>
      <c r="G242" s="107">
        <v>1997</v>
      </c>
      <c r="H242" s="7">
        <v>162181000</v>
      </c>
      <c r="I242" s="7">
        <v>0</v>
      </c>
      <c r="J242" s="6"/>
    </row>
    <row r="243" spans="1:10" ht="19.5" customHeight="1" x14ac:dyDescent="0.25">
      <c r="A243" s="6">
        <v>241</v>
      </c>
      <c r="B243" s="103" t="s">
        <v>16493</v>
      </c>
      <c r="C243" s="108" t="s">
        <v>16492</v>
      </c>
      <c r="D243" s="107" t="s">
        <v>15</v>
      </c>
      <c r="E243" s="106">
        <v>250</v>
      </c>
      <c r="F243" s="106" t="s">
        <v>14</v>
      </c>
      <c r="G243" s="107">
        <v>1988</v>
      </c>
      <c r="H243" s="7">
        <v>233049000</v>
      </c>
      <c r="I243" s="7">
        <v>0</v>
      </c>
      <c r="J243" s="6"/>
    </row>
    <row r="244" spans="1:10" ht="19.5" customHeight="1" x14ac:dyDescent="0.25">
      <c r="A244" s="6">
        <v>242</v>
      </c>
      <c r="B244" s="103" t="s">
        <v>16495</v>
      </c>
      <c r="C244" s="108" t="s">
        <v>16494</v>
      </c>
      <c r="D244" s="107" t="s">
        <v>15</v>
      </c>
      <c r="E244" s="106">
        <v>250</v>
      </c>
      <c r="F244" s="106" t="s">
        <v>14</v>
      </c>
      <c r="G244" s="107">
        <v>1988</v>
      </c>
      <c r="H244" s="7">
        <v>223049000</v>
      </c>
      <c r="I244" s="7">
        <v>0</v>
      </c>
      <c r="J244" s="6"/>
    </row>
    <row r="245" spans="1:10" ht="19.5" customHeight="1" x14ac:dyDescent="0.25">
      <c r="A245" s="6">
        <v>243</v>
      </c>
      <c r="B245" s="103" t="s">
        <v>16556</v>
      </c>
      <c r="C245" s="108" t="s">
        <v>16555</v>
      </c>
      <c r="D245" s="107" t="s">
        <v>9</v>
      </c>
      <c r="E245" s="106">
        <v>250</v>
      </c>
      <c r="F245" s="106" t="s">
        <v>14</v>
      </c>
      <c r="G245" s="107">
        <v>2001</v>
      </c>
      <c r="H245" s="7">
        <v>233049000</v>
      </c>
      <c r="I245" s="7">
        <v>0</v>
      </c>
      <c r="J245" s="6"/>
    </row>
    <row r="246" spans="1:10" ht="19.5" customHeight="1" x14ac:dyDescent="0.25">
      <c r="A246" s="6">
        <v>244</v>
      </c>
      <c r="B246" s="103" t="s">
        <v>16650</v>
      </c>
      <c r="C246" s="108" t="s">
        <v>16649</v>
      </c>
      <c r="D246" s="107" t="s">
        <v>11</v>
      </c>
      <c r="E246" s="106">
        <v>400</v>
      </c>
      <c r="F246" s="106" t="s">
        <v>14</v>
      </c>
      <c r="G246" s="107">
        <v>2004</v>
      </c>
      <c r="H246" s="7">
        <v>284218000</v>
      </c>
      <c r="I246" s="7">
        <v>0</v>
      </c>
      <c r="J246" s="6"/>
    </row>
    <row r="247" spans="1:10" ht="19.5" customHeight="1" x14ac:dyDescent="0.25">
      <c r="A247" s="6">
        <v>245</v>
      </c>
      <c r="B247" s="103" t="s">
        <v>16318</v>
      </c>
      <c r="C247" s="108" t="s">
        <v>16317</v>
      </c>
      <c r="D247" s="107" t="s">
        <v>17</v>
      </c>
      <c r="E247" s="106">
        <v>400</v>
      </c>
      <c r="F247" s="106" t="s">
        <v>14</v>
      </c>
      <c r="G247" s="107">
        <v>1997</v>
      </c>
      <c r="H247" s="7">
        <v>284218000</v>
      </c>
      <c r="I247" s="7">
        <v>0</v>
      </c>
      <c r="J247" s="6"/>
    </row>
    <row r="248" spans="1:10" ht="19.5" customHeight="1" x14ac:dyDescent="0.25">
      <c r="A248" s="6">
        <v>246</v>
      </c>
      <c r="B248" s="103" t="s">
        <v>16515</v>
      </c>
      <c r="C248" s="108" t="s">
        <v>16514</v>
      </c>
      <c r="D248" s="107" t="s">
        <v>11</v>
      </c>
      <c r="E248" s="106">
        <v>75</v>
      </c>
      <c r="F248" s="106" t="s">
        <v>12</v>
      </c>
      <c r="G248" s="107">
        <v>2004</v>
      </c>
      <c r="H248" s="7">
        <v>78055000</v>
      </c>
      <c r="I248" s="7">
        <v>0</v>
      </c>
      <c r="J248" s="6"/>
    </row>
    <row r="249" spans="1:10" ht="19.5" customHeight="1" x14ac:dyDescent="0.25">
      <c r="A249" s="6">
        <v>247</v>
      </c>
      <c r="B249" s="103" t="s">
        <v>16667</v>
      </c>
      <c r="C249" s="108" t="s">
        <v>16666</v>
      </c>
      <c r="D249" s="107" t="s">
        <v>11</v>
      </c>
      <c r="E249" s="106">
        <v>75</v>
      </c>
      <c r="F249" s="106" t="s">
        <v>12</v>
      </c>
      <c r="G249" s="107">
        <v>2004</v>
      </c>
      <c r="H249" s="7">
        <v>78055000</v>
      </c>
      <c r="I249" s="7">
        <v>0</v>
      </c>
      <c r="J249" s="6"/>
    </row>
    <row r="250" spans="1:10" ht="19.5" customHeight="1" x14ac:dyDescent="0.25">
      <c r="A250" s="6">
        <v>248</v>
      </c>
      <c r="B250" s="103" t="s">
        <v>16264</v>
      </c>
      <c r="C250" s="104" t="s">
        <v>16263</v>
      </c>
      <c r="D250" s="105" t="s">
        <v>11</v>
      </c>
      <c r="E250" s="105">
        <v>100</v>
      </c>
      <c r="F250" s="106" t="s">
        <v>25</v>
      </c>
      <c r="G250" s="107">
        <v>2004</v>
      </c>
      <c r="H250" s="7">
        <v>92490000</v>
      </c>
      <c r="I250" s="7">
        <v>0</v>
      </c>
      <c r="J250" s="6"/>
    </row>
    <row r="251" spans="1:10" ht="19.5" customHeight="1" x14ac:dyDescent="0.25">
      <c r="A251" s="6">
        <v>249</v>
      </c>
      <c r="B251" s="103" t="s">
        <v>16236</v>
      </c>
      <c r="C251" s="104" t="s">
        <v>16235</v>
      </c>
      <c r="D251" s="105" t="s">
        <v>11</v>
      </c>
      <c r="E251" s="105">
        <v>100</v>
      </c>
      <c r="F251" s="106" t="s">
        <v>12</v>
      </c>
      <c r="G251" s="107">
        <v>2004</v>
      </c>
      <c r="H251" s="7">
        <v>92490000</v>
      </c>
      <c r="I251" s="7">
        <v>0</v>
      </c>
      <c r="J251" s="6"/>
    </row>
    <row r="252" spans="1:10" ht="19.5" customHeight="1" x14ac:dyDescent="0.25">
      <c r="A252" s="6">
        <v>250</v>
      </c>
      <c r="B252" s="103" t="s">
        <v>16146</v>
      </c>
      <c r="C252" s="104" t="s">
        <v>16145</v>
      </c>
      <c r="D252" s="105" t="s">
        <v>9</v>
      </c>
      <c r="E252" s="105">
        <v>250</v>
      </c>
      <c r="F252" s="106" t="s">
        <v>14</v>
      </c>
      <c r="G252" s="107">
        <v>2004</v>
      </c>
      <c r="H252" s="7">
        <v>233049000</v>
      </c>
      <c r="I252" s="7">
        <v>0</v>
      </c>
      <c r="J252" s="6"/>
    </row>
    <row r="253" spans="1:10" ht="19.5" customHeight="1" x14ac:dyDescent="0.25">
      <c r="A253" s="6">
        <v>251</v>
      </c>
      <c r="B253" s="103" t="s">
        <v>16439</v>
      </c>
      <c r="C253" s="104" t="s">
        <v>16438</v>
      </c>
      <c r="D253" s="105" t="s">
        <v>9</v>
      </c>
      <c r="E253" s="105">
        <v>320</v>
      </c>
      <c r="F253" s="106" t="s">
        <v>14</v>
      </c>
      <c r="G253" s="107">
        <v>2004</v>
      </c>
      <c r="H253" s="7">
        <v>281246000</v>
      </c>
      <c r="I253" s="7">
        <v>0</v>
      </c>
      <c r="J253" s="6"/>
    </row>
    <row r="254" spans="1:10" ht="19.5" customHeight="1" x14ac:dyDescent="0.25">
      <c r="A254" s="6">
        <v>252</v>
      </c>
      <c r="B254" s="103" t="s">
        <v>16499</v>
      </c>
      <c r="C254" s="104" t="s">
        <v>16498</v>
      </c>
      <c r="D254" s="105" t="s">
        <v>11</v>
      </c>
      <c r="E254" s="105">
        <v>320</v>
      </c>
      <c r="F254" s="106" t="s">
        <v>14</v>
      </c>
      <c r="G254" s="107">
        <v>2004</v>
      </c>
      <c r="H254" s="7">
        <v>281246000</v>
      </c>
      <c r="I254" s="7">
        <v>0</v>
      </c>
      <c r="J254" s="6"/>
    </row>
    <row r="255" spans="1:10" ht="19.5" customHeight="1" x14ac:dyDescent="0.25">
      <c r="A255" s="6">
        <v>253</v>
      </c>
      <c r="B255" s="103" t="s">
        <v>16168</v>
      </c>
      <c r="C255" s="104" t="s">
        <v>16167</v>
      </c>
      <c r="D255" s="105" t="s">
        <v>17</v>
      </c>
      <c r="E255" s="105">
        <v>400</v>
      </c>
      <c r="F255" s="106" t="s">
        <v>14</v>
      </c>
      <c r="G255" s="107">
        <v>1997</v>
      </c>
      <c r="H255" s="7">
        <v>284218000</v>
      </c>
      <c r="I255" s="7">
        <v>0</v>
      </c>
      <c r="J255" s="6"/>
    </row>
    <row r="256" spans="1:10" ht="19.5" customHeight="1" x14ac:dyDescent="0.25">
      <c r="A256" s="6">
        <v>254</v>
      </c>
      <c r="B256" s="103" t="s">
        <v>16262</v>
      </c>
      <c r="C256" s="108" t="s">
        <v>16261</v>
      </c>
      <c r="D256" s="106" t="s">
        <v>11</v>
      </c>
      <c r="E256" s="106">
        <v>400</v>
      </c>
      <c r="F256" s="106" t="s">
        <v>14</v>
      </c>
      <c r="G256" s="107">
        <v>2001</v>
      </c>
      <c r="H256" s="7">
        <v>284218000</v>
      </c>
      <c r="I256" s="7">
        <v>0</v>
      </c>
      <c r="J256" s="6"/>
    </row>
    <row r="257" spans="1:10" ht="19.5" customHeight="1" x14ac:dyDescent="0.25">
      <c r="A257" s="6">
        <v>255</v>
      </c>
      <c r="B257" s="103" t="s">
        <v>16669</v>
      </c>
      <c r="C257" s="104" t="s">
        <v>16668</v>
      </c>
      <c r="D257" s="105" t="s">
        <v>11</v>
      </c>
      <c r="E257" s="105">
        <v>400</v>
      </c>
      <c r="F257" s="106" t="s">
        <v>14</v>
      </c>
      <c r="G257" s="107">
        <v>2004</v>
      </c>
      <c r="H257" s="7">
        <v>284218000</v>
      </c>
      <c r="I257" s="7">
        <v>0</v>
      </c>
      <c r="J257" s="6"/>
    </row>
    <row r="258" spans="1:10" ht="19.5" customHeight="1" x14ac:dyDescent="0.25">
      <c r="A258" s="6">
        <v>256</v>
      </c>
      <c r="B258" s="103" t="s">
        <v>16588</v>
      </c>
      <c r="C258" s="104" t="s">
        <v>16587</v>
      </c>
      <c r="D258" s="105" t="s">
        <v>17</v>
      </c>
      <c r="E258" s="105">
        <v>400</v>
      </c>
      <c r="F258" s="106" t="s">
        <v>14</v>
      </c>
      <c r="G258" s="107">
        <v>1997</v>
      </c>
      <c r="H258" s="7">
        <v>284218000</v>
      </c>
      <c r="I258" s="7">
        <v>0</v>
      </c>
      <c r="J258" s="6"/>
    </row>
    <row r="259" spans="1:10" ht="19.5" customHeight="1" x14ac:dyDescent="0.25">
      <c r="A259" s="6">
        <v>257</v>
      </c>
      <c r="B259" s="103" t="s">
        <v>16346</v>
      </c>
      <c r="C259" s="104" t="s">
        <v>16345</v>
      </c>
      <c r="D259" s="105" t="s">
        <v>11</v>
      </c>
      <c r="E259" s="105">
        <v>400</v>
      </c>
      <c r="F259" s="106" t="s">
        <v>14</v>
      </c>
      <c r="G259" s="107">
        <v>2001</v>
      </c>
      <c r="H259" s="7">
        <v>284218000</v>
      </c>
      <c r="I259" s="7">
        <v>0</v>
      </c>
      <c r="J259" s="6"/>
    </row>
    <row r="260" spans="1:10" ht="19.5" customHeight="1" x14ac:dyDescent="0.25">
      <c r="A260" s="6">
        <v>258</v>
      </c>
      <c r="B260" s="103" t="s">
        <v>16691</v>
      </c>
      <c r="C260" s="104" t="s">
        <v>16690</v>
      </c>
      <c r="D260" s="105" t="s">
        <v>9</v>
      </c>
      <c r="E260" s="105">
        <v>400</v>
      </c>
      <c r="F260" s="106" t="s">
        <v>14</v>
      </c>
      <c r="G260" s="107">
        <v>2001</v>
      </c>
      <c r="H260" s="7">
        <v>284218000</v>
      </c>
      <c r="I260" s="7">
        <v>0</v>
      </c>
      <c r="J260" s="6"/>
    </row>
    <row r="261" spans="1:10" ht="19.5" customHeight="1" x14ac:dyDescent="0.25">
      <c r="A261" s="6">
        <v>259</v>
      </c>
      <c r="B261" s="103" t="s">
        <v>16590</v>
      </c>
      <c r="C261" s="104" t="s">
        <v>16589</v>
      </c>
      <c r="D261" s="105" t="s">
        <v>11</v>
      </c>
      <c r="E261" s="105">
        <v>560</v>
      </c>
      <c r="F261" s="106" t="s">
        <v>14</v>
      </c>
      <c r="G261" s="107">
        <v>2004</v>
      </c>
      <c r="H261" s="7">
        <v>386309000</v>
      </c>
      <c r="I261" s="7">
        <v>0</v>
      </c>
      <c r="J261" s="6"/>
    </row>
    <row r="262" spans="1:10" ht="19.5" customHeight="1" x14ac:dyDescent="0.25">
      <c r="A262" s="6">
        <v>260</v>
      </c>
      <c r="B262" s="103" t="s">
        <v>16517</v>
      </c>
      <c r="C262" s="108" t="s">
        <v>16516</v>
      </c>
      <c r="D262" s="106" t="s">
        <v>11</v>
      </c>
      <c r="E262" s="106">
        <v>560</v>
      </c>
      <c r="F262" s="106" t="s">
        <v>14</v>
      </c>
      <c r="G262" s="107">
        <v>2002</v>
      </c>
      <c r="H262" s="7">
        <v>386309000</v>
      </c>
      <c r="I262" s="7">
        <v>0</v>
      </c>
      <c r="J262" s="6"/>
    </row>
    <row r="263" spans="1:10" ht="19.5" customHeight="1" x14ac:dyDescent="0.25">
      <c r="A263" s="6">
        <v>261</v>
      </c>
      <c r="B263" s="103" t="s">
        <v>16328</v>
      </c>
      <c r="C263" s="108" t="s">
        <v>16327</v>
      </c>
      <c r="D263" s="106" t="s">
        <v>11</v>
      </c>
      <c r="E263" s="106">
        <v>25</v>
      </c>
      <c r="F263" s="106" t="s">
        <v>12</v>
      </c>
      <c r="G263" s="107">
        <v>1996</v>
      </c>
      <c r="H263" s="7">
        <v>40155000</v>
      </c>
      <c r="I263" s="7">
        <v>0</v>
      </c>
      <c r="J263" s="6"/>
    </row>
    <row r="264" spans="1:10" ht="19.5" customHeight="1" x14ac:dyDescent="0.25">
      <c r="A264" s="6">
        <v>262</v>
      </c>
      <c r="B264" s="103" t="s">
        <v>16675</v>
      </c>
      <c r="C264" s="104" t="s">
        <v>16674</v>
      </c>
      <c r="D264" s="105" t="s">
        <v>11</v>
      </c>
      <c r="E264" s="105">
        <v>25</v>
      </c>
      <c r="F264" s="106" t="s">
        <v>12</v>
      </c>
      <c r="G264" s="107">
        <v>1997</v>
      </c>
      <c r="H264" s="7">
        <v>40155000</v>
      </c>
      <c r="I264" s="7">
        <v>0</v>
      </c>
      <c r="J264" s="6"/>
    </row>
    <row r="265" spans="1:10" ht="19.5" customHeight="1" x14ac:dyDescent="0.25">
      <c r="A265" s="6">
        <v>263</v>
      </c>
      <c r="B265" s="103" t="s">
        <v>16246</v>
      </c>
      <c r="C265" s="104" t="s">
        <v>16245</v>
      </c>
      <c r="D265" s="105" t="s">
        <v>11</v>
      </c>
      <c r="E265" s="105">
        <v>50</v>
      </c>
      <c r="F265" s="106" t="s">
        <v>12</v>
      </c>
      <c r="G265" s="107">
        <v>1997</v>
      </c>
      <c r="H265" s="7">
        <v>59103000</v>
      </c>
      <c r="I265" s="7">
        <v>0</v>
      </c>
      <c r="J265" s="6"/>
    </row>
    <row r="266" spans="1:10" ht="19.5" customHeight="1" x14ac:dyDescent="0.25">
      <c r="A266" s="6">
        <v>264</v>
      </c>
      <c r="B266" s="103" t="s">
        <v>16428</v>
      </c>
      <c r="C266" s="104" t="s">
        <v>16427</v>
      </c>
      <c r="D266" s="105" t="s">
        <v>11</v>
      </c>
      <c r="E266" s="105">
        <v>50</v>
      </c>
      <c r="F266" s="106" t="s">
        <v>12</v>
      </c>
      <c r="G266" s="107">
        <v>2003</v>
      </c>
      <c r="H266" s="7">
        <v>59103000</v>
      </c>
      <c r="I266" s="7">
        <v>0</v>
      </c>
      <c r="J266" s="6"/>
    </row>
    <row r="267" spans="1:10" ht="19.5" customHeight="1" x14ac:dyDescent="0.25">
      <c r="A267" s="6">
        <v>265</v>
      </c>
      <c r="B267" s="103" t="s">
        <v>16683</v>
      </c>
      <c r="C267" s="104" t="s">
        <v>16682</v>
      </c>
      <c r="D267" s="105" t="s">
        <v>26</v>
      </c>
      <c r="E267" s="105">
        <v>50</v>
      </c>
      <c r="F267" s="106" t="s">
        <v>12</v>
      </c>
      <c r="G267" s="107">
        <v>2001</v>
      </c>
      <c r="H267" s="7">
        <v>57921000</v>
      </c>
      <c r="I267" s="7">
        <v>0</v>
      </c>
      <c r="J267" s="6"/>
    </row>
    <row r="268" spans="1:10" ht="19.5" customHeight="1" x14ac:dyDescent="0.25">
      <c r="A268" s="6">
        <v>266</v>
      </c>
      <c r="B268" s="103" t="s">
        <v>16066</v>
      </c>
      <c r="C268" s="104" t="s">
        <v>16065</v>
      </c>
      <c r="D268" s="105" t="s">
        <v>11</v>
      </c>
      <c r="E268" s="105">
        <v>50</v>
      </c>
      <c r="F268" s="106" t="s">
        <v>12</v>
      </c>
      <c r="G268" s="107">
        <v>1998</v>
      </c>
      <c r="H268" s="7">
        <v>59103000</v>
      </c>
      <c r="I268" s="7">
        <v>0</v>
      </c>
      <c r="J268" s="6"/>
    </row>
    <row r="269" spans="1:10" ht="19.5" customHeight="1" x14ac:dyDescent="0.25">
      <c r="A269" s="6">
        <v>267</v>
      </c>
      <c r="B269" s="103" t="s">
        <v>16584</v>
      </c>
      <c r="C269" s="104" t="s">
        <v>16583</v>
      </c>
      <c r="D269" s="105" t="s">
        <v>26</v>
      </c>
      <c r="E269" s="105">
        <v>50</v>
      </c>
      <c r="F269" s="106" t="s">
        <v>12</v>
      </c>
      <c r="G269" s="107">
        <v>2001</v>
      </c>
      <c r="H269" s="7">
        <v>59103000</v>
      </c>
      <c r="I269" s="7">
        <v>0</v>
      </c>
      <c r="J269" s="6"/>
    </row>
    <row r="270" spans="1:10" ht="19.5" customHeight="1" x14ac:dyDescent="0.25">
      <c r="A270" s="6">
        <v>268</v>
      </c>
      <c r="B270" s="103" t="s">
        <v>16677</v>
      </c>
      <c r="C270" s="104" t="s">
        <v>16676</v>
      </c>
      <c r="D270" s="105" t="s">
        <v>11</v>
      </c>
      <c r="E270" s="105">
        <v>50</v>
      </c>
      <c r="F270" s="106" t="s">
        <v>12</v>
      </c>
      <c r="G270" s="107">
        <v>1998</v>
      </c>
      <c r="H270" s="7">
        <v>59103000</v>
      </c>
      <c r="I270" s="7">
        <v>0</v>
      </c>
      <c r="J270" s="6"/>
    </row>
    <row r="271" spans="1:10" ht="19.5" customHeight="1" x14ac:dyDescent="0.25">
      <c r="A271" s="6">
        <v>269</v>
      </c>
      <c r="B271" s="103" t="s">
        <v>16430</v>
      </c>
      <c r="C271" s="104" t="s">
        <v>16429</v>
      </c>
      <c r="D271" s="105" t="s">
        <v>11</v>
      </c>
      <c r="E271" s="105">
        <v>50</v>
      </c>
      <c r="F271" s="106" t="s">
        <v>12</v>
      </c>
      <c r="G271" s="107">
        <v>1998</v>
      </c>
      <c r="H271" s="7">
        <v>59103000</v>
      </c>
      <c r="I271" s="7">
        <v>0</v>
      </c>
      <c r="J271" s="6"/>
    </row>
    <row r="272" spans="1:10" ht="19.5" customHeight="1" x14ac:dyDescent="0.25">
      <c r="A272" s="6">
        <v>270</v>
      </c>
      <c r="B272" s="103" t="s">
        <v>16250</v>
      </c>
      <c r="C272" s="104" t="s">
        <v>16249</v>
      </c>
      <c r="D272" s="105" t="s">
        <v>11</v>
      </c>
      <c r="E272" s="105">
        <v>50</v>
      </c>
      <c r="F272" s="106" t="s">
        <v>12</v>
      </c>
      <c r="G272" s="107">
        <v>1998</v>
      </c>
      <c r="H272" s="7">
        <v>59103000</v>
      </c>
      <c r="I272" s="7">
        <v>0</v>
      </c>
      <c r="J272" s="6"/>
    </row>
    <row r="273" spans="1:10" ht="19.5" customHeight="1" x14ac:dyDescent="0.25">
      <c r="A273" s="6">
        <v>271</v>
      </c>
      <c r="B273" s="103" t="s">
        <v>16566</v>
      </c>
      <c r="C273" s="104" t="s">
        <v>16565</v>
      </c>
      <c r="D273" s="105" t="s">
        <v>26</v>
      </c>
      <c r="E273" s="105">
        <v>50</v>
      </c>
      <c r="F273" s="106" t="s">
        <v>12</v>
      </c>
      <c r="G273" s="107">
        <v>2000</v>
      </c>
      <c r="H273" s="7">
        <v>59103000</v>
      </c>
      <c r="I273" s="7">
        <v>0</v>
      </c>
      <c r="J273" s="6"/>
    </row>
    <row r="274" spans="1:10" ht="19.5" customHeight="1" x14ac:dyDescent="0.25">
      <c r="A274" s="6">
        <v>272</v>
      </c>
      <c r="B274" s="103" t="s">
        <v>16162</v>
      </c>
      <c r="C274" s="104" t="s">
        <v>16161</v>
      </c>
      <c r="D274" s="105" t="s">
        <v>11</v>
      </c>
      <c r="E274" s="105">
        <v>50</v>
      </c>
      <c r="F274" s="106" t="s">
        <v>12</v>
      </c>
      <c r="G274" s="107">
        <v>1998</v>
      </c>
      <c r="H274" s="7">
        <v>59103000</v>
      </c>
      <c r="I274" s="7">
        <v>0</v>
      </c>
      <c r="J274" s="6"/>
    </row>
    <row r="275" spans="1:10" ht="19.5" customHeight="1" x14ac:dyDescent="0.25">
      <c r="A275" s="6">
        <v>273</v>
      </c>
      <c r="B275" s="103" t="s">
        <v>16166</v>
      </c>
      <c r="C275" s="105" t="s">
        <v>16165</v>
      </c>
      <c r="D275" s="105" t="s">
        <v>11</v>
      </c>
      <c r="E275" s="105">
        <v>50</v>
      </c>
      <c r="F275" s="106" t="s">
        <v>12</v>
      </c>
      <c r="G275" s="107">
        <v>2001</v>
      </c>
      <c r="H275" s="7">
        <v>59103000</v>
      </c>
      <c r="I275" s="7">
        <v>0</v>
      </c>
      <c r="J275" s="6"/>
    </row>
    <row r="276" spans="1:10" ht="19.5" customHeight="1" x14ac:dyDescent="0.25">
      <c r="A276" s="6">
        <v>274</v>
      </c>
      <c r="B276" s="103" t="s">
        <v>16505</v>
      </c>
      <c r="C276" s="105" t="s">
        <v>16504</v>
      </c>
      <c r="D276" s="105" t="s">
        <v>11</v>
      </c>
      <c r="E276" s="105">
        <v>50</v>
      </c>
      <c r="F276" s="106" t="s">
        <v>12</v>
      </c>
      <c r="G276" s="107">
        <v>1998</v>
      </c>
      <c r="H276" s="7">
        <v>59103000</v>
      </c>
      <c r="I276" s="7">
        <v>0</v>
      </c>
      <c r="J276" s="6"/>
    </row>
    <row r="277" spans="1:10" ht="19.5" customHeight="1" x14ac:dyDescent="0.25">
      <c r="A277" s="6">
        <v>275</v>
      </c>
      <c r="B277" s="103" t="s">
        <v>16580</v>
      </c>
      <c r="C277" s="105" t="s">
        <v>16579</v>
      </c>
      <c r="D277" s="105" t="s">
        <v>11</v>
      </c>
      <c r="E277" s="105">
        <v>50</v>
      </c>
      <c r="F277" s="106" t="s">
        <v>12</v>
      </c>
      <c r="G277" s="107">
        <v>2004</v>
      </c>
      <c r="H277" s="7">
        <v>59103000</v>
      </c>
      <c r="I277" s="7">
        <v>0</v>
      </c>
      <c r="J277" s="6"/>
    </row>
    <row r="278" spans="1:10" ht="19.5" customHeight="1" x14ac:dyDescent="0.25">
      <c r="A278" s="6">
        <v>276</v>
      </c>
      <c r="B278" s="103" t="s">
        <v>16582</v>
      </c>
      <c r="C278" s="104" t="s">
        <v>16581</v>
      </c>
      <c r="D278" s="105" t="s">
        <v>11</v>
      </c>
      <c r="E278" s="105">
        <v>50</v>
      </c>
      <c r="F278" s="106" t="s">
        <v>12</v>
      </c>
      <c r="G278" s="107">
        <v>2004</v>
      </c>
      <c r="H278" s="7">
        <v>59103000</v>
      </c>
      <c r="I278" s="7">
        <v>0</v>
      </c>
      <c r="J278" s="6"/>
    </row>
    <row r="279" spans="1:10" ht="19.5" customHeight="1" x14ac:dyDescent="0.25">
      <c r="A279" s="6">
        <v>277</v>
      </c>
      <c r="B279" s="103" t="s">
        <v>16062</v>
      </c>
      <c r="C279" s="104" t="s">
        <v>16061</v>
      </c>
      <c r="D279" s="105" t="s">
        <v>11</v>
      </c>
      <c r="E279" s="105">
        <v>50</v>
      </c>
      <c r="F279" s="106" t="s">
        <v>12</v>
      </c>
      <c r="G279" s="107">
        <v>1996</v>
      </c>
      <c r="H279" s="7">
        <v>59103000</v>
      </c>
      <c r="I279" s="7">
        <v>0</v>
      </c>
      <c r="J279" s="6"/>
    </row>
    <row r="280" spans="1:10" ht="19.5" customHeight="1" x14ac:dyDescent="0.25">
      <c r="A280" s="6">
        <v>278</v>
      </c>
      <c r="B280" s="103" t="s">
        <v>16681</v>
      </c>
      <c r="C280" s="104" t="s">
        <v>16680</v>
      </c>
      <c r="D280" s="105" t="s">
        <v>11</v>
      </c>
      <c r="E280" s="105">
        <v>50</v>
      </c>
      <c r="F280" s="106" t="s">
        <v>12</v>
      </c>
      <c r="G280" s="107">
        <v>2003</v>
      </c>
      <c r="H280" s="7">
        <v>59103000</v>
      </c>
      <c r="I280" s="7">
        <v>0</v>
      </c>
      <c r="J280" s="6"/>
    </row>
    <row r="281" spans="1:10" ht="19.5" customHeight="1" x14ac:dyDescent="0.25">
      <c r="A281" s="6">
        <v>279</v>
      </c>
      <c r="B281" s="103" t="s">
        <v>16437</v>
      </c>
      <c r="C281" s="104" t="s">
        <v>16708</v>
      </c>
      <c r="D281" s="105" t="s">
        <v>26</v>
      </c>
      <c r="E281" s="105">
        <v>75</v>
      </c>
      <c r="F281" s="106" t="s">
        <v>12</v>
      </c>
      <c r="G281" s="107">
        <v>1997</v>
      </c>
      <c r="H281" s="7">
        <v>78055000</v>
      </c>
      <c r="I281" s="7">
        <v>0</v>
      </c>
      <c r="J281" s="6"/>
    </row>
    <row r="282" spans="1:10" ht="19.5" customHeight="1" x14ac:dyDescent="0.25">
      <c r="A282" s="6">
        <v>280</v>
      </c>
      <c r="B282" s="103" t="s">
        <v>16344</v>
      </c>
      <c r="C282" s="104" t="s">
        <v>16343</v>
      </c>
      <c r="D282" s="105" t="s">
        <v>26</v>
      </c>
      <c r="E282" s="105">
        <v>75</v>
      </c>
      <c r="F282" s="106" t="s">
        <v>12</v>
      </c>
      <c r="G282" s="107">
        <v>2000</v>
      </c>
      <c r="H282" s="7">
        <v>78055000</v>
      </c>
      <c r="I282" s="7">
        <v>0</v>
      </c>
      <c r="J282" s="6"/>
    </row>
    <row r="283" spans="1:10" ht="19.5" customHeight="1" x14ac:dyDescent="0.25">
      <c r="A283" s="6">
        <v>281</v>
      </c>
      <c r="B283" s="103" t="s">
        <v>16254</v>
      </c>
      <c r="C283" s="104" t="s">
        <v>16253</v>
      </c>
      <c r="D283" s="105" t="s">
        <v>17</v>
      </c>
      <c r="E283" s="105">
        <v>75</v>
      </c>
      <c r="F283" s="106" t="s">
        <v>12</v>
      </c>
      <c r="G283" s="107">
        <v>1997</v>
      </c>
      <c r="H283" s="7">
        <v>78055000</v>
      </c>
      <c r="I283" s="7">
        <v>0</v>
      </c>
      <c r="J283" s="6"/>
    </row>
    <row r="284" spans="1:10" ht="19.5" customHeight="1" x14ac:dyDescent="0.25">
      <c r="A284" s="6">
        <v>282</v>
      </c>
      <c r="B284" s="103" t="s">
        <v>16148</v>
      </c>
      <c r="C284" s="104" t="s">
        <v>16147</v>
      </c>
      <c r="D284" s="105" t="s">
        <v>11</v>
      </c>
      <c r="E284" s="105">
        <v>50</v>
      </c>
      <c r="F284" s="106" t="s">
        <v>12</v>
      </c>
      <c r="G284" s="107">
        <v>1997</v>
      </c>
      <c r="H284" s="7">
        <v>59103000</v>
      </c>
      <c r="I284" s="7">
        <v>0</v>
      </c>
      <c r="J284" s="6"/>
    </row>
    <row r="285" spans="1:10" ht="19.5" customHeight="1" x14ac:dyDescent="0.25">
      <c r="A285" s="6">
        <v>283</v>
      </c>
      <c r="B285" s="103" t="s">
        <v>16242</v>
      </c>
      <c r="C285" s="108" t="s">
        <v>16241</v>
      </c>
      <c r="D285" s="106" t="s">
        <v>11</v>
      </c>
      <c r="E285" s="106">
        <v>50</v>
      </c>
      <c r="F285" s="106" t="s">
        <v>12</v>
      </c>
      <c r="G285" s="107">
        <v>1997</v>
      </c>
      <c r="H285" s="7">
        <v>59103000</v>
      </c>
      <c r="I285" s="7">
        <v>0</v>
      </c>
      <c r="J285" s="6"/>
    </row>
    <row r="286" spans="1:10" ht="19.5" customHeight="1" x14ac:dyDescent="0.25">
      <c r="A286" s="6">
        <v>284</v>
      </c>
      <c r="B286" s="103" t="s">
        <v>16679</v>
      </c>
      <c r="C286" s="108" t="s">
        <v>16678</v>
      </c>
      <c r="D286" s="106" t="s">
        <v>11</v>
      </c>
      <c r="E286" s="106">
        <v>50</v>
      </c>
      <c r="F286" s="106" t="s">
        <v>12</v>
      </c>
      <c r="G286" s="107">
        <v>1997</v>
      </c>
      <c r="H286" s="7">
        <v>59103000</v>
      </c>
      <c r="I286" s="7">
        <v>0</v>
      </c>
      <c r="J286" s="6"/>
    </row>
    <row r="287" spans="1:10" ht="19.5" customHeight="1" x14ac:dyDescent="0.25">
      <c r="A287" s="6">
        <v>285</v>
      </c>
      <c r="B287" s="103" t="s">
        <v>16330</v>
      </c>
      <c r="C287" s="108" t="s">
        <v>16329</v>
      </c>
      <c r="D287" s="106" t="s">
        <v>11</v>
      </c>
      <c r="E287" s="106">
        <v>50</v>
      </c>
      <c r="F287" s="106" t="s">
        <v>12</v>
      </c>
      <c r="G287" s="107">
        <v>1997</v>
      </c>
      <c r="H287" s="7">
        <v>59103000</v>
      </c>
      <c r="I287" s="7">
        <v>0</v>
      </c>
      <c r="J287" s="6"/>
    </row>
    <row r="288" spans="1:10" ht="19.5" customHeight="1" x14ac:dyDescent="0.25">
      <c r="A288" s="6">
        <v>286</v>
      </c>
      <c r="B288" s="103" t="s">
        <v>16426</v>
      </c>
      <c r="C288" s="108" t="s">
        <v>16425</v>
      </c>
      <c r="D288" s="106" t="s">
        <v>11</v>
      </c>
      <c r="E288" s="106">
        <v>50</v>
      </c>
      <c r="F288" s="106" t="s">
        <v>12</v>
      </c>
      <c r="G288" s="107">
        <v>1997</v>
      </c>
      <c r="H288" s="7">
        <v>59103000</v>
      </c>
      <c r="I288" s="7">
        <v>0</v>
      </c>
      <c r="J288" s="6"/>
    </row>
    <row r="289" spans="1:10" ht="19.5" customHeight="1" x14ac:dyDescent="0.25">
      <c r="A289" s="6">
        <v>287</v>
      </c>
      <c r="B289" s="103" t="s">
        <v>16150</v>
      </c>
      <c r="C289" s="108" t="s">
        <v>16149</v>
      </c>
      <c r="D289" s="106" t="s">
        <v>11</v>
      </c>
      <c r="E289" s="106">
        <v>50</v>
      </c>
      <c r="F289" s="106" t="s">
        <v>12</v>
      </c>
      <c r="G289" s="107">
        <v>2003</v>
      </c>
      <c r="H289" s="7">
        <v>59103000</v>
      </c>
      <c r="I289" s="7">
        <v>0</v>
      </c>
      <c r="J289" s="6"/>
    </row>
    <row r="290" spans="1:10" ht="19.5" customHeight="1" x14ac:dyDescent="0.25">
      <c r="A290" s="6">
        <v>288</v>
      </c>
      <c r="B290" s="103" t="s">
        <v>16244</v>
      </c>
      <c r="C290" s="108" t="s">
        <v>16243</v>
      </c>
      <c r="D290" s="106" t="s">
        <v>11</v>
      </c>
      <c r="E290" s="106">
        <v>50</v>
      </c>
      <c r="F290" s="106" t="s">
        <v>12</v>
      </c>
      <c r="G290" s="107">
        <v>2003</v>
      </c>
      <c r="H290" s="7">
        <v>59103000</v>
      </c>
      <c r="I290" s="7">
        <v>0</v>
      </c>
      <c r="J290" s="6"/>
    </row>
    <row r="291" spans="1:10" ht="19.5" customHeight="1" x14ac:dyDescent="0.25">
      <c r="A291" s="6">
        <v>289</v>
      </c>
      <c r="B291" s="103" t="s">
        <v>16152</v>
      </c>
      <c r="C291" s="108" t="s">
        <v>16151</v>
      </c>
      <c r="D291" s="106" t="s">
        <v>11</v>
      </c>
      <c r="E291" s="106">
        <v>50</v>
      </c>
      <c r="F291" s="106" t="s">
        <v>12</v>
      </c>
      <c r="G291" s="107">
        <v>1997</v>
      </c>
      <c r="H291" s="7">
        <v>59103000</v>
      </c>
      <c r="I291" s="7">
        <v>0</v>
      </c>
      <c r="J291" s="6"/>
    </row>
    <row r="292" spans="1:10" ht="19.5" customHeight="1" x14ac:dyDescent="0.25">
      <c r="A292" s="6">
        <v>290</v>
      </c>
      <c r="B292" s="103" t="s">
        <v>16064</v>
      </c>
      <c r="C292" s="108" t="s">
        <v>16063</v>
      </c>
      <c r="D292" s="106" t="s">
        <v>11</v>
      </c>
      <c r="E292" s="106">
        <v>50</v>
      </c>
      <c r="F292" s="106" t="s">
        <v>12</v>
      </c>
      <c r="G292" s="107">
        <v>1997</v>
      </c>
      <c r="H292" s="7">
        <v>59103000</v>
      </c>
      <c r="I292" s="7">
        <v>0</v>
      </c>
      <c r="J292" s="6"/>
    </row>
    <row r="293" spans="1:10" ht="19.5" customHeight="1" x14ac:dyDescent="0.25">
      <c r="A293" s="6">
        <v>291</v>
      </c>
      <c r="B293" s="103" t="s">
        <v>16507</v>
      </c>
      <c r="C293" s="108" t="s">
        <v>16506</v>
      </c>
      <c r="D293" s="106" t="s">
        <v>11</v>
      </c>
      <c r="E293" s="106">
        <v>50</v>
      </c>
      <c r="F293" s="106" t="s">
        <v>12</v>
      </c>
      <c r="G293" s="107">
        <v>1996</v>
      </c>
      <c r="H293" s="7">
        <v>59103000</v>
      </c>
      <c r="I293" s="7">
        <v>0</v>
      </c>
      <c r="J293" s="6"/>
    </row>
    <row r="294" spans="1:10" ht="19.5" customHeight="1" x14ac:dyDescent="0.25">
      <c r="A294" s="6">
        <v>292</v>
      </c>
      <c r="B294" s="103" t="s">
        <v>16248</v>
      </c>
      <c r="C294" s="108" t="s">
        <v>16247</v>
      </c>
      <c r="D294" s="106" t="s">
        <v>11</v>
      </c>
      <c r="E294" s="106">
        <v>50</v>
      </c>
      <c r="F294" s="106" t="s">
        <v>12</v>
      </c>
      <c r="G294" s="107">
        <v>1997</v>
      </c>
      <c r="H294" s="7">
        <v>59103000</v>
      </c>
      <c r="I294" s="7">
        <v>0</v>
      </c>
      <c r="J294" s="6"/>
    </row>
    <row r="295" spans="1:10" ht="19.5" customHeight="1" x14ac:dyDescent="0.25">
      <c r="A295" s="6">
        <v>293</v>
      </c>
      <c r="B295" s="103" t="s">
        <v>16509</v>
      </c>
      <c r="C295" s="108" t="s">
        <v>16508</v>
      </c>
      <c r="D295" s="106" t="s">
        <v>26</v>
      </c>
      <c r="E295" s="106">
        <v>50</v>
      </c>
      <c r="F295" s="106" t="s">
        <v>12</v>
      </c>
      <c r="G295" s="107">
        <v>2000</v>
      </c>
      <c r="H295" s="7">
        <v>59103000</v>
      </c>
      <c r="I295" s="7">
        <v>0</v>
      </c>
      <c r="J295" s="6"/>
    </row>
    <row r="296" spans="1:10" ht="19.5" customHeight="1" x14ac:dyDescent="0.25">
      <c r="A296" s="6">
        <v>294</v>
      </c>
      <c r="B296" s="103" t="s">
        <v>16332</v>
      </c>
      <c r="C296" s="108" t="s">
        <v>16331</v>
      </c>
      <c r="D296" s="106" t="s">
        <v>11</v>
      </c>
      <c r="E296" s="106">
        <v>50</v>
      </c>
      <c r="F296" s="106" t="s">
        <v>12</v>
      </c>
      <c r="G296" s="107">
        <v>1998</v>
      </c>
      <c r="H296" s="7">
        <v>59103000</v>
      </c>
      <c r="I296" s="7">
        <v>0</v>
      </c>
      <c r="J296" s="6"/>
    </row>
    <row r="297" spans="1:10" ht="19.5" customHeight="1" x14ac:dyDescent="0.25">
      <c r="A297" s="6">
        <v>295</v>
      </c>
      <c r="B297" s="103" t="s">
        <v>16154</v>
      </c>
      <c r="C297" s="108" t="s">
        <v>16153</v>
      </c>
      <c r="D297" s="106" t="s">
        <v>11</v>
      </c>
      <c r="E297" s="106">
        <v>50</v>
      </c>
      <c r="F297" s="106" t="s">
        <v>12</v>
      </c>
      <c r="G297" s="107">
        <v>1998</v>
      </c>
      <c r="H297" s="7">
        <v>59103000</v>
      </c>
      <c r="I297" s="7">
        <v>0</v>
      </c>
      <c r="J297" s="6"/>
    </row>
    <row r="298" spans="1:10" ht="19.5" customHeight="1" x14ac:dyDescent="0.25">
      <c r="A298" s="6">
        <v>296</v>
      </c>
      <c r="B298" s="103" t="s">
        <v>16334</v>
      </c>
      <c r="C298" s="108" t="s">
        <v>16333</v>
      </c>
      <c r="D298" s="106" t="s">
        <v>26</v>
      </c>
      <c r="E298" s="106">
        <v>50</v>
      </c>
      <c r="F298" s="106" t="s">
        <v>12</v>
      </c>
      <c r="G298" s="107">
        <v>2000</v>
      </c>
      <c r="H298" s="7">
        <v>59103000</v>
      </c>
      <c r="I298" s="7">
        <v>0</v>
      </c>
      <c r="J298" s="6"/>
    </row>
    <row r="299" spans="1:10" ht="19.5" customHeight="1" x14ac:dyDescent="0.25">
      <c r="A299" s="6">
        <v>297</v>
      </c>
      <c r="B299" s="103" t="s">
        <v>16252</v>
      </c>
      <c r="C299" s="108" t="s">
        <v>16251</v>
      </c>
      <c r="D299" s="106" t="s">
        <v>26</v>
      </c>
      <c r="E299" s="106">
        <v>50</v>
      </c>
      <c r="F299" s="106" t="s">
        <v>12</v>
      </c>
      <c r="G299" s="107">
        <v>2000</v>
      </c>
      <c r="H299" s="7">
        <v>59103000</v>
      </c>
      <c r="I299" s="7">
        <v>0</v>
      </c>
      <c r="J299" s="6"/>
    </row>
    <row r="300" spans="1:10" ht="19.5" customHeight="1" x14ac:dyDescent="0.25">
      <c r="A300" s="6">
        <v>298</v>
      </c>
      <c r="B300" s="103" t="s">
        <v>16568</v>
      </c>
      <c r="C300" s="108" t="s">
        <v>16567</v>
      </c>
      <c r="D300" s="106" t="s">
        <v>26</v>
      </c>
      <c r="E300" s="106">
        <v>50</v>
      </c>
      <c r="F300" s="106" t="s">
        <v>12</v>
      </c>
      <c r="G300" s="107">
        <v>2000</v>
      </c>
      <c r="H300" s="7">
        <v>59103000</v>
      </c>
      <c r="I300" s="7">
        <v>0</v>
      </c>
      <c r="J300" s="6"/>
    </row>
    <row r="301" spans="1:10" ht="19.5" customHeight="1" x14ac:dyDescent="0.25">
      <c r="A301" s="6">
        <v>299</v>
      </c>
      <c r="B301" s="103" t="s">
        <v>16511</v>
      </c>
      <c r="C301" s="108" t="s">
        <v>16510</v>
      </c>
      <c r="D301" s="106" t="s">
        <v>26</v>
      </c>
      <c r="E301" s="106">
        <v>50</v>
      </c>
      <c r="F301" s="106" t="s">
        <v>12</v>
      </c>
      <c r="G301" s="107">
        <v>2000</v>
      </c>
      <c r="H301" s="7">
        <v>59103000</v>
      </c>
      <c r="I301" s="7">
        <v>0</v>
      </c>
      <c r="J301" s="6"/>
    </row>
    <row r="302" spans="1:10" ht="19.5" customHeight="1" x14ac:dyDescent="0.25">
      <c r="A302" s="6">
        <v>300</v>
      </c>
      <c r="B302" s="103" t="s">
        <v>16570</v>
      </c>
      <c r="C302" s="108" t="s">
        <v>16569</v>
      </c>
      <c r="D302" s="106" t="s">
        <v>26</v>
      </c>
      <c r="E302" s="106">
        <v>50</v>
      </c>
      <c r="F302" s="106" t="s">
        <v>12</v>
      </c>
      <c r="G302" s="107">
        <v>2001</v>
      </c>
      <c r="H302" s="7">
        <v>59103000</v>
      </c>
      <c r="I302" s="7">
        <v>0</v>
      </c>
      <c r="J302" s="6"/>
    </row>
    <row r="303" spans="1:10" ht="19.5" customHeight="1" x14ac:dyDescent="0.25">
      <c r="A303" s="6">
        <v>301</v>
      </c>
      <c r="B303" s="103" t="s">
        <v>16156</v>
      </c>
      <c r="C303" s="108" t="s">
        <v>16155</v>
      </c>
      <c r="D303" s="106" t="s">
        <v>26</v>
      </c>
      <c r="E303" s="106">
        <v>50</v>
      </c>
      <c r="F303" s="106" t="s">
        <v>12</v>
      </c>
      <c r="G303" s="107">
        <v>2001</v>
      </c>
      <c r="H303" s="7">
        <v>59103000</v>
      </c>
      <c r="I303" s="7">
        <v>0</v>
      </c>
      <c r="J303" s="6"/>
    </row>
    <row r="304" spans="1:10" ht="19.5" customHeight="1" x14ac:dyDescent="0.25">
      <c r="A304" s="6">
        <v>302</v>
      </c>
      <c r="B304" s="103" t="s">
        <v>16158</v>
      </c>
      <c r="C304" s="108" t="s">
        <v>16157</v>
      </c>
      <c r="D304" s="106" t="s">
        <v>26</v>
      </c>
      <c r="E304" s="106">
        <v>50</v>
      </c>
      <c r="F304" s="106" t="s">
        <v>12</v>
      </c>
      <c r="G304" s="107">
        <v>2001</v>
      </c>
      <c r="H304" s="7">
        <v>59103000</v>
      </c>
      <c r="I304" s="7">
        <v>0</v>
      </c>
      <c r="J304" s="6"/>
    </row>
    <row r="305" spans="1:10" ht="19.5" customHeight="1" x14ac:dyDescent="0.25">
      <c r="A305" s="6">
        <v>303</v>
      </c>
      <c r="B305" s="103" t="s">
        <v>16336</v>
      </c>
      <c r="C305" s="108" t="s">
        <v>16335</v>
      </c>
      <c r="D305" s="106" t="s">
        <v>26</v>
      </c>
      <c r="E305" s="106">
        <v>50</v>
      </c>
      <c r="F305" s="106" t="s">
        <v>12</v>
      </c>
      <c r="G305" s="107">
        <v>2001</v>
      </c>
      <c r="H305" s="7">
        <v>59103000</v>
      </c>
      <c r="I305" s="7">
        <v>0</v>
      </c>
      <c r="J305" s="6"/>
    </row>
    <row r="306" spans="1:10" ht="19.5" customHeight="1" x14ac:dyDescent="0.25">
      <c r="A306" s="6">
        <v>304</v>
      </c>
      <c r="B306" s="103" t="s">
        <v>16513</v>
      </c>
      <c r="C306" s="108" t="s">
        <v>16512</v>
      </c>
      <c r="D306" s="106" t="s">
        <v>11</v>
      </c>
      <c r="E306" s="106">
        <v>50</v>
      </c>
      <c r="F306" s="106" t="s">
        <v>12</v>
      </c>
      <c r="G306" s="107">
        <v>1997</v>
      </c>
      <c r="H306" s="7">
        <v>59103000</v>
      </c>
      <c r="I306" s="7">
        <v>0</v>
      </c>
      <c r="J306" s="6"/>
    </row>
    <row r="307" spans="1:10" ht="19.5" customHeight="1" x14ac:dyDescent="0.25">
      <c r="A307" s="6">
        <v>305</v>
      </c>
      <c r="B307" s="103" t="s">
        <v>16074</v>
      </c>
      <c r="C307" s="108" t="s">
        <v>16073</v>
      </c>
      <c r="D307" s="106" t="s">
        <v>11</v>
      </c>
      <c r="E307" s="106">
        <v>50</v>
      </c>
      <c r="F307" s="106" t="s">
        <v>25</v>
      </c>
      <c r="G307" s="107">
        <v>2004</v>
      </c>
      <c r="H307" s="7">
        <v>59103000</v>
      </c>
      <c r="I307" s="7">
        <v>0</v>
      </c>
      <c r="J307" s="6"/>
    </row>
    <row r="308" spans="1:10" ht="19.5" customHeight="1" x14ac:dyDescent="0.25">
      <c r="A308" s="6">
        <v>306</v>
      </c>
      <c r="B308" s="103" t="s">
        <v>16586</v>
      </c>
      <c r="C308" s="108" t="s">
        <v>16585</v>
      </c>
      <c r="D308" s="106" t="s">
        <v>26</v>
      </c>
      <c r="E308" s="106">
        <v>50</v>
      </c>
      <c r="F308" s="106" t="s">
        <v>12</v>
      </c>
      <c r="G308" s="107">
        <v>2001</v>
      </c>
      <c r="H308" s="7">
        <v>59103000</v>
      </c>
      <c r="I308" s="7">
        <v>0</v>
      </c>
      <c r="J308" s="6"/>
    </row>
    <row r="309" spans="1:10" ht="19.5" customHeight="1" x14ac:dyDescent="0.25">
      <c r="A309" s="6">
        <v>307</v>
      </c>
      <c r="B309" s="103" t="s">
        <v>16164</v>
      </c>
      <c r="C309" s="108" t="s">
        <v>16163</v>
      </c>
      <c r="D309" s="106" t="s">
        <v>26</v>
      </c>
      <c r="E309" s="106">
        <v>50</v>
      </c>
      <c r="F309" s="106" t="s">
        <v>12</v>
      </c>
      <c r="G309" s="107">
        <v>2001</v>
      </c>
      <c r="H309" s="7">
        <v>59103000</v>
      </c>
      <c r="I309" s="7">
        <v>0</v>
      </c>
      <c r="J309" s="6"/>
    </row>
    <row r="310" spans="1:10" ht="19.5" customHeight="1" x14ac:dyDescent="0.25">
      <c r="A310" s="6">
        <v>308</v>
      </c>
      <c r="B310" s="103" t="s">
        <v>16260</v>
      </c>
      <c r="C310" s="108" t="s">
        <v>16259</v>
      </c>
      <c r="D310" s="106" t="s">
        <v>11</v>
      </c>
      <c r="E310" s="106">
        <v>50</v>
      </c>
      <c r="F310" s="106" t="s">
        <v>12</v>
      </c>
      <c r="G310" s="107">
        <v>1997</v>
      </c>
      <c r="H310" s="7">
        <v>44599000</v>
      </c>
      <c r="I310" s="7">
        <v>7549107</v>
      </c>
      <c r="J310" s="6"/>
    </row>
    <row r="311" spans="1:10" ht="19.5" customHeight="1" x14ac:dyDescent="0.25">
      <c r="A311" s="6">
        <v>309</v>
      </c>
      <c r="B311" s="103" t="s">
        <v>16432</v>
      </c>
      <c r="C311" s="108" t="s">
        <v>16431</v>
      </c>
      <c r="D311" s="106" t="s">
        <v>16709</v>
      </c>
      <c r="E311" s="106">
        <v>75</v>
      </c>
      <c r="F311" s="106" t="s">
        <v>12</v>
      </c>
      <c r="G311" s="107">
        <v>1997</v>
      </c>
      <c r="H311" s="7">
        <v>78055000</v>
      </c>
      <c r="I311" s="7">
        <v>0</v>
      </c>
      <c r="J311" s="6"/>
    </row>
    <row r="312" spans="1:10" ht="19.5" customHeight="1" x14ac:dyDescent="0.25">
      <c r="A312" s="6">
        <v>310</v>
      </c>
      <c r="B312" s="103" t="s">
        <v>16160</v>
      </c>
      <c r="C312" s="108" t="s">
        <v>16159</v>
      </c>
      <c r="D312" s="106" t="s">
        <v>26</v>
      </c>
      <c r="E312" s="106">
        <v>75</v>
      </c>
      <c r="F312" s="106" t="s">
        <v>12</v>
      </c>
      <c r="G312" s="107">
        <v>2003</v>
      </c>
      <c r="H312" s="7">
        <v>78055000</v>
      </c>
      <c r="I312" s="7">
        <v>0</v>
      </c>
      <c r="J312" s="6"/>
    </row>
    <row r="313" spans="1:10" ht="19.5" customHeight="1" x14ac:dyDescent="0.25">
      <c r="A313" s="6">
        <v>311</v>
      </c>
      <c r="B313" s="103" t="s">
        <v>16068</v>
      </c>
      <c r="C313" s="108" t="s">
        <v>16067</v>
      </c>
      <c r="D313" s="106" t="s">
        <v>26</v>
      </c>
      <c r="E313" s="106">
        <v>75</v>
      </c>
      <c r="F313" s="106" t="s">
        <v>12</v>
      </c>
      <c r="G313" s="107">
        <v>2003</v>
      </c>
      <c r="H313" s="7">
        <v>78055000</v>
      </c>
      <c r="I313" s="7">
        <v>0</v>
      </c>
      <c r="J313" s="6"/>
    </row>
    <row r="314" spans="1:10" ht="19.5" customHeight="1" x14ac:dyDescent="0.25">
      <c r="A314" s="6">
        <v>312</v>
      </c>
      <c r="B314" s="103" t="s">
        <v>16572</v>
      </c>
      <c r="C314" s="108" t="s">
        <v>16571</v>
      </c>
      <c r="D314" s="106" t="s">
        <v>26</v>
      </c>
      <c r="E314" s="106">
        <v>75</v>
      </c>
      <c r="F314" s="106" t="s">
        <v>12</v>
      </c>
      <c r="G314" s="107">
        <v>2003</v>
      </c>
      <c r="H314" s="7">
        <v>78055000</v>
      </c>
      <c r="I314" s="7">
        <v>0</v>
      </c>
      <c r="J314" s="6"/>
    </row>
    <row r="315" spans="1:10" ht="19.5" customHeight="1" x14ac:dyDescent="0.25">
      <c r="A315" s="6">
        <v>313</v>
      </c>
      <c r="B315" s="103" t="s">
        <v>16685</v>
      </c>
      <c r="C315" s="108" t="s">
        <v>16684</v>
      </c>
      <c r="D315" s="106" t="s">
        <v>16709</v>
      </c>
      <c r="E315" s="106">
        <v>75</v>
      </c>
      <c r="F315" s="106" t="s">
        <v>12</v>
      </c>
      <c r="G315" s="107">
        <v>1998</v>
      </c>
      <c r="H315" s="7">
        <v>78055000</v>
      </c>
      <c r="I315" s="7">
        <v>0</v>
      </c>
      <c r="J315" s="6"/>
    </row>
    <row r="316" spans="1:10" ht="19.5" customHeight="1" x14ac:dyDescent="0.25">
      <c r="A316" s="6">
        <v>314</v>
      </c>
      <c r="B316" s="103" t="s">
        <v>16070</v>
      </c>
      <c r="C316" s="108" t="s">
        <v>16069</v>
      </c>
      <c r="D316" s="106" t="s">
        <v>11</v>
      </c>
      <c r="E316" s="106">
        <v>75</v>
      </c>
      <c r="F316" s="106" t="s">
        <v>12</v>
      </c>
      <c r="G316" s="107">
        <v>2003</v>
      </c>
      <c r="H316" s="7">
        <v>78055000</v>
      </c>
      <c r="I316" s="7">
        <v>0</v>
      </c>
      <c r="J316" s="6"/>
    </row>
    <row r="317" spans="1:10" ht="19.5" customHeight="1" x14ac:dyDescent="0.25">
      <c r="A317" s="6">
        <v>315</v>
      </c>
      <c r="B317" s="103" t="s">
        <v>16574</v>
      </c>
      <c r="C317" s="108" t="s">
        <v>16573</v>
      </c>
      <c r="D317" s="106" t="s">
        <v>11</v>
      </c>
      <c r="E317" s="106">
        <v>75</v>
      </c>
      <c r="F317" s="106" t="s">
        <v>12</v>
      </c>
      <c r="G317" s="107">
        <v>2003</v>
      </c>
      <c r="H317" s="7">
        <v>78055000</v>
      </c>
      <c r="I317" s="7">
        <v>0</v>
      </c>
      <c r="J317" s="6"/>
    </row>
    <row r="318" spans="1:10" ht="19.5" customHeight="1" x14ac:dyDescent="0.25">
      <c r="A318" s="6">
        <v>316</v>
      </c>
      <c r="B318" s="103" t="s">
        <v>16434</v>
      </c>
      <c r="C318" s="108" t="s">
        <v>16433</v>
      </c>
      <c r="D318" s="106" t="s">
        <v>11</v>
      </c>
      <c r="E318" s="106">
        <v>75</v>
      </c>
      <c r="F318" s="106" t="s">
        <v>12</v>
      </c>
      <c r="G318" s="107">
        <v>2003</v>
      </c>
      <c r="H318" s="7">
        <v>78055000</v>
      </c>
      <c r="I318" s="7">
        <v>0</v>
      </c>
      <c r="J318" s="6"/>
    </row>
    <row r="319" spans="1:10" ht="19.5" customHeight="1" x14ac:dyDescent="0.25">
      <c r="A319" s="6">
        <v>317</v>
      </c>
      <c r="B319" s="103" t="s">
        <v>16687</v>
      </c>
      <c r="C319" s="108" t="s">
        <v>16686</v>
      </c>
      <c r="D319" s="106" t="s">
        <v>26</v>
      </c>
      <c r="E319" s="106">
        <v>75</v>
      </c>
      <c r="F319" s="106" t="s">
        <v>12</v>
      </c>
      <c r="G319" s="107">
        <v>2003</v>
      </c>
      <c r="H319" s="7">
        <v>78055000</v>
      </c>
      <c r="I319" s="7">
        <v>0</v>
      </c>
      <c r="J319" s="6"/>
    </row>
    <row r="320" spans="1:10" ht="19.5" customHeight="1" x14ac:dyDescent="0.25">
      <c r="A320" s="6">
        <v>318</v>
      </c>
      <c r="B320" s="103" t="s">
        <v>16072</v>
      </c>
      <c r="C320" s="108" t="s">
        <v>16071</v>
      </c>
      <c r="D320" s="106" t="s">
        <v>26</v>
      </c>
      <c r="E320" s="106">
        <v>75</v>
      </c>
      <c r="F320" s="106" t="s">
        <v>12</v>
      </c>
      <c r="G320" s="107">
        <v>2003</v>
      </c>
      <c r="H320" s="7">
        <v>78055000</v>
      </c>
      <c r="I320" s="7">
        <v>0</v>
      </c>
      <c r="J320" s="6"/>
    </row>
    <row r="321" spans="1:10" ht="19.5" customHeight="1" x14ac:dyDescent="0.25">
      <c r="A321" s="6">
        <v>319</v>
      </c>
      <c r="B321" s="103" t="s">
        <v>16338</v>
      </c>
      <c r="C321" s="108" t="s">
        <v>16337</v>
      </c>
      <c r="D321" s="106" t="s">
        <v>26</v>
      </c>
      <c r="E321" s="106">
        <v>75</v>
      </c>
      <c r="F321" s="106" t="s">
        <v>12</v>
      </c>
      <c r="G321" s="107">
        <v>2003</v>
      </c>
      <c r="H321" s="7">
        <v>78055000</v>
      </c>
      <c r="I321" s="7">
        <v>0</v>
      </c>
      <c r="J321" s="6"/>
    </row>
    <row r="322" spans="1:10" ht="19.5" customHeight="1" x14ac:dyDescent="0.25">
      <c r="A322" s="6">
        <v>320</v>
      </c>
      <c r="B322" s="103" t="s">
        <v>16076</v>
      </c>
      <c r="C322" s="108" t="s">
        <v>16075</v>
      </c>
      <c r="D322" s="106" t="s">
        <v>26</v>
      </c>
      <c r="E322" s="106">
        <v>75</v>
      </c>
      <c r="F322" s="106" t="s">
        <v>12</v>
      </c>
      <c r="G322" s="107">
        <v>2003</v>
      </c>
      <c r="H322" s="7">
        <v>78055000</v>
      </c>
      <c r="I322" s="7">
        <v>0</v>
      </c>
      <c r="J322" s="6"/>
    </row>
    <row r="323" spans="1:10" ht="19.5" customHeight="1" x14ac:dyDescent="0.25">
      <c r="A323" s="6">
        <v>321</v>
      </c>
      <c r="B323" s="103" t="s">
        <v>16436</v>
      </c>
      <c r="C323" s="108" t="s">
        <v>16435</v>
      </c>
      <c r="D323" s="106" t="s">
        <v>26</v>
      </c>
      <c r="E323" s="106">
        <v>75</v>
      </c>
      <c r="F323" s="106" t="s">
        <v>12</v>
      </c>
      <c r="G323" s="107">
        <v>2003</v>
      </c>
      <c r="H323" s="7">
        <v>78055000</v>
      </c>
      <c r="I323" s="7">
        <v>0</v>
      </c>
      <c r="J323" s="6"/>
    </row>
    <row r="324" spans="1:10" ht="19.5" customHeight="1" x14ac:dyDescent="0.25">
      <c r="A324" s="6">
        <v>322</v>
      </c>
      <c r="B324" s="103" t="s">
        <v>16578</v>
      </c>
      <c r="C324" s="108" t="s">
        <v>16577</v>
      </c>
      <c r="D324" s="106" t="s">
        <v>26</v>
      </c>
      <c r="E324" s="106">
        <v>75</v>
      </c>
      <c r="F324" s="106" t="s">
        <v>12</v>
      </c>
      <c r="G324" s="107">
        <v>2003</v>
      </c>
      <c r="H324" s="7">
        <v>78055000</v>
      </c>
      <c r="I324" s="7">
        <v>0</v>
      </c>
      <c r="J324" s="6"/>
    </row>
    <row r="325" spans="1:10" ht="19.5" customHeight="1" x14ac:dyDescent="0.25">
      <c r="A325" s="6">
        <v>323</v>
      </c>
      <c r="B325" s="103" t="s">
        <v>16689</v>
      </c>
      <c r="C325" s="108" t="s">
        <v>16688</v>
      </c>
      <c r="D325" s="106" t="s">
        <v>16709</v>
      </c>
      <c r="E325" s="106">
        <v>160</v>
      </c>
      <c r="F325" s="106" t="s">
        <v>14</v>
      </c>
      <c r="G325" s="107">
        <v>1997</v>
      </c>
      <c r="H325" s="7">
        <v>162181000</v>
      </c>
      <c r="I325" s="7">
        <v>0</v>
      </c>
      <c r="J325" s="6"/>
    </row>
    <row r="326" spans="1:10" ht="19.5" customHeight="1" x14ac:dyDescent="0.25">
      <c r="A326" s="6">
        <v>324</v>
      </c>
      <c r="B326" s="103" t="s">
        <v>16256</v>
      </c>
      <c r="C326" s="108" t="s">
        <v>16255</v>
      </c>
      <c r="D326" s="106" t="s">
        <v>26</v>
      </c>
      <c r="E326" s="106">
        <v>160</v>
      </c>
      <c r="F326" s="106" t="s">
        <v>14</v>
      </c>
      <c r="G326" s="107">
        <v>2001</v>
      </c>
      <c r="H326" s="7">
        <v>162181000</v>
      </c>
      <c r="I326" s="7">
        <v>0</v>
      </c>
      <c r="J326" s="6"/>
    </row>
    <row r="327" spans="1:10" ht="19.5" customHeight="1" x14ac:dyDescent="0.25">
      <c r="A327" s="6">
        <v>325</v>
      </c>
      <c r="B327" s="103" t="s">
        <v>16576</v>
      </c>
      <c r="C327" s="108" t="s">
        <v>16575</v>
      </c>
      <c r="D327" s="106" t="s">
        <v>11</v>
      </c>
      <c r="E327" s="106">
        <v>160</v>
      </c>
      <c r="F327" s="106" t="s">
        <v>14</v>
      </c>
      <c r="G327" s="107">
        <v>2000</v>
      </c>
      <c r="H327" s="7">
        <v>162181000</v>
      </c>
      <c r="I327" s="7">
        <v>0</v>
      </c>
      <c r="J327" s="6"/>
    </row>
    <row r="328" spans="1:10" ht="19.5" customHeight="1" x14ac:dyDescent="0.25">
      <c r="A328" s="6">
        <v>326</v>
      </c>
      <c r="B328" s="103" t="s">
        <v>16340</v>
      </c>
      <c r="C328" s="108" t="s">
        <v>16339</v>
      </c>
      <c r="D328" s="106" t="s">
        <v>11</v>
      </c>
      <c r="E328" s="106">
        <v>250</v>
      </c>
      <c r="F328" s="106" t="s">
        <v>22</v>
      </c>
      <c r="G328" s="107">
        <v>1995</v>
      </c>
      <c r="H328" s="7">
        <v>228388000</v>
      </c>
      <c r="I328" s="7">
        <v>0</v>
      </c>
      <c r="J328" s="6"/>
    </row>
    <row r="329" spans="1:10" ht="19.5" customHeight="1" x14ac:dyDescent="0.25">
      <c r="A329" s="6">
        <v>327</v>
      </c>
      <c r="B329" s="103" t="s">
        <v>16258</v>
      </c>
      <c r="C329" s="108" t="s">
        <v>16257</v>
      </c>
      <c r="D329" s="106" t="s">
        <v>26</v>
      </c>
      <c r="E329" s="106">
        <v>400</v>
      </c>
      <c r="F329" s="106" t="s">
        <v>14</v>
      </c>
      <c r="G329" s="107">
        <v>2001</v>
      </c>
      <c r="H329" s="7">
        <v>284218000</v>
      </c>
      <c r="I329" s="7">
        <v>0</v>
      </c>
      <c r="J329" s="6"/>
    </row>
    <row r="330" spans="1:10" ht="19.5" customHeight="1" x14ac:dyDescent="0.25">
      <c r="A330" s="6">
        <v>328</v>
      </c>
      <c r="B330" s="103" t="s">
        <v>16342</v>
      </c>
      <c r="C330" s="108" t="s">
        <v>16341</v>
      </c>
      <c r="D330" s="106" t="s">
        <v>26</v>
      </c>
      <c r="E330" s="106">
        <v>630</v>
      </c>
      <c r="F330" s="106" t="s">
        <v>14</v>
      </c>
      <c r="G330" s="107">
        <v>2000</v>
      </c>
      <c r="H330" s="7">
        <v>389307000</v>
      </c>
      <c r="I330" s="7">
        <v>0</v>
      </c>
      <c r="J330" s="6"/>
    </row>
    <row r="331" spans="1:10" ht="19.5" customHeight="1" x14ac:dyDescent="0.25">
      <c r="A331" s="6">
        <v>329</v>
      </c>
      <c r="B331" s="103" t="s">
        <v>16078</v>
      </c>
      <c r="C331" s="108" t="s">
        <v>16077</v>
      </c>
      <c r="D331" s="106" t="s">
        <v>11</v>
      </c>
      <c r="E331" s="106">
        <v>250</v>
      </c>
      <c r="F331" s="106" t="s">
        <v>14</v>
      </c>
      <c r="G331" s="107">
        <v>2002</v>
      </c>
      <c r="H331" s="7">
        <v>19750500</v>
      </c>
      <c r="I331" s="7">
        <v>0</v>
      </c>
      <c r="J331" s="6"/>
    </row>
    <row r="332" spans="1:10" ht="19.5" customHeight="1" x14ac:dyDescent="0.25">
      <c r="A332" s="6">
        <v>330</v>
      </c>
      <c r="B332" s="103" t="s">
        <v>16170</v>
      </c>
      <c r="C332" s="108" t="s">
        <v>16169</v>
      </c>
      <c r="D332" s="106" t="s">
        <v>9</v>
      </c>
      <c r="E332" s="106">
        <v>560</v>
      </c>
      <c r="F332" s="106" t="s">
        <v>14</v>
      </c>
      <c r="G332" s="107">
        <v>2003</v>
      </c>
      <c r="H332" s="7">
        <v>386309000</v>
      </c>
      <c r="I332" s="7">
        <v>0</v>
      </c>
      <c r="J332" s="6"/>
    </row>
    <row r="333" spans="1:10" ht="19.5" customHeight="1" x14ac:dyDescent="0.25">
      <c r="A333" s="6">
        <v>331</v>
      </c>
      <c r="B333" s="103" t="s">
        <v>16443</v>
      </c>
      <c r="C333" s="108" t="s">
        <v>16442</v>
      </c>
      <c r="D333" s="106" t="s">
        <v>9</v>
      </c>
      <c r="E333" s="106">
        <v>320</v>
      </c>
      <c r="F333" s="106" t="s">
        <v>14</v>
      </c>
      <c r="G333" s="107">
        <v>2001</v>
      </c>
      <c r="H333" s="7">
        <v>281246000</v>
      </c>
      <c r="I333" s="7">
        <v>0</v>
      </c>
      <c r="J333" s="6"/>
    </row>
    <row r="334" spans="1:10" ht="19.5" customHeight="1" x14ac:dyDescent="0.25">
      <c r="A334" s="6">
        <v>332</v>
      </c>
      <c r="B334" s="103" t="s">
        <v>16693</v>
      </c>
      <c r="C334" s="108" t="s">
        <v>16692</v>
      </c>
      <c r="D334" s="106" t="s">
        <v>11</v>
      </c>
      <c r="E334" s="106">
        <v>25</v>
      </c>
      <c r="F334" s="106" t="s">
        <v>12</v>
      </c>
      <c r="G334" s="107">
        <v>2004</v>
      </c>
      <c r="H334" s="7">
        <v>40155000</v>
      </c>
      <c r="I334" s="7">
        <v>0</v>
      </c>
      <c r="J334" s="6"/>
    </row>
    <row r="335" spans="1:10" ht="19.5" customHeight="1" x14ac:dyDescent="0.25">
      <c r="A335" s="6">
        <v>333</v>
      </c>
      <c r="B335" s="103" t="s">
        <v>16354</v>
      </c>
      <c r="C335" s="108" t="s">
        <v>16353</v>
      </c>
      <c r="D335" s="106" t="s">
        <v>11</v>
      </c>
      <c r="E335" s="106">
        <v>25</v>
      </c>
      <c r="F335" s="106" t="s">
        <v>12</v>
      </c>
      <c r="G335" s="107">
        <v>2004</v>
      </c>
      <c r="H335" s="7">
        <v>40155000</v>
      </c>
      <c r="I335" s="7">
        <v>0</v>
      </c>
      <c r="J335" s="6"/>
    </row>
    <row r="336" spans="1:10" ht="19.5" customHeight="1" x14ac:dyDescent="0.25">
      <c r="A336" s="6">
        <v>334</v>
      </c>
      <c r="B336" s="103" t="s">
        <v>16445</v>
      </c>
      <c r="C336" s="108" t="s">
        <v>16444</v>
      </c>
      <c r="D336" s="106" t="s">
        <v>11</v>
      </c>
      <c r="E336" s="106">
        <v>25</v>
      </c>
      <c r="F336" s="106" t="s">
        <v>12</v>
      </c>
      <c r="G336" s="107">
        <v>2004</v>
      </c>
      <c r="H336" s="7">
        <v>40155000</v>
      </c>
      <c r="I336" s="7">
        <v>0</v>
      </c>
      <c r="J336" s="6"/>
    </row>
    <row r="337" spans="1:10" ht="19.5" customHeight="1" x14ac:dyDescent="0.25">
      <c r="A337" s="6">
        <v>335</v>
      </c>
      <c r="B337" s="103" t="s">
        <v>16176</v>
      </c>
      <c r="C337" s="108" t="s">
        <v>16710</v>
      </c>
      <c r="D337" s="106" t="s">
        <v>11</v>
      </c>
      <c r="E337" s="106">
        <v>50</v>
      </c>
      <c r="F337" s="106" t="s">
        <v>12</v>
      </c>
      <c r="G337" s="107">
        <v>1997</v>
      </c>
      <c r="H337" s="7">
        <v>59103000</v>
      </c>
      <c r="I337" s="7">
        <v>0</v>
      </c>
      <c r="J337" s="6"/>
    </row>
    <row r="338" spans="1:10" ht="19.5" customHeight="1" x14ac:dyDescent="0.25">
      <c r="A338" s="6">
        <v>336</v>
      </c>
      <c r="B338" s="103" t="s">
        <v>16591</v>
      </c>
      <c r="C338" s="108" t="s">
        <v>16711</v>
      </c>
      <c r="D338" s="106" t="s">
        <v>11</v>
      </c>
      <c r="E338" s="106">
        <v>50</v>
      </c>
      <c r="F338" s="106" t="s">
        <v>12</v>
      </c>
      <c r="G338" s="107">
        <v>2002</v>
      </c>
      <c r="H338" s="7">
        <v>59103000</v>
      </c>
      <c r="I338" s="7">
        <v>0</v>
      </c>
      <c r="J338" s="6"/>
    </row>
    <row r="339" spans="1:10" ht="19.5" customHeight="1" x14ac:dyDescent="0.25">
      <c r="A339" s="6">
        <v>337</v>
      </c>
      <c r="B339" s="103" t="s">
        <v>16177</v>
      </c>
      <c r="C339" s="108" t="s">
        <v>16712</v>
      </c>
      <c r="D339" s="106" t="s">
        <v>11</v>
      </c>
      <c r="E339" s="106">
        <v>50</v>
      </c>
      <c r="F339" s="106" t="s">
        <v>12</v>
      </c>
      <c r="G339" s="107">
        <v>1997</v>
      </c>
      <c r="H339" s="7">
        <v>59103000</v>
      </c>
      <c r="I339" s="7">
        <v>0</v>
      </c>
      <c r="J339" s="6"/>
    </row>
    <row r="340" spans="1:10" ht="19.5" customHeight="1" x14ac:dyDescent="0.25">
      <c r="A340" s="6">
        <v>338</v>
      </c>
      <c r="B340" s="103" t="s">
        <v>16351</v>
      </c>
      <c r="C340" s="108" t="s">
        <v>16713</v>
      </c>
      <c r="D340" s="106" t="s">
        <v>11</v>
      </c>
      <c r="E340" s="106">
        <v>100</v>
      </c>
      <c r="F340" s="106" t="s">
        <v>12</v>
      </c>
      <c r="G340" s="107">
        <v>2001</v>
      </c>
      <c r="H340" s="7">
        <v>92490000</v>
      </c>
      <c r="I340" s="7">
        <v>0</v>
      </c>
      <c r="J340" s="6"/>
    </row>
    <row r="341" spans="1:10" ht="19.5" customHeight="1" x14ac:dyDescent="0.25">
      <c r="A341" s="6">
        <v>339</v>
      </c>
      <c r="B341" s="103" t="s">
        <v>16352</v>
      </c>
      <c r="C341" s="108" t="s">
        <v>16714</v>
      </c>
      <c r="D341" s="106" t="s">
        <v>11</v>
      </c>
      <c r="E341" s="106">
        <v>100</v>
      </c>
      <c r="F341" s="106" t="s">
        <v>12</v>
      </c>
      <c r="G341" s="107">
        <v>2000</v>
      </c>
      <c r="H341" s="7">
        <v>92490000</v>
      </c>
      <c r="I341" s="7">
        <v>0</v>
      </c>
      <c r="J341" s="6"/>
    </row>
    <row r="342" spans="1:10" ht="19.5" customHeight="1" x14ac:dyDescent="0.25">
      <c r="A342" s="6">
        <v>340</v>
      </c>
      <c r="B342" s="103" t="s">
        <v>16175</v>
      </c>
      <c r="C342" s="108" t="s">
        <v>16715</v>
      </c>
      <c r="D342" s="106" t="s">
        <v>11</v>
      </c>
      <c r="E342" s="106">
        <v>100</v>
      </c>
      <c r="F342" s="106" t="s">
        <v>12</v>
      </c>
      <c r="G342" s="107">
        <v>2000</v>
      </c>
      <c r="H342" s="7">
        <v>90640000</v>
      </c>
      <c r="I342" s="7">
        <v>0</v>
      </c>
      <c r="J342" s="6"/>
    </row>
    <row r="343" spans="1:10" ht="19.5" customHeight="1" x14ac:dyDescent="0.25">
      <c r="A343" s="6">
        <v>341</v>
      </c>
      <c r="B343" s="103" t="s">
        <v>16350</v>
      </c>
      <c r="C343" s="108" t="s">
        <v>16349</v>
      </c>
      <c r="D343" s="106" t="s">
        <v>11</v>
      </c>
      <c r="E343" s="106">
        <v>250</v>
      </c>
      <c r="F343" s="106" t="s">
        <v>12</v>
      </c>
      <c r="G343" s="107">
        <v>2005</v>
      </c>
      <c r="H343" s="7">
        <v>228388000</v>
      </c>
      <c r="I343" s="7">
        <v>0</v>
      </c>
      <c r="J343" s="6"/>
    </row>
    <row r="344" spans="1:10" ht="19.5" customHeight="1" x14ac:dyDescent="0.25">
      <c r="A344" s="6">
        <v>342</v>
      </c>
      <c r="B344" s="103" t="s">
        <v>16441</v>
      </c>
      <c r="C344" s="108" t="s">
        <v>16440</v>
      </c>
      <c r="D344" s="106" t="s">
        <v>26</v>
      </c>
      <c r="E344" s="106">
        <v>250</v>
      </c>
      <c r="F344" s="106" t="s">
        <v>12</v>
      </c>
      <c r="G344" s="107">
        <v>2000</v>
      </c>
      <c r="H344" s="7">
        <v>228388000</v>
      </c>
      <c r="I344" s="7">
        <v>0</v>
      </c>
      <c r="J344" s="6"/>
    </row>
    <row r="345" spans="1:10" ht="19.5" customHeight="1" x14ac:dyDescent="0.25">
      <c r="A345" s="6">
        <v>343</v>
      </c>
      <c r="B345" s="103" t="s">
        <v>16174</v>
      </c>
      <c r="C345" s="108" t="s">
        <v>16173</v>
      </c>
      <c r="D345" s="106" t="s">
        <v>26</v>
      </c>
      <c r="E345" s="106">
        <v>50</v>
      </c>
      <c r="F345" s="106" t="s">
        <v>12</v>
      </c>
      <c r="G345" s="107">
        <v>2001</v>
      </c>
      <c r="H345" s="7">
        <v>57921000</v>
      </c>
      <c r="I345" s="7">
        <v>0</v>
      </c>
      <c r="J345" s="6"/>
    </row>
    <row r="346" spans="1:10" ht="19.5" customHeight="1" x14ac:dyDescent="0.25">
      <c r="A346" s="6">
        <v>344</v>
      </c>
      <c r="B346" s="103" t="s">
        <v>16172</v>
      </c>
      <c r="C346" s="108" t="s">
        <v>16171</v>
      </c>
      <c r="D346" s="106" t="s">
        <v>26</v>
      </c>
      <c r="E346" s="106">
        <v>50</v>
      </c>
      <c r="F346" s="106" t="s">
        <v>12</v>
      </c>
      <c r="G346" s="107">
        <v>2001</v>
      </c>
      <c r="H346" s="7">
        <v>57921000</v>
      </c>
      <c r="I346" s="7">
        <v>0</v>
      </c>
      <c r="J346" s="6"/>
    </row>
    <row r="347" spans="1:10" ht="19.5" customHeight="1" x14ac:dyDescent="0.25">
      <c r="A347" s="6">
        <v>345</v>
      </c>
      <c r="B347" s="103" t="s">
        <v>16348</v>
      </c>
      <c r="C347" s="108" t="s">
        <v>16347</v>
      </c>
      <c r="D347" s="106" t="s">
        <v>26</v>
      </c>
      <c r="E347" s="106">
        <v>50</v>
      </c>
      <c r="F347" s="106" t="s">
        <v>12</v>
      </c>
      <c r="G347" s="107">
        <v>2001</v>
      </c>
      <c r="H347" s="7">
        <v>57921000</v>
      </c>
      <c r="I347" s="7">
        <v>0</v>
      </c>
      <c r="J347" s="6"/>
    </row>
    <row r="348" spans="1:10" ht="19.5" customHeight="1" x14ac:dyDescent="0.25">
      <c r="A348" s="6">
        <v>346</v>
      </c>
      <c r="B348" s="103" t="s">
        <v>16503</v>
      </c>
      <c r="C348" s="108" t="s">
        <v>16502</v>
      </c>
      <c r="D348" s="106" t="s">
        <v>15</v>
      </c>
      <c r="E348" s="106">
        <v>320</v>
      </c>
      <c r="F348" s="106" t="s">
        <v>14</v>
      </c>
      <c r="G348" s="107">
        <v>1997</v>
      </c>
      <c r="H348" s="7">
        <v>281246000</v>
      </c>
      <c r="I348" s="7">
        <v>0</v>
      </c>
      <c r="J348" s="6"/>
    </row>
    <row r="349" spans="1:10" ht="19.5" customHeight="1" x14ac:dyDescent="0.25">
      <c r="A349" s="6">
        <v>347</v>
      </c>
      <c r="B349" s="103" t="s">
        <v>16240</v>
      </c>
      <c r="C349" s="108" t="s">
        <v>16239</v>
      </c>
      <c r="D349" s="106" t="s">
        <v>15</v>
      </c>
      <c r="E349" s="106">
        <v>250</v>
      </c>
      <c r="F349" s="106" t="s">
        <v>14</v>
      </c>
      <c r="G349" s="107">
        <v>1997</v>
      </c>
      <c r="H349" s="7">
        <v>162181000</v>
      </c>
      <c r="I349" s="7">
        <v>0</v>
      </c>
      <c r="J349" s="6"/>
    </row>
    <row r="350" spans="1:10" ht="19.5" customHeight="1" x14ac:dyDescent="0.25">
      <c r="A350" s="6">
        <v>348</v>
      </c>
      <c r="B350" s="103" t="s">
        <v>16424</v>
      </c>
      <c r="C350" s="108" t="s">
        <v>16423</v>
      </c>
      <c r="D350" s="106" t="s">
        <v>15</v>
      </c>
      <c r="E350" s="106">
        <v>250</v>
      </c>
      <c r="F350" s="106" t="s">
        <v>14</v>
      </c>
      <c r="G350" s="107">
        <v>1998</v>
      </c>
      <c r="H350" s="7">
        <v>233049000</v>
      </c>
      <c r="I350" s="7">
        <v>0</v>
      </c>
      <c r="J350" s="6"/>
    </row>
    <row r="351" spans="1:10" ht="19.5" customHeight="1" x14ac:dyDescent="0.25">
      <c r="A351" s="6">
        <v>349</v>
      </c>
      <c r="B351" s="103" t="s">
        <v>16673</v>
      </c>
      <c r="C351" s="108" t="s">
        <v>16672</v>
      </c>
      <c r="D351" s="106" t="s">
        <v>15</v>
      </c>
      <c r="E351" s="106">
        <v>250</v>
      </c>
      <c r="F351" s="106" t="s">
        <v>14</v>
      </c>
      <c r="G351" s="107">
        <v>1998</v>
      </c>
      <c r="H351" s="7">
        <v>233049000</v>
      </c>
      <c r="I351" s="7">
        <v>0</v>
      </c>
      <c r="J351" s="6"/>
    </row>
    <row r="352" spans="1:10" ht="19.5" customHeight="1" x14ac:dyDescent="0.25">
      <c r="A352" s="6">
        <v>350</v>
      </c>
      <c r="B352" s="103" t="s">
        <v>16326</v>
      </c>
      <c r="C352" s="108" t="s">
        <v>16325</v>
      </c>
      <c r="D352" s="106" t="s">
        <v>15</v>
      </c>
      <c r="E352" s="106">
        <v>160</v>
      </c>
      <c r="F352" s="106" t="s">
        <v>14</v>
      </c>
      <c r="G352" s="107">
        <v>1997</v>
      </c>
      <c r="H352" s="7">
        <v>162181000</v>
      </c>
      <c r="I352" s="7">
        <v>0</v>
      </c>
      <c r="J352" s="6"/>
    </row>
    <row r="353" spans="1:11" ht="19.5" customHeight="1" x14ac:dyDescent="0.25">
      <c r="A353" s="6">
        <v>351</v>
      </c>
      <c r="B353" s="103" t="s">
        <v>16560</v>
      </c>
      <c r="C353" s="108" t="s">
        <v>16559</v>
      </c>
      <c r="D353" s="106" t="s">
        <v>9</v>
      </c>
      <c r="E353" s="106">
        <v>75</v>
      </c>
      <c r="F353" s="106" t="s">
        <v>12</v>
      </c>
      <c r="G353" s="107">
        <v>1998</v>
      </c>
      <c r="H353" s="7">
        <v>76494000</v>
      </c>
      <c r="I353" s="7">
        <v>0</v>
      </c>
      <c r="J353" s="6"/>
    </row>
    <row r="354" spans="1:11" ht="19.5" customHeight="1" x14ac:dyDescent="0.25">
      <c r="A354" s="6">
        <v>352</v>
      </c>
      <c r="B354" s="103" t="s">
        <v>16322</v>
      </c>
      <c r="C354" s="108" t="s">
        <v>16321</v>
      </c>
      <c r="D354" s="106" t="s">
        <v>9</v>
      </c>
      <c r="E354" s="106">
        <v>75</v>
      </c>
      <c r="F354" s="106" t="s">
        <v>12</v>
      </c>
      <c r="G354" s="107">
        <v>2003</v>
      </c>
      <c r="H354" s="7">
        <v>78055000</v>
      </c>
      <c r="I354" s="7">
        <v>0</v>
      </c>
      <c r="J354" s="6"/>
    </row>
    <row r="355" spans="1:11" ht="19.5" customHeight="1" x14ac:dyDescent="0.25">
      <c r="A355" s="6">
        <v>353</v>
      </c>
      <c r="B355" s="103" t="s">
        <v>16058</v>
      </c>
      <c r="C355" s="104" t="s">
        <v>16057</v>
      </c>
      <c r="D355" s="105" t="s">
        <v>9</v>
      </c>
      <c r="E355" s="105">
        <v>75</v>
      </c>
      <c r="F355" s="105" t="s">
        <v>12</v>
      </c>
      <c r="G355" s="105">
        <v>2000</v>
      </c>
      <c r="H355" s="7">
        <v>76494000</v>
      </c>
      <c r="I355" s="7">
        <v>0</v>
      </c>
      <c r="J355" s="6"/>
    </row>
    <row r="356" spans="1:11" ht="19.5" customHeight="1" x14ac:dyDescent="0.25">
      <c r="A356" s="6">
        <v>354</v>
      </c>
      <c r="B356" s="103" t="s">
        <v>16422</v>
      </c>
      <c r="C356" s="104" t="s">
        <v>16421</v>
      </c>
      <c r="D356" s="105" t="s">
        <v>15</v>
      </c>
      <c r="E356" s="105">
        <v>400</v>
      </c>
      <c r="F356" s="105" t="s">
        <v>14</v>
      </c>
      <c r="G356" s="105">
        <v>1997</v>
      </c>
      <c r="H356" s="7">
        <v>278533000</v>
      </c>
      <c r="I356" s="7">
        <v>0</v>
      </c>
      <c r="J356" s="6"/>
    </row>
    <row r="357" spans="1:11" ht="19.5" customHeight="1" x14ac:dyDescent="0.25">
      <c r="A357" s="6">
        <v>355</v>
      </c>
      <c r="B357" s="103" t="s">
        <v>16060</v>
      </c>
      <c r="C357" s="104" t="s">
        <v>16059</v>
      </c>
      <c r="D357" s="105" t="s">
        <v>15</v>
      </c>
      <c r="E357" s="105">
        <v>400</v>
      </c>
      <c r="F357" s="105" t="s">
        <v>14</v>
      </c>
      <c r="G357" s="105">
        <v>1998</v>
      </c>
      <c r="H357" s="7">
        <v>278533000</v>
      </c>
      <c r="I357" s="7">
        <v>0</v>
      </c>
      <c r="J357" s="6"/>
    </row>
    <row r="358" spans="1:11" ht="19.5" customHeight="1" x14ac:dyDescent="0.25">
      <c r="A358" s="6">
        <v>356</v>
      </c>
      <c r="B358" s="103" t="s">
        <v>16501</v>
      </c>
      <c r="C358" s="108" t="s">
        <v>16500</v>
      </c>
      <c r="D358" s="105" t="s">
        <v>9</v>
      </c>
      <c r="E358" s="105">
        <v>560</v>
      </c>
      <c r="F358" s="105" t="s">
        <v>14</v>
      </c>
      <c r="G358" s="105">
        <v>2000</v>
      </c>
      <c r="H358" s="7">
        <v>378583000</v>
      </c>
      <c r="I358" s="7">
        <v>0</v>
      </c>
      <c r="J358" s="6"/>
    </row>
    <row r="359" spans="1:11" ht="19.5" customHeight="1" x14ac:dyDescent="0.25">
      <c r="A359" s="6">
        <v>357</v>
      </c>
      <c r="B359" s="103" t="s">
        <v>16238</v>
      </c>
      <c r="C359" s="108" t="s">
        <v>16237</v>
      </c>
      <c r="D359" s="105" t="s">
        <v>17</v>
      </c>
      <c r="E359" s="105">
        <v>630</v>
      </c>
      <c r="F359" s="105" t="s">
        <v>14</v>
      </c>
      <c r="G359" s="105">
        <v>1997</v>
      </c>
      <c r="H359" s="7">
        <v>389307000</v>
      </c>
      <c r="I359" s="7">
        <v>0</v>
      </c>
      <c r="J359" s="6"/>
    </row>
    <row r="360" spans="1:11" ht="19.5" customHeight="1" x14ac:dyDescent="0.25">
      <c r="A360" s="6">
        <v>358</v>
      </c>
      <c r="B360" s="103" t="s">
        <v>16564</v>
      </c>
      <c r="C360" s="108" t="s">
        <v>16563</v>
      </c>
      <c r="D360" s="105" t="s">
        <v>24</v>
      </c>
      <c r="E360" s="105">
        <v>400</v>
      </c>
      <c r="F360" s="105" t="s">
        <v>14</v>
      </c>
      <c r="G360" s="105">
        <v>2003</v>
      </c>
      <c r="H360" s="7">
        <v>15253357</v>
      </c>
      <c r="I360" s="7">
        <v>0</v>
      </c>
      <c r="J360" s="6"/>
    </row>
    <row r="361" spans="1:11" ht="19.5" customHeight="1" x14ac:dyDescent="0.25">
      <c r="A361" s="6">
        <v>359</v>
      </c>
      <c r="B361" s="103" t="s">
        <v>16420</v>
      </c>
      <c r="C361" s="108" t="s">
        <v>16419</v>
      </c>
      <c r="D361" s="105" t="s">
        <v>17</v>
      </c>
      <c r="E361" s="105">
        <v>160</v>
      </c>
      <c r="F361" s="105" t="s">
        <v>14</v>
      </c>
      <c r="G361" s="105">
        <v>1997</v>
      </c>
      <c r="H361" s="7">
        <v>162181000</v>
      </c>
      <c r="I361" s="7">
        <v>0</v>
      </c>
      <c r="J361" s="6"/>
    </row>
    <row r="362" spans="1:11" ht="19.5" customHeight="1" x14ac:dyDescent="0.25">
      <c r="A362" s="6">
        <v>360</v>
      </c>
      <c r="B362" s="103" t="s">
        <v>16324</v>
      </c>
      <c r="C362" s="104" t="s">
        <v>16323</v>
      </c>
      <c r="D362" s="105" t="s">
        <v>9</v>
      </c>
      <c r="E362" s="105">
        <v>320</v>
      </c>
      <c r="F362" s="105" t="s">
        <v>14</v>
      </c>
      <c r="G362" s="105">
        <v>2001</v>
      </c>
      <c r="H362" s="7">
        <v>281246000</v>
      </c>
      <c r="I362" s="7">
        <v>0</v>
      </c>
      <c r="J362" s="6"/>
    </row>
    <row r="363" spans="1:11" ht="19.5" customHeight="1" x14ac:dyDescent="0.25">
      <c r="A363" s="6">
        <v>361</v>
      </c>
      <c r="B363" s="103" t="s">
        <v>16562</v>
      </c>
      <c r="C363" s="104" t="s">
        <v>16561</v>
      </c>
      <c r="D363" s="105" t="s">
        <v>17</v>
      </c>
      <c r="E363" s="105">
        <v>400</v>
      </c>
      <c r="F363" s="105" t="s">
        <v>14</v>
      </c>
      <c r="G363" s="105">
        <v>1997</v>
      </c>
      <c r="H363" s="7">
        <v>284218000</v>
      </c>
      <c r="I363" s="7">
        <v>0</v>
      </c>
      <c r="J363" s="6"/>
    </row>
    <row r="364" spans="1:11" ht="19.5" customHeight="1" x14ac:dyDescent="0.25">
      <c r="A364" s="6">
        <v>362</v>
      </c>
      <c r="B364" s="103" t="s">
        <v>16671</v>
      </c>
      <c r="C364" s="108" t="s">
        <v>16670</v>
      </c>
      <c r="D364" s="105" t="s">
        <v>21</v>
      </c>
      <c r="E364" s="105">
        <v>400</v>
      </c>
      <c r="F364" s="105" t="s">
        <v>14</v>
      </c>
      <c r="G364" s="105">
        <v>1996</v>
      </c>
      <c r="H364" s="7">
        <v>278533000</v>
      </c>
      <c r="I364" s="7">
        <v>0</v>
      </c>
      <c r="J364" s="6"/>
    </row>
    <row r="365" spans="1:11" x14ac:dyDescent="0.25">
      <c r="B365" s="14"/>
      <c r="E365" s="15">
        <f>SUM(E3:E364)</f>
        <v>58965</v>
      </c>
      <c r="F365" s="99"/>
      <c r="H365" s="109">
        <f>SUM(H3:H364)</f>
        <v>48695823635</v>
      </c>
      <c r="I365" s="109">
        <f>SUM(I3:I364)</f>
        <v>49757021</v>
      </c>
    </row>
    <row r="366" spans="1:11" x14ac:dyDescent="0.25">
      <c r="B366" s="14"/>
      <c r="E366" s="15"/>
      <c r="F366" s="99"/>
      <c r="H366" s="109"/>
      <c r="I366" s="109"/>
    </row>
    <row r="367" spans="1:11" s="91" customFormat="1" ht="19.5" x14ac:dyDescent="0.25">
      <c r="A367" s="349" t="s">
        <v>27</v>
      </c>
      <c r="B367" s="349"/>
      <c r="C367" s="100"/>
      <c r="D367" s="349" t="s">
        <v>28</v>
      </c>
      <c r="E367" s="349"/>
      <c r="F367" s="349"/>
      <c r="G367" s="90"/>
      <c r="H367" s="349" t="s">
        <v>29</v>
      </c>
      <c r="I367" s="349"/>
      <c r="J367" s="90"/>
      <c r="K367" s="90"/>
    </row>
    <row r="368" spans="1:11" s="91" customFormat="1" ht="27.75" customHeight="1" x14ac:dyDescent="0.25">
      <c r="B368" s="96"/>
      <c r="C368" s="101"/>
      <c r="E368" s="95"/>
      <c r="F368" s="95"/>
      <c r="K368" s="90"/>
    </row>
    <row r="369" spans="1:11" s="91" customFormat="1" ht="27.75" customHeight="1" x14ac:dyDescent="0.25">
      <c r="B369" s="96"/>
      <c r="C369" s="101"/>
      <c r="E369" s="95"/>
      <c r="F369" s="95"/>
      <c r="K369" s="90"/>
    </row>
    <row r="370" spans="1:11" s="91" customFormat="1" ht="27.75" customHeight="1" x14ac:dyDescent="0.25">
      <c r="B370" s="96"/>
      <c r="C370" s="100"/>
      <c r="E370" s="95"/>
      <c r="F370" s="95"/>
      <c r="K370" s="90"/>
    </row>
    <row r="371" spans="1:11" s="91" customFormat="1" ht="27.75" customHeight="1" x14ac:dyDescent="0.25">
      <c r="B371" s="96"/>
      <c r="C371" s="101"/>
      <c r="E371" s="95"/>
      <c r="F371" s="95"/>
      <c r="K371" s="90"/>
    </row>
    <row r="372" spans="1:11" s="91" customFormat="1" ht="19.5" x14ac:dyDescent="0.25">
      <c r="A372" s="349" t="s">
        <v>53</v>
      </c>
      <c r="B372" s="349"/>
      <c r="C372" s="100"/>
      <c r="D372" s="349" t="s">
        <v>30</v>
      </c>
      <c r="E372" s="349"/>
      <c r="F372" s="349"/>
      <c r="H372" s="349" t="s">
        <v>31</v>
      </c>
      <c r="I372" s="349"/>
      <c r="K372" s="90"/>
    </row>
    <row r="373" spans="1:11" s="90" customFormat="1" ht="19.5" x14ac:dyDescent="0.25">
      <c r="B373" s="101"/>
      <c r="C373" s="101"/>
      <c r="E373" s="92"/>
      <c r="F373" s="92"/>
    </row>
    <row r="374" spans="1:11" s="91" customFormat="1" ht="19.5" x14ac:dyDescent="0.25">
      <c r="A374" s="349" t="s">
        <v>32</v>
      </c>
      <c r="B374" s="349"/>
      <c r="C374" s="100"/>
      <c r="E374" s="95"/>
      <c r="F374" s="95"/>
      <c r="H374" s="349" t="s">
        <v>33</v>
      </c>
      <c r="I374" s="349"/>
      <c r="K374" s="90"/>
    </row>
    <row r="375" spans="1:11" s="91" customFormat="1" ht="19.5" x14ac:dyDescent="0.25">
      <c r="A375" s="349" t="s">
        <v>15985</v>
      </c>
      <c r="B375" s="349"/>
      <c r="C375" s="101"/>
      <c r="E375" s="95"/>
      <c r="F375" s="95"/>
      <c r="H375" s="349" t="s">
        <v>15986</v>
      </c>
      <c r="I375" s="349"/>
      <c r="K375" s="90"/>
    </row>
    <row r="376" spans="1:11" s="91" customFormat="1" ht="27.75" customHeight="1" x14ac:dyDescent="0.25">
      <c r="B376" s="96"/>
      <c r="C376" s="101"/>
      <c r="E376" s="95"/>
      <c r="F376" s="95"/>
      <c r="K376" s="90"/>
    </row>
    <row r="377" spans="1:11" s="91" customFormat="1" ht="27.75" customHeight="1" x14ac:dyDescent="0.25">
      <c r="B377" s="96"/>
      <c r="C377" s="101"/>
      <c r="E377" s="95"/>
      <c r="F377" s="95"/>
      <c r="K377" s="90"/>
    </row>
    <row r="378" spans="1:11" s="91" customFormat="1" ht="27.75" customHeight="1" x14ac:dyDescent="0.25">
      <c r="B378" s="96"/>
      <c r="C378" s="101"/>
      <c r="E378" s="95"/>
      <c r="F378" s="95"/>
      <c r="K378" s="90"/>
    </row>
    <row r="379" spans="1:11" s="91" customFormat="1" ht="27.75" customHeight="1" x14ac:dyDescent="0.25">
      <c r="B379" s="96"/>
      <c r="C379" s="101"/>
      <c r="E379" s="95"/>
      <c r="F379" s="95"/>
      <c r="K379" s="90"/>
    </row>
    <row r="380" spans="1:11" s="91" customFormat="1" ht="19.5" x14ac:dyDescent="0.25">
      <c r="A380" s="349" t="s">
        <v>34</v>
      </c>
      <c r="B380" s="349"/>
      <c r="C380" s="101"/>
      <c r="E380" s="95"/>
      <c r="F380" s="95"/>
      <c r="H380" s="349" t="s">
        <v>35</v>
      </c>
      <c r="I380" s="349"/>
      <c r="K380" s="90"/>
    </row>
    <row r="381" spans="1:11" s="90" customFormat="1" ht="19.5" x14ac:dyDescent="0.25">
      <c r="A381" s="91"/>
      <c r="B381" s="96"/>
      <c r="C381" s="101"/>
      <c r="D381" s="91"/>
      <c r="E381" s="95"/>
      <c r="F381" s="95"/>
      <c r="G381" s="91"/>
      <c r="H381" s="91"/>
      <c r="I381" s="91"/>
    </row>
    <row r="382" spans="1:11" s="90" customFormat="1" ht="19.5" x14ac:dyDescent="0.25">
      <c r="B382" s="93"/>
      <c r="C382" s="93"/>
      <c r="D382" s="350" t="s">
        <v>36</v>
      </c>
      <c r="E382" s="350"/>
      <c r="F382" s="350"/>
      <c r="G382" s="93"/>
      <c r="H382" s="93"/>
      <c r="I382" s="93"/>
      <c r="J382" s="93"/>
    </row>
    <row r="383" spans="1:11" s="90" customFormat="1" ht="19.5" x14ac:dyDescent="0.25">
      <c r="B383" s="94"/>
      <c r="C383" s="94"/>
      <c r="D383" s="351" t="s">
        <v>15987</v>
      </c>
      <c r="E383" s="351"/>
      <c r="F383" s="351"/>
      <c r="G383" s="94"/>
      <c r="H383" s="94"/>
      <c r="I383" s="94"/>
      <c r="J383" s="94"/>
    </row>
    <row r="384" spans="1:11" s="90" customFormat="1" ht="27" customHeight="1" x14ac:dyDescent="0.25">
      <c r="B384" s="101"/>
      <c r="C384" s="101"/>
      <c r="D384" s="91"/>
      <c r="E384" s="95"/>
      <c r="F384" s="95"/>
      <c r="G384" s="91"/>
      <c r="H384" s="91"/>
    </row>
    <row r="385" spans="1:10" s="90" customFormat="1" ht="27" customHeight="1" x14ac:dyDescent="0.25">
      <c r="B385" s="101"/>
      <c r="C385" s="101"/>
      <c r="D385" s="91"/>
      <c r="E385" s="95"/>
      <c r="F385" s="95"/>
      <c r="G385" s="91"/>
      <c r="H385" s="91"/>
    </row>
    <row r="386" spans="1:10" s="90" customFormat="1" ht="27" customHeight="1" x14ac:dyDescent="0.25">
      <c r="B386" s="101"/>
      <c r="C386" s="101"/>
      <c r="D386" s="91"/>
      <c r="E386" s="95"/>
      <c r="F386" s="95"/>
      <c r="G386" s="91"/>
      <c r="H386" s="91"/>
    </row>
    <row r="387" spans="1:10" s="90" customFormat="1" ht="27" customHeight="1" x14ac:dyDescent="0.25">
      <c r="B387" s="101"/>
      <c r="C387" s="101"/>
      <c r="D387" s="91"/>
      <c r="E387" s="95"/>
      <c r="F387" s="95"/>
      <c r="G387" s="91"/>
      <c r="H387" s="91"/>
    </row>
    <row r="388" spans="1:10" s="90" customFormat="1" ht="19.5" x14ac:dyDescent="0.25">
      <c r="A388" s="97"/>
      <c r="B388" s="97"/>
      <c r="C388" s="97"/>
      <c r="D388" s="349" t="s">
        <v>37</v>
      </c>
      <c r="E388" s="349"/>
      <c r="F388" s="349"/>
      <c r="G388" s="97"/>
      <c r="H388" s="97"/>
      <c r="I388" s="97"/>
      <c r="J388" s="97"/>
    </row>
    <row r="392" spans="1:10" x14ac:dyDescent="0.25">
      <c r="B392" s="2"/>
      <c r="E392" s="2"/>
      <c r="F392" s="2"/>
    </row>
    <row r="393" spans="1:10" x14ac:dyDescent="0.25">
      <c r="B393" s="2"/>
      <c r="E393" s="2"/>
      <c r="F393" s="2"/>
    </row>
    <row r="394" spans="1:10" x14ac:dyDescent="0.25">
      <c r="B394" s="2"/>
      <c r="E394" s="2"/>
      <c r="F394" s="2"/>
    </row>
    <row r="395" spans="1:10" x14ac:dyDescent="0.25">
      <c r="B395" s="2"/>
      <c r="E395" s="2"/>
      <c r="F395" s="2"/>
    </row>
    <row r="396" spans="1:10" x14ac:dyDescent="0.25">
      <c r="B396" s="2"/>
      <c r="E396" s="2"/>
      <c r="F396" s="2"/>
    </row>
    <row r="397" spans="1:10" x14ac:dyDescent="0.25">
      <c r="B397" s="2"/>
      <c r="E397" s="2"/>
      <c r="F397" s="2"/>
    </row>
    <row r="398" spans="1:10" x14ac:dyDescent="0.25">
      <c r="B398" s="2"/>
      <c r="E398" s="2"/>
      <c r="F398" s="2"/>
    </row>
    <row r="399" spans="1:10" x14ac:dyDescent="0.25">
      <c r="B399" s="2"/>
      <c r="E399" s="2"/>
      <c r="F399" s="2"/>
    </row>
    <row r="400" spans="1:10" x14ac:dyDescent="0.25">
      <c r="B400" s="2"/>
      <c r="E400" s="2"/>
      <c r="F400" s="2"/>
    </row>
    <row r="401" spans="3:3" s="2" customFormat="1" x14ac:dyDescent="0.25">
      <c r="C401" s="10"/>
    </row>
    <row r="402" spans="3:3" s="2" customFormat="1" x14ac:dyDescent="0.25">
      <c r="C402" s="10"/>
    </row>
    <row r="403" spans="3:3" s="2" customFormat="1" x14ac:dyDescent="0.25">
      <c r="C403" s="10"/>
    </row>
    <row r="404" spans="3:3" s="2" customFormat="1" x14ac:dyDescent="0.25">
      <c r="C404" s="10"/>
    </row>
    <row r="405" spans="3:3" s="2" customFormat="1" x14ac:dyDescent="0.25">
      <c r="C405" s="10"/>
    </row>
    <row r="406" spans="3:3" s="2" customFormat="1" x14ac:dyDescent="0.25">
      <c r="C406" s="10"/>
    </row>
    <row r="407" spans="3:3" s="2" customFormat="1" x14ac:dyDescent="0.25">
      <c r="C407" s="102"/>
    </row>
    <row r="408" spans="3:3" s="2" customFormat="1" x14ac:dyDescent="0.25">
      <c r="C408" s="102"/>
    </row>
    <row r="409" spans="3:3" s="2" customFormat="1" x14ac:dyDescent="0.25">
      <c r="C409" s="10"/>
    </row>
    <row r="410" spans="3:3" s="2" customFormat="1" x14ac:dyDescent="0.25">
      <c r="C410" s="102"/>
    </row>
    <row r="411" spans="3:3" s="2" customFormat="1" x14ac:dyDescent="0.25">
      <c r="C411" s="10"/>
    </row>
    <row r="412" spans="3:3" s="2" customFormat="1" x14ac:dyDescent="0.25">
      <c r="C412" s="10"/>
    </row>
    <row r="413" spans="3:3" s="2" customFormat="1" x14ac:dyDescent="0.25">
      <c r="C413" s="102"/>
    </row>
    <row r="414" spans="3:3" s="2" customFormat="1" x14ac:dyDescent="0.25">
      <c r="C414" s="10"/>
    </row>
    <row r="415" spans="3:3" s="2" customFormat="1" x14ac:dyDescent="0.25">
      <c r="C415" s="10"/>
    </row>
    <row r="416" spans="3:3" s="2" customFormat="1" x14ac:dyDescent="0.25">
      <c r="C416" s="10"/>
    </row>
    <row r="417" spans="3:3" s="2" customFormat="1" x14ac:dyDescent="0.25">
      <c r="C417" s="10"/>
    </row>
    <row r="418" spans="3:3" s="2" customFormat="1" x14ac:dyDescent="0.25">
      <c r="C418" s="10"/>
    </row>
    <row r="419" spans="3:3" s="2" customFormat="1" x14ac:dyDescent="0.25">
      <c r="C419" s="10"/>
    </row>
    <row r="420" spans="3:3" s="2" customFormat="1" x14ac:dyDescent="0.25">
      <c r="C420" s="10"/>
    </row>
    <row r="421" spans="3:3" s="2" customFormat="1" x14ac:dyDescent="0.25">
      <c r="C421" s="10"/>
    </row>
    <row r="422" spans="3:3" s="2" customFormat="1" x14ac:dyDescent="0.25">
      <c r="C422" s="10"/>
    </row>
    <row r="423" spans="3:3" s="2" customFormat="1" x14ac:dyDescent="0.25">
      <c r="C423" s="10"/>
    </row>
    <row r="424" spans="3:3" s="2" customFormat="1" x14ac:dyDescent="0.25">
      <c r="C424" s="10"/>
    </row>
    <row r="425" spans="3:3" s="2" customFormat="1" x14ac:dyDescent="0.25">
      <c r="C425" s="10"/>
    </row>
    <row r="426" spans="3:3" s="2" customFormat="1" x14ac:dyDescent="0.25">
      <c r="C426" s="10"/>
    </row>
    <row r="427" spans="3:3" s="2" customFormat="1" x14ac:dyDescent="0.25">
      <c r="C427" s="10"/>
    </row>
    <row r="428" spans="3:3" s="2" customFormat="1" x14ac:dyDescent="0.25">
      <c r="C428" s="10"/>
    </row>
    <row r="429" spans="3:3" s="2" customFormat="1" x14ac:dyDescent="0.25">
      <c r="C429" s="10"/>
    </row>
    <row r="430" spans="3:3" s="2" customFormat="1" x14ac:dyDescent="0.25">
      <c r="C430" s="10"/>
    </row>
    <row r="431" spans="3:3" s="2" customFormat="1" x14ac:dyDescent="0.25">
      <c r="C431" s="10"/>
    </row>
    <row r="432" spans="3:3" s="2" customFormat="1" x14ac:dyDescent="0.25">
      <c r="C432" s="10"/>
    </row>
    <row r="433" spans="3:3" s="2" customFormat="1" x14ac:dyDescent="0.25">
      <c r="C433" s="10"/>
    </row>
    <row r="434" spans="3:3" s="2" customFormat="1" x14ac:dyDescent="0.25">
      <c r="C434" s="10"/>
    </row>
    <row r="435" spans="3:3" s="2" customFormat="1" x14ac:dyDescent="0.25">
      <c r="C435" s="10"/>
    </row>
    <row r="436" spans="3:3" s="2" customFormat="1" x14ac:dyDescent="0.25">
      <c r="C436" s="10"/>
    </row>
    <row r="437" spans="3:3" s="2" customFormat="1" x14ac:dyDescent="0.25">
      <c r="C437" s="10"/>
    </row>
    <row r="438" spans="3:3" s="2" customFormat="1" x14ac:dyDescent="0.25">
      <c r="C438" s="10"/>
    </row>
    <row r="439" spans="3:3" s="2" customFormat="1" x14ac:dyDescent="0.25">
      <c r="C439" s="10"/>
    </row>
    <row r="440" spans="3:3" s="2" customFormat="1" x14ac:dyDescent="0.25">
      <c r="C440" s="10"/>
    </row>
    <row r="441" spans="3:3" s="2" customFormat="1" x14ac:dyDescent="0.25">
      <c r="C441" s="10"/>
    </row>
    <row r="442" spans="3:3" s="2" customFormat="1" x14ac:dyDescent="0.25">
      <c r="C442" s="10"/>
    </row>
    <row r="443" spans="3:3" s="2" customFormat="1" x14ac:dyDescent="0.25">
      <c r="C443" s="10"/>
    </row>
    <row r="444" spans="3:3" s="2" customFormat="1" x14ac:dyDescent="0.25">
      <c r="C444" s="10"/>
    </row>
    <row r="445" spans="3:3" s="2" customFormat="1" x14ac:dyDescent="0.25">
      <c r="C445" s="10"/>
    </row>
    <row r="446" spans="3:3" s="2" customFormat="1" x14ac:dyDescent="0.25">
      <c r="C446" s="10"/>
    </row>
    <row r="447" spans="3:3" s="2" customFormat="1" x14ac:dyDescent="0.25">
      <c r="C447" s="10"/>
    </row>
    <row r="448" spans="3:3" s="2" customFormat="1" x14ac:dyDescent="0.25">
      <c r="C448" s="10"/>
    </row>
    <row r="449" spans="3:3" s="2" customFormat="1" x14ac:dyDescent="0.25">
      <c r="C449" s="10"/>
    </row>
    <row r="450" spans="3:3" s="2" customFormat="1" x14ac:dyDescent="0.25">
      <c r="C450" s="10"/>
    </row>
    <row r="451" spans="3:3" s="2" customFormat="1" x14ac:dyDescent="0.25">
      <c r="C451" s="10"/>
    </row>
    <row r="452" spans="3:3" s="2" customFormat="1" x14ac:dyDescent="0.25">
      <c r="C452" s="10"/>
    </row>
    <row r="453" spans="3:3" s="2" customFormat="1" x14ac:dyDescent="0.25">
      <c r="C453" s="10"/>
    </row>
    <row r="454" spans="3:3" s="2" customFormat="1" x14ac:dyDescent="0.25">
      <c r="C454" s="10"/>
    </row>
    <row r="455" spans="3:3" s="2" customFormat="1" x14ac:dyDescent="0.25">
      <c r="C455" s="10"/>
    </row>
    <row r="456" spans="3:3" s="2" customFormat="1" x14ac:dyDescent="0.25">
      <c r="C456" s="10"/>
    </row>
    <row r="457" spans="3:3" s="2" customFormat="1" x14ac:dyDescent="0.25">
      <c r="C457" s="10"/>
    </row>
    <row r="458" spans="3:3" s="2" customFormat="1" x14ac:dyDescent="0.25">
      <c r="C458" s="10"/>
    </row>
    <row r="459" spans="3:3" s="2" customFormat="1" x14ac:dyDescent="0.25">
      <c r="C459" s="10"/>
    </row>
    <row r="460" spans="3:3" s="2" customFormat="1" x14ac:dyDescent="0.25">
      <c r="C460" s="10"/>
    </row>
    <row r="461" spans="3:3" s="2" customFormat="1" x14ac:dyDescent="0.25">
      <c r="C461" s="10"/>
    </row>
    <row r="462" spans="3:3" s="2" customFormat="1" x14ac:dyDescent="0.25">
      <c r="C462" s="10"/>
    </row>
    <row r="463" spans="3:3" s="2" customFormat="1" x14ac:dyDescent="0.25">
      <c r="C463" s="10"/>
    </row>
    <row r="464" spans="3:3" s="2" customFormat="1" x14ac:dyDescent="0.25">
      <c r="C464" s="10"/>
    </row>
    <row r="465" spans="3:3" s="2" customFormat="1" x14ac:dyDescent="0.25">
      <c r="C465" s="10"/>
    </row>
    <row r="466" spans="3:3" s="2" customFormat="1" x14ac:dyDescent="0.25">
      <c r="C466" s="10"/>
    </row>
    <row r="467" spans="3:3" s="2" customFormat="1" x14ac:dyDescent="0.25">
      <c r="C467" s="10"/>
    </row>
    <row r="468" spans="3:3" s="2" customFormat="1" x14ac:dyDescent="0.25">
      <c r="C468" s="10"/>
    </row>
    <row r="469" spans="3:3" s="2" customFormat="1" x14ac:dyDescent="0.25">
      <c r="C469" s="10"/>
    </row>
    <row r="470" spans="3:3" s="2" customFormat="1" x14ac:dyDescent="0.25">
      <c r="C470" s="10"/>
    </row>
    <row r="471" spans="3:3" s="2" customFormat="1" x14ac:dyDescent="0.25">
      <c r="C471" s="10"/>
    </row>
    <row r="472" spans="3:3" s="2" customFormat="1" x14ac:dyDescent="0.25">
      <c r="C472" s="10"/>
    </row>
    <row r="473" spans="3:3" s="2" customFormat="1" x14ac:dyDescent="0.25">
      <c r="C473" s="10"/>
    </row>
    <row r="474" spans="3:3" s="2" customFormat="1" x14ac:dyDescent="0.25">
      <c r="C474" s="10"/>
    </row>
    <row r="475" spans="3:3" s="2" customFormat="1" x14ac:dyDescent="0.25">
      <c r="C475" s="10"/>
    </row>
    <row r="476" spans="3:3" s="2" customFormat="1" x14ac:dyDescent="0.25">
      <c r="C476" s="10"/>
    </row>
    <row r="477" spans="3:3" s="2" customFormat="1" x14ac:dyDescent="0.25">
      <c r="C477" s="10"/>
    </row>
    <row r="478" spans="3:3" s="2" customFormat="1" x14ac:dyDescent="0.25">
      <c r="C478" s="10"/>
    </row>
    <row r="479" spans="3:3" s="2" customFormat="1" x14ac:dyDescent="0.25">
      <c r="C479" s="10"/>
    </row>
    <row r="480" spans="3:3" s="2" customFormat="1" x14ac:dyDescent="0.25">
      <c r="C480" s="10"/>
    </row>
    <row r="481" spans="3:3" s="2" customFormat="1" x14ac:dyDescent="0.25">
      <c r="C481" s="10"/>
    </row>
    <row r="482" spans="3:3" s="2" customFormat="1" x14ac:dyDescent="0.25">
      <c r="C482" s="10"/>
    </row>
    <row r="483" spans="3:3" s="2" customFormat="1" x14ac:dyDescent="0.25">
      <c r="C483" s="10"/>
    </row>
    <row r="484" spans="3:3" s="2" customFormat="1" x14ac:dyDescent="0.25">
      <c r="C484" s="10"/>
    </row>
    <row r="485" spans="3:3" s="2" customFormat="1" x14ac:dyDescent="0.25">
      <c r="C485" s="10"/>
    </row>
    <row r="486" spans="3:3" s="2" customFormat="1" x14ac:dyDescent="0.25">
      <c r="C486" s="10"/>
    </row>
    <row r="487" spans="3:3" s="2" customFormat="1" x14ac:dyDescent="0.25">
      <c r="C487" s="10"/>
    </row>
    <row r="488" spans="3:3" s="2" customFormat="1" x14ac:dyDescent="0.25">
      <c r="C488" s="10"/>
    </row>
    <row r="489" spans="3:3" s="2" customFormat="1" x14ac:dyDescent="0.25">
      <c r="C489" s="10"/>
    </row>
    <row r="490" spans="3:3" s="2" customFormat="1" x14ac:dyDescent="0.25">
      <c r="C490" s="10"/>
    </row>
    <row r="491" spans="3:3" s="2" customFormat="1" x14ac:dyDescent="0.25">
      <c r="C491" s="10"/>
    </row>
    <row r="492" spans="3:3" s="2" customFormat="1" x14ac:dyDescent="0.25">
      <c r="C492" s="10"/>
    </row>
    <row r="493" spans="3:3" s="2" customFormat="1" x14ac:dyDescent="0.25">
      <c r="C493" s="10"/>
    </row>
    <row r="494" spans="3:3" s="2" customFormat="1" x14ac:dyDescent="0.25">
      <c r="C494" s="10"/>
    </row>
    <row r="495" spans="3:3" s="2" customFormat="1" x14ac:dyDescent="0.25">
      <c r="C495" s="10"/>
    </row>
    <row r="496" spans="3:3" s="2" customFormat="1" x14ac:dyDescent="0.25">
      <c r="C496" s="10"/>
    </row>
    <row r="497" spans="3:3" s="2" customFormat="1" x14ac:dyDescent="0.25">
      <c r="C497" s="10"/>
    </row>
    <row r="498" spans="3:3" s="2" customFormat="1" x14ac:dyDescent="0.25">
      <c r="C498" s="10"/>
    </row>
    <row r="499" spans="3:3" s="2" customFormat="1" x14ac:dyDescent="0.25">
      <c r="C499" s="10"/>
    </row>
    <row r="500" spans="3:3" s="2" customFormat="1" x14ac:dyDescent="0.25">
      <c r="C500" s="10"/>
    </row>
    <row r="501" spans="3:3" s="2" customFormat="1" x14ac:dyDescent="0.25">
      <c r="C501" s="10"/>
    </row>
    <row r="502" spans="3:3" s="2" customFormat="1" x14ac:dyDescent="0.25">
      <c r="C502" s="10"/>
    </row>
    <row r="503" spans="3:3" s="2" customFormat="1" x14ac:dyDescent="0.25">
      <c r="C503" s="10"/>
    </row>
    <row r="504" spans="3:3" s="2" customFormat="1" x14ac:dyDescent="0.25">
      <c r="C504" s="10"/>
    </row>
    <row r="505" spans="3:3" s="2" customFormat="1" x14ac:dyDescent="0.25">
      <c r="C505" s="10"/>
    </row>
    <row r="506" spans="3:3" s="2" customFormat="1" x14ac:dyDescent="0.25">
      <c r="C506" s="10"/>
    </row>
    <row r="507" spans="3:3" s="2" customFormat="1" x14ac:dyDescent="0.25">
      <c r="C507" s="10"/>
    </row>
    <row r="508" spans="3:3" s="2" customFormat="1" x14ac:dyDescent="0.25">
      <c r="C508" s="10"/>
    </row>
    <row r="509" spans="3:3" s="2" customFormat="1" x14ac:dyDescent="0.25">
      <c r="C509" s="10"/>
    </row>
    <row r="510" spans="3:3" s="2" customFormat="1" x14ac:dyDescent="0.25">
      <c r="C510" s="10"/>
    </row>
    <row r="511" spans="3:3" s="2" customFormat="1" x14ac:dyDescent="0.25">
      <c r="C511" s="10"/>
    </row>
    <row r="512" spans="3:3" s="2" customFormat="1" x14ac:dyDescent="0.25">
      <c r="C512" s="10"/>
    </row>
    <row r="513" spans="3:3" s="2" customFormat="1" x14ac:dyDescent="0.25">
      <c r="C513" s="10"/>
    </row>
    <row r="514" spans="3:3" s="2" customFormat="1" x14ac:dyDescent="0.25">
      <c r="C514" s="10"/>
    </row>
    <row r="515" spans="3:3" s="2" customFormat="1" x14ac:dyDescent="0.25">
      <c r="C515" s="10"/>
    </row>
    <row r="516" spans="3:3" s="2" customFormat="1" x14ac:dyDescent="0.25">
      <c r="C516" s="10"/>
    </row>
    <row r="517" spans="3:3" s="2" customFormat="1" x14ac:dyDescent="0.25">
      <c r="C517" s="10"/>
    </row>
    <row r="518" spans="3:3" s="2" customFormat="1" x14ac:dyDescent="0.25">
      <c r="C518" s="10"/>
    </row>
    <row r="519" spans="3:3" s="2" customFormat="1" x14ac:dyDescent="0.25">
      <c r="C519" s="10"/>
    </row>
    <row r="520" spans="3:3" s="2" customFormat="1" x14ac:dyDescent="0.25">
      <c r="C520" s="10"/>
    </row>
    <row r="521" spans="3:3" s="2" customFormat="1" x14ac:dyDescent="0.25">
      <c r="C521" s="10"/>
    </row>
    <row r="522" spans="3:3" s="2" customFormat="1" x14ac:dyDescent="0.25">
      <c r="C522" s="10"/>
    </row>
    <row r="523" spans="3:3" s="2" customFormat="1" x14ac:dyDescent="0.25">
      <c r="C523" s="10"/>
    </row>
    <row r="524" spans="3:3" s="2" customFormat="1" x14ac:dyDescent="0.25">
      <c r="C524" s="10"/>
    </row>
    <row r="525" spans="3:3" s="2" customFormat="1" x14ac:dyDescent="0.25">
      <c r="C525" s="10"/>
    </row>
    <row r="526" spans="3:3" s="2" customFormat="1" x14ac:dyDescent="0.25">
      <c r="C526" s="10"/>
    </row>
    <row r="527" spans="3:3" s="2" customFormat="1" x14ac:dyDescent="0.25">
      <c r="C527" s="10"/>
    </row>
    <row r="528" spans="3:3" s="2" customFormat="1" x14ac:dyDescent="0.25">
      <c r="C528" s="10"/>
    </row>
    <row r="529" spans="3:3" s="2" customFormat="1" x14ac:dyDescent="0.25">
      <c r="C529" s="10"/>
    </row>
    <row r="530" spans="3:3" s="2" customFormat="1" x14ac:dyDescent="0.25">
      <c r="C530" s="10"/>
    </row>
    <row r="531" spans="3:3" s="2" customFormat="1" x14ac:dyDescent="0.25">
      <c r="C531" s="10"/>
    </row>
    <row r="532" spans="3:3" s="2" customFormat="1" x14ac:dyDescent="0.25">
      <c r="C532" s="10"/>
    </row>
    <row r="533" spans="3:3" s="2" customFormat="1" x14ac:dyDescent="0.25">
      <c r="C533" s="10"/>
    </row>
    <row r="534" spans="3:3" s="2" customFormat="1" x14ac:dyDescent="0.25">
      <c r="C534" s="10"/>
    </row>
    <row r="535" spans="3:3" s="2" customFormat="1" x14ac:dyDescent="0.25">
      <c r="C535" s="10"/>
    </row>
    <row r="536" spans="3:3" s="2" customFormat="1" x14ac:dyDescent="0.25">
      <c r="C536" s="10"/>
    </row>
    <row r="537" spans="3:3" s="2" customFormat="1" x14ac:dyDescent="0.25">
      <c r="C537" s="10"/>
    </row>
    <row r="538" spans="3:3" s="2" customFormat="1" x14ac:dyDescent="0.25">
      <c r="C538" s="10"/>
    </row>
    <row r="539" spans="3:3" s="2" customFormat="1" x14ac:dyDescent="0.25">
      <c r="C539" s="10"/>
    </row>
    <row r="540" spans="3:3" s="2" customFormat="1" x14ac:dyDescent="0.25">
      <c r="C540" s="10"/>
    </row>
    <row r="541" spans="3:3" s="2" customFormat="1" x14ac:dyDescent="0.25">
      <c r="C541" s="10"/>
    </row>
    <row r="542" spans="3:3" s="2" customFormat="1" x14ac:dyDescent="0.25">
      <c r="C542" s="10"/>
    </row>
    <row r="543" spans="3:3" s="2" customFormat="1" x14ac:dyDescent="0.25">
      <c r="C543" s="10"/>
    </row>
    <row r="544" spans="3:3" s="2" customFormat="1" x14ac:dyDescent="0.25">
      <c r="C544" s="10"/>
    </row>
    <row r="545" spans="3:3" s="2" customFormat="1" x14ac:dyDescent="0.25">
      <c r="C545" s="10"/>
    </row>
    <row r="546" spans="3:3" s="2" customFormat="1" x14ac:dyDescent="0.25">
      <c r="C546" s="10"/>
    </row>
    <row r="547" spans="3:3" s="2" customFormat="1" x14ac:dyDescent="0.25">
      <c r="C547" s="10"/>
    </row>
    <row r="548" spans="3:3" s="2" customFormat="1" x14ac:dyDescent="0.25">
      <c r="C548" s="10"/>
    </row>
    <row r="549" spans="3:3" s="2" customFormat="1" x14ac:dyDescent="0.25">
      <c r="C549" s="10"/>
    </row>
    <row r="550" spans="3:3" s="2" customFormat="1" x14ac:dyDescent="0.25">
      <c r="C550" s="10"/>
    </row>
    <row r="551" spans="3:3" s="2" customFormat="1" x14ac:dyDescent="0.25">
      <c r="C551" s="10"/>
    </row>
    <row r="552" spans="3:3" s="2" customFormat="1" x14ac:dyDescent="0.25">
      <c r="C552" s="10"/>
    </row>
    <row r="553" spans="3:3" s="2" customFormat="1" x14ac:dyDescent="0.25">
      <c r="C553" s="10"/>
    </row>
    <row r="554" spans="3:3" s="2" customFormat="1" x14ac:dyDescent="0.25">
      <c r="C554" s="10"/>
    </row>
    <row r="555" spans="3:3" s="2" customFormat="1" x14ac:dyDescent="0.25">
      <c r="C555" s="10"/>
    </row>
    <row r="556" spans="3:3" s="2" customFormat="1" x14ac:dyDescent="0.25">
      <c r="C556" s="10"/>
    </row>
    <row r="557" spans="3:3" s="2" customFormat="1" x14ac:dyDescent="0.25">
      <c r="C557" s="10"/>
    </row>
    <row r="558" spans="3:3" s="2" customFormat="1" x14ac:dyDescent="0.25">
      <c r="C558" s="10"/>
    </row>
    <row r="559" spans="3:3" s="2" customFormat="1" x14ac:dyDescent="0.25">
      <c r="C559" s="10"/>
    </row>
    <row r="560" spans="3:3" s="2" customFormat="1" x14ac:dyDescent="0.25">
      <c r="C560" s="10"/>
    </row>
    <row r="561" spans="3:3" s="2" customFormat="1" x14ac:dyDescent="0.25">
      <c r="C561" s="10"/>
    </row>
    <row r="562" spans="3:3" s="2" customFormat="1" x14ac:dyDescent="0.25">
      <c r="C562" s="10"/>
    </row>
    <row r="563" spans="3:3" s="2" customFormat="1" x14ac:dyDescent="0.25">
      <c r="C563" s="10"/>
    </row>
    <row r="564" spans="3:3" s="2" customFormat="1" x14ac:dyDescent="0.25">
      <c r="C564" s="10"/>
    </row>
    <row r="565" spans="3:3" s="2" customFormat="1" x14ac:dyDescent="0.25">
      <c r="C565" s="10"/>
    </row>
    <row r="566" spans="3:3" s="2" customFormat="1" x14ac:dyDescent="0.25">
      <c r="C566" s="10"/>
    </row>
    <row r="567" spans="3:3" s="2" customFormat="1" x14ac:dyDescent="0.25">
      <c r="C567" s="10"/>
    </row>
    <row r="568" spans="3:3" s="2" customFormat="1" x14ac:dyDescent="0.25">
      <c r="C568" s="10"/>
    </row>
    <row r="569" spans="3:3" s="2" customFormat="1" x14ac:dyDescent="0.25">
      <c r="C569" s="10"/>
    </row>
    <row r="570" spans="3:3" s="2" customFormat="1" x14ac:dyDescent="0.25">
      <c r="C570" s="10"/>
    </row>
    <row r="571" spans="3:3" s="2" customFormat="1" x14ac:dyDescent="0.25">
      <c r="C571" s="10"/>
    </row>
    <row r="572" spans="3:3" s="2" customFormat="1" x14ac:dyDescent="0.25">
      <c r="C572" s="10"/>
    </row>
    <row r="573" spans="3:3" s="2" customFormat="1" x14ac:dyDescent="0.25">
      <c r="C573" s="10"/>
    </row>
    <row r="574" spans="3:3" s="2" customFormat="1" x14ac:dyDescent="0.25">
      <c r="C574" s="10"/>
    </row>
    <row r="575" spans="3:3" s="2" customFormat="1" x14ac:dyDescent="0.25">
      <c r="C575" s="10"/>
    </row>
    <row r="576" spans="3:3" s="2" customFormat="1" x14ac:dyDescent="0.25">
      <c r="C576" s="10"/>
    </row>
    <row r="577" spans="3:3" s="2" customFormat="1" x14ac:dyDescent="0.25">
      <c r="C577" s="10"/>
    </row>
    <row r="578" spans="3:3" s="2" customFormat="1" x14ac:dyDescent="0.25">
      <c r="C578" s="10"/>
    </row>
    <row r="579" spans="3:3" s="2" customFormat="1" x14ac:dyDescent="0.25">
      <c r="C579" s="10"/>
    </row>
    <row r="580" spans="3:3" s="2" customFormat="1" x14ac:dyDescent="0.25">
      <c r="C580" s="10"/>
    </row>
    <row r="581" spans="3:3" s="2" customFormat="1" x14ac:dyDescent="0.25">
      <c r="C581" s="10"/>
    </row>
    <row r="582" spans="3:3" s="2" customFormat="1" x14ac:dyDescent="0.25">
      <c r="C582" s="10"/>
    </row>
    <row r="583" spans="3:3" s="2" customFormat="1" x14ac:dyDescent="0.25">
      <c r="C583" s="10"/>
    </row>
    <row r="584" spans="3:3" s="2" customFormat="1" x14ac:dyDescent="0.25">
      <c r="C584" s="10"/>
    </row>
    <row r="585" spans="3:3" s="2" customFormat="1" x14ac:dyDescent="0.25">
      <c r="C585" s="10"/>
    </row>
    <row r="586" spans="3:3" s="2" customFormat="1" x14ac:dyDescent="0.25">
      <c r="C586" s="10"/>
    </row>
    <row r="587" spans="3:3" s="2" customFormat="1" x14ac:dyDescent="0.25">
      <c r="C587" s="10"/>
    </row>
    <row r="588" spans="3:3" s="2" customFormat="1" x14ac:dyDescent="0.25">
      <c r="C588" s="10"/>
    </row>
    <row r="589" spans="3:3" s="2" customFormat="1" x14ac:dyDescent="0.25">
      <c r="C589" s="10"/>
    </row>
    <row r="590" spans="3:3" s="2" customFormat="1" x14ac:dyDescent="0.25">
      <c r="C590" s="10"/>
    </row>
    <row r="591" spans="3:3" s="2" customFormat="1" x14ac:dyDescent="0.25">
      <c r="C591" s="10"/>
    </row>
    <row r="592" spans="3:3" s="2" customFormat="1" x14ac:dyDescent="0.25">
      <c r="C592" s="10"/>
    </row>
    <row r="593" spans="3:3" s="2" customFormat="1" x14ac:dyDescent="0.25">
      <c r="C593" s="10"/>
    </row>
    <row r="594" spans="3:3" s="2" customFormat="1" x14ac:dyDescent="0.25">
      <c r="C594" s="10"/>
    </row>
    <row r="595" spans="3:3" s="2" customFormat="1" x14ac:dyDescent="0.25">
      <c r="C595" s="10"/>
    </row>
    <row r="596" spans="3:3" s="2" customFormat="1" x14ac:dyDescent="0.25">
      <c r="C596" s="10"/>
    </row>
    <row r="597" spans="3:3" s="2" customFormat="1" x14ac:dyDescent="0.25">
      <c r="C597" s="10"/>
    </row>
    <row r="598" spans="3:3" s="2" customFormat="1" x14ac:dyDescent="0.25">
      <c r="C598" s="10"/>
    </row>
    <row r="599" spans="3:3" s="2" customFormat="1" x14ac:dyDescent="0.25">
      <c r="C599" s="10"/>
    </row>
    <row r="600" spans="3:3" s="2" customFormat="1" x14ac:dyDescent="0.25">
      <c r="C600" s="10"/>
    </row>
    <row r="601" spans="3:3" s="2" customFormat="1" x14ac:dyDescent="0.25">
      <c r="C601" s="10"/>
    </row>
    <row r="602" spans="3:3" s="2" customFormat="1" x14ac:dyDescent="0.25">
      <c r="C602" s="10"/>
    </row>
    <row r="603" spans="3:3" s="2" customFormat="1" x14ac:dyDescent="0.25">
      <c r="C603" s="10"/>
    </row>
    <row r="604" spans="3:3" s="2" customFormat="1" x14ac:dyDescent="0.25">
      <c r="C604" s="10"/>
    </row>
    <row r="605" spans="3:3" s="2" customFormat="1" x14ac:dyDescent="0.25">
      <c r="C605" s="10"/>
    </row>
    <row r="606" spans="3:3" s="2" customFormat="1" x14ac:dyDescent="0.25">
      <c r="C606" s="10"/>
    </row>
    <row r="607" spans="3:3" s="2" customFormat="1" x14ac:dyDescent="0.25">
      <c r="C607" s="10"/>
    </row>
    <row r="608" spans="3:3" s="2" customFormat="1" x14ac:dyDescent="0.25">
      <c r="C608" s="10"/>
    </row>
    <row r="609" spans="3:3" s="2" customFormat="1" x14ac:dyDescent="0.25">
      <c r="C609" s="10"/>
    </row>
    <row r="610" spans="3:3" s="2" customFormat="1" x14ac:dyDescent="0.25">
      <c r="C610" s="10"/>
    </row>
    <row r="611" spans="3:3" s="2" customFormat="1" x14ac:dyDescent="0.25">
      <c r="C611" s="10"/>
    </row>
    <row r="612" spans="3:3" s="2" customFormat="1" x14ac:dyDescent="0.25">
      <c r="C612" s="10"/>
    </row>
    <row r="613" spans="3:3" s="2" customFormat="1" x14ac:dyDescent="0.25">
      <c r="C613" s="10"/>
    </row>
    <row r="614" spans="3:3" s="2" customFormat="1" x14ac:dyDescent="0.25">
      <c r="C614" s="10"/>
    </row>
    <row r="615" spans="3:3" s="2" customFormat="1" x14ac:dyDescent="0.25">
      <c r="C615" s="10"/>
    </row>
    <row r="616" spans="3:3" s="2" customFormat="1" x14ac:dyDescent="0.25">
      <c r="C616" s="10"/>
    </row>
    <row r="617" spans="3:3" s="2" customFormat="1" x14ac:dyDescent="0.25">
      <c r="C617" s="10"/>
    </row>
    <row r="618" spans="3:3" s="2" customFormat="1" x14ac:dyDescent="0.25">
      <c r="C618" s="10"/>
    </row>
    <row r="619" spans="3:3" s="2" customFormat="1" x14ac:dyDescent="0.25">
      <c r="C619" s="10"/>
    </row>
    <row r="620" spans="3:3" s="2" customFormat="1" x14ac:dyDescent="0.25">
      <c r="C620" s="10"/>
    </row>
    <row r="621" spans="3:3" s="2" customFormat="1" x14ac:dyDescent="0.25">
      <c r="C621" s="10"/>
    </row>
    <row r="622" spans="3:3" s="2" customFormat="1" x14ac:dyDescent="0.25">
      <c r="C622" s="10"/>
    </row>
    <row r="623" spans="3:3" s="2" customFormat="1" x14ac:dyDescent="0.25">
      <c r="C623" s="10"/>
    </row>
    <row r="624" spans="3:3" s="2" customFormat="1" x14ac:dyDescent="0.25">
      <c r="C624" s="10"/>
    </row>
    <row r="625" spans="3:3" s="2" customFormat="1" x14ac:dyDescent="0.25">
      <c r="C625" s="10"/>
    </row>
    <row r="626" spans="3:3" s="2" customFormat="1" x14ac:dyDescent="0.25">
      <c r="C626" s="10"/>
    </row>
    <row r="627" spans="3:3" s="2" customFormat="1" x14ac:dyDescent="0.25">
      <c r="C627" s="10"/>
    </row>
    <row r="628" spans="3:3" s="2" customFormat="1" x14ac:dyDescent="0.25">
      <c r="C628" s="10"/>
    </row>
    <row r="629" spans="3:3" s="2" customFormat="1" x14ac:dyDescent="0.25">
      <c r="C629" s="10"/>
    </row>
    <row r="630" spans="3:3" s="2" customFormat="1" x14ac:dyDescent="0.25">
      <c r="C630" s="10"/>
    </row>
    <row r="631" spans="3:3" s="2" customFormat="1" x14ac:dyDescent="0.25">
      <c r="C631" s="10"/>
    </row>
    <row r="632" spans="3:3" s="2" customFormat="1" x14ac:dyDescent="0.25">
      <c r="C632" s="10"/>
    </row>
    <row r="633" spans="3:3" s="2" customFormat="1" x14ac:dyDescent="0.25">
      <c r="C633" s="10"/>
    </row>
    <row r="634" spans="3:3" s="2" customFormat="1" x14ac:dyDescent="0.25">
      <c r="C634" s="10"/>
    </row>
    <row r="635" spans="3:3" s="2" customFormat="1" x14ac:dyDescent="0.25">
      <c r="C635" s="10"/>
    </row>
    <row r="636" spans="3:3" s="2" customFormat="1" x14ac:dyDescent="0.25">
      <c r="C636" s="10"/>
    </row>
    <row r="637" spans="3:3" s="2" customFormat="1" x14ac:dyDescent="0.25">
      <c r="C637" s="10"/>
    </row>
    <row r="638" spans="3:3" s="2" customFormat="1" x14ac:dyDescent="0.25">
      <c r="C638" s="10"/>
    </row>
    <row r="639" spans="3:3" s="2" customFormat="1" x14ac:dyDescent="0.25">
      <c r="C639" s="10"/>
    </row>
    <row r="640" spans="3:3" s="2" customFormat="1" x14ac:dyDescent="0.25">
      <c r="C640" s="10"/>
    </row>
    <row r="641" spans="3:3" s="2" customFormat="1" x14ac:dyDescent="0.25">
      <c r="C641" s="10"/>
    </row>
    <row r="642" spans="3:3" s="2" customFormat="1" x14ac:dyDescent="0.25">
      <c r="C642" s="10"/>
    </row>
    <row r="643" spans="3:3" s="2" customFormat="1" x14ac:dyDescent="0.25">
      <c r="C643" s="10"/>
    </row>
    <row r="644" spans="3:3" s="2" customFormat="1" x14ac:dyDescent="0.25">
      <c r="C644" s="10"/>
    </row>
    <row r="645" spans="3:3" s="2" customFormat="1" x14ac:dyDescent="0.25">
      <c r="C645" s="10"/>
    </row>
    <row r="646" spans="3:3" s="2" customFormat="1" x14ac:dyDescent="0.25">
      <c r="C646" s="10"/>
    </row>
    <row r="647" spans="3:3" s="2" customFormat="1" x14ac:dyDescent="0.25">
      <c r="C647" s="10"/>
    </row>
    <row r="648" spans="3:3" s="2" customFormat="1" x14ac:dyDescent="0.25">
      <c r="C648" s="10"/>
    </row>
    <row r="649" spans="3:3" s="2" customFormat="1" x14ac:dyDescent="0.25">
      <c r="C649" s="10"/>
    </row>
    <row r="650" spans="3:3" s="2" customFormat="1" x14ac:dyDescent="0.25">
      <c r="C650" s="10"/>
    </row>
    <row r="651" spans="3:3" s="2" customFormat="1" x14ac:dyDescent="0.25">
      <c r="C651" s="10"/>
    </row>
    <row r="652" spans="3:3" s="2" customFormat="1" x14ac:dyDescent="0.25">
      <c r="C652" s="10"/>
    </row>
    <row r="653" spans="3:3" s="2" customFormat="1" x14ac:dyDescent="0.25">
      <c r="C653" s="10"/>
    </row>
    <row r="654" spans="3:3" s="2" customFormat="1" x14ac:dyDescent="0.25">
      <c r="C654" s="10"/>
    </row>
    <row r="655" spans="3:3" s="2" customFormat="1" x14ac:dyDescent="0.25">
      <c r="C655" s="10"/>
    </row>
    <row r="656" spans="3:3" s="2" customFormat="1" x14ac:dyDescent="0.25">
      <c r="C656" s="10"/>
    </row>
    <row r="657" spans="3:3" s="2" customFormat="1" x14ac:dyDescent="0.25">
      <c r="C657" s="10"/>
    </row>
    <row r="658" spans="3:3" s="2" customFormat="1" x14ac:dyDescent="0.25">
      <c r="C658" s="10"/>
    </row>
    <row r="659" spans="3:3" s="2" customFormat="1" x14ac:dyDescent="0.25">
      <c r="C659" s="10"/>
    </row>
    <row r="660" spans="3:3" s="2" customFormat="1" x14ac:dyDescent="0.25">
      <c r="C660" s="10"/>
    </row>
    <row r="661" spans="3:3" s="2" customFormat="1" x14ac:dyDescent="0.25">
      <c r="C661" s="10"/>
    </row>
    <row r="662" spans="3:3" s="2" customFormat="1" x14ac:dyDescent="0.25">
      <c r="C662" s="10"/>
    </row>
    <row r="663" spans="3:3" s="2" customFormat="1" x14ac:dyDescent="0.25">
      <c r="C663" s="10"/>
    </row>
    <row r="664" spans="3:3" s="2" customFormat="1" x14ac:dyDescent="0.25">
      <c r="C664" s="10"/>
    </row>
    <row r="665" spans="3:3" s="2" customFormat="1" x14ac:dyDescent="0.25">
      <c r="C665" s="10"/>
    </row>
    <row r="666" spans="3:3" s="2" customFormat="1" x14ac:dyDescent="0.25">
      <c r="C666" s="10"/>
    </row>
    <row r="667" spans="3:3" s="2" customFormat="1" x14ac:dyDescent="0.25">
      <c r="C667" s="10"/>
    </row>
    <row r="668" spans="3:3" s="2" customFormat="1" x14ac:dyDescent="0.25">
      <c r="C668" s="10"/>
    </row>
    <row r="669" spans="3:3" s="2" customFormat="1" x14ac:dyDescent="0.25">
      <c r="C669" s="10"/>
    </row>
    <row r="670" spans="3:3" s="2" customFormat="1" x14ac:dyDescent="0.25">
      <c r="C670" s="10"/>
    </row>
    <row r="671" spans="3:3" s="2" customFormat="1" x14ac:dyDescent="0.25">
      <c r="C671" s="10"/>
    </row>
    <row r="672" spans="3:3" s="2" customFormat="1" x14ac:dyDescent="0.25">
      <c r="C672" s="10"/>
    </row>
    <row r="673" spans="3:3" s="2" customFormat="1" x14ac:dyDescent="0.25">
      <c r="C673" s="10"/>
    </row>
    <row r="674" spans="3:3" s="2" customFormat="1" x14ac:dyDescent="0.25">
      <c r="C674" s="10"/>
    </row>
    <row r="675" spans="3:3" s="2" customFormat="1" x14ac:dyDescent="0.25">
      <c r="C675" s="10"/>
    </row>
    <row r="676" spans="3:3" s="2" customFormat="1" x14ac:dyDescent="0.25">
      <c r="C676" s="10"/>
    </row>
    <row r="677" spans="3:3" s="2" customFormat="1" x14ac:dyDescent="0.25">
      <c r="C677" s="10"/>
    </row>
    <row r="678" spans="3:3" s="2" customFormat="1" x14ac:dyDescent="0.25">
      <c r="C678" s="10"/>
    </row>
    <row r="679" spans="3:3" s="2" customFormat="1" x14ac:dyDescent="0.25">
      <c r="C679" s="10"/>
    </row>
    <row r="680" spans="3:3" s="2" customFormat="1" x14ac:dyDescent="0.25">
      <c r="C680" s="10"/>
    </row>
    <row r="681" spans="3:3" s="2" customFormat="1" x14ac:dyDescent="0.25">
      <c r="C681" s="10"/>
    </row>
    <row r="682" spans="3:3" s="2" customFormat="1" x14ac:dyDescent="0.25">
      <c r="C682" s="10"/>
    </row>
    <row r="683" spans="3:3" s="2" customFormat="1" x14ac:dyDescent="0.25">
      <c r="C683" s="10"/>
    </row>
    <row r="684" spans="3:3" s="2" customFormat="1" x14ac:dyDescent="0.25">
      <c r="C684" s="10"/>
    </row>
    <row r="685" spans="3:3" s="2" customFormat="1" x14ac:dyDescent="0.25">
      <c r="C685" s="10"/>
    </row>
    <row r="686" spans="3:3" s="2" customFormat="1" x14ac:dyDescent="0.25">
      <c r="C686" s="10"/>
    </row>
    <row r="687" spans="3:3" s="2" customFormat="1" x14ac:dyDescent="0.25">
      <c r="C687" s="10"/>
    </row>
    <row r="688" spans="3:3" s="2" customFormat="1" x14ac:dyDescent="0.25">
      <c r="C688" s="10"/>
    </row>
    <row r="689" spans="3:3" s="2" customFormat="1" x14ac:dyDescent="0.25">
      <c r="C689" s="10"/>
    </row>
    <row r="690" spans="3:3" s="2" customFormat="1" x14ac:dyDescent="0.25">
      <c r="C690" s="10"/>
    </row>
    <row r="691" spans="3:3" s="2" customFormat="1" x14ac:dyDescent="0.25">
      <c r="C691" s="10"/>
    </row>
    <row r="692" spans="3:3" s="2" customFormat="1" x14ac:dyDescent="0.25">
      <c r="C692" s="10"/>
    </row>
    <row r="693" spans="3:3" s="2" customFormat="1" x14ac:dyDescent="0.25">
      <c r="C693" s="10"/>
    </row>
    <row r="694" spans="3:3" s="2" customFormat="1" x14ac:dyDescent="0.25">
      <c r="C694" s="10"/>
    </row>
    <row r="695" spans="3:3" s="2" customFormat="1" x14ac:dyDescent="0.25">
      <c r="C695" s="10"/>
    </row>
    <row r="696" spans="3:3" s="2" customFormat="1" x14ac:dyDescent="0.25">
      <c r="C696" s="10"/>
    </row>
    <row r="697" spans="3:3" s="2" customFormat="1" x14ac:dyDescent="0.25">
      <c r="C697" s="10"/>
    </row>
    <row r="698" spans="3:3" s="2" customFormat="1" x14ac:dyDescent="0.25">
      <c r="C698" s="10"/>
    </row>
    <row r="699" spans="3:3" s="2" customFormat="1" x14ac:dyDescent="0.25">
      <c r="C699" s="10"/>
    </row>
    <row r="700" spans="3:3" s="2" customFormat="1" x14ac:dyDescent="0.25">
      <c r="C700" s="10"/>
    </row>
    <row r="701" spans="3:3" s="2" customFormat="1" x14ac:dyDescent="0.25">
      <c r="C701" s="10"/>
    </row>
    <row r="702" spans="3:3" s="2" customFormat="1" x14ac:dyDescent="0.25">
      <c r="C702" s="10"/>
    </row>
    <row r="703" spans="3:3" s="2" customFormat="1" x14ac:dyDescent="0.25">
      <c r="C703" s="10"/>
    </row>
    <row r="704" spans="3:3" s="2" customFormat="1" x14ac:dyDescent="0.25">
      <c r="C704" s="10"/>
    </row>
    <row r="705" spans="3:3" s="2" customFormat="1" x14ac:dyDescent="0.25">
      <c r="C705" s="10"/>
    </row>
    <row r="706" spans="3:3" s="2" customFormat="1" x14ac:dyDescent="0.25">
      <c r="C706" s="10"/>
    </row>
    <row r="707" spans="3:3" s="2" customFormat="1" x14ac:dyDescent="0.25">
      <c r="C707" s="10"/>
    </row>
    <row r="708" spans="3:3" s="2" customFormat="1" x14ac:dyDescent="0.25">
      <c r="C708" s="10"/>
    </row>
    <row r="709" spans="3:3" s="2" customFormat="1" x14ac:dyDescent="0.25">
      <c r="C709" s="10"/>
    </row>
    <row r="710" spans="3:3" s="2" customFormat="1" x14ac:dyDescent="0.25">
      <c r="C710" s="10"/>
    </row>
    <row r="711" spans="3:3" s="2" customFormat="1" x14ac:dyDescent="0.25">
      <c r="C711" s="10"/>
    </row>
    <row r="712" spans="3:3" s="2" customFormat="1" x14ac:dyDescent="0.25">
      <c r="C712" s="10"/>
    </row>
    <row r="713" spans="3:3" s="2" customFormat="1" x14ac:dyDescent="0.25">
      <c r="C713" s="10"/>
    </row>
    <row r="714" spans="3:3" s="2" customFormat="1" x14ac:dyDescent="0.25">
      <c r="C714" s="10"/>
    </row>
    <row r="715" spans="3:3" s="2" customFormat="1" x14ac:dyDescent="0.25">
      <c r="C715" s="10"/>
    </row>
    <row r="716" spans="3:3" s="2" customFormat="1" x14ac:dyDescent="0.25">
      <c r="C716" s="10"/>
    </row>
    <row r="717" spans="3:3" s="2" customFormat="1" x14ac:dyDescent="0.25">
      <c r="C717" s="10"/>
    </row>
    <row r="718" spans="3:3" s="2" customFormat="1" x14ac:dyDescent="0.25">
      <c r="C718" s="10"/>
    </row>
    <row r="719" spans="3:3" s="2" customFormat="1" x14ac:dyDescent="0.25">
      <c r="C719" s="10"/>
    </row>
    <row r="720" spans="3:3" s="2" customFormat="1" x14ac:dyDescent="0.25">
      <c r="C720" s="10"/>
    </row>
    <row r="721" spans="3:3" s="2" customFormat="1" x14ac:dyDescent="0.25">
      <c r="C721" s="10"/>
    </row>
    <row r="722" spans="3:3" s="2" customFormat="1" x14ac:dyDescent="0.25">
      <c r="C722" s="10"/>
    </row>
    <row r="723" spans="3:3" s="2" customFormat="1" x14ac:dyDescent="0.25">
      <c r="C723" s="10"/>
    </row>
    <row r="724" spans="3:3" s="2" customFormat="1" x14ac:dyDescent="0.25">
      <c r="C724" s="10"/>
    </row>
    <row r="725" spans="3:3" s="2" customFormat="1" x14ac:dyDescent="0.25">
      <c r="C725" s="10"/>
    </row>
    <row r="726" spans="3:3" s="2" customFormat="1" x14ac:dyDescent="0.25">
      <c r="C726" s="10"/>
    </row>
    <row r="727" spans="3:3" s="2" customFormat="1" x14ac:dyDescent="0.25">
      <c r="C727" s="10"/>
    </row>
    <row r="728" spans="3:3" s="2" customFormat="1" x14ac:dyDescent="0.25">
      <c r="C728" s="10"/>
    </row>
    <row r="729" spans="3:3" s="2" customFormat="1" x14ac:dyDescent="0.25">
      <c r="C729" s="10"/>
    </row>
    <row r="730" spans="3:3" s="2" customFormat="1" x14ac:dyDescent="0.25">
      <c r="C730" s="10"/>
    </row>
    <row r="731" spans="3:3" s="2" customFormat="1" x14ac:dyDescent="0.25">
      <c r="C731" s="10"/>
    </row>
    <row r="732" spans="3:3" s="2" customFormat="1" x14ac:dyDescent="0.25">
      <c r="C732" s="10"/>
    </row>
    <row r="733" spans="3:3" s="2" customFormat="1" x14ac:dyDescent="0.25">
      <c r="C733" s="10"/>
    </row>
    <row r="734" spans="3:3" s="2" customFormat="1" x14ac:dyDescent="0.25">
      <c r="C734" s="10"/>
    </row>
    <row r="735" spans="3:3" s="2" customFormat="1" x14ac:dyDescent="0.25">
      <c r="C735" s="10"/>
    </row>
    <row r="736" spans="3:3" s="2" customFormat="1" x14ac:dyDescent="0.25">
      <c r="C736" s="10"/>
    </row>
    <row r="737" spans="3:3" s="2" customFormat="1" x14ac:dyDescent="0.25">
      <c r="C737" s="10"/>
    </row>
    <row r="738" spans="3:3" s="2" customFormat="1" x14ac:dyDescent="0.25">
      <c r="C738" s="10"/>
    </row>
    <row r="739" spans="3:3" s="2" customFormat="1" x14ac:dyDescent="0.25">
      <c r="C739" s="10"/>
    </row>
    <row r="740" spans="3:3" s="2" customFormat="1" x14ac:dyDescent="0.25">
      <c r="C740" s="10"/>
    </row>
    <row r="741" spans="3:3" s="2" customFormat="1" x14ac:dyDescent="0.25">
      <c r="C741" s="10"/>
    </row>
    <row r="742" spans="3:3" s="2" customFormat="1" x14ac:dyDescent="0.25">
      <c r="C742" s="10"/>
    </row>
    <row r="743" spans="3:3" s="2" customFormat="1" x14ac:dyDescent="0.25">
      <c r="C743" s="10"/>
    </row>
    <row r="744" spans="3:3" s="2" customFormat="1" x14ac:dyDescent="0.25">
      <c r="C744" s="10"/>
    </row>
    <row r="745" spans="3:3" s="2" customFormat="1" x14ac:dyDescent="0.25">
      <c r="C745" s="10"/>
    </row>
    <row r="746" spans="3:3" s="2" customFormat="1" x14ac:dyDescent="0.25">
      <c r="C746" s="10"/>
    </row>
    <row r="747" spans="3:3" s="2" customFormat="1" x14ac:dyDescent="0.25">
      <c r="C747" s="10"/>
    </row>
    <row r="748" spans="3:3" s="2" customFormat="1" x14ac:dyDescent="0.25">
      <c r="C748" s="10"/>
    </row>
    <row r="749" spans="3:3" s="2" customFormat="1" x14ac:dyDescent="0.25">
      <c r="C749" s="10"/>
    </row>
    <row r="750" spans="3:3" s="2" customFormat="1" x14ac:dyDescent="0.25">
      <c r="C750" s="10"/>
    </row>
    <row r="751" spans="3:3" s="2" customFormat="1" x14ac:dyDescent="0.25">
      <c r="C751" s="10"/>
    </row>
    <row r="752" spans="3:3" s="2" customFormat="1" x14ac:dyDescent="0.25">
      <c r="C752" s="10"/>
    </row>
    <row r="753" spans="3:3" s="2" customFormat="1" x14ac:dyDescent="0.25">
      <c r="C753" s="10"/>
    </row>
    <row r="754" spans="3:3" s="2" customFormat="1" x14ac:dyDescent="0.25">
      <c r="C754" s="10"/>
    </row>
    <row r="755" spans="3:3" s="2" customFormat="1" x14ac:dyDescent="0.25">
      <c r="C755" s="10"/>
    </row>
    <row r="756" spans="3:3" s="2" customFormat="1" x14ac:dyDescent="0.25">
      <c r="C756" s="10"/>
    </row>
    <row r="757" spans="3:3" s="2" customFormat="1" x14ac:dyDescent="0.25">
      <c r="C757" s="10"/>
    </row>
    <row r="758" spans="3:3" s="2" customFormat="1" x14ac:dyDescent="0.25">
      <c r="C758" s="10"/>
    </row>
    <row r="759" spans="3:3" s="2" customFormat="1" x14ac:dyDescent="0.25">
      <c r="C759" s="10"/>
    </row>
    <row r="760" spans="3:3" s="2" customFormat="1" x14ac:dyDescent="0.25">
      <c r="C760" s="10"/>
    </row>
    <row r="761" spans="3:3" s="2" customFormat="1" x14ac:dyDescent="0.25">
      <c r="C761" s="10"/>
    </row>
    <row r="762" spans="3:3" s="2" customFormat="1" x14ac:dyDescent="0.25">
      <c r="C762" s="10"/>
    </row>
    <row r="763" spans="3:3" s="2" customFormat="1" x14ac:dyDescent="0.25">
      <c r="C763" s="10"/>
    </row>
    <row r="764" spans="3:3" s="2" customFormat="1" x14ac:dyDescent="0.25">
      <c r="C764" s="10"/>
    </row>
    <row r="765" spans="3:3" s="2" customFormat="1" x14ac:dyDescent="0.25">
      <c r="C765" s="10"/>
    </row>
    <row r="766" spans="3:3" s="2" customFormat="1" x14ac:dyDescent="0.25">
      <c r="C766" s="10"/>
    </row>
    <row r="767" spans="3:3" s="2" customFormat="1" x14ac:dyDescent="0.25">
      <c r="C767" s="10"/>
    </row>
    <row r="768" spans="3:3" s="2" customFormat="1" x14ac:dyDescent="0.25">
      <c r="C768" s="10"/>
    </row>
    <row r="769" spans="3:3" s="2" customFormat="1" x14ac:dyDescent="0.25">
      <c r="C769" s="10"/>
    </row>
    <row r="770" spans="3:3" s="2" customFormat="1" x14ac:dyDescent="0.25">
      <c r="C770" s="10"/>
    </row>
    <row r="771" spans="3:3" s="2" customFormat="1" x14ac:dyDescent="0.25">
      <c r="C771" s="10"/>
    </row>
    <row r="772" spans="3:3" s="2" customFormat="1" x14ac:dyDescent="0.25">
      <c r="C772" s="10"/>
    </row>
    <row r="773" spans="3:3" s="2" customFormat="1" x14ac:dyDescent="0.25">
      <c r="C773" s="10"/>
    </row>
    <row r="774" spans="3:3" s="2" customFormat="1" x14ac:dyDescent="0.25">
      <c r="C774" s="10"/>
    </row>
    <row r="775" spans="3:3" s="2" customFormat="1" x14ac:dyDescent="0.25">
      <c r="C775" s="10"/>
    </row>
    <row r="776" spans="3:3" s="2" customFormat="1" x14ac:dyDescent="0.25">
      <c r="C776" s="10"/>
    </row>
    <row r="777" spans="3:3" s="2" customFormat="1" x14ac:dyDescent="0.25">
      <c r="C777" s="10"/>
    </row>
    <row r="778" spans="3:3" s="2" customFormat="1" x14ac:dyDescent="0.25">
      <c r="C778" s="10"/>
    </row>
    <row r="779" spans="3:3" s="2" customFormat="1" x14ac:dyDescent="0.25">
      <c r="C779" s="10"/>
    </row>
    <row r="780" spans="3:3" s="2" customFormat="1" x14ac:dyDescent="0.25">
      <c r="C780" s="10"/>
    </row>
    <row r="781" spans="3:3" s="2" customFormat="1" x14ac:dyDescent="0.25">
      <c r="C781" s="10"/>
    </row>
    <row r="782" spans="3:3" s="2" customFormat="1" x14ac:dyDescent="0.25">
      <c r="C782" s="10"/>
    </row>
    <row r="783" spans="3:3" s="2" customFormat="1" x14ac:dyDescent="0.25">
      <c r="C783" s="10"/>
    </row>
    <row r="784" spans="3:3" s="2" customFormat="1" x14ac:dyDescent="0.25">
      <c r="C784" s="10"/>
    </row>
    <row r="785" spans="3:3" s="2" customFormat="1" x14ac:dyDescent="0.25">
      <c r="C785" s="10"/>
    </row>
    <row r="786" spans="3:3" s="2" customFormat="1" x14ac:dyDescent="0.25">
      <c r="C786" s="10"/>
    </row>
    <row r="787" spans="3:3" s="2" customFormat="1" x14ac:dyDescent="0.25">
      <c r="C787" s="10"/>
    </row>
    <row r="788" spans="3:3" s="2" customFormat="1" x14ac:dyDescent="0.25">
      <c r="C788" s="10"/>
    </row>
    <row r="789" spans="3:3" s="2" customFormat="1" x14ac:dyDescent="0.25">
      <c r="C789" s="10"/>
    </row>
    <row r="790" spans="3:3" s="2" customFormat="1" x14ac:dyDescent="0.25">
      <c r="C790" s="10"/>
    </row>
    <row r="791" spans="3:3" s="2" customFormat="1" x14ac:dyDescent="0.25">
      <c r="C791" s="10"/>
    </row>
    <row r="792" spans="3:3" s="2" customFormat="1" x14ac:dyDescent="0.25">
      <c r="C792" s="10"/>
    </row>
    <row r="793" spans="3:3" s="2" customFormat="1" x14ac:dyDescent="0.25">
      <c r="C793" s="10"/>
    </row>
    <row r="794" spans="3:3" s="2" customFormat="1" x14ac:dyDescent="0.25">
      <c r="C794" s="10"/>
    </row>
    <row r="795" spans="3:3" s="2" customFormat="1" x14ac:dyDescent="0.25">
      <c r="C795" s="10"/>
    </row>
    <row r="796" spans="3:3" s="2" customFormat="1" x14ac:dyDescent="0.25">
      <c r="C796" s="10"/>
    </row>
    <row r="797" spans="3:3" s="2" customFormat="1" x14ac:dyDescent="0.25">
      <c r="C797" s="10"/>
    </row>
    <row r="798" spans="3:3" s="2" customFormat="1" x14ac:dyDescent="0.25">
      <c r="C798" s="10"/>
    </row>
    <row r="799" spans="3:3" s="2" customFormat="1" x14ac:dyDescent="0.25">
      <c r="C799" s="10"/>
    </row>
    <row r="800" spans="3:3" s="2" customFormat="1" x14ac:dyDescent="0.25">
      <c r="C800" s="10"/>
    </row>
    <row r="801" spans="3:3" s="2" customFormat="1" x14ac:dyDescent="0.25">
      <c r="C801" s="10"/>
    </row>
    <row r="802" spans="3:3" s="2" customFormat="1" x14ac:dyDescent="0.25">
      <c r="C802" s="10"/>
    </row>
    <row r="803" spans="3:3" s="2" customFormat="1" x14ac:dyDescent="0.25">
      <c r="C803" s="10"/>
    </row>
    <row r="804" spans="3:3" s="2" customFormat="1" x14ac:dyDescent="0.25">
      <c r="C804" s="10"/>
    </row>
    <row r="805" spans="3:3" s="2" customFormat="1" x14ac:dyDescent="0.25">
      <c r="C805" s="10"/>
    </row>
  </sheetData>
  <autoFilter ref="A2:J365" xr:uid="{5C81F3E6-25C0-438F-919E-A54C17939344}"/>
  <mergeCells count="16">
    <mergeCell ref="D382:F382"/>
    <mergeCell ref="D383:F383"/>
    <mergeCell ref="D388:F388"/>
    <mergeCell ref="A374:B374"/>
    <mergeCell ref="H374:I374"/>
    <mergeCell ref="A375:B375"/>
    <mergeCell ref="H375:I375"/>
    <mergeCell ref="A380:B380"/>
    <mergeCell ref="H380:I380"/>
    <mergeCell ref="A1:J1"/>
    <mergeCell ref="A367:B367"/>
    <mergeCell ref="D367:F367"/>
    <mergeCell ref="H367:I367"/>
    <mergeCell ref="A372:B372"/>
    <mergeCell ref="D372:F372"/>
    <mergeCell ref="H372:I372"/>
  </mergeCells>
  <printOptions horizontalCentered="1"/>
  <pageMargins left="0.25" right="0.25" top="0.5" bottom="0.5" header="0.3" footer="0.3"/>
  <pageSetup scale="73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3585"/>
  <sheetViews>
    <sheetView topLeftCell="I3550" workbookViewId="0">
      <selection activeCell="E81" sqref="E81"/>
    </sheetView>
  </sheetViews>
  <sheetFormatPr defaultRowHeight="15" x14ac:dyDescent="0.25"/>
  <cols>
    <col min="1" max="1" width="36.5703125" bestFit="1" customWidth="1"/>
    <col min="2" max="2" width="19.28515625" style="33" customWidth="1"/>
    <col min="3" max="3" width="13.7109375" customWidth="1"/>
    <col min="4" max="4" width="36.5703125" style="33" bestFit="1" customWidth="1"/>
    <col min="5" max="5" width="19.28515625" style="33" customWidth="1"/>
    <col min="6" max="6" width="36.5703125" bestFit="1" customWidth="1"/>
    <col min="7" max="7" width="11.140625" bestFit="1" customWidth="1"/>
    <col min="8" max="8" width="16.7109375" bestFit="1" customWidth="1"/>
    <col min="9" max="9" width="36.5703125" bestFit="1" customWidth="1"/>
    <col min="10" max="10" width="13.42578125" customWidth="1"/>
    <col min="11" max="11" width="12.42578125" customWidth="1"/>
    <col min="12" max="12" width="19.42578125" bestFit="1" customWidth="1"/>
    <col min="13" max="13" width="20.42578125" bestFit="1" customWidth="1"/>
    <col min="14" max="14" width="20.140625" bestFit="1" customWidth="1"/>
    <col min="15" max="15" width="7.5703125" bestFit="1" customWidth="1"/>
    <col min="16" max="16" width="12.5703125" bestFit="1" customWidth="1"/>
    <col min="17" max="17" width="11.7109375" bestFit="1" customWidth="1"/>
    <col min="18" max="18" width="7.5703125" bestFit="1" customWidth="1"/>
    <col min="19" max="19" width="9.42578125" bestFit="1" customWidth="1"/>
    <col min="20" max="20" width="11.42578125" bestFit="1" customWidth="1"/>
    <col min="21" max="21" width="7.5703125" bestFit="1" customWidth="1"/>
    <col min="22" max="22" width="9.42578125" bestFit="1" customWidth="1"/>
    <col min="23" max="23" width="11.42578125" bestFit="1" customWidth="1"/>
    <col min="24" max="24" width="12.5703125" bestFit="1" customWidth="1"/>
    <col min="25" max="25" width="11.7109375" bestFit="1" customWidth="1"/>
    <col min="26" max="26" width="9.7109375" bestFit="1" customWidth="1"/>
    <col min="27" max="27" width="7.28515625" bestFit="1" customWidth="1"/>
    <col min="28" max="28" width="11.7109375" bestFit="1" customWidth="1"/>
  </cols>
  <sheetData>
    <row r="1" spans="1:28" x14ac:dyDescent="0.25">
      <c r="A1" s="32" t="s">
        <v>640</v>
      </c>
      <c r="C1" s="32"/>
    </row>
    <row r="2" spans="1:28" x14ac:dyDescent="0.25">
      <c r="A2" s="34" t="s">
        <v>641</v>
      </c>
      <c r="C2" s="34"/>
    </row>
    <row r="4" spans="1:28" ht="18.75" customHeight="1" x14ac:dyDescent="0.3">
      <c r="A4" s="35" t="s">
        <v>642</v>
      </c>
      <c r="B4" s="36"/>
      <c r="C4" s="35"/>
      <c r="D4" s="35"/>
      <c r="E4" s="36"/>
    </row>
    <row r="5" spans="1:28" ht="15" customHeight="1" x14ac:dyDescent="0.25">
      <c r="A5" s="37" t="s">
        <v>643</v>
      </c>
      <c r="B5" s="38"/>
      <c r="C5" s="37"/>
      <c r="D5" s="37"/>
      <c r="E5" s="38"/>
    </row>
    <row r="6" spans="1:28" ht="16.350000000000001" customHeight="1" x14ac:dyDescent="0.25">
      <c r="A6" s="39"/>
      <c r="B6" s="40"/>
      <c r="C6" s="39"/>
      <c r="D6" s="40" t="s">
        <v>644</v>
      </c>
      <c r="E6" s="40"/>
    </row>
    <row r="8" spans="1:28" ht="24.6" customHeight="1" x14ac:dyDescent="0.25">
      <c r="A8" s="41" t="s">
        <v>0</v>
      </c>
      <c r="B8" s="42"/>
      <c r="C8" s="43"/>
      <c r="D8" s="44" t="s">
        <v>645</v>
      </c>
      <c r="E8" s="42"/>
      <c r="F8" s="45" t="s">
        <v>646</v>
      </c>
      <c r="G8" s="45" t="s">
        <v>647</v>
      </c>
      <c r="H8" s="45" t="s">
        <v>648</v>
      </c>
      <c r="I8" s="45" t="s">
        <v>649</v>
      </c>
      <c r="J8" s="46" t="s">
        <v>650</v>
      </c>
      <c r="K8" s="47"/>
      <c r="L8" s="45" t="s">
        <v>651</v>
      </c>
      <c r="M8" s="45" t="s">
        <v>652</v>
      </c>
      <c r="N8" s="45" t="s">
        <v>653</v>
      </c>
      <c r="O8" s="46" t="s">
        <v>654</v>
      </c>
      <c r="P8" s="48"/>
      <c r="Q8" s="47"/>
      <c r="R8" s="46" t="s">
        <v>655</v>
      </c>
      <c r="S8" s="48"/>
      <c r="T8" s="47"/>
      <c r="U8" s="46" t="s">
        <v>656</v>
      </c>
      <c r="V8" s="48"/>
      <c r="W8" s="47"/>
      <c r="X8" s="46" t="s">
        <v>657</v>
      </c>
      <c r="Y8" s="48"/>
      <c r="Z8" s="48"/>
      <c r="AA8" s="48"/>
      <c r="AB8" s="47"/>
    </row>
    <row r="9" spans="1:28" ht="27.95" customHeight="1" x14ac:dyDescent="0.25">
      <c r="A9" s="49"/>
      <c r="B9" s="50"/>
      <c r="C9" s="51"/>
      <c r="D9" s="52"/>
      <c r="E9" s="50"/>
      <c r="F9" s="53"/>
      <c r="G9" s="53"/>
      <c r="H9" s="53"/>
      <c r="I9" s="53"/>
      <c r="J9" s="54" t="s">
        <v>658</v>
      </c>
      <c r="K9" s="54" t="s">
        <v>659</v>
      </c>
      <c r="L9" s="53"/>
      <c r="M9" s="53"/>
      <c r="N9" s="53"/>
      <c r="O9" s="54" t="s">
        <v>660</v>
      </c>
      <c r="P9" s="54" t="s">
        <v>661</v>
      </c>
      <c r="Q9" s="54" t="s">
        <v>662</v>
      </c>
      <c r="R9" s="54" t="s">
        <v>660</v>
      </c>
      <c r="S9" s="54" t="s">
        <v>661</v>
      </c>
      <c r="T9" s="54" t="s">
        <v>662</v>
      </c>
      <c r="U9" s="54" t="s">
        <v>660</v>
      </c>
      <c r="V9" s="54" t="s">
        <v>661</v>
      </c>
      <c r="W9" s="54" t="s">
        <v>662</v>
      </c>
      <c r="X9" s="54" t="s">
        <v>663</v>
      </c>
      <c r="Y9" s="54" t="s">
        <v>664</v>
      </c>
      <c r="Z9" s="54" t="s">
        <v>665</v>
      </c>
      <c r="AA9" s="54" t="s">
        <v>666</v>
      </c>
      <c r="AB9" s="54" t="s">
        <v>667</v>
      </c>
    </row>
    <row r="10" spans="1:28" ht="17.850000000000001" customHeight="1" x14ac:dyDescent="0.25">
      <c r="A10" s="55" t="s">
        <v>668</v>
      </c>
      <c r="B10" s="56"/>
      <c r="C10" s="55"/>
      <c r="D10" s="56" t="s">
        <v>669</v>
      </c>
      <c r="E10" s="56"/>
      <c r="F10" s="57" t="s">
        <v>670</v>
      </c>
      <c r="G10" s="57" t="s">
        <v>671</v>
      </c>
      <c r="H10" s="57" t="s">
        <v>672</v>
      </c>
      <c r="I10" s="57" t="s">
        <v>673</v>
      </c>
      <c r="J10" s="57" t="s">
        <v>674</v>
      </c>
      <c r="K10" s="57" t="s">
        <v>675</v>
      </c>
      <c r="L10" s="57" t="s">
        <v>676</v>
      </c>
      <c r="M10" s="57" t="s">
        <v>677</v>
      </c>
      <c r="N10" s="57" t="s">
        <v>678</v>
      </c>
      <c r="O10" s="57">
        <v>1</v>
      </c>
      <c r="P10" s="57">
        <v>2</v>
      </c>
      <c r="Q10" s="57">
        <v>3</v>
      </c>
      <c r="R10" s="57">
        <v>4</v>
      </c>
      <c r="S10" s="57">
        <v>5</v>
      </c>
      <c r="T10" s="57">
        <v>6</v>
      </c>
      <c r="U10" s="57">
        <v>7</v>
      </c>
      <c r="V10" s="57">
        <v>8</v>
      </c>
      <c r="W10" s="57">
        <v>9</v>
      </c>
      <c r="X10" s="57">
        <v>10</v>
      </c>
      <c r="Y10" s="57">
        <v>11</v>
      </c>
      <c r="Z10" s="57">
        <v>12</v>
      </c>
      <c r="AA10" s="57">
        <v>13</v>
      </c>
      <c r="AB10" s="57">
        <v>14</v>
      </c>
    </row>
    <row r="11" spans="1:28" ht="15" customHeight="1" x14ac:dyDescent="0.25">
      <c r="A11" s="58">
        <v>1</v>
      </c>
      <c r="B11" s="66" t="s">
        <v>690</v>
      </c>
      <c r="C11" s="67" t="s">
        <v>691</v>
      </c>
      <c r="D11" s="59" t="s">
        <v>692</v>
      </c>
      <c r="E11" s="66" t="s">
        <v>690</v>
      </c>
      <c r="F11" s="60" t="s">
        <v>693</v>
      </c>
      <c r="G11" s="62"/>
      <c r="H11" s="61">
        <v>2009</v>
      </c>
      <c r="I11" s="60" t="s">
        <v>689</v>
      </c>
      <c r="J11" s="60" t="s">
        <v>687</v>
      </c>
      <c r="K11" s="60">
        <v>250</v>
      </c>
      <c r="L11" s="62"/>
      <c r="M11" s="60">
        <v>1</v>
      </c>
      <c r="N11" s="60">
        <v>1</v>
      </c>
      <c r="O11" s="63" t="s">
        <v>681</v>
      </c>
      <c r="P11" s="63" t="s">
        <v>694</v>
      </c>
      <c r="Q11" s="62"/>
      <c r="R11" s="62"/>
      <c r="S11" s="62"/>
      <c r="T11" s="62"/>
      <c r="U11" s="62"/>
      <c r="V11" s="62"/>
      <c r="W11" s="62"/>
      <c r="X11" s="63" t="s">
        <v>694</v>
      </c>
      <c r="Y11" s="62"/>
      <c r="Z11" s="62"/>
      <c r="AA11" s="62"/>
      <c r="AB11" s="60"/>
    </row>
    <row r="12" spans="1:28" ht="15" customHeight="1" x14ac:dyDescent="0.25">
      <c r="A12" s="58">
        <v>2</v>
      </c>
      <c r="B12" s="66" t="s">
        <v>695</v>
      </c>
      <c r="C12" s="67" t="s">
        <v>696</v>
      </c>
      <c r="D12" s="59" t="s">
        <v>697</v>
      </c>
      <c r="E12" s="66" t="s">
        <v>695</v>
      </c>
      <c r="F12" s="60" t="s">
        <v>698</v>
      </c>
      <c r="G12" s="62"/>
      <c r="H12" s="61">
        <v>2001</v>
      </c>
      <c r="I12" s="60" t="s">
        <v>689</v>
      </c>
      <c r="J12" s="60" t="s">
        <v>699</v>
      </c>
      <c r="K12" s="60">
        <v>75</v>
      </c>
      <c r="L12" s="62"/>
      <c r="M12" s="60">
        <v>1</v>
      </c>
      <c r="N12" s="60">
        <v>1</v>
      </c>
      <c r="O12" s="63" t="s">
        <v>681</v>
      </c>
      <c r="P12" s="63" t="s">
        <v>700</v>
      </c>
      <c r="Q12" s="62"/>
      <c r="R12" s="62"/>
      <c r="S12" s="62"/>
      <c r="T12" s="62"/>
      <c r="U12" s="62"/>
      <c r="V12" s="62"/>
      <c r="W12" s="62"/>
      <c r="X12" s="63" t="s">
        <v>700</v>
      </c>
      <c r="Y12" s="62"/>
      <c r="Z12" s="62"/>
      <c r="AA12" s="62"/>
      <c r="AB12" s="60"/>
    </row>
    <row r="13" spans="1:28" ht="15" customHeight="1" x14ac:dyDescent="0.25">
      <c r="A13" s="58">
        <v>3</v>
      </c>
      <c r="B13" s="66" t="s">
        <v>701</v>
      </c>
      <c r="C13" s="67" t="s">
        <v>702</v>
      </c>
      <c r="D13" s="59" t="s">
        <v>703</v>
      </c>
      <c r="E13" s="66" t="s">
        <v>701</v>
      </c>
      <c r="F13" s="60" t="s">
        <v>704</v>
      </c>
      <c r="G13" s="62"/>
      <c r="H13" s="61">
        <v>2009</v>
      </c>
      <c r="I13" s="60" t="s">
        <v>689</v>
      </c>
      <c r="J13" s="60" t="s">
        <v>699</v>
      </c>
      <c r="K13" s="60">
        <v>50</v>
      </c>
      <c r="L13" s="62"/>
      <c r="M13" s="60">
        <v>1</v>
      </c>
      <c r="N13" s="60">
        <v>1</v>
      </c>
      <c r="O13" s="63" t="s">
        <v>681</v>
      </c>
      <c r="P13" s="63" t="s">
        <v>705</v>
      </c>
      <c r="Q13" s="62"/>
      <c r="R13" s="62"/>
      <c r="S13" s="62"/>
      <c r="T13" s="62"/>
      <c r="U13" s="62"/>
      <c r="V13" s="62"/>
      <c r="W13" s="62"/>
      <c r="X13" s="63" t="s">
        <v>705</v>
      </c>
      <c r="Y13" s="62"/>
      <c r="Z13" s="62"/>
      <c r="AA13" s="62"/>
      <c r="AB13" s="60"/>
    </row>
    <row r="14" spans="1:28" ht="15" customHeight="1" x14ac:dyDescent="0.25">
      <c r="A14" s="58">
        <v>4</v>
      </c>
      <c r="B14" s="66" t="s">
        <v>706</v>
      </c>
      <c r="C14" s="67" t="s">
        <v>707</v>
      </c>
      <c r="D14" s="59" t="s">
        <v>708</v>
      </c>
      <c r="E14" s="66" t="s">
        <v>706</v>
      </c>
      <c r="F14" s="60" t="s">
        <v>709</v>
      </c>
      <c r="G14" s="62"/>
      <c r="H14" s="61">
        <v>2008</v>
      </c>
      <c r="I14" s="60" t="s">
        <v>679</v>
      </c>
      <c r="J14" s="60" t="s">
        <v>710</v>
      </c>
      <c r="K14" s="60">
        <v>25</v>
      </c>
      <c r="L14" s="62"/>
      <c r="M14" s="60">
        <v>1</v>
      </c>
      <c r="N14" s="60">
        <v>1</v>
      </c>
      <c r="O14" s="63" t="s">
        <v>681</v>
      </c>
      <c r="P14" s="63" t="s">
        <v>711</v>
      </c>
      <c r="Q14" s="62"/>
      <c r="R14" s="62"/>
      <c r="S14" s="62"/>
      <c r="T14" s="62"/>
      <c r="U14" s="62"/>
      <c r="V14" s="62"/>
      <c r="W14" s="62"/>
      <c r="X14" s="63" t="s">
        <v>711</v>
      </c>
      <c r="Y14" s="62"/>
      <c r="Z14" s="62"/>
      <c r="AA14" s="62"/>
      <c r="AB14" s="60"/>
    </row>
    <row r="15" spans="1:28" ht="15" customHeight="1" x14ac:dyDescent="0.25">
      <c r="A15" s="58">
        <v>5</v>
      </c>
      <c r="B15" s="66" t="s">
        <v>712</v>
      </c>
      <c r="C15" s="67" t="s">
        <v>713</v>
      </c>
      <c r="D15" s="59" t="s">
        <v>714</v>
      </c>
      <c r="E15" s="66" t="s">
        <v>712</v>
      </c>
      <c r="F15" s="60" t="s">
        <v>715</v>
      </c>
      <c r="G15" s="62"/>
      <c r="H15" s="61">
        <v>1974</v>
      </c>
      <c r="I15" s="60" t="s">
        <v>679</v>
      </c>
      <c r="J15" s="60" t="s">
        <v>710</v>
      </c>
      <c r="K15" s="60">
        <v>25</v>
      </c>
      <c r="L15" s="62"/>
      <c r="M15" s="60">
        <v>1</v>
      </c>
      <c r="N15" s="60">
        <v>1</v>
      </c>
      <c r="O15" s="63" t="s">
        <v>681</v>
      </c>
      <c r="P15" s="63" t="s">
        <v>711</v>
      </c>
      <c r="Q15" s="62"/>
      <c r="R15" s="62"/>
      <c r="S15" s="62"/>
      <c r="T15" s="62"/>
      <c r="U15" s="62"/>
      <c r="V15" s="62"/>
      <c r="W15" s="62"/>
      <c r="X15" s="63" t="s">
        <v>711</v>
      </c>
      <c r="Y15" s="62"/>
      <c r="Z15" s="62"/>
      <c r="AA15" s="62"/>
      <c r="AB15" s="60"/>
    </row>
    <row r="16" spans="1:28" ht="15" customHeight="1" x14ac:dyDescent="0.25">
      <c r="A16" s="58">
        <v>6</v>
      </c>
      <c r="B16" s="66" t="s">
        <v>716</v>
      </c>
      <c r="C16" s="67" t="s">
        <v>717</v>
      </c>
      <c r="D16" s="59" t="s">
        <v>718</v>
      </c>
      <c r="E16" s="66" t="s">
        <v>716</v>
      </c>
      <c r="F16" s="60" t="s">
        <v>719</v>
      </c>
      <c r="G16" s="62"/>
      <c r="H16" s="61">
        <v>1999</v>
      </c>
      <c r="I16" s="60" t="s">
        <v>689</v>
      </c>
      <c r="J16" s="60" t="s">
        <v>710</v>
      </c>
      <c r="K16" s="60">
        <v>25</v>
      </c>
      <c r="L16" s="62"/>
      <c r="M16" s="60">
        <v>1</v>
      </c>
      <c r="N16" s="60">
        <v>1</v>
      </c>
      <c r="O16" s="63" t="s">
        <v>681</v>
      </c>
      <c r="P16" s="63" t="s">
        <v>720</v>
      </c>
      <c r="Q16" s="62"/>
      <c r="R16" s="62"/>
      <c r="S16" s="62"/>
      <c r="T16" s="62"/>
      <c r="U16" s="62"/>
      <c r="V16" s="62"/>
      <c r="W16" s="62"/>
      <c r="X16" s="63" t="s">
        <v>720</v>
      </c>
      <c r="Y16" s="62"/>
      <c r="Z16" s="62"/>
      <c r="AA16" s="62"/>
      <c r="AB16" s="60"/>
    </row>
    <row r="17" spans="1:28" ht="15" customHeight="1" x14ac:dyDescent="0.25">
      <c r="A17" s="58">
        <v>7</v>
      </c>
      <c r="B17" s="66" t="s">
        <v>721</v>
      </c>
      <c r="C17" s="67" t="s">
        <v>722</v>
      </c>
      <c r="D17" s="59" t="s">
        <v>723</v>
      </c>
      <c r="E17" s="66" t="s">
        <v>721</v>
      </c>
      <c r="F17" s="60" t="s">
        <v>724</v>
      </c>
      <c r="G17" s="62"/>
      <c r="H17" s="61">
        <v>2007</v>
      </c>
      <c r="I17" s="60" t="s">
        <v>682</v>
      </c>
      <c r="J17" s="60" t="s">
        <v>680</v>
      </c>
      <c r="K17" s="60">
        <v>25</v>
      </c>
      <c r="L17" s="62"/>
      <c r="M17" s="60">
        <v>1</v>
      </c>
      <c r="N17" s="60">
        <v>1</v>
      </c>
      <c r="O17" s="63" t="s">
        <v>681</v>
      </c>
      <c r="P17" s="63" t="s">
        <v>711</v>
      </c>
      <c r="Q17" s="62"/>
      <c r="R17" s="62"/>
      <c r="S17" s="62"/>
      <c r="T17" s="62"/>
      <c r="U17" s="62"/>
      <c r="V17" s="62"/>
      <c r="W17" s="62"/>
      <c r="X17" s="63" t="s">
        <v>711</v>
      </c>
      <c r="Y17" s="62"/>
      <c r="Z17" s="62"/>
      <c r="AA17" s="62"/>
      <c r="AB17" s="60"/>
    </row>
    <row r="18" spans="1:28" ht="15" customHeight="1" x14ac:dyDescent="0.25">
      <c r="A18" s="58">
        <v>8</v>
      </c>
      <c r="B18" s="66" t="s">
        <v>725</v>
      </c>
      <c r="C18" s="67" t="s">
        <v>726</v>
      </c>
      <c r="D18" s="59" t="s">
        <v>727</v>
      </c>
      <c r="E18" s="66" t="s">
        <v>725</v>
      </c>
      <c r="F18" s="60" t="s">
        <v>728</v>
      </c>
      <c r="G18" s="62"/>
      <c r="H18" s="61">
        <v>2009</v>
      </c>
      <c r="I18" s="60" t="s">
        <v>679</v>
      </c>
      <c r="J18" s="60" t="s">
        <v>680</v>
      </c>
      <c r="K18" s="60">
        <v>25</v>
      </c>
      <c r="L18" s="62"/>
      <c r="M18" s="60">
        <v>1</v>
      </c>
      <c r="N18" s="60">
        <v>1</v>
      </c>
      <c r="O18" s="63" t="s">
        <v>681</v>
      </c>
      <c r="P18" s="63" t="s">
        <v>729</v>
      </c>
      <c r="Q18" s="62"/>
      <c r="R18" s="62"/>
      <c r="S18" s="62"/>
      <c r="T18" s="62"/>
      <c r="U18" s="62"/>
      <c r="V18" s="62"/>
      <c r="W18" s="62"/>
      <c r="X18" s="63" t="s">
        <v>729</v>
      </c>
      <c r="Y18" s="62"/>
      <c r="Z18" s="62"/>
      <c r="AA18" s="62"/>
      <c r="AB18" s="60"/>
    </row>
    <row r="19" spans="1:28" ht="15" customHeight="1" x14ac:dyDescent="0.25">
      <c r="A19" s="58">
        <v>9</v>
      </c>
      <c r="B19" s="66" t="s">
        <v>730</v>
      </c>
      <c r="C19" s="67" t="s">
        <v>731</v>
      </c>
      <c r="D19" s="59" t="s">
        <v>732</v>
      </c>
      <c r="E19" s="66" t="s">
        <v>730</v>
      </c>
      <c r="F19" s="60" t="s">
        <v>733</v>
      </c>
      <c r="G19" s="62"/>
      <c r="H19" s="61">
        <v>2001</v>
      </c>
      <c r="I19" s="60" t="s">
        <v>689</v>
      </c>
      <c r="J19" s="60" t="s">
        <v>680</v>
      </c>
      <c r="K19" s="60">
        <v>25</v>
      </c>
      <c r="L19" s="62"/>
      <c r="M19" s="60">
        <v>1</v>
      </c>
      <c r="N19" s="60">
        <v>1</v>
      </c>
      <c r="O19" s="63" t="s">
        <v>681</v>
      </c>
      <c r="P19" s="63" t="s">
        <v>734</v>
      </c>
      <c r="Q19" s="62"/>
      <c r="R19" s="62"/>
      <c r="S19" s="62"/>
      <c r="T19" s="62"/>
      <c r="U19" s="62"/>
      <c r="V19" s="62"/>
      <c r="W19" s="62"/>
      <c r="X19" s="63" t="s">
        <v>734</v>
      </c>
      <c r="Y19" s="62"/>
      <c r="Z19" s="62"/>
      <c r="AA19" s="62"/>
      <c r="AB19" s="60"/>
    </row>
    <row r="20" spans="1:28" ht="15" customHeight="1" x14ac:dyDescent="0.25">
      <c r="A20" s="58">
        <v>10</v>
      </c>
      <c r="B20" s="66" t="s">
        <v>735</v>
      </c>
      <c r="C20" s="67" t="s">
        <v>736</v>
      </c>
      <c r="D20" s="59" t="s">
        <v>737</v>
      </c>
      <c r="E20" s="66" t="s">
        <v>735</v>
      </c>
      <c r="F20" s="60" t="s">
        <v>738</v>
      </c>
      <c r="G20" s="62"/>
      <c r="H20" s="61">
        <v>1977</v>
      </c>
      <c r="I20" s="60" t="s">
        <v>679</v>
      </c>
      <c r="J20" s="60" t="s">
        <v>680</v>
      </c>
      <c r="K20" s="60">
        <v>25</v>
      </c>
      <c r="L20" s="62"/>
      <c r="M20" s="60">
        <v>1</v>
      </c>
      <c r="N20" s="60">
        <v>1</v>
      </c>
      <c r="O20" s="63" t="s">
        <v>681</v>
      </c>
      <c r="P20" s="63" t="s">
        <v>734</v>
      </c>
      <c r="Q20" s="62"/>
      <c r="R20" s="62"/>
      <c r="S20" s="62"/>
      <c r="T20" s="62"/>
      <c r="U20" s="62"/>
      <c r="V20" s="62"/>
      <c r="W20" s="62"/>
      <c r="X20" s="63" t="s">
        <v>734</v>
      </c>
      <c r="Y20" s="62"/>
      <c r="Z20" s="62"/>
      <c r="AA20" s="62"/>
      <c r="AB20" s="60"/>
    </row>
    <row r="21" spans="1:28" ht="15" customHeight="1" x14ac:dyDescent="0.25">
      <c r="A21" s="58">
        <v>11</v>
      </c>
      <c r="B21" s="66" t="s">
        <v>739</v>
      </c>
      <c r="C21" s="67" t="s">
        <v>740</v>
      </c>
      <c r="D21" s="59" t="s">
        <v>741</v>
      </c>
      <c r="E21" s="66" t="s">
        <v>739</v>
      </c>
      <c r="F21" s="60" t="s">
        <v>742</v>
      </c>
      <c r="G21" s="62"/>
      <c r="H21" s="61">
        <v>1972</v>
      </c>
      <c r="I21" s="60" t="s">
        <v>679</v>
      </c>
      <c r="J21" s="60" t="s">
        <v>687</v>
      </c>
      <c r="K21" s="60">
        <v>25</v>
      </c>
      <c r="L21" s="62"/>
      <c r="M21" s="60">
        <v>1</v>
      </c>
      <c r="N21" s="60">
        <v>1</v>
      </c>
      <c r="O21" s="63" t="s">
        <v>681</v>
      </c>
      <c r="P21" s="63" t="s">
        <v>711</v>
      </c>
      <c r="Q21" s="62"/>
      <c r="R21" s="62"/>
      <c r="S21" s="62"/>
      <c r="T21" s="62"/>
      <c r="U21" s="62"/>
      <c r="V21" s="62"/>
      <c r="W21" s="62"/>
      <c r="X21" s="63" t="s">
        <v>711</v>
      </c>
      <c r="Y21" s="62"/>
      <c r="Z21" s="62"/>
      <c r="AA21" s="62"/>
      <c r="AB21" s="60"/>
    </row>
    <row r="22" spans="1:28" ht="15" customHeight="1" x14ac:dyDescent="0.25">
      <c r="A22" s="58">
        <v>12</v>
      </c>
      <c r="B22" s="66" t="s">
        <v>743</v>
      </c>
      <c r="C22" s="67" t="s">
        <v>744</v>
      </c>
      <c r="D22" s="59" t="s">
        <v>745</v>
      </c>
      <c r="E22" s="66" t="s">
        <v>743</v>
      </c>
      <c r="F22" s="60" t="s">
        <v>746</v>
      </c>
      <c r="G22" s="62"/>
      <c r="H22" s="61">
        <v>1982</v>
      </c>
      <c r="I22" s="60" t="s">
        <v>679</v>
      </c>
      <c r="J22" s="60" t="s">
        <v>699</v>
      </c>
      <c r="K22" s="60">
        <v>25</v>
      </c>
      <c r="L22" s="62"/>
      <c r="M22" s="60">
        <v>1</v>
      </c>
      <c r="N22" s="60">
        <v>1</v>
      </c>
      <c r="O22" s="63" t="s">
        <v>681</v>
      </c>
      <c r="P22" s="63" t="s">
        <v>734</v>
      </c>
      <c r="Q22" s="62"/>
      <c r="R22" s="62"/>
      <c r="S22" s="62"/>
      <c r="T22" s="62"/>
      <c r="U22" s="62"/>
      <c r="V22" s="62"/>
      <c r="W22" s="62"/>
      <c r="X22" s="63" t="s">
        <v>734</v>
      </c>
      <c r="Y22" s="62"/>
      <c r="Z22" s="62"/>
      <c r="AA22" s="62"/>
      <c r="AB22" s="60"/>
    </row>
    <row r="23" spans="1:28" ht="15" customHeight="1" x14ac:dyDescent="0.25">
      <c r="A23" s="58">
        <v>13</v>
      </c>
      <c r="B23" s="66" t="s">
        <v>747</v>
      </c>
      <c r="C23" s="67" t="s">
        <v>748</v>
      </c>
      <c r="D23" s="59" t="s">
        <v>749</v>
      </c>
      <c r="E23" s="66" t="s">
        <v>747</v>
      </c>
      <c r="F23" s="60" t="s">
        <v>750</v>
      </c>
      <c r="G23" s="62"/>
      <c r="H23" s="61">
        <v>1972</v>
      </c>
      <c r="I23" s="60" t="s">
        <v>679</v>
      </c>
      <c r="J23" s="60" t="s">
        <v>699</v>
      </c>
      <c r="K23" s="60">
        <v>25</v>
      </c>
      <c r="L23" s="62"/>
      <c r="M23" s="60">
        <v>1</v>
      </c>
      <c r="N23" s="60">
        <v>1</v>
      </c>
      <c r="O23" s="63" t="s">
        <v>681</v>
      </c>
      <c r="P23" s="63" t="s">
        <v>734</v>
      </c>
      <c r="Q23" s="62"/>
      <c r="R23" s="62"/>
      <c r="S23" s="62"/>
      <c r="T23" s="62"/>
      <c r="U23" s="62"/>
      <c r="V23" s="62"/>
      <c r="W23" s="62"/>
      <c r="X23" s="63" t="s">
        <v>734</v>
      </c>
      <c r="Y23" s="62"/>
      <c r="Z23" s="62"/>
      <c r="AA23" s="62"/>
      <c r="AB23" s="60"/>
    </row>
    <row r="24" spans="1:28" ht="15" customHeight="1" x14ac:dyDescent="0.25">
      <c r="A24" s="58">
        <v>14</v>
      </c>
      <c r="B24" s="66" t="s">
        <v>751</v>
      </c>
      <c r="C24" s="67" t="s">
        <v>752</v>
      </c>
      <c r="D24" s="59" t="s">
        <v>753</v>
      </c>
      <c r="E24" s="66" t="s">
        <v>751</v>
      </c>
      <c r="F24" s="60" t="s">
        <v>754</v>
      </c>
      <c r="G24" s="62"/>
      <c r="H24" s="61">
        <v>1982</v>
      </c>
      <c r="I24" s="60" t="s">
        <v>679</v>
      </c>
      <c r="J24" s="60" t="s">
        <v>699</v>
      </c>
      <c r="K24" s="60">
        <v>10</v>
      </c>
      <c r="L24" s="62"/>
      <c r="M24" s="60">
        <v>1</v>
      </c>
      <c r="N24" s="60">
        <v>1</v>
      </c>
      <c r="O24" s="63" t="s">
        <v>681</v>
      </c>
      <c r="P24" s="63" t="s">
        <v>755</v>
      </c>
      <c r="Q24" s="62"/>
      <c r="R24" s="62"/>
      <c r="S24" s="62"/>
      <c r="T24" s="62"/>
      <c r="U24" s="62"/>
      <c r="V24" s="62"/>
      <c r="W24" s="62"/>
      <c r="X24" s="63" t="s">
        <v>756</v>
      </c>
      <c r="Y24" s="63" t="s">
        <v>757</v>
      </c>
      <c r="Z24" s="62"/>
      <c r="AA24" s="62"/>
      <c r="AB24" s="60"/>
    </row>
    <row r="25" spans="1:28" ht="15" customHeight="1" x14ac:dyDescent="0.25">
      <c r="A25" s="58">
        <v>15</v>
      </c>
      <c r="B25" s="66" t="s">
        <v>758</v>
      </c>
      <c r="C25" s="67" t="s">
        <v>759</v>
      </c>
      <c r="D25" s="59" t="s">
        <v>760</v>
      </c>
      <c r="E25" s="66" t="s">
        <v>758</v>
      </c>
      <c r="F25" s="60" t="s">
        <v>761</v>
      </c>
      <c r="G25" s="62"/>
      <c r="H25" s="61">
        <v>1972</v>
      </c>
      <c r="I25" s="60" t="s">
        <v>679</v>
      </c>
      <c r="J25" s="60" t="s">
        <v>699</v>
      </c>
      <c r="K25" s="60">
        <v>25</v>
      </c>
      <c r="L25" s="62"/>
      <c r="M25" s="60">
        <v>1</v>
      </c>
      <c r="N25" s="60">
        <v>1</v>
      </c>
      <c r="O25" s="63" t="s">
        <v>681</v>
      </c>
      <c r="P25" s="63" t="s">
        <v>734</v>
      </c>
      <c r="Q25" s="62"/>
      <c r="R25" s="62"/>
      <c r="S25" s="62"/>
      <c r="T25" s="62"/>
      <c r="U25" s="62"/>
      <c r="V25" s="62"/>
      <c r="W25" s="62"/>
      <c r="X25" s="63" t="s">
        <v>734</v>
      </c>
      <c r="Y25" s="62"/>
      <c r="Z25" s="62"/>
      <c r="AA25" s="62"/>
      <c r="AB25" s="60"/>
    </row>
    <row r="26" spans="1:28" ht="15" customHeight="1" x14ac:dyDescent="0.25">
      <c r="A26" s="58">
        <v>16</v>
      </c>
      <c r="B26" s="66" t="s">
        <v>762</v>
      </c>
      <c r="C26" s="67" t="s">
        <v>763</v>
      </c>
      <c r="D26" s="59" t="s">
        <v>764</v>
      </c>
      <c r="E26" s="66" t="s">
        <v>762</v>
      </c>
      <c r="F26" s="60" t="s">
        <v>765</v>
      </c>
      <c r="G26" s="62"/>
      <c r="H26" s="61">
        <v>1974</v>
      </c>
      <c r="I26" s="60" t="s">
        <v>679</v>
      </c>
      <c r="J26" s="60" t="s">
        <v>687</v>
      </c>
      <c r="K26" s="60">
        <v>37.5</v>
      </c>
      <c r="L26" s="62"/>
      <c r="M26" s="60">
        <v>1</v>
      </c>
      <c r="N26" s="60">
        <v>1</v>
      </c>
      <c r="O26" s="63" t="s">
        <v>681</v>
      </c>
      <c r="P26" s="63" t="s">
        <v>766</v>
      </c>
      <c r="Q26" s="62"/>
      <c r="R26" s="62"/>
      <c r="S26" s="62"/>
      <c r="T26" s="62"/>
      <c r="U26" s="62"/>
      <c r="V26" s="62"/>
      <c r="W26" s="62"/>
      <c r="X26" s="63" t="s">
        <v>766</v>
      </c>
      <c r="Y26" s="62"/>
      <c r="Z26" s="62"/>
      <c r="AA26" s="62"/>
      <c r="AB26" s="60"/>
    </row>
    <row r="27" spans="1:28" ht="15" customHeight="1" x14ac:dyDescent="0.25">
      <c r="A27" s="58">
        <v>17</v>
      </c>
      <c r="B27" s="66" t="s">
        <v>767</v>
      </c>
      <c r="C27" s="67" t="s">
        <v>768</v>
      </c>
      <c r="D27" s="59" t="s">
        <v>769</v>
      </c>
      <c r="E27" s="66" t="s">
        <v>767</v>
      </c>
      <c r="F27" s="60" t="s">
        <v>770</v>
      </c>
      <c r="G27" s="62"/>
      <c r="H27" s="61">
        <v>1974</v>
      </c>
      <c r="I27" s="60" t="s">
        <v>679</v>
      </c>
      <c r="J27" s="60" t="s">
        <v>699</v>
      </c>
      <c r="K27" s="60">
        <v>37.5</v>
      </c>
      <c r="L27" s="62"/>
      <c r="M27" s="60">
        <v>1</v>
      </c>
      <c r="N27" s="60">
        <v>1</v>
      </c>
      <c r="O27" s="63" t="s">
        <v>681</v>
      </c>
      <c r="P27" s="63" t="s">
        <v>766</v>
      </c>
      <c r="Q27" s="62"/>
      <c r="R27" s="62"/>
      <c r="S27" s="62"/>
      <c r="T27" s="62"/>
      <c r="U27" s="62"/>
      <c r="V27" s="62"/>
      <c r="W27" s="62"/>
      <c r="X27" s="63" t="s">
        <v>766</v>
      </c>
      <c r="Y27" s="62"/>
      <c r="Z27" s="62"/>
      <c r="AA27" s="62"/>
      <c r="AB27" s="60"/>
    </row>
    <row r="28" spans="1:28" ht="15" customHeight="1" x14ac:dyDescent="0.25">
      <c r="A28" s="58">
        <v>18</v>
      </c>
      <c r="B28" s="66" t="s">
        <v>771</v>
      </c>
      <c r="C28" s="67" t="s">
        <v>772</v>
      </c>
      <c r="D28" s="59" t="s">
        <v>773</v>
      </c>
      <c r="E28" s="66" t="s">
        <v>771</v>
      </c>
      <c r="F28" s="60" t="s">
        <v>774</v>
      </c>
      <c r="G28" s="62"/>
      <c r="H28" s="61">
        <v>1994</v>
      </c>
      <c r="I28" s="60" t="s">
        <v>679</v>
      </c>
      <c r="J28" s="60" t="s">
        <v>699</v>
      </c>
      <c r="K28" s="60">
        <v>37.5</v>
      </c>
      <c r="L28" s="62"/>
      <c r="M28" s="60">
        <v>1</v>
      </c>
      <c r="N28" s="60">
        <v>1</v>
      </c>
      <c r="O28" s="63" t="s">
        <v>681</v>
      </c>
      <c r="P28" s="63" t="s">
        <v>775</v>
      </c>
      <c r="Q28" s="62"/>
      <c r="R28" s="62"/>
      <c r="S28" s="62"/>
      <c r="T28" s="62"/>
      <c r="U28" s="62"/>
      <c r="V28" s="62"/>
      <c r="W28" s="62"/>
      <c r="X28" s="63" t="s">
        <v>775</v>
      </c>
      <c r="Y28" s="62"/>
      <c r="Z28" s="62"/>
      <c r="AA28" s="62"/>
      <c r="AB28" s="60"/>
    </row>
    <row r="29" spans="1:28" ht="15" customHeight="1" x14ac:dyDescent="0.25">
      <c r="A29" s="58">
        <v>19</v>
      </c>
      <c r="B29" s="66" t="s">
        <v>776</v>
      </c>
      <c r="C29" s="67" t="s">
        <v>777</v>
      </c>
      <c r="D29" s="59" t="s">
        <v>778</v>
      </c>
      <c r="E29" s="66" t="s">
        <v>776</v>
      </c>
      <c r="F29" s="60" t="s">
        <v>779</v>
      </c>
      <c r="G29" s="62"/>
      <c r="H29" s="61">
        <v>1972</v>
      </c>
      <c r="I29" s="60" t="s">
        <v>679</v>
      </c>
      <c r="J29" s="60" t="s">
        <v>699</v>
      </c>
      <c r="K29" s="60">
        <v>37.5</v>
      </c>
      <c r="L29" s="62"/>
      <c r="M29" s="60">
        <v>1</v>
      </c>
      <c r="N29" s="60">
        <v>1</v>
      </c>
      <c r="O29" s="63" t="s">
        <v>681</v>
      </c>
      <c r="P29" s="63" t="s">
        <v>766</v>
      </c>
      <c r="Q29" s="62"/>
      <c r="R29" s="62"/>
      <c r="S29" s="62"/>
      <c r="T29" s="62"/>
      <c r="U29" s="62"/>
      <c r="V29" s="62"/>
      <c r="W29" s="62"/>
      <c r="X29" s="63" t="s">
        <v>766</v>
      </c>
      <c r="Y29" s="62"/>
      <c r="Z29" s="62"/>
      <c r="AA29" s="62"/>
      <c r="AB29" s="60"/>
    </row>
    <row r="30" spans="1:28" ht="15" customHeight="1" x14ac:dyDescent="0.25">
      <c r="A30" s="58">
        <v>20</v>
      </c>
      <c r="B30" s="66" t="s">
        <v>780</v>
      </c>
      <c r="C30" s="67" t="s">
        <v>781</v>
      </c>
      <c r="D30" s="59" t="s">
        <v>782</v>
      </c>
      <c r="E30" s="66" t="s">
        <v>780</v>
      </c>
      <c r="F30" s="60" t="s">
        <v>783</v>
      </c>
      <c r="G30" s="62"/>
      <c r="H30" s="61">
        <v>2009</v>
      </c>
      <c r="I30" s="60" t="s">
        <v>679</v>
      </c>
      <c r="J30" s="60" t="s">
        <v>680</v>
      </c>
      <c r="K30" s="60">
        <v>50</v>
      </c>
      <c r="L30" s="62"/>
      <c r="M30" s="60">
        <v>1</v>
      </c>
      <c r="N30" s="60">
        <v>1</v>
      </c>
      <c r="O30" s="63" t="s">
        <v>681</v>
      </c>
      <c r="P30" s="63" t="s">
        <v>784</v>
      </c>
      <c r="Q30" s="62"/>
      <c r="R30" s="62"/>
      <c r="S30" s="62"/>
      <c r="T30" s="62"/>
      <c r="U30" s="62"/>
      <c r="V30" s="62"/>
      <c r="W30" s="62"/>
      <c r="X30" s="63" t="s">
        <v>784</v>
      </c>
      <c r="Y30" s="62"/>
      <c r="Z30" s="62"/>
      <c r="AA30" s="62"/>
      <c r="AB30" s="60"/>
    </row>
    <row r="31" spans="1:28" ht="15" customHeight="1" x14ac:dyDescent="0.25">
      <c r="A31" s="58">
        <v>21</v>
      </c>
      <c r="B31" s="66" t="s">
        <v>229</v>
      </c>
      <c r="C31" s="67" t="s">
        <v>785</v>
      </c>
      <c r="D31" s="59" t="s">
        <v>786</v>
      </c>
      <c r="E31" s="66" t="s">
        <v>229</v>
      </c>
      <c r="F31" s="60" t="s">
        <v>787</v>
      </c>
      <c r="G31" s="62"/>
      <c r="H31" s="61">
        <v>1972</v>
      </c>
      <c r="I31" s="60" t="s">
        <v>679</v>
      </c>
      <c r="J31" s="60" t="s">
        <v>710</v>
      </c>
      <c r="K31" s="60">
        <v>50</v>
      </c>
      <c r="L31" s="62"/>
      <c r="M31" s="60">
        <v>1</v>
      </c>
      <c r="N31" s="60">
        <v>1</v>
      </c>
      <c r="O31" s="63" t="s">
        <v>681</v>
      </c>
      <c r="P31" s="63" t="s">
        <v>788</v>
      </c>
      <c r="Q31" s="62"/>
      <c r="R31" s="62"/>
      <c r="S31" s="62"/>
      <c r="T31" s="62"/>
      <c r="U31" s="62"/>
      <c r="V31" s="62"/>
      <c r="W31" s="62"/>
      <c r="X31" s="63" t="s">
        <v>788</v>
      </c>
      <c r="Y31" s="62"/>
      <c r="Z31" s="62"/>
      <c r="AA31" s="62"/>
      <c r="AB31" s="60"/>
    </row>
    <row r="32" spans="1:28" ht="15" customHeight="1" x14ac:dyDescent="0.25">
      <c r="A32" s="58">
        <v>22</v>
      </c>
      <c r="B32" s="66" t="s">
        <v>218</v>
      </c>
      <c r="C32" s="67" t="s">
        <v>789</v>
      </c>
      <c r="D32" s="59" t="s">
        <v>790</v>
      </c>
      <c r="E32" s="66" t="s">
        <v>218</v>
      </c>
      <c r="F32" s="60" t="s">
        <v>791</v>
      </c>
      <c r="G32" s="62"/>
      <c r="H32" s="61">
        <v>1978</v>
      </c>
      <c r="I32" s="60" t="s">
        <v>679</v>
      </c>
      <c r="J32" s="60" t="s">
        <v>710</v>
      </c>
      <c r="K32" s="60">
        <v>50</v>
      </c>
      <c r="L32" s="62"/>
      <c r="M32" s="60">
        <v>1</v>
      </c>
      <c r="N32" s="60">
        <v>1</v>
      </c>
      <c r="O32" s="63" t="s">
        <v>681</v>
      </c>
      <c r="P32" s="63" t="s">
        <v>788</v>
      </c>
      <c r="Q32" s="62"/>
      <c r="R32" s="62"/>
      <c r="S32" s="62"/>
      <c r="T32" s="62"/>
      <c r="U32" s="62"/>
      <c r="V32" s="62"/>
      <c r="W32" s="62"/>
      <c r="X32" s="63" t="s">
        <v>788</v>
      </c>
      <c r="Y32" s="62"/>
      <c r="Z32" s="62"/>
      <c r="AA32" s="62"/>
      <c r="AB32" s="60"/>
    </row>
    <row r="33" spans="1:28" ht="15" customHeight="1" x14ac:dyDescent="0.25">
      <c r="A33" s="58">
        <v>23</v>
      </c>
      <c r="B33" s="66" t="s">
        <v>792</v>
      </c>
      <c r="C33" s="67" t="s">
        <v>793</v>
      </c>
      <c r="D33" s="59" t="s">
        <v>794</v>
      </c>
      <c r="E33" s="66" t="s">
        <v>792</v>
      </c>
      <c r="F33" s="60" t="s">
        <v>795</v>
      </c>
      <c r="G33" s="62"/>
      <c r="H33" s="61">
        <v>1973</v>
      </c>
      <c r="I33" s="60" t="s">
        <v>679</v>
      </c>
      <c r="J33" s="60" t="s">
        <v>680</v>
      </c>
      <c r="K33" s="60">
        <v>50</v>
      </c>
      <c r="L33" s="62"/>
      <c r="M33" s="60">
        <v>1</v>
      </c>
      <c r="N33" s="60">
        <v>1</v>
      </c>
      <c r="O33" s="63" t="s">
        <v>681</v>
      </c>
      <c r="P33" s="63" t="s">
        <v>784</v>
      </c>
      <c r="Q33" s="62"/>
      <c r="R33" s="62"/>
      <c r="S33" s="62"/>
      <c r="T33" s="62"/>
      <c r="U33" s="62"/>
      <c r="V33" s="62"/>
      <c r="W33" s="62"/>
      <c r="X33" s="63" t="s">
        <v>784</v>
      </c>
      <c r="Y33" s="62"/>
      <c r="Z33" s="62"/>
      <c r="AA33" s="62"/>
      <c r="AB33" s="60"/>
    </row>
    <row r="34" spans="1:28" ht="15" customHeight="1" x14ac:dyDescent="0.25">
      <c r="A34" s="58">
        <v>24</v>
      </c>
      <c r="B34" s="66" t="s">
        <v>266</v>
      </c>
      <c r="C34" s="67" t="s">
        <v>796</v>
      </c>
      <c r="D34" s="59" t="s">
        <v>797</v>
      </c>
      <c r="E34" s="66" t="s">
        <v>266</v>
      </c>
      <c r="F34" s="60" t="s">
        <v>798</v>
      </c>
      <c r="G34" s="62"/>
      <c r="H34" s="61">
        <v>1994</v>
      </c>
      <c r="I34" s="60" t="s">
        <v>689</v>
      </c>
      <c r="J34" s="60" t="s">
        <v>680</v>
      </c>
      <c r="K34" s="60">
        <v>50</v>
      </c>
      <c r="L34" s="62"/>
      <c r="M34" s="60">
        <v>1</v>
      </c>
      <c r="N34" s="60">
        <v>1</v>
      </c>
      <c r="O34" s="63" t="s">
        <v>681</v>
      </c>
      <c r="P34" s="63" t="s">
        <v>799</v>
      </c>
      <c r="Q34" s="62"/>
      <c r="R34" s="62"/>
      <c r="S34" s="62"/>
      <c r="T34" s="62"/>
      <c r="U34" s="62"/>
      <c r="V34" s="62"/>
      <c r="W34" s="62"/>
      <c r="X34" s="63" t="s">
        <v>799</v>
      </c>
      <c r="Y34" s="62"/>
      <c r="Z34" s="62"/>
      <c r="AA34" s="62"/>
      <c r="AB34" s="60"/>
    </row>
    <row r="35" spans="1:28" ht="15" customHeight="1" x14ac:dyDescent="0.25">
      <c r="A35" s="58">
        <v>25</v>
      </c>
      <c r="B35" s="66" t="s">
        <v>216</v>
      </c>
      <c r="C35" s="67" t="s">
        <v>800</v>
      </c>
      <c r="D35" s="59" t="s">
        <v>801</v>
      </c>
      <c r="E35" s="66" t="s">
        <v>216</v>
      </c>
      <c r="F35" s="60" t="s">
        <v>802</v>
      </c>
      <c r="G35" s="62"/>
      <c r="H35" s="61">
        <v>1976</v>
      </c>
      <c r="I35" s="60" t="s">
        <v>679</v>
      </c>
      <c r="J35" s="60" t="s">
        <v>710</v>
      </c>
      <c r="K35" s="60">
        <v>50</v>
      </c>
      <c r="L35" s="62"/>
      <c r="M35" s="60">
        <v>1</v>
      </c>
      <c r="N35" s="60">
        <v>1</v>
      </c>
      <c r="O35" s="63" t="s">
        <v>681</v>
      </c>
      <c r="P35" s="63" t="s">
        <v>788</v>
      </c>
      <c r="Q35" s="62"/>
      <c r="R35" s="62"/>
      <c r="S35" s="62"/>
      <c r="T35" s="62"/>
      <c r="U35" s="62"/>
      <c r="V35" s="62"/>
      <c r="W35" s="62"/>
      <c r="X35" s="63" t="s">
        <v>788</v>
      </c>
      <c r="Y35" s="62"/>
      <c r="Z35" s="62"/>
      <c r="AA35" s="62"/>
      <c r="AB35" s="60"/>
    </row>
    <row r="36" spans="1:28" ht="15" customHeight="1" x14ac:dyDescent="0.25">
      <c r="A36" s="58">
        <v>26</v>
      </c>
      <c r="B36" s="66" t="s">
        <v>803</v>
      </c>
      <c r="C36" s="67" t="s">
        <v>804</v>
      </c>
      <c r="D36" s="59" t="s">
        <v>805</v>
      </c>
      <c r="E36" s="66" t="s">
        <v>803</v>
      </c>
      <c r="F36" s="60" t="s">
        <v>806</v>
      </c>
      <c r="G36" s="62"/>
      <c r="H36" s="61">
        <v>1973</v>
      </c>
      <c r="I36" s="60" t="s">
        <v>807</v>
      </c>
      <c r="J36" s="60" t="s">
        <v>699</v>
      </c>
      <c r="K36" s="60">
        <v>25</v>
      </c>
      <c r="L36" s="62"/>
      <c r="M36" s="60">
        <v>1</v>
      </c>
      <c r="N36" s="60">
        <v>1</v>
      </c>
      <c r="O36" s="63" t="s">
        <v>681</v>
      </c>
      <c r="P36" s="63" t="s">
        <v>734</v>
      </c>
      <c r="Q36" s="62"/>
      <c r="R36" s="62"/>
      <c r="S36" s="62"/>
      <c r="T36" s="62"/>
      <c r="U36" s="62"/>
      <c r="V36" s="62"/>
      <c r="W36" s="62"/>
      <c r="X36" s="63" t="s">
        <v>734</v>
      </c>
      <c r="Y36" s="62"/>
      <c r="Z36" s="62"/>
      <c r="AA36" s="62"/>
      <c r="AB36" s="60"/>
    </row>
    <row r="37" spans="1:28" ht="15" customHeight="1" x14ac:dyDescent="0.25">
      <c r="A37" s="58">
        <v>27</v>
      </c>
      <c r="B37" s="66" t="s">
        <v>808</v>
      </c>
      <c r="C37" s="67" t="s">
        <v>809</v>
      </c>
      <c r="D37" s="59" t="s">
        <v>810</v>
      </c>
      <c r="E37" s="66" t="s">
        <v>808</v>
      </c>
      <c r="F37" s="60" t="s">
        <v>811</v>
      </c>
      <c r="G37" s="62"/>
      <c r="H37" s="61">
        <v>2002</v>
      </c>
      <c r="I37" s="60" t="s">
        <v>682</v>
      </c>
      <c r="J37" s="60" t="s">
        <v>699</v>
      </c>
      <c r="K37" s="60">
        <v>25</v>
      </c>
      <c r="L37" s="62"/>
      <c r="M37" s="60">
        <v>1</v>
      </c>
      <c r="N37" s="60">
        <v>1</v>
      </c>
      <c r="O37" s="63" t="s">
        <v>681</v>
      </c>
      <c r="P37" s="63" t="s">
        <v>734</v>
      </c>
      <c r="Q37" s="62"/>
      <c r="R37" s="62"/>
      <c r="S37" s="62"/>
      <c r="T37" s="62"/>
      <c r="U37" s="62"/>
      <c r="V37" s="62"/>
      <c r="W37" s="62"/>
      <c r="X37" s="63" t="s">
        <v>734</v>
      </c>
      <c r="Y37" s="62"/>
      <c r="Z37" s="62"/>
      <c r="AA37" s="62"/>
      <c r="AB37" s="60"/>
    </row>
    <row r="38" spans="1:28" ht="15" customHeight="1" x14ac:dyDescent="0.25">
      <c r="A38" s="58">
        <v>28</v>
      </c>
      <c r="B38" s="66" t="s">
        <v>812</v>
      </c>
      <c r="C38" s="67" t="s">
        <v>813</v>
      </c>
      <c r="D38" s="59" t="s">
        <v>814</v>
      </c>
      <c r="E38" s="66" t="s">
        <v>812</v>
      </c>
      <c r="F38" s="60" t="s">
        <v>815</v>
      </c>
      <c r="G38" s="62"/>
      <c r="H38" s="61">
        <v>1973</v>
      </c>
      <c r="I38" s="60" t="s">
        <v>679</v>
      </c>
      <c r="J38" s="60" t="s">
        <v>687</v>
      </c>
      <c r="K38" s="60">
        <v>37.5</v>
      </c>
      <c r="L38" s="62"/>
      <c r="M38" s="60">
        <v>1</v>
      </c>
      <c r="N38" s="60">
        <v>1</v>
      </c>
      <c r="O38" s="63" t="s">
        <v>681</v>
      </c>
      <c r="P38" s="63" t="s">
        <v>816</v>
      </c>
      <c r="Q38" s="62"/>
      <c r="R38" s="62"/>
      <c r="S38" s="62"/>
      <c r="T38" s="62"/>
      <c r="U38" s="62"/>
      <c r="V38" s="62"/>
      <c r="W38" s="62"/>
      <c r="X38" s="63" t="s">
        <v>816</v>
      </c>
      <c r="Y38" s="62"/>
      <c r="Z38" s="62"/>
      <c r="AA38" s="62"/>
      <c r="AB38" s="60"/>
    </row>
    <row r="39" spans="1:28" ht="15" customHeight="1" x14ac:dyDescent="0.25">
      <c r="A39" s="58">
        <v>29</v>
      </c>
      <c r="B39" s="66" t="s">
        <v>290</v>
      </c>
      <c r="C39" s="67" t="s">
        <v>817</v>
      </c>
      <c r="D39" s="59" t="s">
        <v>818</v>
      </c>
      <c r="E39" s="66" t="s">
        <v>290</v>
      </c>
      <c r="F39" s="60" t="s">
        <v>819</v>
      </c>
      <c r="G39" s="62"/>
      <c r="H39" s="61">
        <v>1992</v>
      </c>
      <c r="I39" s="60" t="s">
        <v>689</v>
      </c>
      <c r="J39" s="60" t="s">
        <v>680</v>
      </c>
      <c r="K39" s="60">
        <v>50</v>
      </c>
      <c r="L39" s="62"/>
      <c r="M39" s="60">
        <v>1</v>
      </c>
      <c r="N39" s="60">
        <v>1</v>
      </c>
      <c r="O39" s="63" t="s">
        <v>681</v>
      </c>
      <c r="P39" s="63" t="s">
        <v>788</v>
      </c>
      <c r="Q39" s="62"/>
      <c r="R39" s="62"/>
      <c r="S39" s="62"/>
      <c r="T39" s="62"/>
      <c r="U39" s="62"/>
      <c r="V39" s="62"/>
      <c r="W39" s="62"/>
      <c r="X39" s="63" t="s">
        <v>820</v>
      </c>
      <c r="Y39" s="63" t="s">
        <v>821</v>
      </c>
      <c r="Z39" s="62"/>
      <c r="AA39" s="62"/>
      <c r="AB39" s="60"/>
    </row>
    <row r="40" spans="1:28" ht="15" customHeight="1" x14ac:dyDescent="0.25">
      <c r="A40" s="58">
        <v>30</v>
      </c>
      <c r="B40" s="66" t="s">
        <v>822</v>
      </c>
      <c r="C40" s="67" t="s">
        <v>823</v>
      </c>
      <c r="D40" s="59" t="s">
        <v>824</v>
      </c>
      <c r="E40" s="66" t="s">
        <v>822</v>
      </c>
      <c r="F40" s="60" t="s">
        <v>825</v>
      </c>
      <c r="G40" s="62"/>
      <c r="H40" s="61">
        <v>1974</v>
      </c>
      <c r="I40" s="60" t="s">
        <v>679</v>
      </c>
      <c r="J40" s="60" t="s">
        <v>680</v>
      </c>
      <c r="K40" s="60">
        <v>50</v>
      </c>
      <c r="L40" s="62"/>
      <c r="M40" s="60">
        <v>1</v>
      </c>
      <c r="N40" s="60">
        <v>1</v>
      </c>
      <c r="O40" s="63" t="s">
        <v>681</v>
      </c>
      <c r="P40" s="63" t="s">
        <v>784</v>
      </c>
      <c r="Q40" s="62"/>
      <c r="R40" s="62"/>
      <c r="S40" s="62"/>
      <c r="T40" s="62"/>
      <c r="U40" s="62"/>
      <c r="V40" s="62"/>
      <c r="W40" s="62"/>
      <c r="X40" s="63" t="s">
        <v>784</v>
      </c>
      <c r="Y40" s="62"/>
      <c r="Z40" s="62"/>
      <c r="AA40" s="62"/>
      <c r="AB40" s="60"/>
    </row>
    <row r="41" spans="1:28" ht="15" customHeight="1" x14ac:dyDescent="0.25">
      <c r="A41" s="58">
        <v>31</v>
      </c>
      <c r="B41" s="66" t="s">
        <v>826</v>
      </c>
      <c r="C41" s="67" t="s">
        <v>827</v>
      </c>
      <c r="D41" s="59" t="s">
        <v>828</v>
      </c>
      <c r="E41" s="66" t="s">
        <v>826</v>
      </c>
      <c r="F41" s="60" t="s">
        <v>829</v>
      </c>
      <c r="G41" s="62"/>
      <c r="H41" s="61">
        <v>1997</v>
      </c>
      <c r="I41" s="60" t="s">
        <v>689</v>
      </c>
      <c r="J41" s="60" t="s">
        <v>680</v>
      </c>
      <c r="K41" s="60">
        <v>50</v>
      </c>
      <c r="L41" s="62"/>
      <c r="M41" s="60">
        <v>1</v>
      </c>
      <c r="N41" s="60">
        <v>1</v>
      </c>
      <c r="O41" s="63" t="s">
        <v>681</v>
      </c>
      <c r="P41" s="63" t="s">
        <v>830</v>
      </c>
      <c r="Q41" s="62"/>
      <c r="R41" s="62"/>
      <c r="S41" s="62"/>
      <c r="T41" s="62"/>
      <c r="U41" s="62"/>
      <c r="V41" s="62"/>
      <c r="W41" s="62"/>
      <c r="X41" s="63" t="s">
        <v>830</v>
      </c>
      <c r="Y41" s="62"/>
      <c r="Z41" s="62"/>
      <c r="AA41" s="62"/>
      <c r="AB41" s="60"/>
    </row>
    <row r="42" spans="1:28" ht="15" customHeight="1" x14ac:dyDescent="0.25">
      <c r="A42" s="58">
        <v>32</v>
      </c>
      <c r="B42" s="66" t="s">
        <v>311</v>
      </c>
      <c r="C42" s="67" t="s">
        <v>831</v>
      </c>
      <c r="D42" s="59" t="s">
        <v>832</v>
      </c>
      <c r="E42" s="66" t="s">
        <v>311</v>
      </c>
      <c r="F42" s="60" t="s">
        <v>833</v>
      </c>
      <c r="G42" s="62"/>
      <c r="H42" s="61">
        <v>1993</v>
      </c>
      <c r="I42" s="60" t="s">
        <v>689</v>
      </c>
      <c r="J42" s="60" t="s">
        <v>687</v>
      </c>
      <c r="K42" s="60">
        <v>50</v>
      </c>
      <c r="L42" s="62"/>
      <c r="M42" s="60">
        <v>1</v>
      </c>
      <c r="N42" s="60">
        <v>1</v>
      </c>
      <c r="O42" s="63" t="s">
        <v>681</v>
      </c>
      <c r="P42" s="63" t="s">
        <v>788</v>
      </c>
      <c r="Q42" s="62"/>
      <c r="R42" s="62"/>
      <c r="S42" s="62"/>
      <c r="T42" s="62"/>
      <c r="U42" s="62"/>
      <c r="V42" s="62"/>
      <c r="W42" s="62"/>
      <c r="X42" s="63" t="s">
        <v>788</v>
      </c>
      <c r="Y42" s="62"/>
      <c r="Z42" s="62"/>
      <c r="AA42" s="62"/>
      <c r="AB42" s="60"/>
    </row>
    <row r="43" spans="1:28" ht="15" customHeight="1" x14ac:dyDescent="0.25">
      <c r="A43" s="58">
        <v>33</v>
      </c>
      <c r="B43" s="66" t="s">
        <v>249</v>
      </c>
      <c r="C43" s="67" t="s">
        <v>834</v>
      </c>
      <c r="D43" s="59" t="s">
        <v>835</v>
      </c>
      <c r="E43" s="66" t="s">
        <v>249</v>
      </c>
      <c r="F43" s="60" t="s">
        <v>836</v>
      </c>
      <c r="G43" s="62"/>
      <c r="H43" s="61">
        <v>1995</v>
      </c>
      <c r="I43" s="60" t="s">
        <v>689</v>
      </c>
      <c r="J43" s="60" t="s">
        <v>687</v>
      </c>
      <c r="K43" s="60">
        <v>50</v>
      </c>
      <c r="L43" s="62"/>
      <c r="M43" s="60">
        <v>1</v>
      </c>
      <c r="N43" s="60">
        <v>1</v>
      </c>
      <c r="O43" s="63" t="s">
        <v>681</v>
      </c>
      <c r="P43" s="63" t="s">
        <v>788</v>
      </c>
      <c r="Q43" s="62"/>
      <c r="R43" s="62"/>
      <c r="S43" s="62"/>
      <c r="T43" s="62"/>
      <c r="U43" s="62"/>
      <c r="V43" s="62"/>
      <c r="W43" s="62"/>
      <c r="X43" s="63" t="s">
        <v>788</v>
      </c>
      <c r="Y43" s="62"/>
      <c r="Z43" s="62"/>
      <c r="AA43" s="62"/>
      <c r="AB43" s="60"/>
    </row>
    <row r="44" spans="1:28" ht="15" customHeight="1" x14ac:dyDescent="0.25">
      <c r="A44" s="58">
        <v>34</v>
      </c>
      <c r="B44" s="66" t="s">
        <v>321</v>
      </c>
      <c r="C44" s="67" t="s">
        <v>837</v>
      </c>
      <c r="D44" s="59" t="s">
        <v>838</v>
      </c>
      <c r="E44" s="66" t="s">
        <v>321</v>
      </c>
      <c r="F44" s="60" t="s">
        <v>839</v>
      </c>
      <c r="G44" s="62"/>
      <c r="H44" s="61">
        <v>1994</v>
      </c>
      <c r="I44" s="60" t="s">
        <v>689</v>
      </c>
      <c r="J44" s="60" t="s">
        <v>687</v>
      </c>
      <c r="K44" s="60">
        <v>50</v>
      </c>
      <c r="L44" s="62"/>
      <c r="M44" s="60">
        <v>1</v>
      </c>
      <c r="N44" s="60">
        <v>1</v>
      </c>
      <c r="O44" s="63" t="s">
        <v>681</v>
      </c>
      <c r="P44" s="63" t="s">
        <v>788</v>
      </c>
      <c r="Q44" s="62"/>
      <c r="R44" s="62"/>
      <c r="S44" s="62"/>
      <c r="T44" s="62"/>
      <c r="U44" s="62"/>
      <c r="V44" s="62"/>
      <c r="W44" s="62"/>
      <c r="X44" s="63" t="s">
        <v>840</v>
      </c>
      <c r="Y44" s="63" t="s">
        <v>830</v>
      </c>
      <c r="Z44" s="62"/>
      <c r="AA44" s="62"/>
      <c r="AB44" s="60"/>
    </row>
    <row r="45" spans="1:28" ht="15" customHeight="1" x14ac:dyDescent="0.25">
      <c r="A45" s="58">
        <v>35</v>
      </c>
      <c r="B45" s="66" t="s">
        <v>360</v>
      </c>
      <c r="C45" s="67" t="s">
        <v>841</v>
      </c>
      <c r="D45" s="59" t="s">
        <v>842</v>
      </c>
      <c r="E45" s="66" t="s">
        <v>360</v>
      </c>
      <c r="F45" s="60" t="s">
        <v>843</v>
      </c>
      <c r="G45" s="62"/>
      <c r="H45" s="61">
        <v>1997</v>
      </c>
      <c r="I45" s="60" t="s">
        <v>689</v>
      </c>
      <c r="J45" s="60" t="s">
        <v>687</v>
      </c>
      <c r="K45" s="60">
        <v>50</v>
      </c>
      <c r="L45" s="62"/>
      <c r="M45" s="60">
        <v>1</v>
      </c>
      <c r="N45" s="60">
        <v>1</v>
      </c>
      <c r="O45" s="63" t="s">
        <v>681</v>
      </c>
      <c r="P45" s="63" t="s">
        <v>788</v>
      </c>
      <c r="Q45" s="62"/>
      <c r="R45" s="62"/>
      <c r="S45" s="62"/>
      <c r="T45" s="62"/>
      <c r="U45" s="62"/>
      <c r="V45" s="62"/>
      <c r="W45" s="62"/>
      <c r="X45" s="63" t="s">
        <v>788</v>
      </c>
      <c r="Y45" s="62"/>
      <c r="Z45" s="62"/>
      <c r="AA45" s="62"/>
      <c r="AB45" s="60"/>
    </row>
    <row r="46" spans="1:28" ht="15" customHeight="1" x14ac:dyDescent="0.25">
      <c r="A46" s="58">
        <v>36</v>
      </c>
      <c r="B46" s="66" t="s">
        <v>398</v>
      </c>
      <c r="C46" s="67" t="s">
        <v>844</v>
      </c>
      <c r="D46" s="59" t="s">
        <v>845</v>
      </c>
      <c r="E46" s="66" t="s">
        <v>398</v>
      </c>
      <c r="F46" s="60" t="s">
        <v>846</v>
      </c>
      <c r="G46" s="62"/>
      <c r="H46" s="61">
        <v>1994</v>
      </c>
      <c r="I46" s="60" t="s">
        <v>689</v>
      </c>
      <c r="J46" s="60" t="s">
        <v>680</v>
      </c>
      <c r="K46" s="60">
        <v>75</v>
      </c>
      <c r="L46" s="62"/>
      <c r="M46" s="60">
        <v>1</v>
      </c>
      <c r="N46" s="60">
        <v>1</v>
      </c>
      <c r="O46" s="63" t="s">
        <v>681</v>
      </c>
      <c r="P46" s="63" t="s">
        <v>847</v>
      </c>
      <c r="Q46" s="62"/>
      <c r="R46" s="62"/>
      <c r="S46" s="62"/>
      <c r="T46" s="62"/>
      <c r="U46" s="62"/>
      <c r="V46" s="62"/>
      <c r="W46" s="62"/>
      <c r="X46" s="63" t="s">
        <v>847</v>
      </c>
      <c r="Y46" s="62"/>
      <c r="Z46" s="62"/>
      <c r="AA46" s="62"/>
      <c r="AB46" s="60"/>
    </row>
    <row r="47" spans="1:28" ht="15" customHeight="1" x14ac:dyDescent="0.25">
      <c r="A47" s="58">
        <v>37</v>
      </c>
      <c r="B47" s="66" t="s">
        <v>394</v>
      </c>
      <c r="C47" s="67" t="s">
        <v>848</v>
      </c>
      <c r="D47" s="59" t="s">
        <v>849</v>
      </c>
      <c r="E47" s="66" t="s">
        <v>394</v>
      </c>
      <c r="F47" s="60" t="s">
        <v>850</v>
      </c>
      <c r="G47" s="62"/>
      <c r="H47" s="61">
        <v>1973</v>
      </c>
      <c r="I47" s="60" t="s">
        <v>679</v>
      </c>
      <c r="J47" s="60" t="s">
        <v>710</v>
      </c>
      <c r="K47" s="60">
        <v>63</v>
      </c>
      <c r="L47" s="62"/>
      <c r="M47" s="60">
        <v>1</v>
      </c>
      <c r="N47" s="60">
        <v>1</v>
      </c>
      <c r="O47" s="63" t="s">
        <v>681</v>
      </c>
      <c r="P47" s="63" t="s">
        <v>711</v>
      </c>
      <c r="Q47" s="62"/>
      <c r="R47" s="62"/>
      <c r="S47" s="62"/>
      <c r="T47" s="62"/>
      <c r="U47" s="62"/>
      <c r="V47" s="62"/>
      <c r="W47" s="62"/>
      <c r="X47" s="63" t="s">
        <v>711</v>
      </c>
      <c r="Y47" s="62"/>
      <c r="Z47" s="62"/>
      <c r="AA47" s="62"/>
      <c r="AB47" s="60"/>
    </row>
    <row r="48" spans="1:28" ht="15" customHeight="1" x14ac:dyDescent="0.25">
      <c r="A48" s="58">
        <v>38</v>
      </c>
      <c r="B48" s="66" t="s">
        <v>851</v>
      </c>
      <c r="C48" s="67" t="s">
        <v>852</v>
      </c>
      <c r="D48" s="59" t="s">
        <v>853</v>
      </c>
      <c r="E48" s="66" t="s">
        <v>851</v>
      </c>
      <c r="F48" s="60" t="s">
        <v>854</v>
      </c>
      <c r="G48" s="62"/>
      <c r="H48" s="61">
        <v>1976</v>
      </c>
      <c r="I48" s="60" t="s">
        <v>682</v>
      </c>
      <c r="J48" s="60" t="s">
        <v>687</v>
      </c>
      <c r="K48" s="60">
        <v>63</v>
      </c>
      <c r="L48" s="62"/>
      <c r="M48" s="60">
        <v>1</v>
      </c>
      <c r="N48" s="60">
        <v>1</v>
      </c>
      <c r="O48" s="63" t="s">
        <v>681</v>
      </c>
      <c r="P48" s="63" t="s">
        <v>855</v>
      </c>
      <c r="Q48" s="62"/>
      <c r="R48" s="62"/>
      <c r="S48" s="62"/>
      <c r="T48" s="62"/>
      <c r="U48" s="62"/>
      <c r="V48" s="62"/>
      <c r="W48" s="62"/>
      <c r="X48" s="63" t="s">
        <v>855</v>
      </c>
      <c r="Y48" s="62"/>
      <c r="Z48" s="62"/>
      <c r="AA48" s="62"/>
      <c r="AB48" s="60"/>
    </row>
    <row r="49" spans="1:28" ht="15" customHeight="1" x14ac:dyDescent="0.25">
      <c r="A49" s="58">
        <v>39</v>
      </c>
      <c r="B49" s="66" t="s">
        <v>274</v>
      </c>
      <c r="C49" s="67" t="s">
        <v>856</v>
      </c>
      <c r="D49" s="59" t="s">
        <v>857</v>
      </c>
      <c r="E49" s="66" t="s">
        <v>274</v>
      </c>
      <c r="F49" s="60" t="s">
        <v>858</v>
      </c>
      <c r="G49" s="62"/>
      <c r="H49" s="61">
        <v>1991</v>
      </c>
      <c r="I49" s="60" t="s">
        <v>689</v>
      </c>
      <c r="J49" s="60" t="s">
        <v>687</v>
      </c>
      <c r="K49" s="60">
        <v>50</v>
      </c>
      <c r="L49" s="62"/>
      <c r="M49" s="60">
        <v>1</v>
      </c>
      <c r="N49" s="60">
        <v>1</v>
      </c>
      <c r="O49" s="63" t="s">
        <v>681</v>
      </c>
      <c r="P49" s="63" t="s">
        <v>788</v>
      </c>
      <c r="Q49" s="62"/>
      <c r="R49" s="62"/>
      <c r="S49" s="62"/>
      <c r="T49" s="62"/>
      <c r="U49" s="62"/>
      <c r="V49" s="62"/>
      <c r="W49" s="62"/>
      <c r="X49" s="63" t="s">
        <v>859</v>
      </c>
      <c r="Y49" s="63" t="s">
        <v>860</v>
      </c>
      <c r="Z49" s="62"/>
      <c r="AA49" s="62"/>
      <c r="AB49" s="60"/>
    </row>
    <row r="50" spans="1:28" ht="15" customHeight="1" x14ac:dyDescent="0.25">
      <c r="A50" s="58">
        <v>40</v>
      </c>
      <c r="B50" s="66" t="s">
        <v>209</v>
      </c>
      <c r="C50" s="67" t="s">
        <v>861</v>
      </c>
      <c r="D50" s="59" t="s">
        <v>862</v>
      </c>
      <c r="E50" s="66" t="s">
        <v>209</v>
      </c>
      <c r="F50" s="60" t="s">
        <v>863</v>
      </c>
      <c r="G50" s="62"/>
      <c r="H50" s="61">
        <v>1972</v>
      </c>
      <c r="I50" s="62"/>
      <c r="J50" s="60" t="s">
        <v>687</v>
      </c>
      <c r="K50" s="60">
        <v>50</v>
      </c>
      <c r="L50" s="62"/>
      <c r="M50" s="60">
        <v>1</v>
      </c>
      <c r="N50" s="60">
        <v>1</v>
      </c>
      <c r="O50" s="63" t="s">
        <v>681</v>
      </c>
      <c r="P50" s="63" t="s">
        <v>864</v>
      </c>
      <c r="Q50" s="62"/>
      <c r="R50" s="62"/>
      <c r="S50" s="62"/>
      <c r="T50" s="62"/>
      <c r="U50" s="62"/>
      <c r="V50" s="62"/>
      <c r="W50" s="62"/>
      <c r="X50" s="63" t="s">
        <v>864</v>
      </c>
      <c r="Y50" s="62"/>
      <c r="Z50" s="62"/>
      <c r="AA50" s="62"/>
      <c r="AB50" s="60"/>
    </row>
    <row r="51" spans="1:28" ht="15" customHeight="1" x14ac:dyDescent="0.25">
      <c r="A51" s="58">
        <v>41</v>
      </c>
      <c r="B51" s="66" t="s">
        <v>324</v>
      </c>
      <c r="C51" s="67" t="s">
        <v>865</v>
      </c>
      <c r="D51" s="59" t="s">
        <v>866</v>
      </c>
      <c r="E51" s="66" t="s">
        <v>324</v>
      </c>
      <c r="F51" s="60" t="s">
        <v>867</v>
      </c>
      <c r="G51" s="62"/>
      <c r="H51" s="61">
        <v>1994</v>
      </c>
      <c r="I51" s="60" t="s">
        <v>689</v>
      </c>
      <c r="J51" s="60" t="s">
        <v>687</v>
      </c>
      <c r="K51" s="60">
        <v>50</v>
      </c>
      <c r="L51" s="62"/>
      <c r="M51" s="60">
        <v>1</v>
      </c>
      <c r="N51" s="60">
        <v>1</v>
      </c>
      <c r="O51" s="63" t="s">
        <v>681</v>
      </c>
      <c r="P51" s="63" t="s">
        <v>864</v>
      </c>
      <c r="Q51" s="62"/>
      <c r="R51" s="62"/>
      <c r="S51" s="62"/>
      <c r="T51" s="62"/>
      <c r="U51" s="62"/>
      <c r="V51" s="62"/>
      <c r="W51" s="62"/>
      <c r="X51" s="63" t="s">
        <v>868</v>
      </c>
      <c r="Y51" s="63" t="s">
        <v>869</v>
      </c>
      <c r="Z51" s="62"/>
      <c r="AA51" s="62"/>
      <c r="AB51" s="60"/>
    </row>
    <row r="52" spans="1:28" ht="15" customHeight="1" x14ac:dyDescent="0.25">
      <c r="A52" s="58">
        <v>42</v>
      </c>
      <c r="B52" s="66" t="s">
        <v>256</v>
      </c>
      <c r="C52" s="67" t="s">
        <v>870</v>
      </c>
      <c r="D52" s="59" t="s">
        <v>871</v>
      </c>
      <c r="E52" s="66" t="s">
        <v>256</v>
      </c>
      <c r="F52" s="60" t="s">
        <v>872</v>
      </c>
      <c r="G52" s="62"/>
      <c r="H52" s="61">
        <v>1994</v>
      </c>
      <c r="I52" s="60" t="s">
        <v>689</v>
      </c>
      <c r="J52" s="60" t="s">
        <v>687</v>
      </c>
      <c r="K52" s="60">
        <v>50</v>
      </c>
      <c r="L52" s="62"/>
      <c r="M52" s="60">
        <v>1</v>
      </c>
      <c r="N52" s="60">
        <v>1</v>
      </c>
      <c r="O52" s="63" t="s">
        <v>681</v>
      </c>
      <c r="P52" s="63" t="s">
        <v>788</v>
      </c>
      <c r="Q52" s="62"/>
      <c r="R52" s="62"/>
      <c r="S52" s="62"/>
      <c r="T52" s="62"/>
      <c r="U52" s="62"/>
      <c r="V52" s="62"/>
      <c r="W52" s="62"/>
      <c r="X52" s="63" t="s">
        <v>873</v>
      </c>
      <c r="Y52" s="63" t="s">
        <v>874</v>
      </c>
      <c r="Z52" s="62"/>
      <c r="AA52" s="62"/>
      <c r="AB52" s="60"/>
    </row>
    <row r="53" spans="1:28" ht="15" customHeight="1" x14ac:dyDescent="0.25">
      <c r="A53" s="58">
        <v>43</v>
      </c>
      <c r="B53" s="66" t="s">
        <v>227</v>
      </c>
      <c r="C53" s="67" t="s">
        <v>875</v>
      </c>
      <c r="D53" s="59" t="s">
        <v>876</v>
      </c>
      <c r="E53" s="66" t="s">
        <v>227</v>
      </c>
      <c r="F53" s="60" t="s">
        <v>877</v>
      </c>
      <c r="G53" s="62"/>
      <c r="H53" s="61">
        <v>1974</v>
      </c>
      <c r="I53" s="60" t="s">
        <v>679</v>
      </c>
      <c r="J53" s="60" t="s">
        <v>680</v>
      </c>
      <c r="K53" s="60">
        <v>50</v>
      </c>
      <c r="L53" s="62"/>
      <c r="M53" s="60">
        <v>1</v>
      </c>
      <c r="N53" s="60">
        <v>1</v>
      </c>
      <c r="O53" s="63" t="s">
        <v>681</v>
      </c>
      <c r="P53" s="63" t="s">
        <v>788</v>
      </c>
      <c r="Q53" s="62"/>
      <c r="R53" s="62"/>
      <c r="S53" s="62"/>
      <c r="T53" s="62"/>
      <c r="U53" s="62"/>
      <c r="V53" s="62"/>
      <c r="W53" s="62"/>
      <c r="X53" s="63" t="s">
        <v>788</v>
      </c>
      <c r="Y53" s="62"/>
      <c r="Z53" s="62"/>
      <c r="AA53" s="62"/>
      <c r="AB53" s="60"/>
    </row>
    <row r="54" spans="1:28" ht="15" customHeight="1" x14ac:dyDescent="0.25">
      <c r="A54" s="58">
        <v>44</v>
      </c>
      <c r="B54" s="66" t="s">
        <v>878</v>
      </c>
      <c r="C54" s="67" t="s">
        <v>879</v>
      </c>
      <c r="D54" s="59" t="s">
        <v>880</v>
      </c>
      <c r="E54" s="66" t="s">
        <v>878</v>
      </c>
      <c r="F54" s="60" t="s">
        <v>881</v>
      </c>
      <c r="G54" s="62"/>
      <c r="H54" s="61">
        <v>1974</v>
      </c>
      <c r="I54" s="60" t="s">
        <v>679</v>
      </c>
      <c r="J54" s="60" t="s">
        <v>680</v>
      </c>
      <c r="K54" s="60">
        <v>50</v>
      </c>
      <c r="L54" s="62"/>
      <c r="M54" s="60">
        <v>4</v>
      </c>
      <c r="N54" s="60">
        <v>1</v>
      </c>
      <c r="O54" s="63" t="s">
        <v>681</v>
      </c>
      <c r="P54" s="63" t="s">
        <v>784</v>
      </c>
      <c r="Q54" s="62"/>
      <c r="R54" s="62"/>
      <c r="S54" s="62"/>
      <c r="T54" s="62"/>
      <c r="U54" s="62"/>
      <c r="V54" s="62"/>
      <c r="W54" s="62"/>
      <c r="X54" s="63" t="s">
        <v>784</v>
      </c>
      <c r="Y54" s="62"/>
      <c r="Z54" s="62"/>
      <c r="AA54" s="62"/>
      <c r="AB54" s="60"/>
    </row>
    <row r="55" spans="1:28" ht="15" customHeight="1" x14ac:dyDescent="0.25">
      <c r="A55" s="58">
        <v>45</v>
      </c>
      <c r="B55" s="66" t="s">
        <v>364</v>
      </c>
      <c r="C55" s="67" t="s">
        <v>882</v>
      </c>
      <c r="D55" s="59" t="s">
        <v>883</v>
      </c>
      <c r="E55" s="66" t="s">
        <v>364</v>
      </c>
      <c r="F55" s="60" t="s">
        <v>884</v>
      </c>
      <c r="G55" s="62"/>
      <c r="H55" s="61">
        <v>2000</v>
      </c>
      <c r="I55" s="60" t="s">
        <v>689</v>
      </c>
      <c r="J55" s="60" t="s">
        <v>680</v>
      </c>
      <c r="K55" s="60">
        <v>50</v>
      </c>
      <c r="L55" s="62"/>
      <c r="M55" s="60">
        <v>1</v>
      </c>
      <c r="N55" s="60">
        <v>1</v>
      </c>
      <c r="O55" s="63" t="s">
        <v>681</v>
      </c>
      <c r="P55" s="63" t="s">
        <v>788</v>
      </c>
      <c r="Q55" s="62"/>
      <c r="R55" s="62"/>
      <c r="S55" s="62"/>
      <c r="T55" s="62"/>
      <c r="U55" s="62"/>
      <c r="V55" s="62"/>
      <c r="W55" s="62"/>
      <c r="X55" s="63" t="s">
        <v>788</v>
      </c>
      <c r="Y55" s="62"/>
      <c r="Z55" s="62"/>
      <c r="AA55" s="62"/>
      <c r="AB55" s="60"/>
    </row>
    <row r="56" spans="1:28" ht="15" customHeight="1" x14ac:dyDescent="0.25">
      <c r="A56" s="58">
        <v>46</v>
      </c>
      <c r="B56" s="66" t="s">
        <v>232</v>
      </c>
      <c r="C56" s="67" t="s">
        <v>885</v>
      </c>
      <c r="D56" s="59" t="s">
        <v>886</v>
      </c>
      <c r="E56" s="66" t="s">
        <v>232</v>
      </c>
      <c r="F56" s="60" t="s">
        <v>887</v>
      </c>
      <c r="G56" s="62"/>
      <c r="H56" s="61">
        <v>1975</v>
      </c>
      <c r="I56" s="60" t="s">
        <v>679</v>
      </c>
      <c r="J56" s="60" t="s">
        <v>680</v>
      </c>
      <c r="K56" s="60">
        <v>50</v>
      </c>
      <c r="L56" s="62"/>
      <c r="M56" s="60">
        <v>1</v>
      </c>
      <c r="N56" s="60">
        <v>1</v>
      </c>
      <c r="O56" s="63" t="s">
        <v>681</v>
      </c>
      <c r="P56" s="63" t="s">
        <v>788</v>
      </c>
      <c r="Q56" s="62"/>
      <c r="R56" s="62"/>
      <c r="S56" s="62"/>
      <c r="T56" s="62"/>
      <c r="U56" s="62"/>
      <c r="V56" s="62"/>
      <c r="W56" s="62"/>
      <c r="X56" s="63" t="s">
        <v>788</v>
      </c>
      <c r="Y56" s="62"/>
      <c r="Z56" s="62"/>
      <c r="AA56" s="62"/>
      <c r="AB56" s="60"/>
    </row>
    <row r="57" spans="1:28" ht="15" customHeight="1" x14ac:dyDescent="0.25">
      <c r="A57" s="58">
        <v>47</v>
      </c>
      <c r="B57" s="66" t="s">
        <v>240</v>
      </c>
      <c r="C57" s="67" t="s">
        <v>888</v>
      </c>
      <c r="D57" s="59" t="s">
        <v>889</v>
      </c>
      <c r="E57" s="66" t="s">
        <v>240</v>
      </c>
      <c r="F57" s="60" t="s">
        <v>890</v>
      </c>
      <c r="G57" s="62"/>
      <c r="H57" s="61">
        <v>1974</v>
      </c>
      <c r="I57" s="60" t="s">
        <v>679</v>
      </c>
      <c r="J57" s="60" t="s">
        <v>680</v>
      </c>
      <c r="K57" s="60">
        <v>50</v>
      </c>
      <c r="L57" s="62"/>
      <c r="M57" s="60">
        <v>1</v>
      </c>
      <c r="N57" s="60">
        <v>1</v>
      </c>
      <c r="O57" s="63" t="s">
        <v>681</v>
      </c>
      <c r="P57" s="63" t="s">
        <v>788</v>
      </c>
      <c r="Q57" s="62"/>
      <c r="R57" s="62"/>
      <c r="S57" s="62"/>
      <c r="T57" s="62"/>
      <c r="U57" s="62"/>
      <c r="V57" s="62"/>
      <c r="W57" s="62"/>
      <c r="X57" s="63" t="s">
        <v>788</v>
      </c>
      <c r="Y57" s="62"/>
      <c r="Z57" s="62"/>
      <c r="AA57" s="62"/>
      <c r="AB57" s="60"/>
    </row>
    <row r="58" spans="1:28" ht="15" customHeight="1" x14ac:dyDescent="0.25">
      <c r="A58" s="58">
        <v>48</v>
      </c>
      <c r="B58" s="66" t="s">
        <v>386</v>
      </c>
      <c r="C58" s="67" t="s">
        <v>891</v>
      </c>
      <c r="D58" s="59" t="s">
        <v>892</v>
      </c>
      <c r="E58" s="66" t="s">
        <v>386</v>
      </c>
      <c r="F58" s="60" t="s">
        <v>893</v>
      </c>
      <c r="G58" s="62"/>
      <c r="H58" s="61">
        <v>2001</v>
      </c>
      <c r="I58" s="60" t="s">
        <v>689</v>
      </c>
      <c r="J58" s="60" t="s">
        <v>687</v>
      </c>
      <c r="K58" s="60">
        <v>50</v>
      </c>
      <c r="L58" s="62"/>
      <c r="M58" s="60">
        <v>1</v>
      </c>
      <c r="N58" s="60">
        <v>1</v>
      </c>
      <c r="O58" s="63" t="s">
        <v>681</v>
      </c>
      <c r="P58" s="63" t="s">
        <v>788</v>
      </c>
      <c r="Q58" s="62"/>
      <c r="R58" s="62"/>
      <c r="S58" s="62"/>
      <c r="T58" s="62"/>
      <c r="U58" s="62"/>
      <c r="V58" s="62"/>
      <c r="W58" s="62"/>
      <c r="X58" s="63" t="s">
        <v>788</v>
      </c>
      <c r="Y58" s="62"/>
      <c r="Z58" s="62"/>
      <c r="AA58" s="62"/>
      <c r="AB58" s="60"/>
    </row>
    <row r="59" spans="1:28" ht="15" customHeight="1" x14ac:dyDescent="0.25">
      <c r="A59" s="58">
        <v>49</v>
      </c>
      <c r="B59" s="66" t="s">
        <v>279</v>
      </c>
      <c r="C59" s="67" t="s">
        <v>894</v>
      </c>
      <c r="D59" s="59" t="s">
        <v>895</v>
      </c>
      <c r="E59" s="66" t="s">
        <v>279</v>
      </c>
      <c r="F59" s="60" t="s">
        <v>896</v>
      </c>
      <c r="G59" s="62"/>
      <c r="H59" s="61">
        <v>1991</v>
      </c>
      <c r="I59" s="60" t="s">
        <v>689</v>
      </c>
      <c r="J59" s="60" t="s">
        <v>687</v>
      </c>
      <c r="K59" s="60">
        <v>50</v>
      </c>
      <c r="L59" s="62"/>
      <c r="M59" s="60">
        <v>1</v>
      </c>
      <c r="N59" s="60">
        <v>1</v>
      </c>
      <c r="O59" s="63" t="s">
        <v>681</v>
      </c>
      <c r="P59" s="63" t="s">
        <v>788</v>
      </c>
      <c r="Q59" s="62"/>
      <c r="R59" s="62"/>
      <c r="S59" s="62"/>
      <c r="T59" s="62"/>
      <c r="U59" s="62"/>
      <c r="V59" s="62"/>
      <c r="W59" s="62"/>
      <c r="X59" s="63" t="s">
        <v>897</v>
      </c>
      <c r="Y59" s="63" t="s">
        <v>898</v>
      </c>
      <c r="Z59" s="62"/>
      <c r="AA59" s="62"/>
      <c r="AB59" s="60"/>
    </row>
    <row r="60" spans="1:28" ht="15" customHeight="1" x14ac:dyDescent="0.25">
      <c r="A60" s="58">
        <v>50</v>
      </c>
      <c r="B60" s="66" t="s">
        <v>899</v>
      </c>
      <c r="C60" s="67" t="s">
        <v>900</v>
      </c>
      <c r="D60" s="59" t="s">
        <v>901</v>
      </c>
      <c r="E60" s="66" t="s">
        <v>899</v>
      </c>
      <c r="F60" s="60" t="s">
        <v>902</v>
      </c>
      <c r="G60" s="62"/>
      <c r="H60" s="61">
        <v>1974</v>
      </c>
      <c r="I60" s="60" t="s">
        <v>903</v>
      </c>
      <c r="J60" s="60" t="s">
        <v>680</v>
      </c>
      <c r="K60" s="60">
        <v>50</v>
      </c>
      <c r="L60" s="62"/>
      <c r="M60" s="60">
        <v>1</v>
      </c>
      <c r="N60" s="60">
        <v>1</v>
      </c>
      <c r="O60" s="63" t="s">
        <v>681</v>
      </c>
      <c r="P60" s="63" t="s">
        <v>784</v>
      </c>
      <c r="Q60" s="62"/>
      <c r="R60" s="62"/>
      <c r="S60" s="62"/>
      <c r="T60" s="62"/>
      <c r="U60" s="62"/>
      <c r="V60" s="62"/>
      <c r="W60" s="62"/>
      <c r="X60" s="63" t="s">
        <v>784</v>
      </c>
      <c r="Y60" s="62"/>
      <c r="Z60" s="62"/>
      <c r="AA60" s="62"/>
      <c r="AB60" s="60"/>
    </row>
    <row r="61" spans="1:28" ht="15" customHeight="1" x14ac:dyDescent="0.25">
      <c r="A61" s="58">
        <v>51</v>
      </c>
      <c r="B61" s="66" t="s">
        <v>904</v>
      </c>
      <c r="C61" s="67" t="s">
        <v>905</v>
      </c>
      <c r="D61" s="59" t="s">
        <v>906</v>
      </c>
      <c r="E61" s="66" t="s">
        <v>904</v>
      </c>
      <c r="F61" s="60" t="s">
        <v>907</v>
      </c>
      <c r="G61" s="62"/>
      <c r="H61" s="61">
        <v>1996</v>
      </c>
      <c r="I61" s="60" t="s">
        <v>689</v>
      </c>
      <c r="J61" s="60" t="s">
        <v>680</v>
      </c>
      <c r="K61" s="60">
        <v>100</v>
      </c>
      <c r="L61" s="62"/>
      <c r="M61" s="60">
        <v>1</v>
      </c>
      <c r="N61" s="60">
        <v>1</v>
      </c>
      <c r="O61" s="63" t="s">
        <v>681</v>
      </c>
      <c r="P61" s="63" t="s">
        <v>908</v>
      </c>
      <c r="Q61" s="62"/>
      <c r="R61" s="62"/>
      <c r="S61" s="62"/>
      <c r="T61" s="62"/>
      <c r="U61" s="62"/>
      <c r="V61" s="62"/>
      <c r="W61" s="62"/>
      <c r="X61" s="62"/>
      <c r="Y61" s="63" t="s">
        <v>908</v>
      </c>
      <c r="Z61" s="62"/>
      <c r="AA61" s="62"/>
      <c r="AB61" s="60"/>
    </row>
    <row r="62" spans="1:28" ht="15" customHeight="1" x14ac:dyDescent="0.25">
      <c r="A62" s="58">
        <v>52</v>
      </c>
      <c r="B62" s="66" t="s">
        <v>426</v>
      </c>
      <c r="C62" s="67" t="s">
        <v>909</v>
      </c>
      <c r="D62" s="59" t="s">
        <v>910</v>
      </c>
      <c r="E62" s="66" t="s">
        <v>426</v>
      </c>
      <c r="F62" s="60" t="s">
        <v>911</v>
      </c>
      <c r="G62" s="62"/>
      <c r="H62" s="61">
        <v>1974</v>
      </c>
      <c r="I62" s="60" t="s">
        <v>679</v>
      </c>
      <c r="J62" s="60" t="s">
        <v>680</v>
      </c>
      <c r="K62" s="60">
        <v>100</v>
      </c>
      <c r="L62" s="62"/>
      <c r="M62" s="60">
        <v>1</v>
      </c>
      <c r="N62" s="60">
        <v>1</v>
      </c>
      <c r="O62" s="63" t="s">
        <v>681</v>
      </c>
      <c r="P62" s="63" t="s">
        <v>912</v>
      </c>
      <c r="Q62" s="62"/>
      <c r="R62" s="62"/>
      <c r="S62" s="62"/>
      <c r="T62" s="62"/>
      <c r="U62" s="62"/>
      <c r="V62" s="62"/>
      <c r="W62" s="62"/>
      <c r="X62" s="63" t="s">
        <v>912</v>
      </c>
      <c r="Y62" s="62"/>
      <c r="Z62" s="62"/>
      <c r="AA62" s="62"/>
      <c r="AB62" s="60"/>
    </row>
    <row r="63" spans="1:28" ht="15" customHeight="1" x14ac:dyDescent="0.25">
      <c r="A63" s="58">
        <v>53</v>
      </c>
      <c r="B63" s="66" t="s">
        <v>913</v>
      </c>
      <c r="C63" s="67" t="s">
        <v>914</v>
      </c>
      <c r="D63" s="59" t="s">
        <v>915</v>
      </c>
      <c r="E63" s="66" t="s">
        <v>913</v>
      </c>
      <c r="F63" s="60" t="s">
        <v>916</v>
      </c>
      <c r="G63" s="62"/>
      <c r="H63" s="61">
        <v>1994</v>
      </c>
      <c r="I63" s="60" t="s">
        <v>689</v>
      </c>
      <c r="J63" s="60" t="s">
        <v>699</v>
      </c>
      <c r="K63" s="60">
        <v>100</v>
      </c>
      <c r="L63" s="62"/>
      <c r="M63" s="60">
        <v>1</v>
      </c>
      <c r="N63" s="60">
        <v>1</v>
      </c>
      <c r="O63" s="63" t="s">
        <v>681</v>
      </c>
      <c r="P63" s="63" t="s">
        <v>912</v>
      </c>
      <c r="Q63" s="62"/>
      <c r="R63" s="62"/>
      <c r="S63" s="62"/>
      <c r="T63" s="62"/>
      <c r="U63" s="62"/>
      <c r="V63" s="62"/>
      <c r="W63" s="62"/>
      <c r="X63" s="63" t="s">
        <v>912</v>
      </c>
      <c r="Y63" s="62"/>
      <c r="Z63" s="62"/>
      <c r="AA63" s="62"/>
      <c r="AB63" s="60"/>
    </row>
    <row r="64" spans="1:28" ht="15" customHeight="1" x14ac:dyDescent="0.25">
      <c r="A64" s="58">
        <v>54</v>
      </c>
      <c r="B64" s="66" t="s">
        <v>917</v>
      </c>
      <c r="C64" s="67" t="s">
        <v>918</v>
      </c>
      <c r="D64" s="59" t="s">
        <v>919</v>
      </c>
      <c r="E64" s="66" t="s">
        <v>917</v>
      </c>
      <c r="F64" s="60" t="s">
        <v>920</v>
      </c>
      <c r="G64" s="62"/>
      <c r="H64" s="61">
        <v>2000</v>
      </c>
      <c r="I64" s="60" t="s">
        <v>689</v>
      </c>
      <c r="J64" s="60" t="s">
        <v>699</v>
      </c>
      <c r="K64" s="60">
        <v>100</v>
      </c>
      <c r="L64" s="62"/>
      <c r="M64" s="60">
        <v>1</v>
      </c>
      <c r="N64" s="60">
        <v>1</v>
      </c>
      <c r="O64" s="63" t="s">
        <v>681</v>
      </c>
      <c r="P64" s="63" t="s">
        <v>912</v>
      </c>
      <c r="Q64" s="62"/>
      <c r="R64" s="62"/>
      <c r="S64" s="62"/>
      <c r="T64" s="62"/>
      <c r="U64" s="62"/>
      <c r="V64" s="62"/>
      <c r="W64" s="62"/>
      <c r="X64" s="63" t="s">
        <v>921</v>
      </c>
      <c r="Y64" s="62"/>
      <c r="Z64" s="62"/>
      <c r="AA64" s="62"/>
      <c r="AB64" s="63" t="s">
        <v>922</v>
      </c>
    </row>
    <row r="65" spans="1:28" ht="15" customHeight="1" x14ac:dyDescent="0.25">
      <c r="A65" s="58">
        <v>55</v>
      </c>
      <c r="B65" s="66" t="s">
        <v>403</v>
      </c>
      <c r="C65" s="67" t="s">
        <v>923</v>
      </c>
      <c r="D65" s="59" t="s">
        <v>924</v>
      </c>
      <c r="E65" s="66" t="s">
        <v>403</v>
      </c>
      <c r="F65" s="60" t="s">
        <v>925</v>
      </c>
      <c r="G65" s="62"/>
      <c r="H65" s="61">
        <v>1991</v>
      </c>
      <c r="I65" s="60" t="s">
        <v>689</v>
      </c>
      <c r="J65" s="60" t="s">
        <v>687</v>
      </c>
      <c r="K65" s="60">
        <v>75</v>
      </c>
      <c r="L65" s="62"/>
      <c r="M65" s="60">
        <v>1</v>
      </c>
      <c r="N65" s="60">
        <v>1</v>
      </c>
      <c r="O65" s="63" t="s">
        <v>681</v>
      </c>
      <c r="P65" s="63" t="s">
        <v>700</v>
      </c>
      <c r="Q65" s="62"/>
      <c r="R65" s="62"/>
      <c r="S65" s="62"/>
      <c r="T65" s="62"/>
      <c r="U65" s="62"/>
      <c r="V65" s="62"/>
      <c r="W65" s="62"/>
      <c r="X65" s="63" t="s">
        <v>700</v>
      </c>
      <c r="Y65" s="62"/>
      <c r="Z65" s="62"/>
      <c r="AA65" s="62"/>
      <c r="AB65" s="60"/>
    </row>
    <row r="66" spans="1:28" ht="15" customHeight="1" x14ac:dyDescent="0.25">
      <c r="A66" s="58">
        <v>56</v>
      </c>
      <c r="B66" s="66" t="s">
        <v>926</v>
      </c>
      <c r="C66" s="67" t="s">
        <v>927</v>
      </c>
      <c r="D66" s="59" t="s">
        <v>928</v>
      </c>
      <c r="E66" s="66" t="s">
        <v>926</v>
      </c>
      <c r="F66" s="60" t="s">
        <v>929</v>
      </c>
      <c r="G66" s="62"/>
      <c r="H66" s="61">
        <v>1993</v>
      </c>
      <c r="I66" s="60" t="s">
        <v>689</v>
      </c>
      <c r="J66" s="60" t="s">
        <v>687</v>
      </c>
      <c r="K66" s="60">
        <v>75</v>
      </c>
      <c r="L66" s="62"/>
      <c r="M66" s="60">
        <v>1</v>
      </c>
      <c r="N66" s="60">
        <v>1</v>
      </c>
      <c r="O66" s="63" t="s">
        <v>681</v>
      </c>
      <c r="P66" s="63" t="s">
        <v>700</v>
      </c>
      <c r="Q66" s="62"/>
      <c r="R66" s="62"/>
      <c r="S66" s="62"/>
      <c r="T66" s="62"/>
      <c r="U66" s="62"/>
      <c r="V66" s="62"/>
      <c r="W66" s="62"/>
      <c r="X66" s="63" t="s">
        <v>700</v>
      </c>
      <c r="Y66" s="62"/>
      <c r="Z66" s="62"/>
      <c r="AA66" s="62"/>
      <c r="AB66" s="60"/>
    </row>
    <row r="67" spans="1:28" ht="15" customHeight="1" x14ac:dyDescent="0.25">
      <c r="A67" s="58">
        <v>57</v>
      </c>
      <c r="B67" s="66" t="s">
        <v>930</v>
      </c>
      <c r="C67" s="67" t="s">
        <v>931</v>
      </c>
      <c r="D67" s="59" t="s">
        <v>932</v>
      </c>
      <c r="E67" s="66" t="s">
        <v>930</v>
      </c>
      <c r="F67" s="60" t="s">
        <v>933</v>
      </c>
      <c r="G67" s="62"/>
      <c r="H67" s="61">
        <v>1993</v>
      </c>
      <c r="I67" s="60" t="s">
        <v>689</v>
      </c>
      <c r="J67" s="60" t="s">
        <v>699</v>
      </c>
      <c r="K67" s="60">
        <v>75</v>
      </c>
      <c r="L67" s="62"/>
      <c r="M67" s="60">
        <v>1</v>
      </c>
      <c r="N67" s="60">
        <v>1</v>
      </c>
      <c r="O67" s="63" t="s">
        <v>681</v>
      </c>
      <c r="P67" s="63" t="s">
        <v>700</v>
      </c>
      <c r="Q67" s="62"/>
      <c r="R67" s="62"/>
      <c r="S67" s="62"/>
      <c r="T67" s="62"/>
      <c r="U67" s="62"/>
      <c r="V67" s="62"/>
      <c r="W67" s="62"/>
      <c r="X67" s="63" t="s">
        <v>700</v>
      </c>
      <c r="Y67" s="62"/>
      <c r="Z67" s="62"/>
      <c r="AA67" s="62"/>
      <c r="AB67" s="60"/>
    </row>
    <row r="68" spans="1:28" ht="15" customHeight="1" x14ac:dyDescent="0.25">
      <c r="A68" s="58">
        <v>58</v>
      </c>
      <c r="B68" s="66" t="s">
        <v>934</v>
      </c>
      <c r="C68" s="67" t="s">
        <v>935</v>
      </c>
      <c r="D68" s="59" t="s">
        <v>936</v>
      </c>
      <c r="E68" s="66" t="s">
        <v>934</v>
      </c>
      <c r="F68" s="60" t="s">
        <v>937</v>
      </c>
      <c r="G68" s="62"/>
      <c r="H68" s="61">
        <v>2005</v>
      </c>
      <c r="I68" s="60" t="s">
        <v>689</v>
      </c>
      <c r="J68" s="60" t="s">
        <v>699</v>
      </c>
      <c r="K68" s="60">
        <v>75</v>
      </c>
      <c r="L68" s="62"/>
      <c r="M68" s="60">
        <v>1</v>
      </c>
      <c r="N68" s="60">
        <v>1</v>
      </c>
      <c r="O68" s="63" t="s">
        <v>681</v>
      </c>
      <c r="P68" s="63" t="s">
        <v>700</v>
      </c>
      <c r="Q68" s="62"/>
      <c r="R68" s="62"/>
      <c r="S68" s="62"/>
      <c r="T68" s="62"/>
      <c r="U68" s="62"/>
      <c r="V68" s="62"/>
      <c r="W68" s="62"/>
      <c r="X68" s="63" t="s">
        <v>700</v>
      </c>
      <c r="Y68" s="62"/>
      <c r="Z68" s="62"/>
      <c r="AA68" s="62"/>
      <c r="AB68" s="60"/>
    </row>
    <row r="69" spans="1:28" ht="15" customHeight="1" x14ac:dyDescent="0.25">
      <c r="A69" s="58">
        <v>59</v>
      </c>
      <c r="B69" s="66" t="s">
        <v>938</v>
      </c>
      <c r="C69" s="67" t="s">
        <v>939</v>
      </c>
      <c r="D69" s="59" t="s">
        <v>940</v>
      </c>
      <c r="E69" s="66" t="s">
        <v>938</v>
      </c>
      <c r="F69" s="60" t="s">
        <v>941</v>
      </c>
      <c r="G69" s="62"/>
      <c r="H69" s="61">
        <v>1992</v>
      </c>
      <c r="I69" s="60" t="s">
        <v>689</v>
      </c>
      <c r="J69" s="60" t="s">
        <v>699</v>
      </c>
      <c r="K69" s="60">
        <v>75</v>
      </c>
      <c r="L69" s="62"/>
      <c r="M69" s="60">
        <v>1</v>
      </c>
      <c r="N69" s="60">
        <v>1</v>
      </c>
      <c r="O69" s="63" t="s">
        <v>681</v>
      </c>
      <c r="P69" s="63" t="s">
        <v>700</v>
      </c>
      <c r="Q69" s="62"/>
      <c r="R69" s="62"/>
      <c r="S69" s="62"/>
      <c r="T69" s="62"/>
      <c r="U69" s="62"/>
      <c r="V69" s="62"/>
      <c r="W69" s="62"/>
      <c r="X69" s="63" t="s">
        <v>700</v>
      </c>
      <c r="Y69" s="62"/>
      <c r="Z69" s="62"/>
      <c r="AA69" s="62"/>
      <c r="AB69" s="60"/>
    </row>
    <row r="70" spans="1:28" ht="15" customHeight="1" x14ac:dyDescent="0.25">
      <c r="A70" s="58">
        <v>60</v>
      </c>
      <c r="B70" s="66" t="s">
        <v>942</v>
      </c>
      <c r="C70" s="67" t="s">
        <v>943</v>
      </c>
      <c r="D70" s="59" t="s">
        <v>944</v>
      </c>
      <c r="E70" s="66" t="s">
        <v>942</v>
      </c>
      <c r="F70" s="60" t="s">
        <v>945</v>
      </c>
      <c r="G70" s="62"/>
      <c r="H70" s="61">
        <v>1999</v>
      </c>
      <c r="I70" s="60" t="s">
        <v>689</v>
      </c>
      <c r="J70" s="60" t="s">
        <v>680</v>
      </c>
      <c r="K70" s="60">
        <v>100</v>
      </c>
      <c r="L70" s="62"/>
      <c r="M70" s="60">
        <v>1</v>
      </c>
      <c r="N70" s="60">
        <v>1</v>
      </c>
      <c r="O70" s="63" t="s">
        <v>681</v>
      </c>
      <c r="P70" s="63" t="s">
        <v>912</v>
      </c>
      <c r="Q70" s="62"/>
      <c r="R70" s="62"/>
      <c r="S70" s="62"/>
      <c r="T70" s="62"/>
      <c r="U70" s="62"/>
      <c r="V70" s="62"/>
      <c r="W70" s="62"/>
      <c r="X70" s="63" t="s">
        <v>912</v>
      </c>
      <c r="Y70" s="62"/>
      <c r="Z70" s="62"/>
      <c r="AA70" s="62"/>
      <c r="AB70" s="60"/>
    </row>
    <row r="71" spans="1:28" ht="15" customHeight="1" x14ac:dyDescent="0.25">
      <c r="A71" s="58">
        <v>61</v>
      </c>
      <c r="B71" s="66" t="s">
        <v>946</v>
      </c>
      <c r="C71" s="67" t="s">
        <v>947</v>
      </c>
      <c r="D71" s="59" t="s">
        <v>948</v>
      </c>
      <c r="E71" s="66" t="s">
        <v>946</v>
      </c>
      <c r="F71" s="60" t="s">
        <v>949</v>
      </c>
      <c r="G71" s="62"/>
      <c r="H71" s="61">
        <v>1974</v>
      </c>
      <c r="I71" s="60" t="s">
        <v>679</v>
      </c>
      <c r="J71" s="60" t="s">
        <v>699</v>
      </c>
      <c r="K71" s="60">
        <v>100</v>
      </c>
      <c r="L71" s="62"/>
      <c r="M71" s="60">
        <v>1</v>
      </c>
      <c r="N71" s="60">
        <v>1</v>
      </c>
      <c r="O71" s="63" t="s">
        <v>681</v>
      </c>
      <c r="P71" s="63" t="s">
        <v>912</v>
      </c>
      <c r="Q71" s="62"/>
      <c r="R71" s="62"/>
      <c r="S71" s="62"/>
      <c r="T71" s="62"/>
      <c r="U71" s="62"/>
      <c r="V71" s="62"/>
      <c r="W71" s="62"/>
      <c r="X71" s="63" t="s">
        <v>912</v>
      </c>
      <c r="Y71" s="62"/>
      <c r="Z71" s="62"/>
      <c r="AA71" s="62"/>
      <c r="AB71" s="60"/>
    </row>
    <row r="72" spans="1:28" ht="15" customHeight="1" x14ac:dyDescent="0.25">
      <c r="A72" s="58">
        <v>62</v>
      </c>
      <c r="B72" s="66" t="s">
        <v>950</v>
      </c>
      <c r="C72" s="67" t="s">
        <v>951</v>
      </c>
      <c r="D72" s="59" t="s">
        <v>952</v>
      </c>
      <c r="E72" s="66" t="s">
        <v>950</v>
      </c>
      <c r="F72" s="60" t="s">
        <v>953</v>
      </c>
      <c r="G72" s="62"/>
      <c r="H72" s="61">
        <v>1974</v>
      </c>
      <c r="I72" s="60" t="s">
        <v>679</v>
      </c>
      <c r="J72" s="60" t="s">
        <v>699</v>
      </c>
      <c r="K72" s="60">
        <v>100</v>
      </c>
      <c r="L72" s="62"/>
      <c r="M72" s="60">
        <v>1</v>
      </c>
      <c r="N72" s="60">
        <v>1</v>
      </c>
      <c r="O72" s="63" t="s">
        <v>681</v>
      </c>
      <c r="P72" s="63" t="s">
        <v>912</v>
      </c>
      <c r="Q72" s="62"/>
      <c r="R72" s="62"/>
      <c r="S72" s="62"/>
      <c r="T72" s="62"/>
      <c r="U72" s="62"/>
      <c r="V72" s="62"/>
      <c r="W72" s="62"/>
      <c r="X72" s="63" t="s">
        <v>912</v>
      </c>
      <c r="Y72" s="62"/>
      <c r="Z72" s="62"/>
      <c r="AA72" s="62"/>
      <c r="AB72" s="60"/>
    </row>
    <row r="73" spans="1:28" ht="15" customHeight="1" x14ac:dyDescent="0.25">
      <c r="A73" s="58">
        <v>63</v>
      </c>
      <c r="B73" s="66" t="s">
        <v>954</v>
      </c>
      <c r="C73" s="67" t="s">
        <v>955</v>
      </c>
      <c r="D73" s="59" t="s">
        <v>956</v>
      </c>
      <c r="E73" s="66" t="s">
        <v>954</v>
      </c>
      <c r="F73" s="60" t="s">
        <v>957</v>
      </c>
      <c r="G73" s="62"/>
      <c r="H73" s="61">
        <v>1998</v>
      </c>
      <c r="I73" s="60" t="s">
        <v>689</v>
      </c>
      <c r="J73" s="60" t="s">
        <v>699</v>
      </c>
      <c r="K73" s="60">
        <v>100</v>
      </c>
      <c r="L73" s="62"/>
      <c r="M73" s="60">
        <v>1</v>
      </c>
      <c r="N73" s="60">
        <v>1</v>
      </c>
      <c r="O73" s="63" t="s">
        <v>681</v>
      </c>
      <c r="P73" s="63" t="s">
        <v>912</v>
      </c>
      <c r="Q73" s="62"/>
      <c r="R73" s="62"/>
      <c r="S73" s="62"/>
      <c r="T73" s="62"/>
      <c r="U73" s="62"/>
      <c r="V73" s="62"/>
      <c r="W73" s="62"/>
      <c r="X73" s="63" t="s">
        <v>912</v>
      </c>
      <c r="Y73" s="62"/>
      <c r="Z73" s="62"/>
      <c r="AA73" s="62"/>
      <c r="AB73" s="60"/>
    </row>
    <row r="74" spans="1:28" ht="15" customHeight="1" x14ac:dyDescent="0.25">
      <c r="A74" s="58">
        <v>64</v>
      </c>
      <c r="B74" s="66" t="s">
        <v>958</v>
      </c>
      <c r="C74" s="67" t="s">
        <v>959</v>
      </c>
      <c r="D74" s="59" t="s">
        <v>960</v>
      </c>
      <c r="E74" s="66" t="s">
        <v>958</v>
      </c>
      <c r="F74" s="60" t="s">
        <v>961</v>
      </c>
      <c r="G74" s="62"/>
      <c r="H74" s="61">
        <v>1994</v>
      </c>
      <c r="I74" s="60" t="s">
        <v>689</v>
      </c>
      <c r="J74" s="60" t="s">
        <v>699</v>
      </c>
      <c r="K74" s="60">
        <v>100</v>
      </c>
      <c r="L74" s="62"/>
      <c r="M74" s="60">
        <v>1</v>
      </c>
      <c r="N74" s="60">
        <v>1</v>
      </c>
      <c r="O74" s="63" t="s">
        <v>681</v>
      </c>
      <c r="P74" s="63" t="s">
        <v>912</v>
      </c>
      <c r="Q74" s="62"/>
      <c r="R74" s="62"/>
      <c r="S74" s="62"/>
      <c r="T74" s="62"/>
      <c r="U74" s="62"/>
      <c r="V74" s="62"/>
      <c r="W74" s="62"/>
      <c r="X74" s="63" t="s">
        <v>912</v>
      </c>
      <c r="Y74" s="62"/>
      <c r="Z74" s="62"/>
      <c r="AA74" s="62"/>
      <c r="AB74" s="60"/>
    </row>
    <row r="75" spans="1:28" ht="15" customHeight="1" x14ac:dyDescent="0.25">
      <c r="A75" s="58">
        <v>65</v>
      </c>
      <c r="B75" s="66" t="s">
        <v>437</v>
      </c>
      <c r="C75" s="67" t="s">
        <v>962</v>
      </c>
      <c r="D75" s="59" t="s">
        <v>963</v>
      </c>
      <c r="E75" s="66" t="s">
        <v>437</v>
      </c>
      <c r="F75" s="60" t="s">
        <v>964</v>
      </c>
      <c r="G75" s="62"/>
      <c r="H75" s="61">
        <v>2008</v>
      </c>
      <c r="I75" s="60" t="s">
        <v>682</v>
      </c>
      <c r="J75" s="60" t="s">
        <v>710</v>
      </c>
      <c r="K75" s="60">
        <v>160</v>
      </c>
      <c r="L75" s="62"/>
      <c r="M75" s="60">
        <v>1</v>
      </c>
      <c r="N75" s="60">
        <v>1</v>
      </c>
      <c r="O75" s="63" t="s">
        <v>681</v>
      </c>
      <c r="P75" s="63" t="s">
        <v>965</v>
      </c>
      <c r="Q75" s="62"/>
      <c r="R75" s="62"/>
      <c r="S75" s="62"/>
      <c r="T75" s="62"/>
      <c r="U75" s="62"/>
      <c r="V75" s="62"/>
      <c r="W75" s="62"/>
      <c r="X75" s="63" t="s">
        <v>965</v>
      </c>
      <c r="Y75" s="62"/>
      <c r="Z75" s="62"/>
      <c r="AA75" s="62"/>
      <c r="AB75" s="60"/>
    </row>
    <row r="76" spans="1:28" ht="15" customHeight="1" x14ac:dyDescent="0.25">
      <c r="A76" s="58">
        <v>66</v>
      </c>
      <c r="B76" s="66" t="s">
        <v>966</v>
      </c>
      <c r="C76" s="67" t="s">
        <v>967</v>
      </c>
      <c r="D76" s="59" t="s">
        <v>968</v>
      </c>
      <c r="E76" s="66" t="s">
        <v>966</v>
      </c>
      <c r="F76" s="60" t="s">
        <v>969</v>
      </c>
      <c r="G76" s="62"/>
      <c r="H76" s="61">
        <v>2006</v>
      </c>
      <c r="I76" s="60" t="s">
        <v>689</v>
      </c>
      <c r="J76" s="60" t="s">
        <v>699</v>
      </c>
      <c r="K76" s="60">
        <v>320</v>
      </c>
      <c r="L76" s="62"/>
      <c r="M76" s="60">
        <v>1</v>
      </c>
      <c r="N76" s="60">
        <v>1</v>
      </c>
      <c r="O76" s="63" t="s">
        <v>681</v>
      </c>
      <c r="P76" s="63" t="s">
        <v>970</v>
      </c>
      <c r="Q76" s="63" t="s">
        <v>971</v>
      </c>
      <c r="R76" s="62"/>
      <c r="S76" s="62"/>
      <c r="T76" s="62"/>
      <c r="U76" s="62"/>
      <c r="V76" s="62"/>
      <c r="W76" s="62"/>
      <c r="X76" s="63" t="s">
        <v>970</v>
      </c>
      <c r="Y76" s="62"/>
      <c r="Z76" s="62"/>
      <c r="AA76" s="62"/>
      <c r="AB76" s="60"/>
    </row>
    <row r="77" spans="1:28" ht="15" customHeight="1" x14ac:dyDescent="0.25">
      <c r="A77" s="58">
        <v>67</v>
      </c>
      <c r="B77" s="66" t="s">
        <v>972</v>
      </c>
      <c r="C77" s="67" t="s">
        <v>973</v>
      </c>
      <c r="D77" s="59" t="s">
        <v>974</v>
      </c>
      <c r="E77" s="66" t="s">
        <v>972</v>
      </c>
      <c r="F77" s="60" t="s">
        <v>975</v>
      </c>
      <c r="G77" s="62"/>
      <c r="H77" s="61">
        <v>2000</v>
      </c>
      <c r="I77" s="60" t="s">
        <v>689</v>
      </c>
      <c r="J77" s="60" t="s">
        <v>699</v>
      </c>
      <c r="K77" s="60">
        <v>100</v>
      </c>
      <c r="L77" s="62"/>
      <c r="M77" s="60">
        <v>1</v>
      </c>
      <c r="N77" s="60">
        <v>1</v>
      </c>
      <c r="O77" s="63" t="s">
        <v>681</v>
      </c>
      <c r="P77" s="63" t="s">
        <v>912</v>
      </c>
      <c r="Q77" s="62"/>
      <c r="R77" s="62"/>
      <c r="S77" s="62"/>
      <c r="T77" s="62"/>
      <c r="U77" s="62"/>
      <c r="V77" s="62"/>
      <c r="W77" s="62"/>
      <c r="X77" s="63" t="s">
        <v>921</v>
      </c>
      <c r="Y77" s="62"/>
      <c r="Z77" s="62"/>
      <c r="AA77" s="62"/>
      <c r="AB77" s="63" t="s">
        <v>922</v>
      </c>
    </row>
    <row r="78" spans="1:28" ht="15" customHeight="1" x14ac:dyDescent="0.25">
      <c r="A78" s="58">
        <v>68</v>
      </c>
      <c r="B78" s="66" t="s">
        <v>976</v>
      </c>
      <c r="C78" s="67" t="s">
        <v>977</v>
      </c>
      <c r="D78" s="59" t="s">
        <v>978</v>
      </c>
      <c r="E78" s="66" t="s">
        <v>976</v>
      </c>
      <c r="F78" s="60" t="s">
        <v>979</v>
      </c>
      <c r="G78" s="62"/>
      <c r="H78" s="61">
        <v>1957</v>
      </c>
      <c r="I78" s="60" t="s">
        <v>682</v>
      </c>
      <c r="J78" s="60" t="s">
        <v>699</v>
      </c>
      <c r="K78" s="60">
        <v>250</v>
      </c>
      <c r="L78" s="62"/>
      <c r="M78" s="60">
        <v>1</v>
      </c>
      <c r="N78" s="60">
        <v>1</v>
      </c>
      <c r="O78" s="63" t="s">
        <v>681</v>
      </c>
      <c r="P78" s="63" t="s">
        <v>980</v>
      </c>
      <c r="Q78" s="62"/>
      <c r="R78" s="62"/>
      <c r="S78" s="62"/>
      <c r="T78" s="62"/>
      <c r="U78" s="62"/>
      <c r="V78" s="62"/>
      <c r="W78" s="62"/>
      <c r="X78" s="63" t="s">
        <v>980</v>
      </c>
      <c r="Y78" s="62"/>
      <c r="Z78" s="62"/>
      <c r="AA78" s="62"/>
      <c r="AB78" s="60"/>
    </row>
    <row r="79" spans="1:28" ht="15" customHeight="1" x14ac:dyDescent="0.25">
      <c r="A79" s="58">
        <v>69</v>
      </c>
      <c r="B79" s="66" t="s">
        <v>981</v>
      </c>
      <c r="C79" s="67" t="s">
        <v>982</v>
      </c>
      <c r="D79" s="59" t="s">
        <v>983</v>
      </c>
      <c r="E79" s="66" t="s">
        <v>981</v>
      </c>
      <c r="F79" s="60" t="s">
        <v>984</v>
      </c>
      <c r="G79" s="62"/>
      <c r="H79" s="61">
        <v>2009</v>
      </c>
      <c r="I79" s="60" t="s">
        <v>689</v>
      </c>
      <c r="J79" s="60" t="s">
        <v>699</v>
      </c>
      <c r="K79" s="60">
        <v>250</v>
      </c>
      <c r="L79" s="62"/>
      <c r="M79" s="60">
        <v>1</v>
      </c>
      <c r="N79" s="60">
        <v>1</v>
      </c>
      <c r="O79" s="63" t="s">
        <v>681</v>
      </c>
      <c r="P79" s="63" t="s">
        <v>694</v>
      </c>
      <c r="Q79" s="62"/>
      <c r="R79" s="62"/>
      <c r="S79" s="62"/>
      <c r="T79" s="62"/>
      <c r="U79" s="62"/>
      <c r="V79" s="62"/>
      <c r="W79" s="62"/>
      <c r="X79" s="63" t="s">
        <v>694</v>
      </c>
      <c r="Y79" s="62"/>
      <c r="Z79" s="62"/>
      <c r="AA79" s="62"/>
      <c r="AB79" s="60"/>
    </row>
    <row r="80" spans="1:28" ht="15" customHeight="1" x14ac:dyDescent="0.25">
      <c r="A80" s="58">
        <v>70</v>
      </c>
      <c r="B80" s="66" t="s">
        <v>500</v>
      </c>
      <c r="C80" s="67" t="s">
        <v>985</v>
      </c>
      <c r="D80" s="59" t="s">
        <v>986</v>
      </c>
      <c r="E80" s="66" t="s">
        <v>500</v>
      </c>
      <c r="F80" s="60" t="s">
        <v>987</v>
      </c>
      <c r="G80" s="62"/>
      <c r="H80" s="61">
        <v>1973</v>
      </c>
      <c r="I80" s="60" t="s">
        <v>988</v>
      </c>
      <c r="J80" s="60" t="s">
        <v>710</v>
      </c>
      <c r="K80" s="60">
        <v>300</v>
      </c>
      <c r="L80" s="62"/>
      <c r="M80" s="60">
        <v>1</v>
      </c>
      <c r="N80" s="60">
        <v>1</v>
      </c>
      <c r="O80" s="63" t="s">
        <v>681</v>
      </c>
      <c r="P80" s="63" t="s">
        <v>989</v>
      </c>
      <c r="Q80" s="62"/>
      <c r="R80" s="62"/>
      <c r="S80" s="62"/>
      <c r="T80" s="62"/>
      <c r="U80" s="62"/>
      <c r="V80" s="62"/>
      <c r="W80" s="62"/>
      <c r="X80" s="63" t="s">
        <v>989</v>
      </c>
      <c r="Y80" s="62"/>
      <c r="Z80" s="62"/>
      <c r="AA80" s="62"/>
      <c r="AB80" s="60"/>
    </row>
    <row r="81" spans="1:28" ht="15" customHeight="1" x14ac:dyDescent="0.25">
      <c r="A81" s="58">
        <v>71</v>
      </c>
      <c r="B81" s="66" t="s">
        <v>502</v>
      </c>
      <c r="C81" s="67" t="s">
        <v>990</v>
      </c>
      <c r="D81" s="59" t="s">
        <v>991</v>
      </c>
      <c r="E81" s="66" t="s">
        <v>502</v>
      </c>
      <c r="F81" s="60" t="s">
        <v>992</v>
      </c>
      <c r="G81" s="62"/>
      <c r="H81" s="61">
        <v>1972</v>
      </c>
      <c r="I81" s="60" t="s">
        <v>679</v>
      </c>
      <c r="J81" s="60" t="s">
        <v>680</v>
      </c>
      <c r="K81" s="60">
        <v>300</v>
      </c>
      <c r="L81" s="62"/>
      <c r="M81" s="60">
        <v>1</v>
      </c>
      <c r="N81" s="60">
        <v>1</v>
      </c>
      <c r="O81" s="63" t="s">
        <v>681</v>
      </c>
      <c r="P81" s="63" t="s">
        <v>989</v>
      </c>
      <c r="Q81" s="62"/>
      <c r="R81" s="62"/>
      <c r="S81" s="62"/>
      <c r="T81" s="62"/>
      <c r="U81" s="62"/>
      <c r="V81" s="62"/>
      <c r="W81" s="62"/>
      <c r="X81" s="63" t="s">
        <v>989</v>
      </c>
      <c r="Y81" s="62"/>
      <c r="Z81" s="62"/>
      <c r="AA81" s="62"/>
      <c r="AB81" s="60"/>
    </row>
    <row r="82" spans="1:28" ht="15" customHeight="1" x14ac:dyDescent="0.25">
      <c r="A82" s="58">
        <v>72</v>
      </c>
      <c r="B82" s="66" t="s">
        <v>518</v>
      </c>
      <c r="C82" s="67" t="s">
        <v>993</v>
      </c>
      <c r="D82" s="59" t="s">
        <v>994</v>
      </c>
      <c r="E82" s="66" t="s">
        <v>518</v>
      </c>
      <c r="F82" s="60" t="s">
        <v>995</v>
      </c>
      <c r="G82" s="62"/>
      <c r="H82" s="61">
        <v>1976</v>
      </c>
      <c r="I82" s="60" t="s">
        <v>682</v>
      </c>
      <c r="J82" s="60" t="s">
        <v>680</v>
      </c>
      <c r="K82" s="60">
        <v>315</v>
      </c>
      <c r="L82" s="62"/>
      <c r="M82" s="60">
        <v>1</v>
      </c>
      <c r="N82" s="60">
        <v>1</v>
      </c>
      <c r="O82" s="63" t="s">
        <v>681</v>
      </c>
      <c r="P82" s="63" t="s">
        <v>996</v>
      </c>
      <c r="Q82" s="62"/>
      <c r="R82" s="62"/>
      <c r="S82" s="62"/>
      <c r="T82" s="62"/>
      <c r="U82" s="62"/>
      <c r="V82" s="62"/>
      <c r="W82" s="62"/>
      <c r="X82" s="63" t="s">
        <v>996</v>
      </c>
      <c r="Y82" s="62"/>
      <c r="Z82" s="62"/>
      <c r="AA82" s="62"/>
      <c r="AB82" s="60"/>
    </row>
    <row r="83" spans="1:28" ht="15" customHeight="1" x14ac:dyDescent="0.25">
      <c r="A83" s="58">
        <v>73</v>
      </c>
      <c r="B83" s="66" t="s">
        <v>501</v>
      </c>
      <c r="C83" s="67" t="s">
        <v>997</v>
      </c>
      <c r="D83" s="59" t="s">
        <v>998</v>
      </c>
      <c r="E83" s="66" t="s">
        <v>501</v>
      </c>
      <c r="F83" s="60" t="s">
        <v>999</v>
      </c>
      <c r="G83" s="62"/>
      <c r="H83" s="61">
        <v>1972</v>
      </c>
      <c r="I83" s="60" t="s">
        <v>679</v>
      </c>
      <c r="J83" s="60" t="s">
        <v>680</v>
      </c>
      <c r="K83" s="60">
        <v>300</v>
      </c>
      <c r="L83" s="62"/>
      <c r="M83" s="60">
        <v>1</v>
      </c>
      <c r="N83" s="60">
        <v>1</v>
      </c>
      <c r="O83" s="63" t="s">
        <v>681</v>
      </c>
      <c r="P83" s="63" t="s">
        <v>989</v>
      </c>
      <c r="Q83" s="62"/>
      <c r="R83" s="62"/>
      <c r="S83" s="62"/>
      <c r="T83" s="62"/>
      <c r="U83" s="62"/>
      <c r="V83" s="62"/>
      <c r="W83" s="62"/>
      <c r="X83" s="63" t="s">
        <v>989</v>
      </c>
      <c r="Y83" s="62"/>
      <c r="Z83" s="62"/>
      <c r="AA83" s="62"/>
      <c r="AB83" s="60"/>
    </row>
    <row r="84" spans="1:28" ht="15" customHeight="1" x14ac:dyDescent="0.25">
      <c r="A84" s="58">
        <v>74</v>
      </c>
      <c r="B84" s="66" t="s">
        <v>1000</v>
      </c>
      <c r="C84" s="67" t="s">
        <v>1001</v>
      </c>
      <c r="D84" s="59" t="s">
        <v>1002</v>
      </c>
      <c r="E84" s="66" t="s">
        <v>1000</v>
      </c>
      <c r="F84" s="60" t="s">
        <v>1003</v>
      </c>
      <c r="G84" s="62"/>
      <c r="H84" s="61">
        <v>1973</v>
      </c>
      <c r="I84" s="60" t="s">
        <v>679</v>
      </c>
      <c r="J84" s="60" t="s">
        <v>687</v>
      </c>
      <c r="K84" s="60">
        <v>300</v>
      </c>
      <c r="L84" s="62"/>
      <c r="M84" s="60">
        <v>1</v>
      </c>
      <c r="N84" s="60">
        <v>1</v>
      </c>
      <c r="O84" s="63" t="s">
        <v>681</v>
      </c>
      <c r="P84" s="63" t="s">
        <v>1004</v>
      </c>
      <c r="Q84" s="62"/>
      <c r="R84" s="62"/>
      <c r="S84" s="62"/>
      <c r="T84" s="62"/>
      <c r="U84" s="62"/>
      <c r="V84" s="62"/>
      <c r="W84" s="62"/>
      <c r="X84" s="63" t="s">
        <v>1004</v>
      </c>
      <c r="Y84" s="62"/>
      <c r="Z84" s="62"/>
      <c r="AA84" s="62"/>
      <c r="AB84" s="60"/>
    </row>
    <row r="85" spans="1:28" ht="15" customHeight="1" x14ac:dyDescent="0.25">
      <c r="A85" s="58">
        <v>75</v>
      </c>
      <c r="B85" s="66" t="s">
        <v>472</v>
      </c>
      <c r="C85" s="67" t="s">
        <v>1005</v>
      </c>
      <c r="D85" s="59" t="s">
        <v>1006</v>
      </c>
      <c r="E85" s="66" t="s">
        <v>472</v>
      </c>
      <c r="F85" s="60" t="s">
        <v>1007</v>
      </c>
      <c r="G85" s="62"/>
      <c r="H85" s="61">
        <v>1978</v>
      </c>
      <c r="I85" s="60" t="s">
        <v>988</v>
      </c>
      <c r="J85" s="60" t="s">
        <v>680</v>
      </c>
      <c r="K85" s="60">
        <v>200</v>
      </c>
      <c r="L85" s="62"/>
      <c r="M85" s="60">
        <v>1</v>
      </c>
      <c r="N85" s="60">
        <v>1</v>
      </c>
      <c r="O85" s="63" t="s">
        <v>681</v>
      </c>
      <c r="P85" s="63" t="s">
        <v>1008</v>
      </c>
      <c r="Q85" s="62"/>
      <c r="R85" s="62"/>
      <c r="S85" s="62"/>
      <c r="T85" s="62"/>
      <c r="U85" s="62"/>
      <c r="V85" s="62"/>
      <c r="W85" s="62"/>
      <c r="X85" s="63" t="s">
        <v>1008</v>
      </c>
      <c r="Y85" s="62"/>
      <c r="Z85" s="62"/>
      <c r="AA85" s="62"/>
      <c r="AB85" s="60"/>
    </row>
    <row r="86" spans="1:28" ht="15" customHeight="1" x14ac:dyDescent="0.25">
      <c r="A86" s="58">
        <v>76</v>
      </c>
      <c r="B86" s="66" t="s">
        <v>469</v>
      </c>
      <c r="C86" s="67" t="s">
        <v>1009</v>
      </c>
      <c r="D86" s="59" t="s">
        <v>1010</v>
      </c>
      <c r="E86" s="66" t="s">
        <v>469</v>
      </c>
      <c r="F86" s="60" t="s">
        <v>1011</v>
      </c>
      <c r="G86" s="62"/>
      <c r="H86" s="61">
        <v>1976</v>
      </c>
      <c r="I86" s="60" t="s">
        <v>682</v>
      </c>
      <c r="J86" s="60" t="s">
        <v>687</v>
      </c>
      <c r="K86" s="60">
        <v>200</v>
      </c>
      <c r="L86" s="62"/>
      <c r="M86" s="60">
        <v>1</v>
      </c>
      <c r="N86" s="60">
        <v>1</v>
      </c>
      <c r="O86" s="63" t="s">
        <v>681</v>
      </c>
      <c r="P86" s="63" t="s">
        <v>1012</v>
      </c>
      <c r="Q86" s="62"/>
      <c r="R86" s="62"/>
      <c r="S86" s="62"/>
      <c r="T86" s="62"/>
      <c r="U86" s="62"/>
      <c r="V86" s="62"/>
      <c r="W86" s="62"/>
      <c r="X86" s="63" t="s">
        <v>1012</v>
      </c>
      <c r="Y86" s="62"/>
      <c r="Z86" s="62"/>
      <c r="AA86" s="62"/>
      <c r="AB86" s="60"/>
    </row>
    <row r="87" spans="1:28" ht="15" customHeight="1" x14ac:dyDescent="0.25">
      <c r="A87" s="58">
        <v>77</v>
      </c>
      <c r="B87" s="66" t="s">
        <v>1013</v>
      </c>
      <c r="C87" s="67" t="s">
        <v>1014</v>
      </c>
      <c r="D87" s="59" t="s">
        <v>1015</v>
      </c>
      <c r="E87" s="66" t="s">
        <v>1013</v>
      </c>
      <c r="F87" s="60" t="s">
        <v>1016</v>
      </c>
      <c r="G87" s="62"/>
      <c r="H87" s="61">
        <v>1976</v>
      </c>
      <c r="I87" s="60" t="s">
        <v>682</v>
      </c>
      <c r="J87" s="60" t="s">
        <v>699</v>
      </c>
      <c r="K87" s="60">
        <v>200</v>
      </c>
      <c r="L87" s="62"/>
      <c r="M87" s="60">
        <v>1</v>
      </c>
      <c r="N87" s="60">
        <v>1</v>
      </c>
      <c r="O87" s="63" t="s">
        <v>681</v>
      </c>
      <c r="P87" s="63" t="s">
        <v>1012</v>
      </c>
      <c r="Q87" s="62"/>
      <c r="R87" s="62"/>
      <c r="S87" s="62"/>
      <c r="T87" s="62"/>
      <c r="U87" s="62"/>
      <c r="V87" s="62"/>
      <c r="W87" s="62"/>
      <c r="X87" s="63" t="s">
        <v>1012</v>
      </c>
      <c r="Y87" s="62"/>
      <c r="Z87" s="62"/>
      <c r="AA87" s="62"/>
      <c r="AB87" s="60"/>
    </row>
    <row r="88" spans="1:28" ht="15" customHeight="1" x14ac:dyDescent="0.25">
      <c r="A88" s="58">
        <v>78</v>
      </c>
      <c r="B88" s="66" t="s">
        <v>470</v>
      </c>
      <c r="C88" s="67" t="s">
        <v>1017</v>
      </c>
      <c r="D88" s="59" t="s">
        <v>1018</v>
      </c>
      <c r="E88" s="66" t="s">
        <v>470</v>
      </c>
      <c r="F88" s="60" t="s">
        <v>1019</v>
      </c>
      <c r="G88" s="62"/>
      <c r="H88" s="61">
        <v>1976</v>
      </c>
      <c r="I88" s="60" t="s">
        <v>682</v>
      </c>
      <c r="J88" s="60" t="s">
        <v>710</v>
      </c>
      <c r="K88" s="60">
        <v>200</v>
      </c>
      <c r="L88" s="62"/>
      <c r="M88" s="60">
        <v>1</v>
      </c>
      <c r="N88" s="60">
        <v>1</v>
      </c>
      <c r="O88" s="63" t="s">
        <v>681</v>
      </c>
      <c r="P88" s="63" t="s">
        <v>1008</v>
      </c>
      <c r="Q88" s="62"/>
      <c r="R88" s="62"/>
      <c r="S88" s="62"/>
      <c r="T88" s="62"/>
      <c r="U88" s="62"/>
      <c r="V88" s="62"/>
      <c r="W88" s="62"/>
      <c r="X88" s="63" t="s">
        <v>1008</v>
      </c>
      <c r="Y88" s="62"/>
      <c r="Z88" s="62"/>
      <c r="AA88" s="62"/>
      <c r="AB88" s="60"/>
    </row>
    <row r="89" spans="1:28" ht="15" customHeight="1" x14ac:dyDescent="0.25">
      <c r="A89" s="58">
        <v>79</v>
      </c>
      <c r="B89" s="66" t="s">
        <v>1020</v>
      </c>
      <c r="C89" s="67" t="s">
        <v>1021</v>
      </c>
      <c r="D89" s="59" t="s">
        <v>1022</v>
      </c>
      <c r="E89" s="66" t="s">
        <v>1020</v>
      </c>
      <c r="F89" s="60" t="s">
        <v>1023</v>
      </c>
      <c r="G89" s="62"/>
      <c r="H89" s="61">
        <v>1972</v>
      </c>
      <c r="I89" s="60" t="s">
        <v>679</v>
      </c>
      <c r="J89" s="60" t="s">
        <v>687</v>
      </c>
      <c r="K89" s="60">
        <v>225</v>
      </c>
      <c r="L89" s="62"/>
      <c r="M89" s="60">
        <v>1</v>
      </c>
      <c r="N89" s="60">
        <v>1</v>
      </c>
      <c r="O89" s="63" t="s">
        <v>681</v>
      </c>
      <c r="P89" s="63" t="s">
        <v>1024</v>
      </c>
      <c r="Q89" s="62"/>
      <c r="R89" s="62"/>
      <c r="S89" s="62"/>
      <c r="T89" s="62"/>
      <c r="U89" s="62"/>
      <c r="V89" s="62"/>
      <c r="W89" s="62"/>
      <c r="X89" s="63" t="s">
        <v>1024</v>
      </c>
      <c r="Y89" s="62"/>
      <c r="Z89" s="62"/>
      <c r="AA89" s="62"/>
      <c r="AB89" s="60"/>
    </row>
    <row r="90" spans="1:28" ht="15" customHeight="1" x14ac:dyDescent="0.25">
      <c r="A90" s="58">
        <v>80</v>
      </c>
      <c r="B90" s="66" t="s">
        <v>1025</v>
      </c>
      <c r="C90" s="67" t="s">
        <v>1026</v>
      </c>
      <c r="D90" s="59" t="s">
        <v>1027</v>
      </c>
      <c r="E90" s="66" t="s">
        <v>1025</v>
      </c>
      <c r="F90" s="60" t="s">
        <v>1028</v>
      </c>
      <c r="G90" s="62"/>
      <c r="H90" s="61">
        <v>1997</v>
      </c>
      <c r="I90" s="60" t="s">
        <v>689</v>
      </c>
      <c r="J90" s="60" t="s">
        <v>699</v>
      </c>
      <c r="K90" s="60">
        <v>250</v>
      </c>
      <c r="L90" s="62"/>
      <c r="M90" s="60">
        <v>1</v>
      </c>
      <c r="N90" s="60">
        <v>1</v>
      </c>
      <c r="O90" s="63" t="s">
        <v>681</v>
      </c>
      <c r="P90" s="63" t="s">
        <v>1029</v>
      </c>
      <c r="Q90" s="62"/>
      <c r="R90" s="62"/>
      <c r="S90" s="62"/>
      <c r="T90" s="62"/>
      <c r="U90" s="62"/>
      <c r="V90" s="62"/>
      <c r="W90" s="62"/>
      <c r="X90" s="63" t="s">
        <v>1029</v>
      </c>
      <c r="Y90" s="62"/>
      <c r="Z90" s="62"/>
      <c r="AA90" s="62"/>
      <c r="AB90" s="60"/>
    </row>
    <row r="91" spans="1:28" ht="15" customHeight="1" x14ac:dyDescent="0.25">
      <c r="A91" s="58">
        <v>81</v>
      </c>
      <c r="B91" s="66" t="s">
        <v>1030</v>
      </c>
      <c r="C91" s="67" t="s">
        <v>1031</v>
      </c>
      <c r="D91" s="59" t="s">
        <v>1032</v>
      </c>
      <c r="E91" s="66" t="s">
        <v>1030</v>
      </c>
      <c r="F91" s="60" t="s">
        <v>1033</v>
      </c>
      <c r="G91" s="62"/>
      <c r="H91" s="61">
        <v>1973</v>
      </c>
      <c r="I91" s="60" t="s">
        <v>679</v>
      </c>
      <c r="J91" s="60" t="s">
        <v>699</v>
      </c>
      <c r="K91" s="60">
        <v>300</v>
      </c>
      <c r="L91" s="62"/>
      <c r="M91" s="60">
        <v>1</v>
      </c>
      <c r="N91" s="60">
        <v>1</v>
      </c>
      <c r="O91" s="63" t="s">
        <v>681</v>
      </c>
      <c r="P91" s="63" t="s">
        <v>989</v>
      </c>
      <c r="Q91" s="62"/>
      <c r="R91" s="62"/>
      <c r="S91" s="62"/>
      <c r="T91" s="62"/>
      <c r="U91" s="62"/>
      <c r="V91" s="62"/>
      <c r="W91" s="62"/>
      <c r="X91" s="63" t="s">
        <v>989</v>
      </c>
      <c r="Y91" s="62"/>
      <c r="Z91" s="62"/>
      <c r="AA91" s="62"/>
      <c r="AB91" s="60"/>
    </row>
    <row r="92" spans="1:28" ht="15" customHeight="1" x14ac:dyDescent="0.25">
      <c r="A92" s="58">
        <v>82</v>
      </c>
      <c r="B92" s="66" t="s">
        <v>1034</v>
      </c>
      <c r="C92" s="67" t="s">
        <v>1035</v>
      </c>
      <c r="D92" s="59" t="s">
        <v>1036</v>
      </c>
      <c r="E92" s="66" t="s">
        <v>1034</v>
      </c>
      <c r="F92" s="60" t="s">
        <v>1037</v>
      </c>
      <c r="G92" s="62"/>
      <c r="H92" s="61">
        <v>1998</v>
      </c>
      <c r="I92" s="60" t="s">
        <v>689</v>
      </c>
      <c r="J92" s="60" t="s">
        <v>699</v>
      </c>
      <c r="K92" s="60">
        <v>400</v>
      </c>
      <c r="L92" s="62"/>
      <c r="M92" s="60">
        <v>1</v>
      </c>
      <c r="N92" s="60">
        <v>1</v>
      </c>
      <c r="O92" s="63" t="s">
        <v>681</v>
      </c>
      <c r="P92" s="63" t="s">
        <v>1038</v>
      </c>
      <c r="Q92" s="62"/>
      <c r="R92" s="62"/>
      <c r="S92" s="62"/>
      <c r="T92" s="62"/>
      <c r="U92" s="62"/>
      <c r="V92" s="62"/>
      <c r="W92" s="62"/>
      <c r="X92" s="63" t="s">
        <v>1038</v>
      </c>
      <c r="Y92" s="62"/>
      <c r="Z92" s="62"/>
      <c r="AA92" s="62"/>
      <c r="AB92" s="60"/>
    </row>
    <row r="93" spans="1:28" ht="15" customHeight="1" x14ac:dyDescent="0.25">
      <c r="A93" s="58">
        <v>83</v>
      </c>
      <c r="B93" s="66" t="s">
        <v>1039</v>
      </c>
      <c r="C93" s="67" t="s">
        <v>1040</v>
      </c>
      <c r="D93" s="59" t="s">
        <v>1041</v>
      </c>
      <c r="E93" s="66" t="s">
        <v>1039</v>
      </c>
      <c r="F93" s="60" t="s">
        <v>1042</v>
      </c>
      <c r="G93" s="62"/>
      <c r="H93" s="61">
        <v>1997</v>
      </c>
      <c r="I93" s="60" t="s">
        <v>689</v>
      </c>
      <c r="J93" s="60" t="s">
        <v>699</v>
      </c>
      <c r="K93" s="60">
        <v>400</v>
      </c>
      <c r="L93" s="62"/>
      <c r="M93" s="60">
        <v>1</v>
      </c>
      <c r="N93" s="60">
        <v>1</v>
      </c>
      <c r="O93" s="63" t="s">
        <v>681</v>
      </c>
      <c r="P93" s="63" t="s">
        <v>1038</v>
      </c>
      <c r="Q93" s="62"/>
      <c r="R93" s="62"/>
      <c r="S93" s="62"/>
      <c r="T93" s="62"/>
      <c r="U93" s="62"/>
      <c r="V93" s="62"/>
      <c r="W93" s="62"/>
      <c r="X93" s="63" t="s">
        <v>1043</v>
      </c>
      <c r="Y93" s="63" t="s">
        <v>1044</v>
      </c>
      <c r="Z93" s="62"/>
      <c r="AA93" s="62"/>
      <c r="AB93" s="60"/>
    </row>
    <row r="94" spans="1:28" ht="15" customHeight="1" x14ac:dyDescent="0.25">
      <c r="A94" s="58">
        <v>84</v>
      </c>
      <c r="B94" s="66" t="s">
        <v>1045</v>
      </c>
      <c r="C94" s="67" t="s">
        <v>1046</v>
      </c>
      <c r="D94" s="59" t="s">
        <v>1047</v>
      </c>
      <c r="E94" s="66" t="s">
        <v>1045</v>
      </c>
      <c r="F94" s="60" t="s">
        <v>1048</v>
      </c>
      <c r="G94" s="62"/>
      <c r="H94" s="61">
        <v>1972</v>
      </c>
      <c r="I94" s="60" t="s">
        <v>988</v>
      </c>
      <c r="J94" s="60" t="s">
        <v>1049</v>
      </c>
      <c r="K94" s="60">
        <v>300</v>
      </c>
      <c r="L94" s="62"/>
      <c r="M94" s="60">
        <v>1</v>
      </c>
      <c r="N94" s="60">
        <v>1</v>
      </c>
      <c r="O94" s="63" t="s">
        <v>681</v>
      </c>
      <c r="P94" s="63" t="s">
        <v>989</v>
      </c>
      <c r="Q94" s="62"/>
      <c r="R94" s="62"/>
      <c r="S94" s="62"/>
      <c r="T94" s="62"/>
      <c r="U94" s="62"/>
      <c r="V94" s="62"/>
      <c r="W94" s="62"/>
      <c r="X94" s="63" t="s">
        <v>989</v>
      </c>
      <c r="Y94" s="62"/>
      <c r="Z94" s="62"/>
      <c r="AA94" s="62"/>
      <c r="AB94" s="60"/>
    </row>
    <row r="95" spans="1:28" ht="15" customHeight="1" x14ac:dyDescent="0.25">
      <c r="A95" s="58">
        <v>85</v>
      </c>
      <c r="B95" s="66" t="s">
        <v>1050</v>
      </c>
      <c r="C95" s="67" t="s">
        <v>1051</v>
      </c>
      <c r="D95" s="59" t="s">
        <v>1052</v>
      </c>
      <c r="E95" s="66" t="s">
        <v>1050</v>
      </c>
      <c r="F95" s="60" t="s">
        <v>1053</v>
      </c>
      <c r="G95" s="62"/>
      <c r="H95" s="61">
        <v>1973</v>
      </c>
      <c r="I95" s="60" t="s">
        <v>988</v>
      </c>
      <c r="J95" s="60" t="s">
        <v>699</v>
      </c>
      <c r="K95" s="60">
        <v>300</v>
      </c>
      <c r="L95" s="62"/>
      <c r="M95" s="60">
        <v>1</v>
      </c>
      <c r="N95" s="60">
        <v>1</v>
      </c>
      <c r="O95" s="63" t="s">
        <v>681</v>
      </c>
      <c r="P95" s="63" t="s">
        <v>989</v>
      </c>
      <c r="Q95" s="62"/>
      <c r="R95" s="62"/>
      <c r="S95" s="62"/>
      <c r="T95" s="62"/>
      <c r="U95" s="62"/>
      <c r="V95" s="62"/>
      <c r="W95" s="62"/>
      <c r="X95" s="63" t="s">
        <v>989</v>
      </c>
      <c r="Y95" s="62"/>
      <c r="Z95" s="62"/>
      <c r="AA95" s="62"/>
      <c r="AB95" s="60"/>
    </row>
    <row r="96" spans="1:28" ht="15" customHeight="1" x14ac:dyDescent="0.25">
      <c r="A96" s="58">
        <v>86</v>
      </c>
      <c r="B96" s="66" t="s">
        <v>1054</v>
      </c>
      <c r="C96" s="67" t="s">
        <v>1055</v>
      </c>
      <c r="D96" s="59" t="s">
        <v>1056</v>
      </c>
      <c r="E96" s="66" t="s">
        <v>1054</v>
      </c>
      <c r="F96" s="60" t="s">
        <v>1057</v>
      </c>
      <c r="G96" s="62"/>
      <c r="H96" s="61">
        <v>1997</v>
      </c>
      <c r="I96" s="60" t="s">
        <v>689</v>
      </c>
      <c r="J96" s="60" t="s">
        <v>699</v>
      </c>
      <c r="K96" s="60">
        <v>320</v>
      </c>
      <c r="L96" s="62"/>
      <c r="M96" s="60">
        <v>1</v>
      </c>
      <c r="N96" s="60">
        <v>1</v>
      </c>
      <c r="O96" s="63" t="s">
        <v>681</v>
      </c>
      <c r="P96" s="63" t="s">
        <v>970</v>
      </c>
      <c r="Q96" s="62"/>
      <c r="R96" s="62"/>
      <c r="S96" s="62"/>
      <c r="T96" s="62"/>
      <c r="U96" s="62"/>
      <c r="V96" s="62"/>
      <c r="W96" s="62"/>
      <c r="X96" s="63" t="s">
        <v>970</v>
      </c>
      <c r="Y96" s="62"/>
      <c r="Z96" s="62"/>
      <c r="AA96" s="62"/>
      <c r="AB96" s="60"/>
    </row>
    <row r="97" spans="1:28" ht="15" customHeight="1" x14ac:dyDescent="0.25">
      <c r="A97" s="58">
        <v>87</v>
      </c>
      <c r="B97" s="66" t="s">
        <v>1058</v>
      </c>
      <c r="C97" s="67" t="s">
        <v>1059</v>
      </c>
      <c r="D97" s="59" t="s">
        <v>1060</v>
      </c>
      <c r="E97" s="66" t="s">
        <v>1058</v>
      </c>
      <c r="F97" s="60" t="s">
        <v>1061</v>
      </c>
      <c r="G97" s="62"/>
      <c r="H97" s="61">
        <v>1970</v>
      </c>
      <c r="I97" s="60" t="s">
        <v>682</v>
      </c>
      <c r="J97" s="60" t="s">
        <v>699</v>
      </c>
      <c r="K97" s="60">
        <v>315</v>
      </c>
      <c r="L97" s="62"/>
      <c r="M97" s="60">
        <v>1</v>
      </c>
      <c r="N97" s="60">
        <v>1</v>
      </c>
      <c r="O97" s="63" t="s">
        <v>681</v>
      </c>
      <c r="P97" s="63" t="s">
        <v>996</v>
      </c>
      <c r="Q97" s="62"/>
      <c r="R97" s="62"/>
      <c r="S97" s="62"/>
      <c r="T97" s="62"/>
      <c r="U97" s="62"/>
      <c r="V97" s="62"/>
      <c r="W97" s="62"/>
      <c r="X97" s="63" t="s">
        <v>996</v>
      </c>
      <c r="Y97" s="62"/>
      <c r="Z97" s="62"/>
      <c r="AA97" s="62"/>
      <c r="AB97" s="60"/>
    </row>
    <row r="98" spans="1:28" ht="15" customHeight="1" x14ac:dyDescent="0.25">
      <c r="A98" s="58">
        <v>88</v>
      </c>
      <c r="B98" s="66" t="s">
        <v>1062</v>
      </c>
      <c r="C98" s="67" t="s">
        <v>1063</v>
      </c>
      <c r="D98" s="59" t="s">
        <v>1064</v>
      </c>
      <c r="E98" s="66" t="s">
        <v>1062</v>
      </c>
      <c r="F98" s="60" t="s">
        <v>1065</v>
      </c>
      <c r="G98" s="62"/>
      <c r="H98" s="61">
        <v>2001</v>
      </c>
      <c r="I98" s="60" t="s">
        <v>689</v>
      </c>
      <c r="J98" s="60" t="s">
        <v>699</v>
      </c>
      <c r="K98" s="60">
        <v>50</v>
      </c>
      <c r="L98" s="62"/>
      <c r="M98" s="60">
        <v>1</v>
      </c>
      <c r="N98" s="60">
        <v>1</v>
      </c>
      <c r="O98" s="63" t="s">
        <v>681</v>
      </c>
      <c r="P98" s="63" t="s">
        <v>788</v>
      </c>
      <c r="Q98" s="62"/>
      <c r="R98" s="62"/>
      <c r="S98" s="62"/>
      <c r="T98" s="62"/>
      <c r="U98" s="62"/>
      <c r="V98" s="62"/>
      <c r="W98" s="62"/>
      <c r="X98" s="63" t="s">
        <v>788</v>
      </c>
      <c r="Y98" s="62"/>
      <c r="Z98" s="62"/>
      <c r="AA98" s="62"/>
      <c r="AB98" s="60"/>
    </row>
    <row r="99" spans="1:28" ht="15" customHeight="1" x14ac:dyDescent="0.25">
      <c r="A99" s="58">
        <v>89</v>
      </c>
      <c r="B99" s="66" t="s">
        <v>526</v>
      </c>
      <c r="C99" s="67" t="s">
        <v>1066</v>
      </c>
      <c r="D99" s="59" t="s">
        <v>1067</v>
      </c>
      <c r="E99" s="66" t="s">
        <v>526</v>
      </c>
      <c r="F99" s="60" t="s">
        <v>1068</v>
      </c>
      <c r="G99" s="62"/>
      <c r="H99" s="61">
        <v>1972</v>
      </c>
      <c r="I99" s="60" t="s">
        <v>679</v>
      </c>
      <c r="J99" s="60" t="s">
        <v>710</v>
      </c>
      <c r="K99" s="60">
        <v>500</v>
      </c>
      <c r="L99" s="62"/>
      <c r="M99" s="60">
        <v>1</v>
      </c>
      <c r="N99" s="60">
        <v>1</v>
      </c>
      <c r="O99" s="63" t="s">
        <v>681</v>
      </c>
      <c r="P99" s="63" t="s">
        <v>1069</v>
      </c>
      <c r="Q99" s="62"/>
      <c r="R99" s="62"/>
      <c r="S99" s="62"/>
      <c r="T99" s="62"/>
      <c r="U99" s="62"/>
      <c r="V99" s="62"/>
      <c r="W99" s="62"/>
      <c r="X99" s="63" t="s">
        <v>1069</v>
      </c>
      <c r="Y99" s="62"/>
      <c r="Z99" s="62"/>
      <c r="AA99" s="62"/>
      <c r="AB99" s="60"/>
    </row>
    <row r="100" spans="1:28" ht="15" customHeight="1" x14ac:dyDescent="0.25">
      <c r="A100" s="58">
        <v>90</v>
      </c>
      <c r="B100" s="66" t="s">
        <v>529</v>
      </c>
      <c r="C100" s="67" t="s">
        <v>1070</v>
      </c>
      <c r="D100" s="59" t="s">
        <v>1071</v>
      </c>
      <c r="E100" s="66" t="s">
        <v>529</v>
      </c>
      <c r="F100" s="60" t="s">
        <v>1072</v>
      </c>
      <c r="G100" s="62"/>
      <c r="H100" s="61">
        <v>1973</v>
      </c>
      <c r="I100" s="60" t="s">
        <v>988</v>
      </c>
      <c r="J100" s="60" t="s">
        <v>680</v>
      </c>
      <c r="K100" s="60">
        <v>500</v>
      </c>
      <c r="L100" s="62"/>
      <c r="M100" s="60">
        <v>1</v>
      </c>
      <c r="N100" s="60">
        <v>1</v>
      </c>
      <c r="O100" s="63" t="s">
        <v>681</v>
      </c>
      <c r="P100" s="63" t="s">
        <v>1069</v>
      </c>
      <c r="Q100" s="62"/>
      <c r="R100" s="62"/>
      <c r="S100" s="62"/>
      <c r="T100" s="62"/>
      <c r="U100" s="62"/>
      <c r="V100" s="62"/>
      <c r="W100" s="62"/>
      <c r="X100" s="63" t="s">
        <v>1069</v>
      </c>
      <c r="Y100" s="62"/>
      <c r="Z100" s="62"/>
      <c r="AA100" s="62"/>
      <c r="AB100" s="60"/>
    </row>
    <row r="101" spans="1:28" ht="15" customHeight="1" x14ac:dyDescent="0.25">
      <c r="A101" s="58">
        <v>91</v>
      </c>
      <c r="B101" s="66" t="s">
        <v>524</v>
      </c>
      <c r="C101" s="67" t="s">
        <v>1073</v>
      </c>
      <c r="D101" s="59" t="s">
        <v>1074</v>
      </c>
      <c r="E101" s="66" t="s">
        <v>524</v>
      </c>
      <c r="F101" s="60" t="s">
        <v>1075</v>
      </c>
      <c r="G101" s="62"/>
      <c r="H101" s="61">
        <v>1993</v>
      </c>
      <c r="I101" s="60" t="s">
        <v>679</v>
      </c>
      <c r="J101" s="60" t="s">
        <v>680</v>
      </c>
      <c r="K101" s="60">
        <v>500</v>
      </c>
      <c r="L101" s="62"/>
      <c r="M101" s="60">
        <v>1</v>
      </c>
      <c r="N101" s="60">
        <v>1</v>
      </c>
      <c r="O101" s="63" t="s">
        <v>681</v>
      </c>
      <c r="P101" s="63" t="s">
        <v>1069</v>
      </c>
      <c r="Q101" s="62"/>
      <c r="R101" s="62"/>
      <c r="S101" s="62"/>
      <c r="T101" s="62"/>
      <c r="U101" s="62"/>
      <c r="V101" s="62"/>
      <c r="W101" s="62"/>
      <c r="X101" s="63" t="s">
        <v>1069</v>
      </c>
      <c r="Y101" s="62"/>
      <c r="Z101" s="62"/>
      <c r="AA101" s="62"/>
      <c r="AB101" s="60"/>
    </row>
    <row r="102" spans="1:28" ht="15" customHeight="1" x14ac:dyDescent="0.25">
      <c r="A102" s="58">
        <v>92</v>
      </c>
      <c r="B102" s="66" t="s">
        <v>533</v>
      </c>
      <c r="C102" s="67" t="s">
        <v>1076</v>
      </c>
      <c r="D102" s="59" t="s">
        <v>1077</v>
      </c>
      <c r="E102" s="66" t="s">
        <v>533</v>
      </c>
      <c r="F102" s="60" t="s">
        <v>1078</v>
      </c>
      <c r="G102" s="62"/>
      <c r="H102" s="61">
        <v>2009</v>
      </c>
      <c r="I102" s="60" t="s">
        <v>689</v>
      </c>
      <c r="J102" s="60" t="s">
        <v>680</v>
      </c>
      <c r="K102" s="60">
        <v>630</v>
      </c>
      <c r="L102" s="62"/>
      <c r="M102" s="60">
        <v>1</v>
      </c>
      <c r="N102" s="60">
        <v>1</v>
      </c>
      <c r="O102" s="63" t="s">
        <v>681</v>
      </c>
      <c r="P102" s="63" t="s">
        <v>1079</v>
      </c>
      <c r="Q102" s="62"/>
      <c r="R102" s="62"/>
      <c r="S102" s="62"/>
      <c r="T102" s="62"/>
      <c r="U102" s="62"/>
      <c r="V102" s="62"/>
      <c r="W102" s="62"/>
      <c r="X102" s="63" t="s">
        <v>1079</v>
      </c>
      <c r="Y102" s="62"/>
      <c r="Z102" s="62"/>
      <c r="AA102" s="62"/>
      <c r="AB102" s="60"/>
    </row>
    <row r="103" spans="1:28" ht="15" customHeight="1" x14ac:dyDescent="0.25">
      <c r="A103" s="58">
        <v>93</v>
      </c>
      <c r="B103" s="66" t="s">
        <v>535</v>
      </c>
      <c r="C103" s="67" t="s">
        <v>1080</v>
      </c>
      <c r="D103" s="59" t="s">
        <v>1081</v>
      </c>
      <c r="E103" s="66" t="s">
        <v>535</v>
      </c>
      <c r="F103" s="60" t="s">
        <v>1082</v>
      </c>
      <c r="G103" s="62"/>
      <c r="H103" s="61">
        <v>1976</v>
      </c>
      <c r="I103" s="60" t="s">
        <v>682</v>
      </c>
      <c r="J103" s="60" t="s">
        <v>680</v>
      </c>
      <c r="K103" s="60">
        <v>630</v>
      </c>
      <c r="L103" s="62"/>
      <c r="M103" s="60">
        <v>1</v>
      </c>
      <c r="N103" s="60">
        <v>1</v>
      </c>
      <c r="O103" s="63" t="s">
        <v>681</v>
      </c>
      <c r="P103" s="63" t="s">
        <v>1083</v>
      </c>
      <c r="Q103" s="62"/>
      <c r="R103" s="62"/>
      <c r="S103" s="62"/>
      <c r="T103" s="62"/>
      <c r="U103" s="62"/>
      <c r="V103" s="62"/>
      <c r="W103" s="62"/>
      <c r="X103" s="63" t="s">
        <v>1083</v>
      </c>
      <c r="Y103" s="62"/>
      <c r="Z103" s="62"/>
      <c r="AA103" s="62"/>
      <c r="AB103" s="60"/>
    </row>
    <row r="104" spans="1:28" ht="15" customHeight="1" x14ac:dyDescent="0.25">
      <c r="A104" s="58">
        <v>94</v>
      </c>
      <c r="B104" s="66" t="s">
        <v>538</v>
      </c>
      <c r="C104" s="67" t="s">
        <v>1084</v>
      </c>
      <c r="D104" s="59" t="s">
        <v>1085</v>
      </c>
      <c r="E104" s="66" t="s">
        <v>538</v>
      </c>
      <c r="F104" s="60" t="s">
        <v>1086</v>
      </c>
      <c r="G104" s="62"/>
      <c r="H104" s="61">
        <v>2001</v>
      </c>
      <c r="I104" s="60" t="s">
        <v>689</v>
      </c>
      <c r="J104" s="60" t="s">
        <v>680</v>
      </c>
      <c r="K104" s="60">
        <v>800</v>
      </c>
      <c r="L104" s="62"/>
      <c r="M104" s="60">
        <v>1</v>
      </c>
      <c r="N104" s="60">
        <v>1</v>
      </c>
      <c r="O104" s="63" t="s">
        <v>681</v>
      </c>
      <c r="P104" s="63" t="s">
        <v>1087</v>
      </c>
      <c r="Q104" s="62"/>
      <c r="R104" s="62"/>
      <c r="S104" s="62"/>
      <c r="T104" s="62"/>
      <c r="U104" s="62"/>
      <c r="V104" s="62"/>
      <c r="W104" s="62"/>
      <c r="X104" s="63" t="s">
        <v>1088</v>
      </c>
      <c r="Y104" s="63" t="s">
        <v>1089</v>
      </c>
      <c r="Z104" s="62"/>
      <c r="AA104" s="62"/>
      <c r="AB104" s="60"/>
    </row>
    <row r="105" spans="1:28" ht="15" customHeight="1" x14ac:dyDescent="0.25">
      <c r="A105" s="58">
        <v>95</v>
      </c>
      <c r="B105" s="66" t="s">
        <v>537</v>
      </c>
      <c r="C105" s="67" t="s">
        <v>1090</v>
      </c>
      <c r="D105" s="59" t="s">
        <v>1091</v>
      </c>
      <c r="E105" s="66" t="s">
        <v>537</v>
      </c>
      <c r="F105" s="60" t="s">
        <v>1092</v>
      </c>
      <c r="G105" s="62"/>
      <c r="H105" s="61">
        <v>1985</v>
      </c>
      <c r="I105" s="60" t="s">
        <v>988</v>
      </c>
      <c r="J105" s="60" t="s">
        <v>680</v>
      </c>
      <c r="K105" s="60">
        <v>750</v>
      </c>
      <c r="L105" s="62"/>
      <c r="M105" s="60">
        <v>1</v>
      </c>
      <c r="N105" s="60">
        <v>1</v>
      </c>
      <c r="O105" s="63" t="s">
        <v>681</v>
      </c>
      <c r="P105" s="63" t="s">
        <v>1093</v>
      </c>
      <c r="Q105" s="62"/>
      <c r="R105" s="62"/>
      <c r="S105" s="62"/>
      <c r="T105" s="62"/>
      <c r="U105" s="62"/>
      <c r="V105" s="62"/>
      <c r="W105" s="62"/>
      <c r="X105" s="63" t="s">
        <v>1093</v>
      </c>
      <c r="Y105" s="62"/>
      <c r="Z105" s="62"/>
      <c r="AA105" s="62"/>
      <c r="AB105" s="60"/>
    </row>
    <row r="106" spans="1:28" ht="15" customHeight="1" x14ac:dyDescent="0.25">
      <c r="A106" s="58">
        <v>96</v>
      </c>
      <c r="B106" s="66" t="s">
        <v>544</v>
      </c>
      <c r="C106" s="67" t="s">
        <v>1094</v>
      </c>
      <c r="D106" s="59" t="s">
        <v>1095</v>
      </c>
      <c r="E106" s="66" t="s">
        <v>544</v>
      </c>
      <c r="F106" s="60" t="s">
        <v>1096</v>
      </c>
      <c r="G106" s="62"/>
      <c r="H106" s="61">
        <v>1997</v>
      </c>
      <c r="I106" s="60" t="s">
        <v>689</v>
      </c>
      <c r="J106" s="60" t="s">
        <v>680</v>
      </c>
      <c r="K106" s="60">
        <v>1250</v>
      </c>
      <c r="L106" s="62"/>
      <c r="M106" s="60">
        <v>1</v>
      </c>
      <c r="N106" s="60">
        <v>1</v>
      </c>
      <c r="O106" s="63" t="s">
        <v>681</v>
      </c>
      <c r="P106" s="63" t="s">
        <v>1097</v>
      </c>
      <c r="Q106" s="62"/>
      <c r="R106" s="62"/>
      <c r="S106" s="62"/>
      <c r="T106" s="62"/>
      <c r="U106" s="62"/>
      <c r="V106" s="62"/>
      <c r="W106" s="62"/>
      <c r="X106" s="63" t="s">
        <v>1097</v>
      </c>
      <c r="Y106" s="62"/>
      <c r="Z106" s="62"/>
      <c r="AA106" s="62"/>
      <c r="AB106" s="60"/>
    </row>
    <row r="107" spans="1:28" ht="15" customHeight="1" x14ac:dyDescent="0.25">
      <c r="A107" s="58">
        <v>97</v>
      </c>
      <c r="B107" s="66" t="s">
        <v>1098</v>
      </c>
      <c r="C107" s="67" t="s">
        <v>1099</v>
      </c>
      <c r="D107" s="59" t="s">
        <v>1100</v>
      </c>
      <c r="E107" s="66" t="s">
        <v>1098</v>
      </c>
      <c r="F107" s="60" t="s">
        <v>1101</v>
      </c>
      <c r="G107" s="62"/>
      <c r="H107" s="61">
        <v>1952</v>
      </c>
      <c r="I107" s="60" t="s">
        <v>679</v>
      </c>
      <c r="J107" s="60" t="s">
        <v>1102</v>
      </c>
      <c r="K107" s="60">
        <v>2500</v>
      </c>
      <c r="L107" s="62"/>
      <c r="M107" s="60">
        <v>1</v>
      </c>
      <c r="N107" s="60">
        <v>1</v>
      </c>
      <c r="O107" s="63" t="s">
        <v>681</v>
      </c>
      <c r="P107" s="63" t="s">
        <v>1103</v>
      </c>
      <c r="Q107" s="62"/>
      <c r="R107" s="62"/>
      <c r="S107" s="62"/>
      <c r="T107" s="62"/>
      <c r="U107" s="62"/>
      <c r="V107" s="62"/>
      <c r="W107" s="62"/>
      <c r="X107" s="63" t="s">
        <v>1103</v>
      </c>
      <c r="Y107" s="62"/>
      <c r="Z107" s="62"/>
      <c r="AA107" s="62"/>
      <c r="AB107" s="60"/>
    </row>
    <row r="108" spans="1:28" ht="15" customHeight="1" x14ac:dyDescent="0.25">
      <c r="A108" s="58">
        <v>98</v>
      </c>
      <c r="B108" s="66" t="s">
        <v>1104</v>
      </c>
      <c r="C108" s="67" t="s">
        <v>1105</v>
      </c>
      <c r="D108" s="59" t="s">
        <v>1106</v>
      </c>
      <c r="E108" s="66" t="s">
        <v>1104</v>
      </c>
      <c r="F108" s="60" t="s">
        <v>1107</v>
      </c>
      <c r="G108" s="62"/>
      <c r="H108" s="61">
        <v>1994</v>
      </c>
      <c r="I108" s="60" t="s">
        <v>689</v>
      </c>
      <c r="J108" s="60" t="s">
        <v>699</v>
      </c>
      <c r="K108" s="60">
        <v>50</v>
      </c>
      <c r="L108" s="62"/>
      <c r="M108" s="60">
        <v>1</v>
      </c>
      <c r="N108" s="60">
        <v>1</v>
      </c>
      <c r="O108" s="63" t="s">
        <v>681</v>
      </c>
      <c r="P108" s="63" t="s">
        <v>788</v>
      </c>
      <c r="Q108" s="62"/>
      <c r="R108" s="62"/>
      <c r="S108" s="62"/>
      <c r="T108" s="62"/>
      <c r="U108" s="62"/>
      <c r="V108" s="62"/>
      <c r="W108" s="62"/>
      <c r="X108" s="63" t="s">
        <v>788</v>
      </c>
      <c r="Y108" s="62"/>
      <c r="Z108" s="62"/>
      <c r="AA108" s="62"/>
      <c r="AB108" s="60"/>
    </row>
    <row r="109" spans="1:28" ht="15" customHeight="1" x14ac:dyDescent="0.25">
      <c r="A109" s="58">
        <v>99</v>
      </c>
      <c r="B109" s="66" t="s">
        <v>58</v>
      </c>
      <c r="C109" s="67" t="s">
        <v>1108</v>
      </c>
      <c r="D109" s="59" t="s">
        <v>1109</v>
      </c>
      <c r="E109" s="66" t="s">
        <v>58</v>
      </c>
      <c r="F109" s="60" t="s">
        <v>1110</v>
      </c>
      <c r="G109" s="62"/>
      <c r="H109" s="61">
        <v>2014</v>
      </c>
      <c r="I109" s="60" t="s">
        <v>689</v>
      </c>
      <c r="J109" s="60" t="s">
        <v>699</v>
      </c>
      <c r="K109" s="60">
        <v>50</v>
      </c>
      <c r="L109" s="62"/>
      <c r="M109" s="60">
        <v>1</v>
      </c>
      <c r="N109" s="60">
        <v>1</v>
      </c>
      <c r="O109" s="63" t="s">
        <v>681</v>
      </c>
      <c r="P109" s="63" t="s">
        <v>1111</v>
      </c>
      <c r="Q109" s="63" t="s">
        <v>1112</v>
      </c>
      <c r="R109" s="62"/>
      <c r="S109" s="62"/>
      <c r="T109" s="62"/>
      <c r="U109" s="62"/>
      <c r="V109" s="62"/>
      <c r="W109" s="62"/>
      <c r="X109" s="63" t="s">
        <v>1113</v>
      </c>
      <c r="Y109" s="62"/>
      <c r="Z109" s="62"/>
      <c r="AA109" s="62"/>
      <c r="AB109" s="63" t="s">
        <v>1114</v>
      </c>
    </row>
    <row r="110" spans="1:28" ht="15" customHeight="1" x14ac:dyDescent="0.25">
      <c r="A110" s="58">
        <v>100</v>
      </c>
      <c r="B110" s="66" t="s">
        <v>1115</v>
      </c>
      <c r="C110" s="67" t="s">
        <v>1116</v>
      </c>
      <c r="D110" s="59" t="s">
        <v>1117</v>
      </c>
      <c r="E110" s="66" t="s">
        <v>1115</v>
      </c>
      <c r="F110" s="60" t="s">
        <v>1118</v>
      </c>
      <c r="G110" s="62"/>
      <c r="H110" s="61">
        <v>1993</v>
      </c>
      <c r="I110" s="60" t="s">
        <v>679</v>
      </c>
      <c r="J110" s="60" t="s">
        <v>699</v>
      </c>
      <c r="K110" s="60">
        <v>50</v>
      </c>
      <c r="L110" s="62"/>
      <c r="M110" s="60">
        <v>1</v>
      </c>
      <c r="N110" s="60">
        <v>1</v>
      </c>
      <c r="O110" s="63" t="s">
        <v>681</v>
      </c>
      <c r="P110" s="63" t="s">
        <v>788</v>
      </c>
      <c r="Q110" s="62"/>
      <c r="R110" s="62"/>
      <c r="S110" s="62"/>
      <c r="T110" s="62"/>
      <c r="U110" s="62"/>
      <c r="V110" s="62"/>
      <c r="W110" s="62"/>
      <c r="X110" s="63" t="s">
        <v>788</v>
      </c>
      <c r="Y110" s="62"/>
      <c r="Z110" s="62"/>
      <c r="AA110" s="62"/>
      <c r="AB110" s="60"/>
    </row>
    <row r="111" spans="1:28" ht="15" customHeight="1" x14ac:dyDescent="0.25">
      <c r="A111" s="58">
        <v>101</v>
      </c>
      <c r="B111" s="66" t="s">
        <v>1119</v>
      </c>
      <c r="C111" s="67" t="s">
        <v>1120</v>
      </c>
      <c r="D111" s="59" t="s">
        <v>1121</v>
      </c>
      <c r="E111" s="66" t="s">
        <v>1119</v>
      </c>
      <c r="F111" s="60" t="s">
        <v>1122</v>
      </c>
      <c r="G111" s="62"/>
      <c r="H111" s="61">
        <v>1972</v>
      </c>
      <c r="I111" s="60" t="s">
        <v>679</v>
      </c>
      <c r="J111" s="60" t="s">
        <v>680</v>
      </c>
      <c r="K111" s="60">
        <v>50</v>
      </c>
      <c r="L111" s="62"/>
      <c r="M111" s="60">
        <v>1</v>
      </c>
      <c r="N111" s="60">
        <v>1</v>
      </c>
      <c r="O111" s="63" t="s">
        <v>681</v>
      </c>
      <c r="P111" s="63" t="s">
        <v>788</v>
      </c>
      <c r="Q111" s="62"/>
      <c r="R111" s="62"/>
      <c r="S111" s="62"/>
      <c r="T111" s="62"/>
      <c r="U111" s="62"/>
      <c r="V111" s="62"/>
      <c r="W111" s="62"/>
      <c r="X111" s="63" t="s">
        <v>788</v>
      </c>
      <c r="Y111" s="62"/>
      <c r="Z111" s="62"/>
      <c r="AA111" s="62"/>
      <c r="AB111" s="60"/>
    </row>
    <row r="112" spans="1:28" ht="15" customHeight="1" x14ac:dyDescent="0.25">
      <c r="A112" s="58">
        <v>102</v>
      </c>
      <c r="B112" s="66" t="s">
        <v>372</v>
      </c>
      <c r="C112" s="67" t="s">
        <v>1123</v>
      </c>
      <c r="D112" s="59" t="s">
        <v>1124</v>
      </c>
      <c r="E112" s="66" t="s">
        <v>372</v>
      </c>
      <c r="F112" s="60" t="s">
        <v>1125</v>
      </c>
      <c r="G112" s="62"/>
      <c r="H112" s="61">
        <v>1997</v>
      </c>
      <c r="I112" s="60" t="s">
        <v>689</v>
      </c>
      <c r="J112" s="60" t="s">
        <v>680</v>
      </c>
      <c r="K112" s="60">
        <v>50</v>
      </c>
      <c r="L112" s="62"/>
      <c r="M112" s="60">
        <v>1</v>
      </c>
      <c r="N112" s="60">
        <v>1</v>
      </c>
      <c r="O112" s="63" t="s">
        <v>681</v>
      </c>
      <c r="P112" s="63" t="s">
        <v>788</v>
      </c>
      <c r="Q112" s="62"/>
      <c r="R112" s="62"/>
      <c r="S112" s="62"/>
      <c r="T112" s="62"/>
      <c r="U112" s="62"/>
      <c r="V112" s="62"/>
      <c r="W112" s="62"/>
      <c r="X112" s="63" t="s">
        <v>788</v>
      </c>
      <c r="Y112" s="62"/>
      <c r="Z112" s="62"/>
      <c r="AA112" s="62"/>
      <c r="AB112" s="60"/>
    </row>
    <row r="113" spans="1:28" ht="15" customHeight="1" x14ac:dyDescent="0.25">
      <c r="A113" s="58">
        <v>103</v>
      </c>
      <c r="B113" s="66" t="s">
        <v>394</v>
      </c>
      <c r="C113" s="67" t="s">
        <v>1126</v>
      </c>
      <c r="D113" s="59" t="s">
        <v>1127</v>
      </c>
      <c r="E113" s="66" t="s">
        <v>394</v>
      </c>
      <c r="F113" s="60" t="s">
        <v>1128</v>
      </c>
      <c r="G113" s="62"/>
      <c r="H113" s="61">
        <v>2002</v>
      </c>
      <c r="I113" s="60" t="s">
        <v>682</v>
      </c>
      <c r="J113" s="60" t="s">
        <v>680</v>
      </c>
      <c r="K113" s="60">
        <v>315</v>
      </c>
      <c r="L113" s="62"/>
      <c r="M113" s="60">
        <v>1</v>
      </c>
      <c r="N113" s="60">
        <v>1</v>
      </c>
      <c r="O113" s="63" t="s">
        <v>681</v>
      </c>
      <c r="P113" s="63" t="s">
        <v>996</v>
      </c>
      <c r="Q113" s="62"/>
      <c r="R113" s="62"/>
      <c r="S113" s="62"/>
      <c r="T113" s="62"/>
      <c r="U113" s="62"/>
      <c r="V113" s="62"/>
      <c r="W113" s="62"/>
      <c r="X113" s="63" t="s">
        <v>996</v>
      </c>
      <c r="Y113" s="62"/>
      <c r="Z113" s="62"/>
      <c r="AA113" s="62"/>
      <c r="AB113" s="60"/>
    </row>
    <row r="114" spans="1:28" ht="15" customHeight="1" x14ac:dyDescent="0.25">
      <c r="A114" s="58">
        <v>104</v>
      </c>
      <c r="B114" s="66" t="s">
        <v>1129</v>
      </c>
      <c r="C114" s="67" t="s">
        <v>1130</v>
      </c>
      <c r="D114" s="59" t="s">
        <v>1131</v>
      </c>
      <c r="E114" s="66" t="s">
        <v>1129</v>
      </c>
      <c r="F114" s="60" t="s">
        <v>1132</v>
      </c>
      <c r="G114" s="62"/>
      <c r="H114" s="61">
        <v>2007</v>
      </c>
      <c r="I114" s="60" t="s">
        <v>689</v>
      </c>
      <c r="J114" s="60" t="s">
        <v>699</v>
      </c>
      <c r="K114" s="60">
        <v>75</v>
      </c>
      <c r="L114" s="62"/>
      <c r="M114" s="60">
        <v>1</v>
      </c>
      <c r="N114" s="60">
        <v>1</v>
      </c>
      <c r="O114" s="63" t="s">
        <v>681</v>
      </c>
      <c r="P114" s="63" t="s">
        <v>700</v>
      </c>
      <c r="Q114" s="63" t="s">
        <v>1133</v>
      </c>
      <c r="R114" s="62"/>
      <c r="S114" s="62"/>
      <c r="T114" s="62"/>
      <c r="U114" s="62"/>
      <c r="V114" s="62"/>
      <c r="W114" s="62"/>
      <c r="X114" s="63" t="s">
        <v>700</v>
      </c>
      <c r="Y114" s="62"/>
      <c r="Z114" s="62"/>
      <c r="AA114" s="62"/>
      <c r="AB114" s="60"/>
    </row>
    <row r="115" spans="1:28" ht="15" customHeight="1" x14ac:dyDescent="0.25">
      <c r="A115" s="58">
        <v>105</v>
      </c>
      <c r="B115" s="66" t="s">
        <v>1134</v>
      </c>
      <c r="C115" s="67" t="s">
        <v>1135</v>
      </c>
      <c r="D115" s="59" t="s">
        <v>1136</v>
      </c>
      <c r="E115" s="66" t="s">
        <v>1134</v>
      </c>
      <c r="F115" s="60" t="s">
        <v>1137</v>
      </c>
      <c r="G115" s="62"/>
      <c r="H115" s="61">
        <v>1993</v>
      </c>
      <c r="I115" s="60" t="s">
        <v>689</v>
      </c>
      <c r="J115" s="60" t="s">
        <v>699</v>
      </c>
      <c r="K115" s="60">
        <v>25</v>
      </c>
      <c r="L115" s="62"/>
      <c r="M115" s="60">
        <v>1</v>
      </c>
      <c r="N115" s="60">
        <v>1</v>
      </c>
      <c r="O115" s="63" t="s">
        <v>681</v>
      </c>
      <c r="P115" s="63" t="s">
        <v>734</v>
      </c>
      <c r="Q115" s="62"/>
      <c r="R115" s="62"/>
      <c r="S115" s="62"/>
      <c r="T115" s="62"/>
      <c r="U115" s="62"/>
      <c r="V115" s="62"/>
      <c r="W115" s="62"/>
      <c r="X115" s="63" t="s">
        <v>734</v>
      </c>
      <c r="Y115" s="62"/>
      <c r="Z115" s="62"/>
      <c r="AA115" s="62"/>
      <c r="AB115" s="60"/>
    </row>
    <row r="116" spans="1:28" ht="15" customHeight="1" x14ac:dyDescent="0.25">
      <c r="A116" s="58">
        <v>106</v>
      </c>
      <c r="B116" s="66" t="s">
        <v>1138</v>
      </c>
      <c r="C116" s="67" t="s">
        <v>1139</v>
      </c>
      <c r="D116" s="59" t="s">
        <v>1140</v>
      </c>
      <c r="E116" s="66" t="s">
        <v>1138</v>
      </c>
      <c r="F116" s="60" t="s">
        <v>1141</v>
      </c>
      <c r="G116" s="62"/>
      <c r="H116" s="61">
        <v>1973</v>
      </c>
      <c r="I116" s="60" t="s">
        <v>679</v>
      </c>
      <c r="J116" s="60" t="s">
        <v>699</v>
      </c>
      <c r="K116" s="60">
        <v>50</v>
      </c>
      <c r="L116" s="62"/>
      <c r="M116" s="60">
        <v>1</v>
      </c>
      <c r="N116" s="60">
        <v>1</v>
      </c>
      <c r="O116" s="63" t="s">
        <v>681</v>
      </c>
      <c r="P116" s="63" t="s">
        <v>788</v>
      </c>
      <c r="Q116" s="62"/>
      <c r="R116" s="62"/>
      <c r="S116" s="62"/>
      <c r="T116" s="62"/>
      <c r="U116" s="62"/>
      <c r="V116" s="62"/>
      <c r="W116" s="62"/>
      <c r="X116" s="63" t="s">
        <v>788</v>
      </c>
      <c r="Y116" s="62"/>
      <c r="Z116" s="62"/>
      <c r="AA116" s="62"/>
      <c r="AB116" s="60"/>
    </row>
    <row r="117" spans="1:28" ht="15" customHeight="1" x14ac:dyDescent="0.25">
      <c r="A117" s="58">
        <v>107</v>
      </c>
      <c r="B117" s="66" t="s">
        <v>1142</v>
      </c>
      <c r="C117" s="67" t="s">
        <v>1143</v>
      </c>
      <c r="D117" s="59" t="s">
        <v>1144</v>
      </c>
      <c r="E117" s="66" t="s">
        <v>1142</v>
      </c>
      <c r="F117" s="60" t="s">
        <v>1145</v>
      </c>
      <c r="G117" s="62"/>
      <c r="H117" s="61">
        <v>1993</v>
      </c>
      <c r="I117" s="60" t="s">
        <v>689</v>
      </c>
      <c r="J117" s="60" t="s">
        <v>699</v>
      </c>
      <c r="K117" s="60">
        <v>50</v>
      </c>
      <c r="L117" s="62"/>
      <c r="M117" s="60">
        <v>1</v>
      </c>
      <c r="N117" s="60">
        <v>1</v>
      </c>
      <c r="O117" s="63" t="s">
        <v>681</v>
      </c>
      <c r="P117" s="63" t="s">
        <v>788</v>
      </c>
      <c r="Q117" s="62"/>
      <c r="R117" s="62"/>
      <c r="S117" s="62"/>
      <c r="T117" s="62"/>
      <c r="U117" s="62"/>
      <c r="V117" s="62"/>
      <c r="W117" s="62"/>
      <c r="X117" s="63" t="s">
        <v>788</v>
      </c>
      <c r="Y117" s="62"/>
      <c r="Z117" s="62"/>
      <c r="AA117" s="62"/>
      <c r="AB117" s="60"/>
    </row>
    <row r="118" spans="1:28" ht="15" customHeight="1" x14ac:dyDescent="0.25">
      <c r="A118" s="58">
        <v>108</v>
      </c>
      <c r="B118" s="66" t="s">
        <v>1146</v>
      </c>
      <c r="C118" s="67" t="s">
        <v>1147</v>
      </c>
      <c r="D118" s="59" t="s">
        <v>1148</v>
      </c>
      <c r="E118" s="66" t="s">
        <v>1146</v>
      </c>
      <c r="F118" s="60" t="s">
        <v>1149</v>
      </c>
      <c r="G118" s="62"/>
      <c r="H118" s="61">
        <v>1992</v>
      </c>
      <c r="I118" s="60" t="s">
        <v>689</v>
      </c>
      <c r="J118" s="60" t="s">
        <v>699</v>
      </c>
      <c r="K118" s="60">
        <v>50</v>
      </c>
      <c r="L118" s="62"/>
      <c r="M118" s="60">
        <v>1</v>
      </c>
      <c r="N118" s="60">
        <v>1</v>
      </c>
      <c r="O118" s="63" t="s">
        <v>681</v>
      </c>
      <c r="P118" s="63" t="s">
        <v>788</v>
      </c>
      <c r="Q118" s="62"/>
      <c r="R118" s="62"/>
      <c r="S118" s="62"/>
      <c r="T118" s="62"/>
      <c r="U118" s="62"/>
      <c r="V118" s="62"/>
      <c r="W118" s="62"/>
      <c r="X118" s="63" t="s">
        <v>788</v>
      </c>
      <c r="Y118" s="62"/>
      <c r="Z118" s="62"/>
      <c r="AA118" s="62"/>
      <c r="AB118" s="60"/>
    </row>
    <row r="119" spans="1:28" ht="15" customHeight="1" x14ac:dyDescent="0.25">
      <c r="A119" s="58">
        <v>109</v>
      </c>
      <c r="B119" s="66" t="s">
        <v>1150</v>
      </c>
      <c r="C119" s="67" t="s">
        <v>1151</v>
      </c>
      <c r="D119" s="59" t="s">
        <v>1152</v>
      </c>
      <c r="E119" s="66" t="s">
        <v>1150</v>
      </c>
      <c r="F119" s="60" t="s">
        <v>1153</v>
      </c>
      <c r="G119" s="62"/>
      <c r="H119" s="61">
        <v>1991</v>
      </c>
      <c r="I119" s="60" t="s">
        <v>689</v>
      </c>
      <c r="J119" s="60" t="s">
        <v>687</v>
      </c>
      <c r="K119" s="60">
        <v>75</v>
      </c>
      <c r="L119" s="62"/>
      <c r="M119" s="60">
        <v>1</v>
      </c>
      <c r="N119" s="60">
        <v>1</v>
      </c>
      <c r="O119" s="63" t="s">
        <v>681</v>
      </c>
      <c r="P119" s="63" t="s">
        <v>700</v>
      </c>
      <c r="Q119" s="62"/>
      <c r="R119" s="62"/>
      <c r="S119" s="62"/>
      <c r="T119" s="62"/>
      <c r="U119" s="62"/>
      <c r="V119" s="62"/>
      <c r="W119" s="62"/>
      <c r="X119" s="63" t="s">
        <v>1154</v>
      </c>
      <c r="Y119" s="63" t="s">
        <v>821</v>
      </c>
      <c r="Z119" s="62"/>
      <c r="AA119" s="62"/>
      <c r="AB119" s="60"/>
    </row>
    <row r="120" spans="1:28" ht="15" customHeight="1" x14ac:dyDescent="0.25">
      <c r="A120" s="58">
        <v>110</v>
      </c>
      <c r="B120" s="66" t="s">
        <v>1155</v>
      </c>
      <c r="C120" s="67" t="s">
        <v>1156</v>
      </c>
      <c r="D120" s="59" t="s">
        <v>1157</v>
      </c>
      <c r="E120" s="66" t="s">
        <v>1155</v>
      </c>
      <c r="F120" s="60" t="s">
        <v>1158</v>
      </c>
      <c r="G120" s="62"/>
      <c r="H120" s="61">
        <v>1994</v>
      </c>
      <c r="I120" s="60" t="s">
        <v>689</v>
      </c>
      <c r="J120" s="60" t="s">
        <v>699</v>
      </c>
      <c r="K120" s="60">
        <v>75</v>
      </c>
      <c r="L120" s="62"/>
      <c r="M120" s="60">
        <v>1</v>
      </c>
      <c r="N120" s="60">
        <v>1</v>
      </c>
      <c r="O120" s="63" t="s">
        <v>681</v>
      </c>
      <c r="P120" s="63" t="s">
        <v>700</v>
      </c>
      <c r="Q120" s="62"/>
      <c r="R120" s="62"/>
      <c r="S120" s="62"/>
      <c r="T120" s="62"/>
      <c r="U120" s="62"/>
      <c r="V120" s="62"/>
      <c r="W120" s="62"/>
      <c r="X120" s="63" t="s">
        <v>1159</v>
      </c>
      <c r="Y120" s="63" t="s">
        <v>1160</v>
      </c>
      <c r="Z120" s="62"/>
      <c r="AA120" s="62"/>
      <c r="AB120" s="60"/>
    </row>
    <row r="121" spans="1:28" ht="15" customHeight="1" x14ac:dyDescent="0.25">
      <c r="A121" s="58">
        <v>111</v>
      </c>
      <c r="B121" s="66" t="s">
        <v>1161</v>
      </c>
      <c r="C121" s="67" t="s">
        <v>1162</v>
      </c>
      <c r="D121" s="59" t="s">
        <v>1163</v>
      </c>
      <c r="E121" s="66" t="s">
        <v>1161</v>
      </c>
      <c r="F121" s="60" t="s">
        <v>1164</v>
      </c>
      <c r="G121" s="62"/>
      <c r="H121" s="61">
        <v>1971</v>
      </c>
      <c r="I121" s="60" t="s">
        <v>679</v>
      </c>
      <c r="J121" s="60" t="s">
        <v>699</v>
      </c>
      <c r="K121" s="60">
        <v>50</v>
      </c>
      <c r="L121" s="62"/>
      <c r="M121" s="60">
        <v>1</v>
      </c>
      <c r="N121" s="60">
        <v>1</v>
      </c>
      <c r="O121" s="63" t="s">
        <v>681</v>
      </c>
      <c r="P121" s="63" t="s">
        <v>788</v>
      </c>
      <c r="Q121" s="62"/>
      <c r="R121" s="62"/>
      <c r="S121" s="62"/>
      <c r="T121" s="62"/>
      <c r="U121" s="62"/>
      <c r="V121" s="62"/>
      <c r="W121" s="62"/>
      <c r="X121" s="63" t="s">
        <v>788</v>
      </c>
      <c r="Y121" s="62"/>
      <c r="Z121" s="62"/>
      <c r="AA121" s="62"/>
      <c r="AB121" s="60"/>
    </row>
    <row r="122" spans="1:28" ht="15" customHeight="1" x14ac:dyDescent="0.25">
      <c r="A122" s="58">
        <v>112</v>
      </c>
      <c r="B122" s="66" t="s">
        <v>1165</v>
      </c>
      <c r="C122" s="67" t="s">
        <v>1166</v>
      </c>
      <c r="D122" s="59" t="s">
        <v>1167</v>
      </c>
      <c r="E122" s="66" t="s">
        <v>1165</v>
      </c>
      <c r="F122" s="60" t="s">
        <v>1168</v>
      </c>
      <c r="G122" s="62"/>
      <c r="H122" s="61">
        <v>1974</v>
      </c>
      <c r="I122" s="60" t="s">
        <v>679</v>
      </c>
      <c r="J122" s="60" t="s">
        <v>699</v>
      </c>
      <c r="K122" s="60">
        <v>50</v>
      </c>
      <c r="L122" s="62"/>
      <c r="M122" s="60">
        <v>1</v>
      </c>
      <c r="N122" s="60">
        <v>1</v>
      </c>
      <c r="O122" s="63" t="s">
        <v>681</v>
      </c>
      <c r="P122" s="63" t="s">
        <v>788</v>
      </c>
      <c r="Q122" s="62"/>
      <c r="R122" s="62"/>
      <c r="S122" s="62"/>
      <c r="T122" s="62"/>
      <c r="U122" s="62"/>
      <c r="V122" s="62"/>
      <c r="W122" s="62"/>
      <c r="X122" s="63" t="s">
        <v>788</v>
      </c>
      <c r="Y122" s="62"/>
      <c r="Z122" s="62"/>
      <c r="AA122" s="62"/>
      <c r="AB122" s="60"/>
    </row>
    <row r="123" spans="1:28" ht="15" customHeight="1" x14ac:dyDescent="0.25">
      <c r="A123" s="58">
        <v>113</v>
      </c>
      <c r="B123" s="66" t="s">
        <v>1169</v>
      </c>
      <c r="C123" s="67" t="s">
        <v>1170</v>
      </c>
      <c r="D123" s="59" t="s">
        <v>1171</v>
      </c>
      <c r="E123" s="66" t="s">
        <v>1169</v>
      </c>
      <c r="F123" s="60" t="s">
        <v>1172</v>
      </c>
      <c r="G123" s="62"/>
      <c r="H123" s="61">
        <v>1974</v>
      </c>
      <c r="I123" s="60" t="s">
        <v>679</v>
      </c>
      <c r="J123" s="60" t="s">
        <v>699</v>
      </c>
      <c r="K123" s="60">
        <v>50</v>
      </c>
      <c r="L123" s="62"/>
      <c r="M123" s="60">
        <v>1</v>
      </c>
      <c r="N123" s="60">
        <v>1</v>
      </c>
      <c r="O123" s="63" t="s">
        <v>681</v>
      </c>
      <c r="P123" s="63" t="s">
        <v>788</v>
      </c>
      <c r="Q123" s="62"/>
      <c r="R123" s="62"/>
      <c r="S123" s="62"/>
      <c r="T123" s="62"/>
      <c r="U123" s="62"/>
      <c r="V123" s="62"/>
      <c r="W123" s="62"/>
      <c r="X123" s="63" t="s">
        <v>788</v>
      </c>
      <c r="Y123" s="62"/>
      <c r="Z123" s="62"/>
      <c r="AA123" s="62"/>
      <c r="AB123" s="60"/>
    </row>
    <row r="124" spans="1:28" ht="15" customHeight="1" x14ac:dyDescent="0.25">
      <c r="A124" s="58">
        <v>114</v>
      </c>
      <c r="B124" s="66" t="s">
        <v>1173</v>
      </c>
      <c r="C124" s="67" t="s">
        <v>1174</v>
      </c>
      <c r="D124" s="59" t="s">
        <v>1175</v>
      </c>
      <c r="E124" s="66" t="s">
        <v>1173</v>
      </c>
      <c r="F124" s="60" t="s">
        <v>1176</v>
      </c>
      <c r="G124" s="62"/>
      <c r="H124" s="61">
        <v>1976</v>
      </c>
      <c r="I124" s="60" t="s">
        <v>807</v>
      </c>
      <c r="J124" s="60" t="s">
        <v>699</v>
      </c>
      <c r="K124" s="60">
        <v>50</v>
      </c>
      <c r="L124" s="62"/>
      <c r="M124" s="60">
        <v>1</v>
      </c>
      <c r="N124" s="60">
        <v>1</v>
      </c>
      <c r="O124" s="63" t="s">
        <v>681</v>
      </c>
      <c r="P124" s="63" t="s">
        <v>788</v>
      </c>
      <c r="Q124" s="62"/>
      <c r="R124" s="62"/>
      <c r="S124" s="62"/>
      <c r="T124" s="62"/>
      <c r="U124" s="62"/>
      <c r="V124" s="62"/>
      <c r="W124" s="62"/>
      <c r="X124" s="63" t="s">
        <v>788</v>
      </c>
      <c r="Y124" s="62"/>
      <c r="Z124" s="62"/>
      <c r="AA124" s="62"/>
      <c r="AB124" s="60"/>
    </row>
    <row r="125" spans="1:28" ht="15" customHeight="1" x14ac:dyDescent="0.25">
      <c r="A125" s="58">
        <v>115</v>
      </c>
      <c r="B125" s="66" t="s">
        <v>1177</v>
      </c>
      <c r="C125" s="67" t="s">
        <v>1178</v>
      </c>
      <c r="D125" s="59" t="s">
        <v>1179</v>
      </c>
      <c r="E125" s="66" t="s">
        <v>1177</v>
      </c>
      <c r="F125" s="60" t="s">
        <v>1180</v>
      </c>
      <c r="G125" s="62"/>
      <c r="H125" s="61">
        <v>1995</v>
      </c>
      <c r="I125" s="60" t="s">
        <v>689</v>
      </c>
      <c r="J125" s="60" t="s">
        <v>687</v>
      </c>
      <c r="K125" s="60">
        <v>50</v>
      </c>
      <c r="L125" s="62"/>
      <c r="M125" s="60">
        <v>1</v>
      </c>
      <c r="N125" s="60">
        <v>1</v>
      </c>
      <c r="O125" s="63" t="s">
        <v>681</v>
      </c>
      <c r="P125" s="63" t="s">
        <v>788</v>
      </c>
      <c r="Q125" s="62"/>
      <c r="R125" s="62"/>
      <c r="S125" s="62"/>
      <c r="T125" s="62"/>
      <c r="U125" s="62"/>
      <c r="V125" s="62"/>
      <c r="W125" s="62"/>
      <c r="X125" s="63" t="s">
        <v>840</v>
      </c>
      <c r="Y125" s="63" t="s">
        <v>830</v>
      </c>
      <c r="Z125" s="62"/>
      <c r="AA125" s="62"/>
      <c r="AB125" s="60"/>
    </row>
    <row r="126" spans="1:28" ht="15" customHeight="1" x14ac:dyDescent="0.25">
      <c r="A126" s="58">
        <v>116</v>
      </c>
      <c r="B126" s="66" t="s">
        <v>1181</v>
      </c>
      <c r="C126" s="67" t="s">
        <v>1182</v>
      </c>
      <c r="D126" s="59" t="s">
        <v>1183</v>
      </c>
      <c r="E126" s="66" t="s">
        <v>1181</v>
      </c>
      <c r="F126" s="60" t="s">
        <v>1184</v>
      </c>
      <c r="G126" s="62"/>
      <c r="H126" s="61">
        <v>1976</v>
      </c>
      <c r="I126" s="60" t="s">
        <v>679</v>
      </c>
      <c r="J126" s="60" t="s">
        <v>699</v>
      </c>
      <c r="K126" s="60">
        <v>50</v>
      </c>
      <c r="L126" s="62"/>
      <c r="M126" s="60">
        <v>1</v>
      </c>
      <c r="N126" s="60">
        <v>1</v>
      </c>
      <c r="O126" s="63" t="s">
        <v>681</v>
      </c>
      <c r="P126" s="63" t="s">
        <v>788</v>
      </c>
      <c r="Q126" s="62"/>
      <c r="R126" s="62"/>
      <c r="S126" s="62"/>
      <c r="T126" s="62"/>
      <c r="U126" s="62"/>
      <c r="V126" s="62"/>
      <c r="W126" s="62"/>
      <c r="X126" s="63" t="s">
        <v>788</v>
      </c>
      <c r="Y126" s="62"/>
      <c r="Z126" s="62"/>
      <c r="AA126" s="62"/>
      <c r="AB126" s="60"/>
    </row>
    <row r="127" spans="1:28" ht="15" customHeight="1" x14ac:dyDescent="0.25">
      <c r="A127" s="58">
        <v>117</v>
      </c>
      <c r="B127" s="66" t="s">
        <v>222</v>
      </c>
      <c r="C127" s="67" t="s">
        <v>1185</v>
      </c>
      <c r="D127" s="59" t="s">
        <v>1186</v>
      </c>
      <c r="E127" s="66" t="s">
        <v>222</v>
      </c>
      <c r="F127" s="60" t="s">
        <v>1187</v>
      </c>
      <c r="G127" s="62"/>
      <c r="H127" s="61">
        <v>1972</v>
      </c>
      <c r="I127" s="60" t="s">
        <v>679</v>
      </c>
      <c r="J127" s="60" t="s">
        <v>680</v>
      </c>
      <c r="K127" s="60">
        <v>50</v>
      </c>
      <c r="L127" s="62"/>
      <c r="M127" s="60">
        <v>1</v>
      </c>
      <c r="N127" s="60">
        <v>1</v>
      </c>
      <c r="O127" s="63" t="s">
        <v>681</v>
      </c>
      <c r="P127" s="63" t="s">
        <v>788</v>
      </c>
      <c r="Q127" s="62"/>
      <c r="R127" s="62"/>
      <c r="S127" s="62"/>
      <c r="T127" s="62"/>
      <c r="U127" s="62"/>
      <c r="V127" s="62"/>
      <c r="W127" s="62"/>
      <c r="X127" s="63" t="s">
        <v>788</v>
      </c>
      <c r="Y127" s="62"/>
      <c r="Z127" s="62"/>
      <c r="AA127" s="62"/>
      <c r="AB127" s="60"/>
    </row>
    <row r="128" spans="1:28" ht="15" customHeight="1" x14ac:dyDescent="0.25">
      <c r="A128" s="58">
        <v>118</v>
      </c>
      <c r="B128" s="66" t="s">
        <v>268</v>
      </c>
      <c r="C128" s="67" t="s">
        <v>1188</v>
      </c>
      <c r="D128" s="59" t="s">
        <v>1189</v>
      </c>
      <c r="E128" s="66" t="s">
        <v>268</v>
      </c>
      <c r="F128" s="60" t="s">
        <v>1190</v>
      </c>
      <c r="G128" s="62"/>
      <c r="H128" s="61">
        <v>2011</v>
      </c>
      <c r="I128" s="60" t="s">
        <v>689</v>
      </c>
      <c r="J128" s="60" t="s">
        <v>680</v>
      </c>
      <c r="K128" s="60">
        <v>50</v>
      </c>
      <c r="L128" s="62"/>
      <c r="M128" s="60">
        <v>1</v>
      </c>
      <c r="N128" s="60">
        <v>1</v>
      </c>
      <c r="O128" s="63" t="s">
        <v>681</v>
      </c>
      <c r="P128" s="63" t="s">
        <v>788</v>
      </c>
      <c r="Q128" s="62"/>
      <c r="R128" s="62"/>
      <c r="S128" s="62"/>
      <c r="T128" s="62"/>
      <c r="U128" s="62"/>
      <c r="V128" s="62"/>
      <c r="W128" s="62"/>
      <c r="X128" s="63" t="s">
        <v>788</v>
      </c>
      <c r="Y128" s="62"/>
      <c r="Z128" s="62"/>
      <c r="AA128" s="62"/>
      <c r="AB128" s="60"/>
    </row>
    <row r="129" spans="1:28" ht="15" customHeight="1" x14ac:dyDescent="0.25">
      <c r="A129" s="58">
        <v>119</v>
      </c>
      <c r="B129" s="66" t="s">
        <v>1191</v>
      </c>
      <c r="C129" s="67" t="s">
        <v>1192</v>
      </c>
      <c r="D129" s="59" t="s">
        <v>1193</v>
      </c>
      <c r="E129" s="66" t="s">
        <v>1191</v>
      </c>
      <c r="F129" s="60" t="s">
        <v>1194</v>
      </c>
      <c r="G129" s="62"/>
      <c r="H129" s="61">
        <v>1972</v>
      </c>
      <c r="I129" s="60" t="s">
        <v>679</v>
      </c>
      <c r="J129" s="60" t="s">
        <v>680</v>
      </c>
      <c r="K129" s="60">
        <v>50</v>
      </c>
      <c r="L129" s="62"/>
      <c r="M129" s="60">
        <v>1</v>
      </c>
      <c r="N129" s="60">
        <v>1</v>
      </c>
      <c r="O129" s="63" t="s">
        <v>681</v>
      </c>
      <c r="P129" s="63" t="s">
        <v>788</v>
      </c>
      <c r="Q129" s="62"/>
      <c r="R129" s="62"/>
      <c r="S129" s="62"/>
      <c r="T129" s="62"/>
      <c r="U129" s="62"/>
      <c r="V129" s="62"/>
      <c r="W129" s="62"/>
      <c r="X129" s="63" t="s">
        <v>788</v>
      </c>
      <c r="Y129" s="62"/>
      <c r="Z129" s="62"/>
      <c r="AA129" s="62"/>
      <c r="AB129" s="60"/>
    </row>
    <row r="130" spans="1:28" ht="15" customHeight="1" x14ac:dyDescent="0.25">
      <c r="A130" s="58">
        <v>120</v>
      </c>
      <c r="B130" s="66" t="s">
        <v>228</v>
      </c>
      <c r="C130" s="67" t="s">
        <v>1195</v>
      </c>
      <c r="D130" s="59" t="s">
        <v>1196</v>
      </c>
      <c r="E130" s="66" t="s">
        <v>228</v>
      </c>
      <c r="F130" s="60" t="s">
        <v>1197</v>
      </c>
      <c r="G130" s="62"/>
      <c r="H130" s="61">
        <v>1965</v>
      </c>
      <c r="I130" s="60" t="s">
        <v>679</v>
      </c>
      <c r="J130" s="60" t="s">
        <v>680</v>
      </c>
      <c r="K130" s="60">
        <v>50</v>
      </c>
      <c r="L130" s="62"/>
      <c r="M130" s="60">
        <v>1</v>
      </c>
      <c r="N130" s="60">
        <v>1</v>
      </c>
      <c r="O130" s="63" t="s">
        <v>681</v>
      </c>
      <c r="P130" s="63" t="s">
        <v>788</v>
      </c>
      <c r="Q130" s="62"/>
      <c r="R130" s="62"/>
      <c r="S130" s="62"/>
      <c r="T130" s="62"/>
      <c r="U130" s="62"/>
      <c r="V130" s="62"/>
      <c r="W130" s="62"/>
      <c r="X130" s="63" t="s">
        <v>788</v>
      </c>
      <c r="Y130" s="62"/>
      <c r="Z130" s="62"/>
      <c r="AA130" s="62"/>
      <c r="AB130" s="60"/>
    </row>
    <row r="131" spans="1:28" ht="15" customHeight="1" x14ac:dyDescent="0.25">
      <c r="A131" s="58">
        <v>121</v>
      </c>
      <c r="B131" s="66" t="s">
        <v>1198</v>
      </c>
      <c r="C131" s="67" t="s">
        <v>1199</v>
      </c>
      <c r="D131" s="59" t="s">
        <v>1200</v>
      </c>
      <c r="E131" s="66" t="s">
        <v>1198</v>
      </c>
      <c r="F131" s="60" t="s">
        <v>1201</v>
      </c>
      <c r="G131" s="62"/>
      <c r="H131" s="61">
        <v>2007</v>
      </c>
      <c r="I131" s="60" t="s">
        <v>689</v>
      </c>
      <c r="J131" s="60" t="s">
        <v>699</v>
      </c>
      <c r="K131" s="60">
        <v>75</v>
      </c>
      <c r="L131" s="62"/>
      <c r="M131" s="60">
        <v>1</v>
      </c>
      <c r="N131" s="60">
        <v>1</v>
      </c>
      <c r="O131" s="63" t="s">
        <v>681</v>
      </c>
      <c r="P131" s="63" t="s">
        <v>700</v>
      </c>
      <c r="Q131" s="63" t="s">
        <v>1202</v>
      </c>
      <c r="R131" s="62"/>
      <c r="S131" s="62"/>
      <c r="T131" s="62"/>
      <c r="U131" s="62"/>
      <c r="V131" s="62"/>
      <c r="W131" s="62"/>
      <c r="X131" s="63" t="s">
        <v>700</v>
      </c>
      <c r="Y131" s="62"/>
      <c r="Z131" s="62"/>
      <c r="AA131" s="62"/>
      <c r="AB131" s="60"/>
    </row>
    <row r="132" spans="1:28" ht="15" customHeight="1" x14ac:dyDescent="0.25">
      <c r="A132" s="58">
        <v>122</v>
      </c>
      <c r="B132" s="66" t="s">
        <v>1203</v>
      </c>
      <c r="C132" s="67" t="s">
        <v>1204</v>
      </c>
      <c r="D132" s="59" t="s">
        <v>1205</v>
      </c>
      <c r="E132" s="66" t="s">
        <v>1203</v>
      </c>
      <c r="F132" s="60" t="s">
        <v>1206</v>
      </c>
      <c r="G132" s="62"/>
      <c r="H132" s="61">
        <v>1995</v>
      </c>
      <c r="I132" s="60" t="s">
        <v>689</v>
      </c>
      <c r="J132" s="60" t="s">
        <v>699</v>
      </c>
      <c r="K132" s="60">
        <v>75</v>
      </c>
      <c r="L132" s="62"/>
      <c r="M132" s="60">
        <v>1</v>
      </c>
      <c r="N132" s="60">
        <v>1</v>
      </c>
      <c r="O132" s="63" t="s">
        <v>681</v>
      </c>
      <c r="P132" s="63" t="s">
        <v>700</v>
      </c>
      <c r="Q132" s="62"/>
      <c r="R132" s="62"/>
      <c r="S132" s="62"/>
      <c r="T132" s="62"/>
      <c r="U132" s="62"/>
      <c r="V132" s="62"/>
      <c r="W132" s="62"/>
      <c r="X132" s="63" t="s">
        <v>700</v>
      </c>
      <c r="Y132" s="62"/>
      <c r="Z132" s="62"/>
      <c r="AA132" s="62"/>
      <c r="AB132" s="60"/>
    </row>
    <row r="133" spans="1:28" ht="15" customHeight="1" x14ac:dyDescent="0.25">
      <c r="A133" s="58">
        <v>123</v>
      </c>
      <c r="B133" s="66" t="s">
        <v>1207</v>
      </c>
      <c r="C133" s="67" t="s">
        <v>1208</v>
      </c>
      <c r="D133" s="59" t="s">
        <v>1209</v>
      </c>
      <c r="E133" s="66" t="s">
        <v>1207</v>
      </c>
      <c r="F133" s="60" t="s">
        <v>1210</v>
      </c>
      <c r="G133" s="62"/>
      <c r="H133" s="61">
        <v>1994</v>
      </c>
      <c r="I133" s="60" t="s">
        <v>988</v>
      </c>
      <c r="J133" s="60" t="s">
        <v>699</v>
      </c>
      <c r="K133" s="60">
        <v>75</v>
      </c>
      <c r="L133" s="62"/>
      <c r="M133" s="60">
        <v>1</v>
      </c>
      <c r="N133" s="60">
        <v>1</v>
      </c>
      <c r="O133" s="63" t="s">
        <v>681</v>
      </c>
      <c r="P133" s="63" t="s">
        <v>700</v>
      </c>
      <c r="Q133" s="62"/>
      <c r="R133" s="62"/>
      <c r="S133" s="62"/>
      <c r="T133" s="62"/>
      <c r="U133" s="62"/>
      <c r="V133" s="62"/>
      <c r="W133" s="62"/>
      <c r="X133" s="63" t="s">
        <v>700</v>
      </c>
      <c r="Y133" s="62"/>
      <c r="Z133" s="62"/>
      <c r="AA133" s="62"/>
      <c r="AB133" s="60"/>
    </row>
    <row r="134" spans="1:28" ht="15" customHeight="1" x14ac:dyDescent="0.25">
      <c r="A134" s="58">
        <v>124</v>
      </c>
      <c r="B134" s="66" t="s">
        <v>57</v>
      </c>
      <c r="C134" s="67" t="s">
        <v>1211</v>
      </c>
      <c r="D134" s="59" t="s">
        <v>1212</v>
      </c>
      <c r="E134" s="66" t="s">
        <v>57</v>
      </c>
      <c r="F134" s="60" t="s">
        <v>1213</v>
      </c>
      <c r="G134" s="62"/>
      <c r="H134" s="61">
        <v>2014</v>
      </c>
      <c r="I134" s="60" t="s">
        <v>689</v>
      </c>
      <c r="J134" s="60" t="s">
        <v>699</v>
      </c>
      <c r="K134" s="60">
        <v>50</v>
      </c>
      <c r="L134" s="62"/>
      <c r="M134" s="60">
        <v>1</v>
      </c>
      <c r="N134" s="60">
        <v>1</v>
      </c>
      <c r="O134" s="63" t="s">
        <v>681</v>
      </c>
      <c r="P134" s="63" t="s">
        <v>1111</v>
      </c>
      <c r="Q134" s="63" t="s">
        <v>1112</v>
      </c>
      <c r="R134" s="62"/>
      <c r="S134" s="62"/>
      <c r="T134" s="62"/>
      <c r="U134" s="62"/>
      <c r="V134" s="62"/>
      <c r="W134" s="62"/>
      <c r="X134" s="63" t="s">
        <v>1113</v>
      </c>
      <c r="Y134" s="62"/>
      <c r="Z134" s="62"/>
      <c r="AA134" s="62"/>
      <c r="AB134" s="63" t="s">
        <v>1114</v>
      </c>
    </row>
    <row r="135" spans="1:28" ht="15" customHeight="1" x14ac:dyDescent="0.25">
      <c r="A135" s="58">
        <v>125</v>
      </c>
      <c r="B135" s="66" t="s">
        <v>1214</v>
      </c>
      <c r="C135" s="67" t="s">
        <v>1215</v>
      </c>
      <c r="D135" s="59" t="s">
        <v>1216</v>
      </c>
      <c r="E135" s="66" t="s">
        <v>1214</v>
      </c>
      <c r="F135" s="60" t="s">
        <v>1217</v>
      </c>
      <c r="G135" s="62"/>
      <c r="H135" s="61">
        <v>2005</v>
      </c>
      <c r="I135" s="60" t="s">
        <v>689</v>
      </c>
      <c r="J135" s="60" t="s">
        <v>699</v>
      </c>
      <c r="K135" s="60">
        <v>100</v>
      </c>
      <c r="L135" s="62"/>
      <c r="M135" s="60">
        <v>1</v>
      </c>
      <c r="N135" s="60">
        <v>1</v>
      </c>
      <c r="O135" s="63" t="s">
        <v>681</v>
      </c>
      <c r="P135" s="63" t="s">
        <v>912</v>
      </c>
      <c r="Q135" s="62"/>
      <c r="R135" s="62"/>
      <c r="S135" s="62"/>
      <c r="T135" s="62"/>
      <c r="U135" s="62"/>
      <c r="V135" s="62"/>
      <c r="W135" s="62"/>
      <c r="X135" s="63" t="s">
        <v>912</v>
      </c>
      <c r="Y135" s="62"/>
      <c r="Z135" s="62"/>
      <c r="AA135" s="62"/>
      <c r="AB135" s="60"/>
    </row>
    <row r="136" spans="1:28" ht="15" customHeight="1" x14ac:dyDescent="0.25">
      <c r="A136" s="58">
        <v>126</v>
      </c>
      <c r="B136" s="66" t="s">
        <v>1218</v>
      </c>
      <c r="C136" s="67" t="s">
        <v>1219</v>
      </c>
      <c r="D136" s="59" t="s">
        <v>1220</v>
      </c>
      <c r="E136" s="66" t="s">
        <v>1218</v>
      </c>
      <c r="F136" s="60" t="s">
        <v>1221</v>
      </c>
      <c r="G136" s="62"/>
      <c r="H136" s="61">
        <v>2008</v>
      </c>
      <c r="I136" s="60" t="s">
        <v>689</v>
      </c>
      <c r="J136" s="60" t="s">
        <v>699</v>
      </c>
      <c r="K136" s="60">
        <v>75</v>
      </c>
      <c r="L136" s="62"/>
      <c r="M136" s="60">
        <v>1</v>
      </c>
      <c r="N136" s="60">
        <v>1</v>
      </c>
      <c r="O136" s="63" t="s">
        <v>681</v>
      </c>
      <c r="P136" s="63" t="s">
        <v>1222</v>
      </c>
      <c r="Q136" s="63" t="s">
        <v>1223</v>
      </c>
      <c r="R136" s="62"/>
      <c r="S136" s="62"/>
      <c r="T136" s="62"/>
      <c r="U136" s="62"/>
      <c r="V136" s="62"/>
      <c r="W136" s="62"/>
      <c r="X136" s="63" t="s">
        <v>1222</v>
      </c>
      <c r="Y136" s="62"/>
      <c r="Z136" s="62"/>
      <c r="AA136" s="62"/>
      <c r="AB136" s="60"/>
    </row>
    <row r="137" spans="1:28" ht="15" customHeight="1" x14ac:dyDescent="0.25">
      <c r="A137" s="58">
        <v>127</v>
      </c>
      <c r="B137" s="66" t="s">
        <v>1224</v>
      </c>
      <c r="C137" s="67" t="s">
        <v>1225</v>
      </c>
      <c r="D137" s="59" t="s">
        <v>1226</v>
      </c>
      <c r="E137" s="66" t="s">
        <v>1224</v>
      </c>
      <c r="F137" s="60" t="s">
        <v>1227</v>
      </c>
      <c r="G137" s="62"/>
      <c r="H137" s="61">
        <v>2005</v>
      </c>
      <c r="I137" s="60" t="s">
        <v>689</v>
      </c>
      <c r="J137" s="60" t="s">
        <v>699</v>
      </c>
      <c r="K137" s="60">
        <v>160</v>
      </c>
      <c r="L137" s="62"/>
      <c r="M137" s="60">
        <v>1</v>
      </c>
      <c r="N137" s="60">
        <v>1</v>
      </c>
      <c r="O137" s="63" t="s">
        <v>681</v>
      </c>
      <c r="P137" s="63" t="s">
        <v>1228</v>
      </c>
      <c r="Q137" s="62"/>
      <c r="R137" s="62"/>
      <c r="S137" s="62"/>
      <c r="T137" s="62"/>
      <c r="U137" s="62"/>
      <c r="V137" s="62"/>
      <c r="W137" s="62"/>
      <c r="X137" s="63" t="s">
        <v>1229</v>
      </c>
      <c r="Y137" s="63" t="s">
        <v>1230</v>
      </c>
      <c r="Z137" s="62"/>
      <c r="AA137" s="62"/>
      <c r="AB137" s="60"/>
    </row>
    <row r="138" spans="1:28" ht="15" customHeight="1" x14ac:dyDescent="0.25">
      <c r="A138" s="58">
        <v>128</v>
      </c>
      <c r="B138" s="66" t="s">
        <v>1231</v>
      </c>
      <c r="C138" s="67" t="s">
        <v>1232</v>
      </c>
      <c r="D138" s="59" t="s">
        <v>1233</v>
      </c>
      <c r="E138" s="66" t="s">
        <v>1231</v>
      </c>
      <c r="F138" s="60" t="s">
        <v>1234</v>
      </c>
      <c r="G138" s="62"/>
      <c r="H138" s="61">
        <v>2004</v>
      </c>
      <c r="I138" s="60" t="s">
        <v>689</v>
      </c>
      <c r="J138" s="60" t="s">
        <v>699</v>
      </c>
      <c r="K138" s="60">
        <v>250</v>
      </c>
      <c r="L138" s="62"/>
      <c r="M138" s="60">
        <v>1</v>
      </c>
      <c r="N138" s="60">
        <v>1</v>
      </c>
      <c r="O138" s="63" t="s">
        <v>681</v>
      </c>
      <c r="P138" s="63" t="s">
        <v>980</v>
      </c>
      <c r="Q138" s="62"/>
      <c r="R138" s="62"/>
      <c r="S138" s="62"/>
      <c r="T138" s="62"/>
      <c r="U138" s="62"/>
      <c r="V138" s="62"/>
      <c r="W138" s="62"/>
      <c r="X138" s="63" t="s">
        <v>1235</v>
      </c>
      <c r="Y138" s="63" t="s">
        <v>1236</v>
      </c>
      <c r="Z138" s="62"/>
      <c r="AA138" s="62"/>
      <c r="AB138" s="60"/>
    </row>
    <row r="139" spans="1:28" ht="15" customHeight="1" x14ac:dyDescent="0.25">
      <c r="A139" s="58">
        <v>129</v>
      </c>
      <c r="B139" s="66" t="s">
        <v>1237</v>
      </c>
      <c r="C139" s="67" t="s">
        <v>1238</v>
      </c>
      <c r="D139" s="59" t="s">
        <v>1239</v>
      </c>
      <c r="E139" s="66" t="s">
        <v>1237</v>
      </c>
      <c r="F139" s="60" t="s">
        <v>1240</v>
      </c>
      <c r="G139" s="62"/>
      <c r="H139" s="61">
        <v>2007</v>
      </c>
      <c r="I139" s="60" t="s">
        <v>679</v>
      </c>
      <c r="J139" s="60" t="s">
        <v>1102</v>
      </c>
      <c r="K139" s="60">
        <v>3125</v>
      </c>
      <c r="L139" s="62"/>
      <c r="M139" s="60">
        <v>1</v>
      </c>
      <c r="N139" s="60">
        <v>1</v>
      </c>
      <c r="O139" s="63" t="s">
        <v>681</v>
      </c>
      <c r="P139" s="63" t="s">
        <v>1103</v>
      </c>
      <c r="Q139" s="62"/>
      <c r="R139" s="62"/>
      <c r="S139" s="62"/>
      <c r="T139" s="62"/>
      <c r="U139" s="62"/>
      <c r="V139" s="62"/>
      <c r="W139" s="62"/>
      <c r="X139" s="63" t="s">
        <v>1103</v>
      </c>
      <c r="Y139" s="62"/>
      <c r="Z139" s="62"/>
      <c r="AA139" s="62"/>
      <c r="AB139" s="60"/>
    </row>
    <row r="140" spans="1:28" ht="15" customHeight="1" x14ac:dyDescent="0.25">
      <c r="A140" s="58">
        <v>130</v>
      </c>
      <c r="B140" s="66" t="s">
        <v>1241</v>
      </c>
      <c r="C140" s="67" t="s">
        <v>1242</v>
      </c>
      <c r="D140" s="59" t="s">
        <v>1243</v>
      </c>
      <c r="E140" s="66" t="s">
        <v>1241</v>
      </c>
      <c r="F140" s="60" t="s">
        <v>1244</v>
      </c>
      <c r="G140" s="62"/>
      <c r="H140" s="61">
        <v>1965</v>
      </c>
      <c r="I140" s="60" t="s">
        <v>679</v>
      </c>
      <c r="J140" s="60" t="s">
        <v>1245</v>
      </c>
      <c r="K140" s="60">
        <v>100</v>
      </c>
      <c r="L140" s="62"/>
      <c r="M140" s="60">
        <v>1</v>
      </c>
      <c r="N140" s="60">
        <v>1</v>
      </c>
      <c r="O140" s="63" t="s">
        <v>681</v>
      </c>
      <c r="P140" s="63" t="s">
        <v>912</v>
      </c>
      <c r="Q140" s="62"/>
      <c r="R140" s="62"/>
      <c r="S140" s="62"/>
      <c r="T140" s="62"/>
      <c r="U140" s="62"/>
      <c r="V140" s="62"/>
      <c r="W140" s="62"/>
      <c r="X140" s="63" t="s">
        <v>912</v>
      </c>
      <c r="Y140" s="62"/>
      <c r="Z140" s="62"/>
      <c r="AA140" s="62"/>
      <c r="AB140" s="60"/>
    </row>
    <row r="141" spans="1:28" ht="15" customHeight="1" x14ac:dyDescent="0.25">
      <c r="A141" s="58">
        <v>131</v>
      </c>
      <c r="B141" s="66" t="s">
        <v>1246</v>
      </c>
      <c r="C141" s="67" t="s">
        <v>1247</v>
      </c>
      <c r="D141" s="59" t="s">
        <v>1248</v>
      </c>
      <c r="E141" s="66" t="s">
        <v>1246</v>
      </c>
      <c r="F141" s="60" t="s">
        <v>1249</v>
      </c>
      <c r="G141" s="62"/>
      <c r="H141" s="61">
        <v>1978</v>
      </c>
      <c r="I141" s="60" t="s">
        <v>988</v>
      </c>
      <c r="J141" s="60" t="s">
        <v>1245</v>
      </c>
      <c r="K141" s="60">
        <v>75</v>
      </c>
      <c r="L141" s="62"/>
      <c r="M141" s="60">
        <v>1</v>
      </c>
      <c r="N141" s="60">
        <v>1</v>
      </c>
      <c r="O141" s="63" t="s">
        <v>681</v>
      </c>
      <c r="P141" s="63" t="s">
        <v>700</v>
      </c>
      <c r="Q141" s="62"/>
      <c r="R141" s="62"/>
      <c r="S141" s="62"/>
      <c r="T141" s="62"/>
      <c r="U141" s="62"/>
      <c r="V141" s="62"/>
      <c r="W141" s="62"/>
      <c r="X141" s="63" t="s">
        <v>700</v>
      </c>
      <c r="Y141" s="62"/>
      <c r="Z141" s="62"/>
      <c r="AA141" s="62"/>
      <c r="AB141" s="60"/>
    </row>
    <row r="142" spans="1:28" ht="15" customHeight="1" x14ac:dyDescent="0.25">
      <c r="A142" s="58">
        <v>132</v>
      </c>
      <c r="B142" s="66" t="s">
        <v>1250</v>
      </c>
      <c r="C142" s="67" t="s">
        <v>1251</v>
      </c>
      <c r="D142" s="59" t="s">
        <v>1252</v>
      </c>
      <c r="E142" s="66" t="s">
        <v>1250</v>
      </c>
      <c r="F142" s="60" t="s">
        <v>1253</v>
      </c>
      <c r="G142" s="62"/>
      <c r="H142" s="61">
        <v>1992</v>
      </c>
      <c r="I142" s="60" t="s">
        <v>689</v>
      </c>
      <c r="J142" s="60" t="s">
        <v>1245</v>
      </c>
      <c r="K142" s="60">
        <v>75</v>
      </c>
      <c r="L142" s="62"/>
      <c r="M142" s="60">
        <v>1</v>
      </c>
      <c r="N142" s="60">
        <v>1</v>
      </c>
      <c r="O142" s="63" t="s">
        <v>681</v>
      </c>
      <c r="P142" s="63" t="s">
        <v>700</v>
      </c>
      <c r="Q142" s="62"/>
      <c r="R142" s="62"/>
      <c r="S142" s="62"/>
      <c r="T142" s="62"/>
      <c r="U142" s="62"/>
      <c r="V142" s="62"/>
      <c r="W142" s="62"/>
      <c r="X142" s="63" t="s">
        <v>1254</v>
      </c>
      <c r="Y142" s="63" t="s">
        <v>1255</v>
      </c>
      <c r="Z142" s="62"/>
      <c r="AA142" s="62"/>
      <c r="AB142" s="60"/>
    </row>
    <row r="143" spans="1:28" ht="15" customHeight="1" x14ac:dyDescent="0.25">
      <c r="A143" s="58">
        <v>133</v>
      </c>
      <c r="B143" s="66" t="s">
        <v>1256</v>
      </c>
      <c r="C143" s="67" t="s">
        <v>1257</v>
      </c>
      <c r="D143" s="59" t="s">
        <v>1258</v>
      </c>
      <c r="E143" s="66" t="s">
        <v>1256</v>
      </c>
      <c r="F143" s="60" t="s">
        <v>1259</v>
      </c>
      <c r="G143" s="62"/>
      <c r="H143" s="61">
        <v>1999</v>
      </c>
      <c r="I143" s="60" t="s">
        <v>689</v>
      </c>
      <c r="J143" s="60" t="s">
        <v>1260</v>
      </c>
      <c r="K143" s="60">
        <v>50</v>
      </c>
      <c r="L143" s="62"/>
      <c r="M143" s="60">
        <v>1</v>
      </c>
      <c r="N143" s="60">
        <v>1</v>
      </c>
      <c r="O143" s="63" t="s">
        <v>681</v>
      </c>
      <c r="P143" s="63" t="s">
        <v>788</v>
      </c>
      <c r="Q143" s="62"/>
      <c r="R143" s="62"/>
      <c r="S143" s="62"/>
      <c r="T143" s="62"/>
      <c r="U143" s="62"/>
      <c r="V143" s="62"/>
      <c r="W143" s="62"/>
      <c r="X143" s="63" t="s">
        <v>788</v>
      </c>
      <c r="Y143" s="62"/>
      <c r="Z143" s="62"/>
      <c r="AA143" s="62"/>
      <c r="AB143" s="60"/>
    </row>
    <row r="144" spans="1:28" ht="15" customHeight="1" x14ac:dyDescent="0.25">
      <c r="A144" s="58">
        <v>134</v>
      </c>
      <c r="B144" s="66" t="s">
        <v>1261</v>
      </c>
      <c r="C144" s="67" t="s">
        <v>1262</v>
      </c>
      <c r="D144" s="59" t="s">
        <v>1263</v>
      </c>
      <c r="E144" s="66" t="s">
        <v>1261</v>
      </c>
      <c r="F144" s="60" t="s">
        <v>1264</v>
      </c>
      <c r="G144" s="62"/>
      <c r="H144" s="61">
        <v>2008</v>
      </c>
      <c r="I144" s="60" t="s">
        <v>689</v>
      </c>
      <c r="J144" s="60" t="s">
        <v>680</v>
      </c>
      <c r="K144" s="60">
        <v>75</v>
      </c>
      <c r="L144" s="62"/>
      <c r="M144" s="60">
        <v>1</v>
      </c>
      <c r="N144" s="60">
        <v>1</v>
      </c>
      <c r="O144" s="63" t="s">
        <v>681</v>
      </c>
      <c r="P144" s="63" t="s">
        <v>1222</v>
      </c>
      <c r="Q144" s="63" t="s">
        <v>1265</v>
      </c>
      <c r="R144" s="62"/>
      <c r="S144" s="62"/>
      <c r="T144" s="62"/>
      <c r="U144" s="62"/>
      <c r="V144" s="62"/>
      <c r="W144" s="62"/>
      <c r="X144" s="63" t="s">
        <v>1266</v>
      </c>
      <c r="Y144" s="62"/>
      <c r="Z144" s="62"/>
      <c r="AA144" s="62"/>
      <c r="AB144" s="63" t="s">
        <v>1267</v>
      </c>
    </row>
    <row r="145" spans="1:28" ht="15" customHeight="1" x14ac:dyDescent="0.25">
      <c r="A145" s="58">
        <v>135</v>
      </c>
      <c r="B145" s="66" t="s">
        <v>1268</v>
      </c>
      <c r="C145" s="67" t="s">
        <v>1269</v>
      </c>
      <c r="D145" s="59" t="s">
        <v>1270</v>
      </c>
      <c r="E145" s="66" t="s">
        <v>1268</v>
      </c>
      <c r="F145" s="60" t="s">
        <v>1271</v>
      </c>
      <c r="G145" s="62"/>
      <c r="H145" s="61">
        <v>1974</v>
      </c>
      <c r="I145" s="60" t="s">
        <v>679</v>
      </c>
      <c r="J145" s="60" t="s">
        <v>1245</v>
      </c>
      <c r="K145" s="60">
        <v>100</v>
      </c>
      <c r="L145" s="62"/>
      <c r="M145" s="60">
        <v>1</v>
      </c>
      <c r="N145" s="60">
        <v>1</v>
      </c>
      <c r="O145" s="63" t="s">
        <v>681</v>
      </c>
      <c r="P145" s="63" t="s">
        <v>912</v>
      </c>
      <c r="Q145" s="62"/>
      <c r="R145" s="62"/>
      <c r="S145" s="62"/>
      <c r="T145" s="62"/>
      <c r="U145" s="62"/>
      <c r="V145" s="62"/>
      <c r="W145" s="62"/>
      <c r="X145" s="63" t="s">
        <v>912</v>
      </c>
      <c r="Y145" s="62"/>
      <c r="Z145" s="62"/>
      <c r="AA145" s="62"/>
      <c r="AB145" s="60"/>
    </row>
    <row r="146" spans="1:28" ht="15" customHeight="1" x14ac:dyDescent="0.25">
      <c r="A146" s="58">
        <v>136</v>
      </c>
      <c r="B146" s="66" t="s">
        <v>1272</v>
      </c>
      <c r="C146" s="67" t="s">
        <v>1273</v>
      </c>
      <c r="D146" s="59" t="s">
        <v>1274</v>
      </c>
      <c r="E146" s="66" t="s">
        <v>1272</v>
      </c>
      <c r="F146" s="60" t="s">
        <v>1275</v>
      </c>
      <c r="G146" s="62"/>
      <c r="H146" s="61">
        <v>2016</v>
      </c>
      <c r="I146" s="62"/>
      <c r="J146" s="60" t="s">
        <v>684</v>
      </c>
      <c r="K146" s="60">
        <v>75</v>
      </c>
      <c r="L146" s="62"/>
      <c r="M146" s="60">
        <v>1</v>
      </c>
      <c r="N146" s="60">
        <v>1</v>
      </c>
      <c r="O146" s="63" t="s">
        <v>681</v>
      </c>
      <c r="P146" s="63" t="s">
        <v>1276</v>
      </c>
      <c r="Q146" s="63" t="s">
        <v>1277</v>
      </c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3" t="s">
        <v>1278</v>
      </c>
    </row>
    <row r="147" spans="1:28" ht="15" customHeight="1" x14ac:dyDescent="0.25">
      <c r="A147" s="58">
        <v>137</v>
      </c>
      <c r="B147" s="66" t="s">
        <v>1279</v>
      </c>
      <c r="C147" s="67" t="s">
        <v>1280</v>
      </c>
      <c r="D147" s="59" t="s">
        <v>1281</v>
      </c>
      <c r="E147" s="66" t="s">
        <v>1279</v>
      </c>
      <c r="F147" s="60" t="s">
        <v>1282</v>
      </c>
      <c r="G147" s="62"/>
      <c r="H147" s="61">
        <v>2010</v>
      </c>
      <c r="I147" s="60" t="s">
        <v>689</v>
      </c>
      <c r="J147" s="60" t="s">
        <v>1283</v>
      </c>
      <c r="K147" s="60">
        <v>100</v>
      </c>
      <c r="L147" s="62"/>
      <c r="M147" s="60">
        <v>1</v>
      </c>
      <c r="N147" s="60">
        <v>1</v>
      </c>
      <c r="O147" s="63" t="s">
        <v>681</v>
      </c>
      <c r="P147" s="63" t="s">
        <v>1284</v>
      </c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3" t="s">
        <v>1285</v>
      </c>
    </row>
    <row r="148" spans="1:28" ht="15" customHeight="1" x14ac:dyDescent="0.25">
      <c r="A148" s="58">
        <v>138</v>
      </c>
      <c r="B148" s="66" t="s">
        <v>1286</v>
      </c>
      <c r="C148" s="67" t="s">
        <v>1287</v>
      </c>
      <c r="D148" s="59" t="s">
        <v>1288</v>
      </c>
      <c r="E148" s="66" t="s">
        <v>1286</v>
      </c>
      <c r="F148" s="60" t="s">
        <v>1289</v>
      </c>
      <c r="G148" s="62"/>
      <c r="H148" s="61">
        <v>2004</v>
      </c>
      <c r="I148" s="60" t="s">
        <v>689</v>
      </c>
      <c r="J148" s="60" t="s">
        <v>687</v>
      </c>
      <c r="K148" s="60">
        <v>1250</v>
      </c>
      <c r="L148" s="62"/>
      <c r="M148" s="60">
        <v>1</v>
      </c>
      <c r="N148" s="60">
        <v>1</v>
      </c>
      <c r="O148" s="63" t="s">
        <v>681</v>
      </c>
      <c r="P148" s="63" t="s">
        <v>1097</v>
      </c>
      <c r="Q148" s="62"/>
      <c r="R148" s="62"/>
      <c r="S148" s="62"/>
      <c r="T148" s="62"/>
      <c r="U148" s="62"/>
      <c r="V148" s="62"/>
      <c r="W148" s="62"/>
      <c r="X148" s="63" t="s">
        <v>1290</v>
      </c>
      <c r="Y148" s="63" t="s">
        <v>1291</v>
      </c>
      <c r="Z148" s="62"/>
      <c r="AA148" s="62"/>
      <c r="AB148" s="60"/>
    </row>
    <row r="149" spans="1:28" ht="15" customHeight="1" x14ac:dyDescent="0.25">
      <c r="A149" s="58">
        <v>139</v>
      </c>
      <c r="B149" s="66" t="s">
        <v>1292</v>
      </c>
      <c r="C149" s="67" t="s">
        <v>1293</v>
      </c>
      <c r="D149" s="59" t="s">
        <v>1294</v>
      </c>
      <c r="E149" s="66" t="s">
        <v>1292</v>
      </c>
      <c r="F149" s="60" t="s">
        <v>1295</v>
      </c>
      <c r="G149" s="62"/>
      <c r="H149" s="61">
        <v>2004</v>
      </c>
      <c r="I149" s="60" t="s">
        <v>1296</v>
      </c>
      <c r="J149" s="60" t="s">
        <v>1245</v>
      </c>
      <c r="K149" s="60">
        <v>75</v>
      </c>
      <c r="L149" s="62"/>
      <c r="M149" s="60">
        <v>1</v>
      </c>
      <c r="N149" s="60">
        <v>1</v>
      </c>
      <c r="O149" s="63" t="s">
        <v>681</v>
      </c>
      <c r="P149" s="63" t="s">
        <v>700</v>
      </c>
      <c r="Q149" s="62"/>
      <c r="R149" s="62"/>
      <c r="S149" s="62"/>
      <c r="T149" s="62"/>
      <c r="U149" s="62"/>
      <c r="V149" s="62"/>
      <c r="W149" s="62"/>
      <c r="X149" s="63" t="s">
        <v>1297</v>
      </c>
      <c r="Y149" s="63" t="s">
        <v>1298</v>
      </c>
      <c r="Z149" s="62"/>
      <c r="AA149" s="62"/>
      <c r="AB149" s="60"/>
    </row>
    <row r="150" spans="1:28" ht="15" customHeight="1" x14ac:dyDescent="0.25">
      <c r="A150" s="58">
        <v>140</v>
      </c>
      <c r="B150" s="66" t="s">
        <v>1299</v>
      </c>
      <c r="C150" s="67" t="s">
        <v>1300</v>
      </c>
      <c r="D150" s="59" t="s">
        <v>1301</v>
      </c>
      <c r="E150" s="66" t="s">
        <v>1299</v>
      </c>
      <c r="F150" s="60" t="s">
        <v>1302</v>
      </c>
      <c r="G150" s="62"/>
      <c r="H150" s="61">
        <v>2004</v>
      </c>
      <c r="I150" s="60" t="s">
        <v>1303</v>
      </c>
      <c r="J150" s="60" t="s">
        <v>688</v>
      </c>
      <c r="K150" s="60">
        <v>100</v>
      </c>
      <c r="L150" s="62"/>
      <c r="M150" s="60">
        <v>1</v>
      </c>
      <c r="N150" s="60">
        <v>1</v>
      </c>
      <c r="O150" s="63" t="s">
        <v>681</v>
      </c>
      <c r="P150" s="63" t="s">
        <v>912</v>
      </c>
      <c r="Q150" s="62"/>
      <c r="R150" s="62"/>
      <c r="S150" s="62"/>
      <c r="T150" s="62"/>
      <c r="U150" s="62"/>
      <c r="V150" s="62"/>
      <c r="W150" s="62"/>
      <c r="X150" s="63" t="s">
        <v>912</v>
      </c>
      <c r="Y150" s="62"/>
      <c r="Z150" s="62"/>
      <c r="AA150" s="62"/>
      <c r="AB150" s="60"/>
    </row>
    <row r="151" spans="1:28" ht="15" customHeight="1" x14ac:dyDescent="0.25">
      <c r="A151" s="58">
        <v>141</v>
      </c>
      <c r="B151" s="66" t="s">
        <v>1304</v>
      </c>
      <c r="C151" s="67" t="s">
        <v>1305</v>
      </c>
      <c r="D151" s="59" t="s">
        <v>1306</v>
      </c>
      <c r="E151" s="66" t="s">
        <v>1304</v>
      </c>
      <c r="F151" s="60" t="s">
        <v>1307</v>
      </c>
      <c r="G151" s="62"/>
      <c r="H151" s="61">
        <v>2008</v>
      </c>
      <c r="I151" s="60" t="s">
        <v>1303</v>
      </c>
      <c r="J151" s="60" t="s">
        <v>688</v>
      </c>
      <c r="K151" s="60">
        <v>75</v>
      </c>
      <c r="L151" s="62"/>
      <c r="M151" s="60">
        <v>1</v>
      </c>
      <c r="N151" s="60">
        <v>1</v>
      </c>
      <c r="O151" s="63" t="s">
        <v>681</v>
      </c>
      <c r="P151" s="63" t="s">
        <v>1308</v>
      </c>
      <c r="Q151" s="62"/>
      <c r="R151" s="62"/>
      <c r="S151" s="62"/>
      <c r="T151" s="62"/>
      <c r="U151" s="62"/>
      <c r="V151" s="62"/>
      <c r="W151" s="62"/>
      <c r="X151" s="63" t="s">
        <v>1308</v>
      </c>
      <c r="Y151" s="62"/>
      <c r="Z151" s="62"/>
      <c r="AA151" s="62"/>
      <c r="AB151" s="60"/>
    </row>
    <row r="152" spans="1:28" ht="15" customHeight="1" x14ac:dyDescent="0.25">
      <c r="A152" s="58">
        <v>142</v>
      </c>
      <c r="B152" s="66" t="s">
        <v>1309</v>
      </c>
      <c r="C152" s="67" t="s">
        <v>1310</v>
      </c>
      <c r="D152" s="59" t="s">
        <v>1311</v>
      </c>
      <c r="E152" s="66" t="s">
        <v>1309</v>
      </c>
      <c r="F152" s="60" t="s">
        <v>1312</v>
      </c>
      <c r="G152" s="62"/>
      <c r="H152" s="61">
        <v>1976</v>
      </c>
      <c r="I152" s="60" t="s">
        <v>682</v>
      </c>
      <c r="J152" s="60" t="s">
        <v>1245</v>
      </c>
      <c r="K152" s="60">
        <v>315</v>
      </c>
      <c r="L152" s="62"/>
      <c r="M152" s="60">
        <v>1</v>
      </c>
      <c r="N152" s="60">
        <v>1</v>
      </c>
      <c r="O152" s="63" t="s">
        <v>681</v>
      </c>
      <c r="P152" s="63" t="s">
        <v>996</v>
      </c>
      <c r="Q152" s="62"/>
      <c r="R152" s="62"/>
      <c r="S152" s="62"/>
      <c r="T152" s="62"/>
      <c r="U152" s="62"/>
      <c r="V152" s="62"/>
      <c r="W152" s="62"/>
      <c r="X152" s="63" t="s">
        <v>996</v>
      </c>
      <c r="Y152" s="62"/>
      <c r="Z152" s="62"/>
      <c r="AA152" s="62"/>
      <c r="AB152" s="60"/>
    </row>
    <row r="153" spans="1:28" ht="15" customHeight="1" x14ac:dyDescent="0.25">
      <c r="A153" s="58">
        <v>143</v>
      </c>
      <c r="B153" s="66" t="s">
        <v>1313</v>
      </c>
      <c r="C153" s="67" t="s">
        <v>1314</v>
      </c>
      <c r="D153" s="59" t="s">
        <v>1315</v>
      </c>
      <c r="E153" s="66" t="s">
        <v>1313</v>
      </c>
      <c r="F153" s="60" t="s">
        <v>1316</v>
      </c>
      <c r="G153" s="62"/>
      <c r="H153" s="61">
        <v>2013</v>
      </c>
      <c r="I153" s="60" t="s">
        <v>689</v>
      </c>
      <c r="J153" s="60" t="s">
        <v>680</v>
      </c>
      <c r="K153" s="60">
        <v>50</v>
      </c>
      <c r="L153" s="62"/>
      <c r="M153" s="60">
        <v>1</v>
      </c>
      <c r="N153" s="60">
        <v>1</v>
      </c>
      <c r="O153" s="63" t="s">
        <v>681</v>
      </c>
      <c r="P153" s="63" t="s">
        <v>1317</v>
      </c>
      <c r="Q153" s="63" t="s">
        <v>1318</v>
      </c>
      <c r="R153" s="62"/>
      <c r="S153" s="62"/>
      <c r="T153" s="62"/>
      <c r="U153" s="62"/>
      <c r="V153" s="62"/>
      <c r="W153" s="62"/>
      <c r="X153" s="63" t="s">
        <v>1317</v>
      </c>
      <c r="Y153" s="62"/>
      <c r="Z153" s="62"/>
      <c r="AA153" s="62"/>
      <c r="AB153" s="60"/>
    </row>
    <row r="154" spans="1:28" ht="15" customHeight="1" x14ac:dyDescent="0.25">
      <c r="A154" s="58">
        <v>144</v>
      </c>
      <c r="B154" s="66" t="s">
        <v>1319</v>
      </c>
      <c r="C154" s="67" t="s">
        <v>1320</v>
      </c>
      <c r="D154" s="59" t="s">
        <v>1321</v>
      </c>
      <c r="E154" s="66" t="s">
        <v>1319</v>
      </c>
      <c r="F154" s="60" t="s">
        <v>1322</v>
      </c>
      <c r="G154" s="62"/>
      <c r="H154" s="61">
        <v>2014</v>
      </c>
      <c r="I154" s="60" t="s">
        <v>689</v>
      </c>
      <c r="J154" s="60" t="s">
        <v>680</v>
      </c>
      <c r="K154" s="60">
        <v>50</v>
      </c>
      <c r="L154" s="62"/>
      <c r="M154" s="60">
        <v>1</v>
      </c>
      <c r="N154" s="60">
        <v>1</v>
      </c>
      <c r="O154" s="63" t="s">
        <v>681</v>
      </c>
      <c r="P154" s="63" t="s">
        <v>1317</v>
      </c>
      <c r="Q154" s="63" t="s">
        <v>1323</v>
      </c>
      <c r="R154" s="62"/>
      <c r="S154" s="62"/>
      <c r="T154" s="62"/>
      <c r="U154" s="62"/>
      <c r="V154" s="62"/>
      <c r="W154" s="62"/>
      <c r="X154" s="63" t="s">
        <v>1317</v>
      </c>
      <c r="Y154" s="62"/>
      <c r="Z154" s="62"/>
      <c r="AA154" s="62"/>
      <c r="AB154" s="60"/>
    </row>
    <row r="155" spans="1:28" ht="15" customHeight="1" x14ac:dyDescent="0.25">
      <c r="A155" s="58">
        <v>145</v>
      </c>
      <c r="B155" s="66" t="s">
        <v>1324</v>
      </c>
      <c r="C155" s="67" t="s">
        <v>1325</v>
      </c>
      <c r="D155" s="59" t="s">
        <v>1326</v>
      </c>
      <c r="E155" s="66" t="s">
        <v>1324</v>
      </c>
      <c r="F155" s="60" t="s">
        <v>1327</v>
      </c>
      <c r="G155" s="62"/>
      <c r="H155" s="61">
        <v>2014</v>
      </c>
      <c r="I155" s="60" t="s">
        <v>689</v>
      </c>
      <c r="J155" s="60" t="s">
        <v>680</v>
      </c>
      <c r="K155" s="60">
        <v>250</v>
      </c>
      <c r="L155" s="62"/>
      <c r="M155" s="60">
        <v>1</v>
      </c>
      <c r="N155" s="60">
        <v>1</v>
      </c>
      <c r="O155" s="63" t="s">
        <v>681</v>
      </c>
      <c r="P155" s="63" t="s">
        <v>1317</v>
      </c>
      <c r="Q155" s="63" t="s">
        <v>1328</v>
      </c>
      <c r="R155" s="62"/>
      <c r="S155" s="62"/>
      <c r="T155" s="62"/>
      <c r="U155" s="62"/>
      <c r="V155" s="62"/>
      <c r="W155" s="62"/>
      <c r="X155" s="63" t="s">
        <v>1317</v>
      </c>
      <c r="Y155" s="62"/>
      <c r="Z155" s="62"/>
      <c r="AA155" s="62"/>
      <c r="AB155" s="60"/>
    </row>
    <row r="156" spans="1:28" ht="15" customHeight="1" x14ac:dyDescent="0.25">
      <c r="A156" s="58">
        <v>146</v>
      </c>
      <c r="B156" s="66" t="s">
        <v>1329</v>
      </c>
      <c r="C156" s="67" t="s">
        <v>1330</v>
      </c>
      <c r="D156" s="59" t="s">
        <v>1331</v>
      </c>
      <c r="E156" s="66" t="s">
        <v>1329</v>
      </c>
      <c r="F156" s="60" t="s">
        <v>1332</v>
      </c>
      <c r="G156" s="62"/>
      <c r="H156" s="61">
        <v>2005</v>
      </c>
      <c r="I156" s="62"/>
      <c r="J156" s="60" t="s">
        <v>1333</v>
      </c>
      <c r="K156" s="60">
        <v>160</v>
      </c>
      <c r="L156" s="62"/>
      <c r="M156" s="60">
        <v>1</v>
      </c>
      <c r="N156" s="60">
        <v>1</v>
      </c>
      <c r="O156" s="63" t="s">
        <v>681</v>
      </c>
      <c r="P156" s="63" t="s">
        <v>1228</v>
      </c>
      <c r="Q156" s="62"/>
      <c r="R156" s="62"/>
      <c r="S156" s="62"/>
      <c r="T156" s="62"/>
      <c r="U156" s="62"/>
      <c r="V156" s="62"/>
      <c r="W156" s="62"/>
      <c r="X156" s="63" t="s">
        <v>1228</v>
      </c>
      <c r="Y156" s="62"/>
      <c r="Z156" s="62"/>
      <c r="AA156" s="62"/>
      <c r="AB156" s="60"/>
    </row>
    <row r="157" spans="1:28" ht="15" customHeight="1" x14ac:dyDescent="0.25">
      <c r="A157" s="58">
        <v>147</v>
      </c>
      <c r="B157" s="66" t="s">
        <v>1334</v>
      </c>
      <c r="C157" s="67" t="s">
        <v>1335</v>
      </c>
      <c r="D157" s="59" t="s">
        <v>1336</v>
      </c>
      <c r="E157" s="66" t="s">
        <v>1334</v>
      </c>
      <c r="F157" s="60" t="s">
        <v>1337</v>
      </c>
      <c r="G157" s="62"/>
      <c r="H157" s="61">
        <v>1974</v>
      </c>
      <c r="I157" s="60" t="s">
        <v>679</v>
      </c>
      <c r="J157" s="60" t="s">
        <v>1245</v>
      </c>
      <c r="K157" s="60">
        <v>25</v>
      </c>
      <c r="L157" s="62"/>
      <c r="M157" s="60">
        <v>1</v>
      </c>
      <c r="N157" s="60">
        <v>1</v>
      </c>
      <c r="O157" s="63" t="s">
        <v>681</v>
      </c>
      <c r="P157" s="63" t="s">
        <v>734</v>
      </c>
      <c r="Q157" s="62"/>
      <c r="R157" s="62"/>
      <c r="S157" s="62"/>
      <c r="T157" s="62"/>
      <c r="U157" s="62"/>
      <c r="V157" s="62"/>
      <c r="W157" s="62"/>
      <c r="X157" s="63" t="s">
        <v>734</v>
      </c>
      <c r="Y157" s="62"/>
      <c r="Z157" s="62"/>
      <c r="AA157" s="62"/>
      <c r="AB157" s="60"/>
    </row>
    <row r="158" spans="1:28" ht="15" customHeight="1" x14ac:dyDescent="0.25">
      <c r="A158" s="58">
        <v>148</v>
      </c>
      <c r="B158" s="66" t="s">
        <v>1338</v>
      </c>
      <c r="C158" s="67" t="s">
        <v>1339</v>
      </c>
      <c r="D158" s="59" t="s">
        <v>1340</v>
      </c>
      <c r="E158" s="66" t="s">
        <v>1338</v>
      </c>
      <c r="F158" s="60" t="s">
        <v>1341</v>
      </c>
      <c r="G158" s="62"/>
      <c r="H158" s="61">
        <v>1994</v>
      </c>
      <c r="I158" s="60" t="s">
        <v>689</v>
      </c>
      <c r="J158" s="60" t="s">
        <v>684</v>
      </c>
      <c r="K158" s="60">
        <v>50</v>
      </c>
      <c r="L158" s="62"/>
      <c r="M158" s="60">
        <v>1</v>
      </c>
      <c r="N158" s="60">
        <v>1</v>
      </c>
      <c r="O158" s="63" t="s">
        <v>681</v>
      </c>
      <c r="P158" s="63" t="s">
        <v>788</v>
      </c>
      <c r="Q158" s="62"/>
      <c r="R158" s="62"/>
      <c r="S158" s="62"/>
      <c r="T158" s="62"/>
      <c r="U158" s="62"/>
      <c r="V158" s="62"/>
      <c r="W158" s="62"/>
      <c r="X158" s="63" t="s">
        <v>1342</v>
      </c>
      <c r="Y158" s="63" t="s">
        <v>869</v>
      </c>
      <c r="Z158" s="62"/>
      <c r="AA158" s="62"/>
      <c r="AB158" s="60"/>
    </row>
    <row r="159" spans="1:28" ht="15" customHeight="1" x14ac:dyDescent="0.25">
      <c r="A159" s="58">
        <v>149</v>
      </c>
      <c r="B159" s="66" t="s">
        <v>1343</v>
      </c>
      <c r="C159" s="67" t="s">
        <v>1344</v>
      </c>
      <c r="D159" s="59" t="s">
        <v>1345</v>
      </c>
      <c r="E159" s="66" t="s">
        <v>1343</v>
      </c>
      <c r="F159" s="60" t="s">
        <v>1346</v>
      </c>
      <c r="G159" s="62"/>
      <c r="H159" s="61">
        <v>2004</v>
      </c>
      <c r="I159" s="60" t="s">
        <v>689</v>
      </c>
      <c r="J159" s="60" t="s">
        <v>699</v>
      </c>
      <c r="K159" s="60">
        <v>1000</v>
      </c>
      <c r="L159" s="62"/>
      <c r="M159" s="60">
        <v>1</v>
      </c>
      <c r="N159" s="60">
        <v>1</v>
      </c>
      <c r="O159" s="63" t="s">
        <v>681</v>
      </c>
      <c r="P159" s="63" t="s">
        <v>1347</v>
      </c>
      <c r="Q159" s="62"/>
      <c r="R159" s="62"/>
      <c r="S159" s="62"/>
      <c r="T159" s="62"/>
      <c r="U159" s="62"/>
      <c r="V159" s="62"/>
      <c r="W159" s="62"/>
      <c r="X159" s="63" t="s">
        <v>1348</v>
      </c>
      <c r="Y159" s="63" t="s">
        <v>1349</v>
      </c>
      <c r="Z159" s="62"/>
      <c r="AA159" s="62"/>
      <c r="AB159" s="60"/>
    </row>
    <row r="160" spans="1:28" ht="15" customHeight="1" x14ac:dyDescent="0.25">
      <c r="A160" s="58">
        <v>150</v>
      </c>
      <c r="B160" s="66" t="s">
        <v>1350</v>
      </c>
      <c r="C160" s="67" t="s">
        <v>1351</v>
      </c>
      <c r="D160" s="59" t="s">
        <v>1352</v>
      </c>
      <c r="E160" s="66" t="s">
        <v>1350</v>
      </c>
      <c r="F160" s="60" t="s">
        <v>1353</v>
      </c>
      <c r="G160" s="62"/>
      <c r="H160" s="61">
        <v>2016</v>
      </c>
      <c r="I160" s="62"/>
      <c r="J160" s="60" t="s">
        <v>684</v>
      </c>
      <c r="K160" s="60">
        <v>50</v>
      </c>
      <c r="L160" s="62"/>
      <c r="M160" s="60">
        <v>1</v>
      </c>
      <c r="N160" s="60">
        <v>1</v>
      </c>
      <c r="O160" s="63" t="s">
        <v>681</v>
      </c>
      <c r="P160" s="63" t="s">
        <v>1354</v>
      </c>
      <c r="Q160" s="63" t="s">
        <v>1355</v>
      </c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3" t="s">
        <v>1356</v>
      </c>
    </row>
    <row r="161" spans="1:28" ht="15" customHeight="1" x14ac:dyDescent="0.25">
      <c r="A161" s="58">
        <v>151</v>
      </c>
      <c r="B161" s="66" t="s">
        <v>1357</v>
      </c>
      <c r="C161" s="67" t="s">
        <v>1358</v>
      </c>
      <c r="D161" s="59" t="s">
        <v>1359</v>
      </c>
      <c r="E161" s="66" t="s">
        <v>1357</v>
      </c>
      <c r="F161" s="60" t="s">
        <v>1360</v>
      </c>
      <c r="G161" s="62"/>
      <c r="H161" s="61">
        <v>2005</v>
      </c>
      <c r="I161" s="60" t="s">
        <v>1303</v>
      </c>
      <c r="J161" s="60" t="s">
        <v>1102</v>
      </c>
      <c r="K161" s="60">
        <v>250</v>
      </c>
      <c r="L161" s="62"/>
      <c r="M161" s="60">
        <v>1</v>
      </c>
      <c r="N161" s="60">
        <v>1</v>
      </c>
      <c r="O161" s="63" t="s">
        <v>681</v>
      </c>
      <c r="P161" s="63" t="s">
        <v>980</v>
      </c>
      <c r="Q161" s="62"/>
      <c r="R161" s="62"/>
      <c r="S161" s="62"/>
      <c r="T161" s="62"/>
      <c r="U161" s="62"/>
      <c r="V161" s="62"/>
      <c r="W161" s="62"/>
      <c r="X161" s="63" t="s">
        <v>980</v>
      </c>
      <c r="Y161" s="62"/>
      <c r="Z161" s="62"/>
      <c r="AA161" s="62"/>
      <c r="AB161" s="60"/>
    </row>
    <row r="162" spans="1:28" ht="15" customHeight="1" x14ac:dyDescent="0.25">
      <c r="A162" s="58">
        <v>152</v>
      </c>
      <c r="B162" s="66" t="s">
        <v>1361</v>
      </c>
      <c r="C162" s="67" t="s">
        <v>1362</v>
      </c>
      <c r="D162" s="59" t="s">
        <v>1363</v>
      </c>
      <c r="E162" s="66" t="s">
        <v>1361</v>
      </c>
      <c r="F162" s="60" t="s">
        <v>1364</v>
      </c>
      <c r="G162" s="62"/>
      <c r="H162" s="61">
        <v>2015</v>
      </c>
      <c r="I162" s="60" t="s">
        <v>689</v>
      </c>
      <c r="J162" s="60" t="s">
        <v>680</v>
      </c>
      <c r="K162" s="60">
        <v>75</v>
      </c>
      <c r="L162" s="62"/>
      <c r="M162" s="60">
        <v>1</v>
      </c>
      <c r="N162" s="60">
        <v>1</v>
      </c>
      <c r="O162" s="63" t="s">
        <v>681</v>
      </c>
      <c r="P162" s="63" t="s">
        <v>1365</v>
      </c>
      <c r="Q162" s="63" t="s">
        <v>1366</v>
      </c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3" t="s">
        <v>1367</v>
      </c>
    </row>
    <row r="163" spans="1:28" ht="15" customHeight="1" x14ac:dyDescent="0.25">
      <c r="A163" s="58">
        <v>153</v>
      </c>
      <c r="B163" s="66" t="s">
        <v>1368</v>
      </c>
      <c r="C163" s="67" t="s">
        <v>1369</v>
      </c>
      <c r="D163" s="59" t="s">
        <v>1370</v>
      </c>
      <c r="E163" s="66" t="s">
        <v>1368</v>
      </c>
      <c r="F163" s="60" t="s">
        <v>1371</v>
      </c>
      <c r="G163" s="62"/>
      <c r="H163" s="61">
        <v>2015</v>
      </c>
      <c r="I163" s="60" t="s">
        <v>689</v>
      </c>
      <c r="J163" s="60" t="s">
        <v>680</v>
      </c>
      <c r="K163" s="60">
        <v>50</v>
      </c>
      <c r="L163" s="62"/>
      <c r="M163" s="60">
        <v>1</v>
      </c>
      <c r="N163" s="60">
        <v>1</v>
      </c>
      <c r="O163" s="63" t="s">
        <v>681</v>
      </c>
      <c r="P163" s="63" t="s">
        <v>1372</v>
      </c>
      <c r="Q163" s="63" t="s">
        <v>1373</v>
      </c>
      <c r="R163" s="62"/>
      <c r="S163" s="62"/>
      <c r="T163" s="62"/>
      <c r="U163" s="62"/>
      <c r="V163" s="62"/>
      <c r="W163" s="62"/>
      <c r="X163" s="63" t="s">
        <v>1372</v>
      </c>
      <c r="Y163" s="62"/>
      <c r="Z163" s="62"/>
      <c r="AA163" s="62"/>
      <c r="AB163" s="60"/>
    </row>
    <row r="164" spans="1:28" ht="15" customHeight="1" x14ac:dyDescent="0.25">
      <c r="A164" s="58">
        <v>154</v>
      </c>
      <c r="B164" s="66" t="s">
        <v>1374</v>
      </c>
      <c r="C164" s="67" t="s">
        <v>1375</v>
      </c>
      <c r="D164" s="59" t="s">
        <v>1376</v>
      </c>
      <c r="E164" s="66" t="s">
        <v>1374</v>
      </c>
      <c r="F164" s="60" t="s">
        <v>1377</v>
      </c>
      <c r="G164" s="62"/>
      <c r="H164" s="61">
        <v>2013</v>
      </c>
      <c r="I164" s="60" t="s">
        <v>689</v>
      </c>
      <c r="J164" s="60" t="s">
        <v>680</v>
      </c>
      <c r="K164" s="60">
        <v>250</v>
      </c>
      <c r="L164" s="62"/>
      <c r="M164" s="60">
        <v>1</v>
      </c>
      <c r="N164" s="60">
        <v>1</v>
      </c>
      <c r="O164" s="63" t="s">
        <v>681</v>
      </c>
      <c r="P164" s="63" t="s">
        <v>1378</v>
      </c>
      <c r="Q164" s="63" t="s">
        <v>1379</v>
      </c>
      <c r="R164" s="62"/>
      <c r="S164" s="62"/>
      <c r="T164" s="62"/>
      <c r="U164" s="62"/>
      <c r="V164" s="62"/>
      <c r="W164" s="62"/>
      <c r="X164" s="63" t="s">
        <v>1378</v>
      </c>
      <c r="Y164" s="62"/>
      <c r="Z164" s="62"/>
      <c r="AA164" s="62"/>
      <c r="AB164" s="60"/>
    </row>
    <row r="165" spans="1:28" ht="15" customHeight="1" x14ac:dyDescent="0.25">
      <c r="A165" s="58">
        <v>155</v>
      </c>
      <c r="B165" s="66" t="s">
        <v>82</v>
      </c>
      <c r="C165" s="67" t="s">
        <v>1380</v>
      </c>
      <c r="D165" s="59" t="s">
        <v>1381</v>
      </c>
      <c r="E165" s="66" t="s">
        <v>82</v>
      </c>
      <c r="F165" s="60" t="s">
        <v>1382</v>
      </c>
      <c r="G165" s="62"/>
      <c r="H165" s="61">
        <v>2014</v>
      </c>
      <c r="I165" s="60" t="s">
        <v>689</v>
      </c>
      <c r="J165" s="60" t="s">
        <v>680</v>
      </c>
      <c r="K165" s="60">
        <v>50</v>
      </c>
      <c r="L165" s="62"/>
      <c r="M165" s="60">
        <v>1</v>
      </c>
      <c r="N165" s="60">
        <v>1</v>
      </c>
      <c r="O165" s="63" t="s">
        <v>681</v>
      </c>
      <c r="P165" s="63" t="s">
        <v>1383</v>
      </c>
      <c r="Q165" s="63" t="s">
        <v>1384</v>
      </c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3" t="s">
        <v>1385</v>
      </c>
    </row>
    <row r="166" spans="1:28" ht="15" customHeight="1" x14ac:dyDescent="0.25">
      <c r="A166" s="58">
        <v>156</v>
      </c>
      <c r="B166" s="66" t="s">
        <v>1386</v>
      </c>
      <c r="C166" s="67" t="s">
        <v>1387</v>
      </c>
      <c r="D166" s="59" t="s">
        <v>1388</v>
      </c>
      <c r="E166" s="66" t="s">
        <v>1386</v>
      </c>
      <c r="F166" s="60" t="s">
        <v>1389</v>
      </c>
      <c r="G166" s="62"/>
      <c r="H166" s="61">
        <v>1999</v>
      </c>
      <c r="I166" s="60" t="s">
        <v>689</v>
      </c>
      <c r="J166" s="60" t="s">
        <v>684</v>
      </c>
      <c r="K166" s="60">
        <v>100</v>
      </c>
      <c r="L166" s="62"/>
      <c r="M166" s="60">
        <v>1</v>
      </c>
      <c r="N166" s="60">
        <v>1</v>
      </c>
      <c r="O166" s="63" t="s">
        <v>681</v>
      </c>
      <c r="P166" s="63" t="s">
        <v>912</v>
      </c>
      <c r="Q166" s="62"/>
      <c r="R166" s="62"/>
      <c r="S166" s="62"/>
      <c r="T166" s="62"/>
      <c r="U166" s="62"/>
      <c r="V166" s="62"/>
      <c r="W166" s="62"/>
      <c r="X166" s="63" t="s">
        <v>912</v>
      </c>
      <c r="Y166" s="62"/>
      <c r="Z166" s="62"/>
      <c r="AA166" s="62"/>
      <c r="AB166" s="60"/>
    </row>
    <row r="167" spans="1:28" ht="15" customHeight="1" x14ac:dyDescent="0.25">
      <c r="A167" s="58">
        <v>157</v>
      </c>
      <c r="B167" s="66" t="s">
        <v>84</v>
      </c>
      <c r="C167" s="67" t="s">
        <v>1390</v>
      </c>
      <c r="D167" s="59" t="s">
        <v>1391</v>
      </c>
      <c r="E167" s="66" t="s">
        <v>84</v>
      </c>
      <c r="F167" s="60" t="s">
        <v>1392</v>
      </c>
      <c r="G167" s="62"/>
      <c r="H167" s="61">
        <v>2014</v>
      </c>
      <c r="I167" s="60" t="s">
        <v>689</v>
      </c>
      <c r="J167" s="60" t="s">
        <v>680</v>
      </c>
      <c r="K167" s="60">
        <v>50</v>
      </c>
      <c r="L167" s="62"/>
      <c r="M167" s="60">
        <v>1</v>
      </c>
      <c r="N167" s="60">
        <v>1</v>
      </c>
      <c r="O167" s="63" t="s">
        <v>681</v>
      </c>
      <c r="P167" s="63" t="s">
        <v>1383</v>
      </c>
      <c r="Q167" s="63" t="s">
        <v>1393</v>
      </c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3" t="s">
        <v>1385</v>
      </c>
    </row>
    <row r="168" spans="1:28" ht="15" customHeight="1" x14ac:dyDescent="0.25">
      <c r="A168" s="58">
        <v>158</v>
      </c>
      <c r="B168" s="66" t="s">
        <v>1394</v>
      </c>
      <c r="C168" s="67" t="s">
        <v>1395</v>
      </c>
      <c r="D168" s="59" t="s">
        <v>1396</v>
      </c>
      <c r="E168" s="66" t="s">
        <v>1394</v>
      </c>
      <c r="F168" s="60" t="s">
        <v>1397</v>
      </c>
      <c r="G168" s="62"/>
      <c r="H168" s="61">
        <v>2008</v>
      </c>
      <c r="I168" s="60" t="s">
        <v>689</v>
      </c>
      <c r="J168" s="60" t="s">
        <v>699</v>
      </c>
      <c r="K168" s="60">
        <v>1250</v>
      </c>
      <c r="L168" s="62"/>
      <c r="M168" s="60">
        <v>1</v>
      </c>
      <c r="N168" s="60">
        <v>1</v>
      </c>
      <c r="O168" s="63" t="s">
        <v>681</v>
      </c>
      <c r="P168" s="63" t="s">
        <v>1291</v>
      </c>
      <c r="Q168" s="62"/>
      <c r="R168" s="62"/>
      <c r="S168" s="62"/>
      <c r="T168" s="62"/>
      <c r="U168" s="62"/>
      <c r="V168" s="62"/>
      <c r="W168" s="62"/>
      <c r="X168" s="62"/>
      <c r="Y168" s="63" t="s">
        <v>1291</v>
      </c>
      <c r="Z168" s="62"/>
      <c r="AA168" s="62"/>
      <c r="AB168" s="60"/>
    </row>
    <row r="169" spans="1:28" ht="15" customHeight="1" x14ac:dyDescent="0.25">
      <c r="A169" s="58">
        <v>159</v>
      </c>
      <c r="B169" s="66" t="s">
        <v>1398</v>
      </c>
      <c r="C169" s="67" t="s">
        <v>1399</v>
      </c>
      <c r="D169" s="59" t="s">
        <v>1400</v>
      </c>
      <c r="E169" s="66" t="s">
        <v>1398</v>
      </c>
      <c r="F169" s="60" t="s">
        <v>1401</v>
      </c>
      <c r="G169" s="62"/>
      <c r="H169" s="61">
        <v>2005</v>
      </c>
      <c r="I169" s="60" t="s">
        <v>689</v>
      </c>
      <c r="J169" s="60" t="s">
        <v>1283</v>
      </c>
      <c r="K169" s="60">
        <v>75</v>
      </c>
      <c r="L169" s="62"/>
      <c r="M169" s="60">
        <v>1</v>
      </c>
      <c r="N169" s="60">
        <v>1</v>
      </c>
      <c r="O169" s="63" t="s">
        <v>681</v>
      </c>
      <c r="P169" s="63" t="s">
        <v>700</v>
      </c>
      <c r="Q169" s="62"/>
      <c r="R169" s="62"/>
      <c r="S169" s="62"/>
      <c r="T169" s="62"/>
      <c r="U169" s="62"/>
      <c r="V169" s="62"/>
      <c r="W169" s="62"/>
      <c r="X169" s="63" t="s">
        <v>1402</v>
      </c>
      <c r="Y169" s="62"/>
      <c r="Z169" s="62"/>
      <c r="AA169" s="62"/>
      <c r="AB169" s="63" t="s">
        <v>1403</v>
      </c>
    </row>
    <row r="170" spans="1:28" ht="15" customHeight="1" x14ac:dyDescent="0.25">
      <c r="A170" s="58">
        <v>160</v>
      </c>
      <c r="B170" s="66" t="s">
        <v>1404</v>
      </c>
      <c r="C170" s="67" t="s">
        <v>1405</v>
      </c>
      <c r="D170" s="59" t="s">
        <v>1406</v>
      </c>
      <c r="E170" s="66" t="s">
        <v>1404</v>
      </c>
      <c r="F170" s="60" t="s">
        <v>1407</v>
      </c>
      <c r="G170" s="62"/>
      <c r="H170" s="61">
        <v>2005</v>
      </c>
      <c r="I170" s="60" t="s">
        <v>689</v>
      </c>
      <c r="J170" s="60" t="s">
        <v>699</v>
      </c>
      <c r="K170" s="60">
        <v>400</v>
      </c>
      <c r="L170" s="62"/>
      <c r="M170" s="60">
        <v>1</v>
      </c>
      <c r="N170" s="60">
        <v>1</v>
      </c>
      <c r="O170" s="63" t="s">
        <v>681</v>
      </c>
      <c r="P170" s="63" t="s">
        <v>1038</v>
      </c>
      <c r="Q170" s="62"/>
      <c r="R170" s="62"/>
      <c r="S170" s="62"/>
      <c r="T170" s="62"/>
      <c r="U170" s="62"/>
      <c r="V170" s="62"/>
      <c r="W170" s="62"/>
      <c r="X170" s="63" t="s">
        <v>1038</v>
      </c>
      <c r="Y170" s="62"/>
      <c r="Z170" s="62"/>
      <c r="AA170" s="62"/>
      <c r="AB170" s="60"/>
    </row>
    <row r="171" spans="1:28" ht="15" customHeight="1" x14ac:dyDescent="0.25">
      <c r="A171" s="58">
        <v>161</v>
      </c>
      <c r="B171" s="66" t="s">
        <v>85</v>
      </c>
      <c r="C171" s="67" t="s">
        <v>1408</v>
      </c>
      <c r="D171" s="59" t="s">
        <v>1409</v>
      </c>
      <c r="E171" s="66" t="s">
        <v>85</v>
      </c>
      <c r="F171" s="60" t="s">
        <v>1410</v>
      </c>
      <c r="G171" s="62"/>
      <c r="H171" s="61">
        <v>2016</v>
      </c>
      <c r="I171" s="62"/>
      <c r="J171" s="60" t="s">
        <v>1411</v>
      </c>
      <c r="K171" s="60">
        <v>50</v>
      </c>
      <c r="L171" s="62"/>
      <c r="M171" s="60">
        <v>1</v>
      </c>
      <c r="N171" s="60">
        <v>1</v>
      </c>
      <c r="O171" s="63" t="s">
        <v>681</v>
      </c>
      <c r="P171" s="63" t="s">
        <v>1412</v>
      </c>
      <c r="Q171" s="63" t="s">
        <v>1413</v>
      </c>
      <c r="R171" s="62"/>
      <c r="S171" s="62"/>
      <c r="T171" s="62"/>
      <c r="U171" s="62"/>
      <c r="V171" s="62"/>
      <c r="W171" s="62"/>
      <c r="X171" s="63" t="s">
        <v>1412</v>
      </c>
      <c r="Y171" s="62"/>
      <c r="Z171" s="62"/>
      <c r="AA171" s="62"/>
      <c r="AB171" s="60"/>
    </row>
    <row r="172" spans="1:28" ht="15" customHeight="1" x14ac:dyDescent="0.25">
      <c r="A172" s="58">
        <v>162</v>
      </c>
      <c r="B172" s="66" t="s">
        <v>86</v>
      </c>
      <c r="C172" s="67" t="s">
        <v>1414</v>
      </c>
      <c r="D172" s="59" t="s">
        <v>1415</v>
      </c>
      <c r="E172" s="66" t="s">
        <v>86</v>
      </c>
      <c r="F172" s="60" t="s">
        <v>1416</v>
      </c>
      <c r="G172" s="62"/>
      <c r="H172" s="61">
        <v>2014</v>
      </c>
      <c r="I172" s="62"/>
      <c r="J172" s="60" t="s">
        <v>684</v>
      </c>
      <c r="K172" s="60">
        <v>50</v>
      </c>
      <c r="L172" s="62"/>
      <c r="M172" s="60">
        <v>1</v>
      </c>
      <c r="N172" s="60">
        <v>1</v>
      </c>
      <c r="O172" s="63" t="s">
        <v>681</v>
      </c>
      <c r="P172" s="63" t="s">
        <v>1317</v>
      </c>
      <c r="Q172" s="63" t="s">
        <v>1417</v>
      </c>
      <c r="R172" s="62"/>
      <c r="S172" s="62"/>
      <c r="T172" s="62"/>
      <c r="U172" s="62"/>
      <c r="V172" s="62"/>
      <c r="W172" s="62"/>
      <c r="X172" s="63" t="s">
        <v>1317</v>
      </c>
      <c r="Y172" s="62"/>
      <c r="Z172" s="62"/>
      <c r="AA172" s="62"/>
      <c r="AB172" s="60"/>
    </row>
    <row r="173" spans="1:28" ht="15" customHeight="1" x14ac:dyDescent="0.25">
      <c r="A173" s="58">
        <v>163</v>
      </c>
      <c r="B173" s="66" t="s">
        <v>1418</v>
      </c>
      <c r="C173" s="67" t="s">
        <v>1419</v>
      </c>
      <c r="D173" s="59" t="s">
        <v>1420</v>
      </c>
      <c r="E173" s="66" t="s">
        <v>1418</v>
      </c>
      <c r="F173" s="60" t="s">
        <v>1421</v>
      </c>
      <c r="G173" s="62"/>
      <c r="H173" s="61">
        <v>2014</v>
      </c>
      <c r="I173" s="60" t="s">
        <v>1303</v>
      </c>
      <c r="J173" s="60" t="s">
        <v>684</v>
      </c>
      <c r="K173" s="60">
        <v>50</v>
      </c>
      <c r="L173" s="62"/>
      <c r="M173" s="60">
        <v>1</v>
      </c>
      <c r="N173" s="60">
        <v>1</v>
      </c>
      <c r="O173" s="63" t="s">
        <v>681</v>
      </c>
      <c r="P173" s="63" t="s">
        <v>1317</v>
      </c>
      <c r="Q173" s="63" t="s">
        <v>1417</v>
      </c>
      <c r="R173" s="62"/>
      <c r="S173" s="62"/>
      <c r="T173" s="62"/>
      <c r="U173" s="62"/>
      <c r="V173" s="62"/>
      <c r="W173" s="62"/>
      <c r="X173" s="63" t="s">
        <v>1317</v>
      </c>
      <c r="Y173" s="62"/>
      <c r="Z173" s="62"/>
      <c r="AA173" s="62"/>
      <c r="AB173" s="60"/>
    </row>
    <row r="174" spans="1:28" ht="15" customHeight="1" x14ac:dyDescent="0.25">
      <c r="A174" s="58">
        <v>164</v>
      </c>
      <c r="B174" s="66" t="s">
        <v>1422</v>
      </c>
      <c r="C174" s="67" t="s">
        <v>1423</v>
      </c>
      <c r="D174" s="59" t="s">
        <v>1424</v>
      </c>
      <c r="E174" s="66" t="s">
        <v>1422</v>
      </c>
      <c r="F174" s="60" t="s">
        <v>1425</v>
      </c>
      <c r="G174" s="62"/>
      <c r="H174" s="61">
        <v>2006</v>
      </c>
      <c r="I174" s="60" t="s">
        <v>689</v>
      </c>
      <c r="J174" s="60" t="s">
        <v>1283</v>
      </c>
      <c r="K174" s="60">
        <v>75</v>
      </c>
      <c r="L174" s="62"/>
      <c r="M174" s="60">
        <v>1</v>
      </c>
      <c r="N174" s="60">
        <v>1</v>
      </c>
      <c r="O174" s="63" t="s">
        <v>681</v>
      </c>
      <c r="P174" s="63" t="s">
        <v>700</v>
      </c>
      <c r="Q174" s="63" t="s">
        <v>1426</v>
      </c>
      <c r="R174" s="62"/>
      <c r="S174" s="62"/>
      <c r="T174" s="62"/>
      <c r="U174" s="62"/>
      <c r="V174" s="62"/>
      <c r="W174" s="62"/>
      <c r="X174" s="63" t="s">
        <v>700</v>
      </c>
      <c r="Y174" s="62"/>
      <c r="Z174" s="62"/>
      <c r="AA174" s="62"/>
      <c r="AB174" s="60"/>
    </row>
    <row r="175" spans="1:28" ht="15" customHeight="1" x14ac:dyDescent="0.25">
      <c r="A175" s="58">
        <v>165</v>
      </c>
      <c r="B175" s="66" t="s">
        <v>1427</v>
      </c>
      <c r="C175" s="67" t="s">
        <v>1428</v>
      </c>
      <c r="D175" s="59" t="s">
        <v>1429</v>
      </c>
      <c r="E175" s="66" t="s">
        <v>1427</v>
      </c>
      <c r="F175" s="60" t="s">
        <v>1430</v>
      </c>
      <c r="G175" s="62"/>
      <c r="H175" s="61">
        <v>2005</v>
      </c>
      <c r="I175" s="62"/>
      <c r="J175" s="60" t="s">
        <v>1333</v>
      </c>
      <c r="K175" s="60">
        <v>160</v>
      </c>
      <c r="L175" s="62"/>
      <c r="M175" s="60">
        <v>1</v>
      </c>
      <c r="N175" s="60">
        <v>1</v>
      </c>
      <c r="O175" s="63" t="s">
        <v>681</v>
      </c>
      <c r="P175" s="63" t="s">
        <v>1228</v>
      </c>
      <c r="Q175" s="62"/>
      <c r="R175" s="62"/>
      <c r="S175" s="62"/>
      <c r="T175" s="62"/>
      <c r="U175" s="62"/>
      <c r="V175" s="62"/>
      <c r="W175" s="62"/>
      <c r="X175" s="63" t="s">
        <v>1228</v>
      </c>
      <c r="Y175" s="62"/>
      <c r="Z175" s="62"/>
      <c r="AA175" s="62"/>
      <c r="AB175" s="60"/>
    </row>
    <row r="176" spans="1:28" ht="15" customHeight="1" x14ac:dyDescent="0.25">
      <c r="A176" s="58">
        <v>166</v>
      </c>
      <c r="B176" s="66" t="s">
        <v>1431</v>
      </c>
      <c r="C176" s="67" t="s">
        <v>1432</v>
      </c>
      <c r="D176" s="59" t="s">
        <v>1433</v>
      </c>
      <c r="E176" s="66" t="s">
        <v>1431</v>
      </c>
      <c r="F176" s="60" t="s">
        <v>1434</v>
      </c>
      <c r="G176" s="62"/>
      <c r="H176" s="61">
        <v>2008</v>
      </c>
      <c r="I176" s="60" t="s">
        <v>689</v>
      </c>
      <c r="J176" s="60" t="s">
        <v>680</v>
      </c>
      <c r="K176" s="60">
        <v>400</v>
      </c>
      <c r="L176" s="62"/>
      <c r="M176" s="60">
        <v>1</v>
      </c>
      <c r="N176" s="60">
        <v>1</v>
      </c>
      <c r="O176" s="63" t="s">
        <v>681</v>
      </c>
      <c r="P176" s="63" t="s">
        <v>1435</v>
      </c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3" t="s">
        <v>1436</v>
      </c>
    </row>
    <row r="177" spans="1:28" ht="15" customHeight="1" x14ac:dyDescent="0.25">
      <c r="A177" s="58">
        <v>167</v>
      </c>
      <c r="B177" s="66" t="s">
        <v>88</v>
      </c>
      <c r="C177" s="67" t="s">
        <v>1437</v>
      </c>
      <c r="D177" s="59" t="s">
        <v>1438</v>
      </c>
      <c r="E177" s="66" t="s">
        <v>88</v>
      </c>
      <c r="F177" s="60" t="s">
        <v>1439</v>
      </c>
      <c r="G177" s="62"/>
      <c r="H177" s="61">
        <v>2015</v>
      </c>
      <c r="I177" s="60" t="s">
        <v>689</v>
      </c>
      <c r="J177" s="60" t="s">
        <v>680</v>
      </c>
      <c r="K177" s="60">
        <v>50</v>
      </c>
      <c r="L177" s="62"/>
      <c r="M177" s="60">
        <v>1</v>
      </c>
      <c r="N177" s="60">
        <v>1</v>
      </c>
      <c r="O177" s="63" t="s">
        <v>681</v>
      </c>
      <c r="P177" s="63" t="s">
        <v>1372</v>
      </c>
      <c r="Q177" s="63" t="s">
        <v>1440</v>
      </c>
      <c r="R177" s="62"/>
      <c r="S177" s="62"/>
      <c r="T177" s="62"/>
      <c r="U177" s="62"/>
      <c r="V177" s="62"/>
      <c r="W177" s="62"/>
      <c r="X177" s="63" t="s">
        <v>1372</v>
      </c>
      <c r="Y177" s="62"/>
      <c r="Z177" s="62"/>
      <c r="AA177" s="62"/>
      <c r="AB177" s="60"/>
    </row>
    <row r="178" spans="1:28" ht="15" customHeight="1" x14ac:dyDescent="0.25">
      <c r="A178" s="58">
        <v>168</v>
      </c>
      <c r="B178" s="66" t="s">
        <v>1441</v>
      </c>
      <c r="C178" s="67" t="s">
        <v>1442</v>
      </c>
      <c r="D178" s="59" t="s">
        <v>1443</v>
      </c>
      <c r="E178" s="66" t="s">
        <v>1441</v>
      </c>
      <c r="F178" s="60" t="s">
        <v>1444</v>
      </c>
      <c r="G178" s="62"/>
      <c r="H178" s="61">
        <v>1998</v>
      </c>
      <c r="I178" s="60" t="s">
        <v>1445</v>
      </c>
      <c r="J178" s="60" t="s">
        <v>1260</v>
      </c>
      <c r="K178" s="60">
        <v>400</v>
      </c>
      <c r="L178" s="62"/>
      <c r="M178" s="60">
        <v>1</v>
      </c>
      <c r="N178" s="60">
        <v>1</v>
      </c>
      <c r="O178" s="63" t="s">
        <v>681</v>
      </c>
      <c r="P178" s="63" t="s">
        <v>1038</v>
      </c>
      <c r="Q178" s="62"/>
      <c r="R178" s="62"/>
      <c r="S178" s="62"/>
      <c r="T178" s="62"/>
      <c r="U178" s="62"/>
      <c r="V178" s="62"/>
      <c r="W178" s="62"/>
      <c r="X178" s="63" t="s">
        <v>1038</v>
      </c>
      <c r="Y178" s="62"/>
      <c r="Z178" s="62"/>
      <c r="AA178" s="62"/>
      <c r="AB178" s="60"/>
    </row>
    <row r="179" spans="1:28" ht="15" customHeight="1" x14ac:dyDescent="0.25">
      <c r="A179" s="58">
        <v>169</v>
      </c>
      <c r="B179" s="66" t="s">
        <v>1446</v>
      </c>
      <c r="C179" s="67" t="s">
        <v>1447</v>
      </c>
      <c r="D179" s="59" t="s">
        <v>1448</v>
      </c>
      <c r="E179" s="66" t="s">
        <v>1446</v>
      </c>
      <c r="F179" s="60" t="s">
        <v>1449</v>
      </c>
      <c r="G179" s="62"/>
      <c r="H179" s="61">
        <v>2007</v>
      </c>
      <c r="I179" s="62"/>
      <c r="J179" s="60" t="s">
        <v>684</v>
      </c>
      <c r="K179" s="60">
        <v>10</v>
      </c>
      <c r="L179" s="62"/>
      <c r="M179" s="60">
        <v>1</v>
      </c>
      <c r="N179" s="60">
        <v>1</v>
      </c>
      <c r="O179" s="63" t="s">
        <v>681</v>
      </c>
      <c r="P179" s="63" t="s">
        <v>1450</v>
      </c>
      <c r="Q179" s="63" t="s">
        <v>1451</v>
      </c>
      <c r="R179" s="62"/>
      <c r="S179" s="62"/>
      <c r="T179" s="62"/>
      <c r="U179" s="62"/>
      <c r="V179" s="62"/>
      <c r="W179" s="62"/>
      <c r="X179" s="62"/>
      <c r="Y179" s="63" t="s">
        <v>1450</v>
      </c>
      <c r="Z179" s="62"/>
      <c r="AA179" s="62"/>
      <c r="AB179" s="60"/>
    </row>
    <row r="180" spans="1:28" ht="15" customHeight="1" x14ac:dyDescent="0.25">
      <c r="A180" s="58">
        <v>170</v>
      </c>
      <c r="B180" s="66" t="s">
        <v>1452</v>
      </c>
      <c r="C180" s="67" t="s">
        <v>1453</v>
      </c>
      <c r="D180" s="59" t="s">
        <v>1454</v>
      </c>
      <c r="E180" s="66" t="s">
        <v>1452</v>
      </c>
      <c r="F180" s="60" t="s">
        <v>1455</v>
      </c>
      <c r="G180" s="62"/>
      <c r="H180" s="61">
        <v>2003</v>
      </c>
      <c r="I180" s="60" t="s">
        <v>1303</v>
      </c>
      <c r="J180" s="60" t="s">
        <v>680</v>
      </c>
      <c r="K180" s="60">
        <v>160</v>
      </c>
      <c r="L180" s="62"/>
      <c r="M180" s="60">
        <v>1</v>
      </c>
      <c r="N180" s="60">
        <v>1</v>
      </c>
      <c r="O180" s="63" t="s">
        <v>681</v>
      </c>
      <c r="P180" s="63" t="s">
        <v>1228</v>
      </c>
      <c r="Q180" s="62"/>
      <c r="R180" s="62"/>
      <c r="S180" s="62"/>
      <c r="T180" s="62"/>
      <c r="U180" s="62"/>
      <c r="V180" s="62"/>
      <c r="W180" s="62"/>
      <c r="X180" s="63" t="s">
        <v>1228</v>
      </c>
      <c r="Y180" s="62"/>
      <c r="Z180" s="62"/>
      <c r="AA180" s="62"/>
      <c r="AB180" s="60"/>
    </row>
    <row r="181" spans="1:28" ht="15" customHeight="1" x14ac:dyDescent="0.25">
      <c r="A181" s="58">
        <v>171</v>
      </c>
      <c r="B181" s="66" t="s">
        <v>1456</v>
      </c>
      <c r="C181" s="67" t="s">
        <v>1457</v>
      </c>
      <c r="D181" s="59" t="s">
        <v>1458</v>
      </c>
      <c r="E181" s="66" t="s">
        <v>1456</v>
      </c>
      <c r="F181" s="60" t="s">
        <v>1459</v>
      </c>
      <c r="G181" s="62"/>
      <c r="H181" s="61">
        <v>2016</v>
      </c>
      <c r="I181" s="60" t="s">
        <v>689</v>
      </c>
      <c r="J181" s="60" t="s">
        <v>1283</v>
      </c>
      <c r="K181" s="60">
        <v>50</v>
      </c>
      <c r="L181" s="62"/>
      <c r="M181" s="60">
        <v>1</v>
      </c>
      <c r="N181" s="60">
        <v>1</v>
      </c>
      <c r="O181" s="63" t="s">
        <v>681</v>
      </c>
      <c r="P181" s="63" t="s">
        <v>1460</v>
      </c>
      <c r="Q181" s="63" t="s">
        <v>1461</v>
      </c>
      <c r="R181" s="62"/>
      <c r="S181" s="62"/>
      <c r="T181" s="62"/>
      <c r="U181" s="62"/>
      <c r="V181" s="62"/>
      <c r="W181" s="62"/>
      <c r="X181" s="63" t="s">
        <v>1460</v>
      </c>
      <c r="Y181" s="62"/>
      <c r="Z181" s="62"/>
      <c r="AA181" s="62"/>
      <c r="AB181" s="60"/>
    </row>
    <row r="182" spans="1:28" ht="15" customHeight="1" x14ac:dyDescent="0.25">
      <c r="A182" s="58">
        <v>172</v>
      </c>
      <c r="B182" s="66" t="s">
        <v>1462</v>
      </c>
      <c r="C182" s="67" t="s">
        <v>1463</v>
      </c>
      <c r="D182" s="59" t="s">
        <v>1464</v>
      </c>
      <c r="E182" s="66" t="s">
        <v>1462</v>
      </c>
      <c r="F182" s="60" t="s">
        <v>1465</v>
      </c>
      <c r="G182" s="62"/>
      <c r="H182" s="61">
        <v>2001</v>
      </c>
      <c r="I182" s="60" t="s">
        <v>689</v>
      </c>
      <c r="J182" s="60" t="s">
        <v>684</v>
      </c>
      <c r="K182" s="60">
        <v>160</v>
      </c>
      <c r="L182" s="62"/>
      <c r="M182" s="60">
        <v>1</v>
      </c>
      <c r="N182" s="60">
        <v>1</v>
      </c>
      <c r="O182" s="63" t="s">
        <v>681</v>
      </c>
      <c r="P182" s="63" t="s">
        <v>1228</v>
      </c>
      <c r="Q182" s="62"/>
      <c r="R182" s="62"/>
      <c r="S182" s="62"/>
      <c r="T182" s="62"/>
      <c r="U182" s="62"/>
      <c r="V182" s="62"/>
      <c r="W182" s="62"/>
      <c r="X182" s="63" t="s">
        <v>1228</v>
      </c>
      <c r="Y182" s="62"/>
      <c r="Z182" s="62"/>
      <c r="AA182" s="62"/>
      <c r="AB182" s="60"/>
    </row>
    <row r="183" spans="1:28" ht="15" customHeight="1" x14ac:dyDescent="0.25">
      <c r="A183" s="58">
        <v>173</v>
      </c>
      <c r="B183" s="66" t="s">
        <v>1466</v>
      </c>
      <c r="C183" s="67" t="s">
        <v>1467</v>
      </c>
      <c r="D183" s="59" t="s">
        <v>1468</v>
      </c>
      <c r="E183" s="66" t="s">
        <v>1466</v>
      </c>
      <c r="F183" s="60" t="s">
        <v>1469</v>
      </c>
      <c r="G183" s="62"/>
      <c r="H183" s="61">
        <v>2003</v>
      </c>
      <c r="I183" s="60" t="s">
        <v>1445</v>
      </c>
      <c r="J183" s="60" t="s">
        <v>683</v>
      </c>
      <c r="K183" s="60">
        <v>630</v>
      </c>
      <c r="L183" s="62"/>
      <c r="M183" s="60">
        <v>1</v>
      </c>
      <c r="N183" s="60">
        <v>1</v>
      </c>
      <c r="O183" s="63" t="s">
        <v>681</v>
      </c>
      <c r="P183" s="63" t="s">
        <v>1083</v>
      </c>
      <c r="Q183" s="62"/>
      <c r="R183" s="62"/>
      <c r="S183" s="62"/>
      <c r="T183" s="62"/>
      <c r="U183" s="62"/>
      <c r="V183" s="62"/>
      <c r="W183" s="62"/>
      <c r="X183" s="63" t="s">
        <v>1470</v>
      </c>
      <c r="Y183" s="63" t="s">
        <v>1471</v>
      </c>
      <c r="Z183" s="62"/>
      <c r="AA183" s="62"/>
      <c r="AB183" s="60"/>
    </row>
    <row r="184" spans="1:28" ht="15" customHeight="1" x14ac:dyDescent="0.25">
      <c r="A184" s="58">
        <v>174</v>
      </c>
      <c r="B184" s="66" t="s">
        <v>1472</v>
      </c>
      <c r="C184" s="67" t="s">
        <v>1473</v>
      </c>
      <c r="D184" s="59" t="s">
        <v>1474</v>
      </c>
      <c r="E184" s="66" t="s">
        <v>1472</v>
      </c>
      <c r="F184" s="60" t="s">
        <v>1475</v>
      </c>
      <c r="G184" s="62"/>
      <c r="H184" s="61">
        <v>2011</v>
      </c>
      <c r="I184" s="60" t="s">
        <v>689</v>
      </c>
      <c r="J184" s="60" t="s">
        <v>1283</v>
      </c>
      <c r="K184" s="60">
        <v>160</v>
      </c>
      <c r="L184" s="62"/>
      <c r="M184" s="60">
        <v>1</v>
      </c>
      <c r="N184" s="60">
        <v>1</v>
      </c>
      <c r="O184" s="63" t="s">
        <v>681</v>
      </c>
      <c r="P184" s="63" t="s">
        <v>1476</v>
      </c>
      <c r="Q184" s="63" t="s">
        <v>1477</v>
      </c>
      <c r="R184" s="62"/>
      <c r="S184" s="62"/>
      <c r="T184" s="62"/>
      <c r="U184" s="62"/>
      <c r="V184" s="62"/>
      <c r="W184" s="62"/>
      <c r="X184" s="62"/>
      <c r="Y184" s="63" t="s">
        <v>1476</v>
      </c>
      <c r="Z184" s="62"/>
      <c r="AA184" s="62"/>
      <c r="AB184" s="60"/>
    </row>
    <row r="185" spans="1:28" ht="15" customHeight="1" x14ac:dyDescent="0.25">
      <c r="A185" s="58">
        <v>175</v>
      </c>
      <c r="B185" s="66" t="s">
        <v>1478</v>
      </c>
      <c r="C185" s="67" t="s">
        <v>1479</v>
      </c>
      <c r="D185" s="59" t="s">
        <v>1480</v>
      </c>
      <c r="E185" s="66" t="s">
        <v>1478</v>
      </c>
      <c r="F185" s="60" t="s">
        <v>1481</v>
      </c>
      <c r="G185" s="62"/>
      <c r="H185" s="61">
        <v>2016</v>
      </c>
      <c r="I185" s="60" t="s">
        <v>689</v>
      </c>
      <c r="J185" s="60" t="s">
        <v>1283</v>
      </c>
      <c r="K185" s="60">
        <v>200</v>
      </c>
      <c r="L185" s="62"/>
      <c r="M185" s="60">
        <v>1</v>
      </c>
      <c r="N185" s="60">
        <v>1</v>
      </c>
      <c r="O185" s="63" t="s">
        <v>681</v>
      </c>
      <c r="P185" s="63" t="s">
        <v>1482</v>
      </c>
      <c r="Q185" s="63" t="s">
        <v>1483</v>
      </c>
      <c r="R185" s="62"/>
      <c r="S185" s="62"/>
      <c r="T185" s="62"/>
      <c r="U185" s="62"/>
      <c r="V185" s="62"/>
      <c r="W185" s="62"/>
      <c r="X185" s="63" t="s">
        <v>1482</v>
      </c>
      <c r="Y185" s="62"/>
      <c r="Z185" s="62"/>
      <c r="AA185" s="62"/>
      <c r="AB185" s="60"/>
    </row>
    <row r="186" spans="1:28" ht="15" customHeight="1" x14ac:dyDescent="0.25">
      <c r="A186" s="58">
        <v>176</v>
      </c>
      <c r="B186" s="66" t="s">
        <v>1484</v>
      </c>
      <c r="C186" s="67" t="s">
        <v>1485</v>
      </c>
      <c r="D186" s="59" t="s">
        <v>1486</v>
      </c>
      <c r="E186" s="66" t="s">
        <v>1484</v>
      </c>
      <c r="F186" s="60" t="s">
        <v>1487</v>
      </c>
      <c r="G186" s="62"/>
      <c r="H186" s="61">
        <v>1977</v>
      </c>
      <c r="I186" s="60" t="s">
        <v>1488</v>
      </c>
      <c r="J186" s="60" t="s">
        <v>1245</v>
      </c>
      <c r="K186" s="60">
        <v>315</v>
      </c>
      <c r="L186" s="62"/>
      <c r="M186" s="60">
        <v>1</v>
      </c>
      <c r="N186" s="60">
        <v>1</v>
      </c>
      <c r="O186" s="63" t="s">
        <v>681</v>
      </c>
      <c r="P186" s="63" t="s">
        <v>996</v>
      </c>
      <c r="Q186" s="62"/>
      <c r="R186" s="62"/>
      <c r="S186" s="62"/>
      <c r="T186" s="62"/>
      <c r="U186" s="62"/>
      <c r="V186" s="62"/>
      <c r="W186" s="62"/>
      <c r="X186" s="63" t="s">
        <v>996</v>
      </c>
      <c r="Y186" s="62"/>
      <c r="Z186" s="62"/>
      <c r="AA186" s="62"/>
      <c r="AB186" s="60"/>
    </row>
    <row r="187" spans="1:28" ht="15" customHeight="1" x14ac:dyDescent="0.25">
      <c r="A187" s="58">
        <v>177</v>
      </c>
      <c r="B187" s="66" t="s">
        <v>1489</v>
      </c>
      <c r="C187" s="67" t="s">
        <v>1490</v>
      </c>
      <c r="D187" s="59" t="s">
        <v>1491</v>
      </c>
      <c r="E187" s="66" t="s">
        <v>1489</v>
      </c>
      <c r="F187" s="60" t="s">
        <v>1492</v>
      </c>
      <c r="G187" s="62"/>
      <c r="H187" s="61">
        <v>2005</v>
      </c>
      <c r="I187" s="62"/>
      <c r="J187" s="60" t="s">
        <v>684</v>
      </c>
      <c r="K187" s="60">
        <v>250</v>
      </c>
      <c r="L187" s="62"/>
      <c r="M187" s="60">
        <v>1</v>
      </c>
      <c r="N187" s="60">
        <v>1</v>
      </c>
      <c r="O187" s="63" t="s">
        <v>681</v>
      </c>
      <c r="P187" s="63" t="s">
        <v>980</v>
      </c>
      <c r="Q187" s="62"/>
      <c r="R187" s="62"/>
      <c r="S187" s="62"/>
      <c r="T187" s="62"/>
      <c r="U187" s="62"/>
      <c r="V187" s="62"/>
      <c r="W187" s="62"/>
      <c r="X187" s="63" t="s">
        <v>1235</v>
      </c>
      <c r="Y187" s="63" t="s">
        <v>1236</v>
      </c>
      <c r="Z187" s="62"/>
      <c r="AA187" s="62"/>
      <c r="AB187" s="60"/>
    </row>
    <row r="188" spans="1:28" ht="15" customHeight="1" x14ac:dyDescent="0.25">
      <c r="A188" s="58">
        <v>178</v>
      </c>
      <c r="B188" s="66" t="s">
        <v>93</v>
      </c>
      <c r="C188" s="67" t="s">
        <v>1493</v>
      </c>
      <c r="D188" s="59" t="s">
        <v>1494</v>
      </c>
      <c r="E188" s="66" t="s">
        <v>93</v>
      </c>
      <c r="F188" s="60" t="s">
        <v>1495</v>
      </c>
      <c r="G188" s="62"/>
      <c r="H188" s="61">
        <v>2016</v>
      </c>
      <c r="I188" s="62"/>
      <c r="J188" s="60" t="s">
        <v>683</v>
      </c>
      <c r="K188" s="60">
        <v>50</v>
      </c>
      <c r="L188" s="62"/>
      <c r="M188" s="60">
        <v>1</v>
      </c>
      <c r="N188" s="60">
        <v>1</v>
      </c>
      <c r="O188" s="63" t="s">
        <v>681</v>
      </c>
      <c r="P188" s="63" t="s">
        <v>1460</v>
      </c>
      <c r="Q188" s="63" t="s">
        <v>1496</v>
      </c>
      <c r="R188" s="62"/>
      <c r="S188" s="62"/>
      <c r="T188" s="62"/>
      <c r="U188" s="62"/>
      <c r="V188" s="62"/>
      <c r="W188" s="62"/>
      <c r="X188" s="63" t="s">
        <v>1460</v>
      </c>
      <c r="Y188" s="62"/>
      <c r="Z188" s="62"/>
      <c r="AA188" s="62"/>
      <c r="AB188" s="60"/>
    </row>
    <row r="189" spans="1:28" ht="15" customHeight="1" x14ac:dyDescent="0.25">
      <c r="A189" s="58">
        <v>179</v>
      </c>
      <c r="B189" s="66" t="s">
        <v>1497</v>
      </c>
      <c r="C189" s="67" t="s">
        <v>1498</v>
      </c>
      <c r="D189" s="59" t="s">
        <v>1499</v>
      </c>
      <c r="E189" s="66" t="s">
        <v>1497</v>
      </c>
      <c r="F189" s="60" t="s">
        <v>1500</v>
      </c>
      <c r="G189" s="62"/>
      <c r="H189" s="61">
        <v>2018</v>
      </c>
      <c r="I189" s="62"/>
      <c r="J189" s="60" t="s">
        <v>683</v>
      </c>
      <c r="K189" s="60">
        <v>250</v>
      </c>
      <c r="L189" s="62"/>
      <c r="M189" s="60">
        <v>1</v>
      </c>
      <c r="N189" s="60">
        <v>1</v>
      </c>
      <c r="O189" s="63" t="s">
        <v>681</v>
      </c>
      <c r="P189" s="63" t="s">
        <v>1501</v>
      </c>
      <c r="Q189" s="62"/>
      <c r="R189" s="62"/>
      <c r="S189" s="62"/>
      <c r="T189" s="62"/>
      <c r="U189" s="62"/>
      <c r="V189" s="62"/>
      <c r="W189" s="62"/>
      <c r="X189" s="63" t="s">
        <v>1501</v>
      </c>
      <c r="Y189" s="62"/>
      <c r="Z189" s="62"/>
      <c r="AA189" s="62"/>
      <c r="AB189" s="60"/>
    </row>
    <row r="190" spans="1:28" ht="15" customHeight="1" x14ac:dyDescent="0.25">
      <c r="A190" s="58">
        <v>180</v>
      </c>
      <c r="B190" s="66" t="s">
        <v>1502</v>
      </c>
      <c r="C190" s="67" t="s">
        <v>1503</v>
      </c>
      <c r="D190" s="59" t="s">
        <v>1504</v>
      </c>
      <c r="E190" s="66" t="s">
        <v>1502</v>
      </c>
      <c r="F190" s="60" t="s">
        <v>1505</v>
      </c>
      <c r="G190" s="62"/>
      <c r="H190" s="61">
        <v>2013</v>
      </c>
      <c r="I190" s="60" t="s">
        <v>689</v>
      </c>
      <c r="J190" s="60" t="s">
        <v>680</v>
      </c>
      <c r="K190" s="60">
        <v>50</v>
      </c>
      <c r="L190" s="62"/>
      <c r="M190" s="60">
        <v>1</v>
      </c>
      <c r="N190" s="60">
        <v>1</v>
      </c>
      <c r="O190" s="63" t="s">
        <v>681</v>
      </c>
      <c r="P190" s="63" t="s">
        <v>1317</v>
      </c>
      <c r="Q190" s="63" t="s">
        <v>1506</v>
      </c>
      <c r="R190" s="62"/>
      <c r="S190" s="62"/>
      <c r="T190" s="62"/>
      <c r="U190" s="62"/>
      <c r="V190" s="62"/>
      <c r="W190" s="62"/>
      <c r="X190" s="63" t="s">
        <v>1317</v>
      </c>
      <c r="Y190" s="62"/>
      <c r="Z190" s="62"/>
      <c r="AA190" s="62"/>
      <c r="AB190" s="60"/>
    </row>
    <row r="191" spans="1:28" ht="15" customHeight="1" x14ac:dyDescent="0.25">
      <c r="A191" s="58">
        <v>181</v>
      </c>
      <c r="B191" s="66" t="s">
        <v>1507</v>
      </c>
      <c r="C191" s="67" t="s">
        <v>1508</v>
      </c>
      <c r="D191" s="59" t="s">
        <v>1509</v>
      </c>
      <c r="E191" s="66" t="s">
        <v>1507</v>
      </c>
      <c r="F191" s="60" t="s">
        <v>1510</v>
      </c>
      <c r="G191" s="62"/>
      <c r="H191" s="61">
        <v>2014</v>
      </c>
      <c r="I191" s="60" t="s">
        <v>689</v>
      </c>
      <c r="J191" s="60" t="s">
        <v>680</v>
      </c>
      <c r="K191" s="60">
        <v>50</v>
      </c>
      <c r="L191" s="62"/>
      <c r="M191" s="60">
        <v>1</v>
      </c>
      <c r="N191" s="60">
        <v>1</v>
      </c>
      <c r="O191" s="63" t="s">
        <v>681</v>
      </c>
      <c r="P191" s="63" t="s">
        <v>1372</v>
      </c>
      <c r="Q191" s="63" t="s">
        <v>1511</v>
      </c>
      <c r="R191" s="62"/>
      <c r="S191" s="62"/>
      <c r="T191" s="62"/>
      <c r="U191" s="62"/>
      <c r="V191" s="62"/>
      <c r="W191" s="62"/>
      <c r="X191" s="63" t="s">
        <v>1372</v>
      </c>
      <c r="Y191" s="62"/>
      <c r="Z191" s="62"/>
      <c r="AA191" s="62"/>
      <c r="AB191" s="60"/>
    </row>
    <row r="192" spans="1:28" ht="15" customHeight="1" x14ac:dyDescent="0.25">
      <c r="A192" s="58">
        <v>182</v>
      </c>
      <c r="B192" s="66" t="s">
        <v>1512</v>
      </c>
      <c r="C192" s="67" t="s">
        <v>1513</v>
      </c>
      <c r="D192" s="59" t="s">
        <v>1514</v>
      </c>
      <c r="E192" s="66" t="s">
        <v>1512</v>
      </c>
      <c r="F192" s="60" t="s">
        <v>1515</v>
      </c>
      <c r="G192" s="62"/>
      <c r="H192" s="61">
        <v>1999</v>
      </c>
      <c r="I192" s="60" t="s">
        <v>689</v>
      </c>
      <c r="J192" s="60" t="s">
        <v>684</v>
      </c>
      <c r="K192" s="60">
        <v>25</v>
      </c>
      <c r="L192" s="62"/>
      <c r="M192" s="60">
        <v>1</v>
      </c>
      <c r="N192" s="60">
        <v>1</v>
      </c>
      <c r="O192" s="63" t="s">
        <v>681</v>
      </c>
      <c r="P192" s="63" t="s">
        <v>734</v>
      </c>
      <c r="Q192" s="62"/>
      <c r="R192" s="62"/>
      <c r="S192" s="62"/>
      <c r="T192" s="62"/>
      <c r="U192" s="62"/>
      <c r="V192" s="62"/>
      <c r="W192" s="62"/>
      <c r="X192" s="63" t="s">
        <v>734</v>
      </c>
      <c r="Y192" s="62"/>
      <c r="Z192" s="62"/>
      <c r="AA192" s="62"/>
      <c r="AB192" s="60"/>
    </row>
    <row r="193" spans="1:28" ht="15" customHeight="1" x14ac:dyDescent="0.25">
      <c r="A193" s="58">
        <v>183</v>
      </c>
      <c r="B193" s="66" t="s">
        <v>1516</v>
      </c>
      <c r="C193" s="67" t="s">
        <v>1517</v>
      </c>
      <c r="D193" s="59" t="s">
        <v>1518</v>
      </c>
      <c r="E193" s="66" t="s">
        <v>1516</v>
      </c>
      <c r="F193" s="60" t="s">
        <v>1519</v>
      </c>
      <c r="G193" s="62"/>
      <c r="H193" s="61">
        <v>2009</v>
      </c>
      <c r="I193" s="60" t="s">
        <v>689</v>
      </c>
      <c r="J193" s="60" t="s">
        <v>687</v>
      </c>
      <c r="K193" s="60">
        <v>180</v>
      </c>
      <c r="L193" s="62"/>
      <c r="M193" s="60">
        <v>1</v>
      </c>
      <c r="N193" s="60">
        <v>1</v>
      </c>
      <c r="O193" s="63" t="s">
        <v>681</v>
      </c>
      <c r="P193" s="63" t="s">
        <v>1520</v>
      </c>
      <c r="Q193" s="62"/>
      <c r="R193" s="62"/>
      <c r="S193" s="62"/>
      <c r="T193" s="62"/>
      <c r="U193" s="62"/>
      <c r="V193" s="62"/>
      <c r="W193" s="62"/>
      <c r="X193" s="63" t="s">
        <v>1520</v>
      </c>
      <c r="Y193" s="62"/>
      <c r="Z193" s="62"/>
      <c r="AA193" s="62"/>
      <c r="AB193" s="60"/>
    </row>
    <row r="194" spans="1:28" ht="15" customHeight="1" x14ac:dyDescent="0.25">
      <c r="A194" s="58">
        <v>184</v>
      </c>
      <c r="B194" s="66" t="s">
        <v>1521</v>
      </c>
      <c r="C194" s="67" t="s">
        <v>1522</v>
      </c>
      <c r="D194" s="59" t="s">
        <v>1523</v>
      </c>
      <c r="E194" s="66" t="s">
        <v>1521</v>
      </c>
      <c r="F194" s="60" t="s">
        <v>1524</v>
      </c>
      <c r="G194" s="62"/>
      <c r="H194" s="61">
        <v>2001</v>
      </c>
      <c r="I194" s="60" t="s">
        <v>689</v>
      </c>
      <c r="J194" s="60" t="s">
        <v>684</v>
      </c>
      <c r="K194" s="60">
        <v>50</v>
      </c>
      <c r="L194" s="62"/>
      <c r="M194" s="60">
        <v>1</v>
      </c>
      <c r="N194" s="60">
        <v>1</v>
      </c>
      <c r="O194" s="63" t="s">
        <v>681</v>
      </c>
      <c r="P194" s="63" t="s">
        <v>788</v>
      </c>
      <c r="Q194" s="62"/>
      <c r="R194" s="62"/>
      <c r="S194" s="62"/>
      <c r="T194" s="62"/>
      <c r="U194" s="62"/>
      <c r="V194" s="62"/>
      <c r="W194" s="62"/>
      <c r="X194" s="63" t="s">
        <v>788</v>
      </c>
      <c r="Y194" s="62"/>
      <c r="Z194" s="62"/>
      <c r="AA194" s="62"/>
      <c r="AB194" s="60"/>
    </row>
    <row r="195" spans="1:28" ht="15" customHeight="1" x14ac:dyDescent="0.25">
      <c r="A195" s="58">
        <v>185</v>
      </c>
      <c r="B195" s="66" t="s">
        <v>1525</v>
      </c>
      <c r="C195" s="67" t="s">
        <v>1526</v>
      </c>
      <c r="D195" s="59" t="s">
        <v>1527</v>
      </c>
      <c r="E195" s="66" t="s">
        <v>1525</v>
      </c>
      <c r="F195" s="60" t="s">
        <v>1528</v>
      </c>
      <c r="G195" s="62"/>
      <c r="H195" s="61">
        <v>2013</v>
      </c>
      <c r="I195" s="60" t="s">
        <v>689</v>
      </c>
      <c r="J195" s="60" t="s">
        <v>680</v>
      </c>
      <c r="K195" s="60">
        <v>50</v>
      </c>
      <c r="L195" s="62"/>
      <c r="M195" s="60">
        <v>1</v>
      </c>
      <c r="N195" s="60">
        <v>1</v>
      </c>
      <c r="O195" s="63" t="s">
        <v>681</v>
      </c>
      <c r="P195" s="63" t="s">
        <v>1317</v>
      </c>
      <c r="Q195" s="63" t="s">
        <v>1529</v>
      </c>
      <c r="R195" s="62"/>
      <c r="S195" s="62"/>
      <c r="T195" s="62"/>
      <c r="U195" s="62"/>
      <c r="V195" s="62"/>
      <c r="W195" s="62"/>
      <c r="X195" s="63" t="s">
        <v>1317</v>
      </c>
      <c r="Y195" s="62"/>
      <c r="Z195" s="62"/>
      <c r="AA195" s="62"/>
      <c r="AB195" s="60"/>
    </row>
    <row r="196" spans="1:28" ht="15" customHeight="1" x14ac:dyDescent="0.25">
      <c r="A196" s="58">
        <v>186</v>
      </c>
      <c r="B196" s="66" t="s">
        <v>1530</v>
      </c>
      <c r="C196" s="67" t="s">
        <v>1531</v>
      </c>
      <c r="D196" s="59" t="s">
        <v>1532</v>
      </c>
      <c r="E196" s="66" t="s">
        <v>1530</v>
      </c>
      <c r="F196" s="60" t="s">
        <v>1533</v>
      </c>
      <c r="G196" s="62"/>
      <c r="H196" s="61">
        <v>2011</v>
      </c>
      <c r="I196" s="60" t="s">
        <v>689</v>
      </c>
      <c r="J196" s="60" t="s">
        <v>1283</v>
      </c>
      <c r="K196" s="60">
        <v>160</v>
      </c>
      <c r="L196" s="62"/>
      <c r="M196" s="60">
        <v>1</v>
      </c>
      <c r="N196" s="60">
        <v>1</v>
      </c>
      <c r="O196" s="63" t="s">
        <v>681</v>
      </c>
      <c r="P196" s="63" t="s">
        <v>1534</v>
      </c>
      <c r="Q196" s="63" t="s">
        <v>1535</v>
      </c>
      <c r="R196" s="62"/>
      <c r="S196" s="62"/>
      <c r="T196" s="62"/>
      <c r="U196" s="62"/>
      <c r="V196" s="62"/>
      <c r="W196" s="62"/>
      <c r="X196" s="62"/>
      <c r="Y196" s="63" t="s">
        <v>1534</v>
      </c>
      <c r="Z196" s="62"/>
      <c r="AA196" s="62"/>
      <c r="AB196" s="60"/>
    </row>
    <row r="197" spans="1:28" ht="15" customHeight="1" x14ac:dyDescent="0.25">
      <c r="A197" s="58">
        <v>187</v>
      </c>
      <c r="B197" s="66" t="s">
        <v>1536</v>
      </c>
      <c r="C197" s="67" t="s">
        <v>1537</v>
      </c>
      <c r="D197" s="59" t="s">
        <v>1538</v>
      </c>
      <c r="E197" s="66" t="s">
        <v>1536</v>
      </c>
      <c r="F197" s="60" t="s">
        <v>1539</v>
      </c>
      <c r="G197" s="62"/>
      <c r="H197" s="61">
        <v>1998</v>
      </c>
      <c r="I197" s="60" t="s">
        <v>689</v>
      </c>
      <c r="J197" s="60" t="s">
        <v>1260</v>
      </c>
      <c r="K197" s="60">
        <v>400</v>
      </c>
      <c r="L197" s="62"/>
      <c r="M197" s="60">
        <v>1</v>
      </c>
      <c r="N197" s="60">
        <v>1</v>
      </c>
      <c r="O197" s="63" t="s">
        <v>681</v>
      </c>
      <c r="P197" s="63" t="s">
        <v>1038</v>
      </c>
      <c r="Q197" s="62"/>
      <c r="R197" s="62"/>
      <c r="S197" s="62"/>
      <c r="T197" s="62"/>
      <c r="U197" s="62"/>
      <c r="V197" s="62"/>
      <c r="W197" s="62"/>
      <c r="X197" s="63" t="s">
        <v>1038</v>
      </c>
      <c r="Y197" s="62"/>
      <c r="Z197" s="62"/>
      <c r="AA197" s="62"/>
      <c r="AB197" s="60"/>
    </row>
    <row r="198" spans="1:28" ht="15" customHeight="1" x14ac:dyDescent="0.25">
      <c r="A198" s="58">
        <v>188</v>
      </c>
      <c r="B198" s="66" t="s">
        <v>1540</v>
      </c>
      <c r="C198" s="67" t="s">
        <v>1541</v>
      </c>
      <c r="D198" s="59" t="s">
        <v>1542</v>
      </c>
      <c r="E198" s="66" t="s">
        <v>1540</v>
      </c>
      <c r="F198" s="60" t="s">
        <v>1543</v>
      </c>
      <c r="G198" s="62"/>
      <c r="H198" s="61">
        <v>1999</v>
      </c>
      <c r="I198" s="60" t="s">
        <v>689</v>
      </c>
      <c r="J198" s="60" t="s">
        <v>684</v>
      </c>
      <c r="K198" s="60">
        <v>25</v>
      </c>
      <c r="L198" s="62"/>
      <c r="M198" s="60">
        <v>1</v>
      </c>
      <c r="N198" s="60">
        <v>1</v>
      </c>
      <c r="O198" s="63" t="s">
        <v>681</v>
      </c>
      <c r="P198" s="63" t="s">
        <v>734</v>
      </c>
      <c r="Q198" s="62"/>
      <c r="R198" s="62"/>
      <c r="S198" s="62"/>
      <c r="T198" s="62"/>
      <c r="U198" s="62"/>
      <c r="V198" s="62"/>
      <c r="W198" s="62"/>
      <c r="X198" s="63" t="s">
        <v>734</v>
      </c>
      <c r="Y198" s="62"/>
      <c r="Z198" s="62"/>
      <c r="AA198" s="62"/>
      <c r="AB198" s="60"/>
    </row>
    <row r="199" spans="1:28" ht="15" customHeight="1" x14ac:dyDescent="0.25">
      <c r="A199" s="58">
        <v>189</v>
      </c>
      <c r="B199" s="66" t="s">
        <v>1544</v>
      </c>
      <c r="C199" s="67" t="s">
        <v>1545</v>
      </c>
      <c r="D199" s="59" t="s">
        <v>1546</v>
      </c>
      <c r="E199" s="66" t="s">
        <v>1544</v>
      </c>
      <c r="F199" s="60" t="s">
        <v>1547</v>
      </c>
      <c r="G199" s="62"/>
      <c r="H199" s="61">
        <v>1999</v>
      </c>
      <c r="I199" s="60" t="s">
        <v>689</v>
      </c>
      <c r="J199" s="60" t="s">
        <v>684</v>
      </c>
      <c r="K199" s="60">
        <v>50</v>
      </c>
      <c r="L199" s="62"/>
      <c r="M199" s="60">
        <v>1</v>
      </c>
      <c r="N199" s="60">
        <v>1</v>
      </c>
      <c r="O199" s="63" t="s">
        <v>681</v>
      </c>
      <c r="P199" s="63" t="s">
        <v>788</v>
      </c>
      <c r="Q199" s="62"/>
      <c r="R199" s="62"/>
      <c r="S199" s="62"/>
      <c r="T199" s="62"/>
      <c r="U199" s="62"/>
      <c r="V199" s="62"/>
      <c r="W199" s="62"/>
      <c r="X199" s="63" t="s">
        <v>788</v>
      </c>
      <c r="Y199" s="62"/>
      <c r="Z199" s="62"/>
      <c r="AA199" s="62"/>
      <c r="AB199" s="60"/>
    </row>
    <row r="200" spans="1:28" ht="15" customHeight="1" x14ac:dyDescent="0.25">
      <c r="A200" s="58">
        <v>190</v>
      </c>
      <c r="B200" s="66" t="s">
        <v>1548</v>
      </c>
      <c r="C200" s="67" t="s">
        <v>1549</v>
      </c>
      <c r="D200" s="59" t="s">
        <v>1550</v>
      </c>
      <c r="E200" s="66" t="s">
        <v>1548</v>
      </c>
      <c r="F200" s="60" t="s">
        <v>1551</v>
      </c>
      <c r="G200" s="62"/>
      <c r="H200" s="61">
        <v>1997</v>
      </c>
      <c r="I200" s="60" t="s">
        <v>689</v>
      </c>
      <c r="J200" s="60" t="s">
        <v>1260</v>
      </c>
      <c r="K200" s="60">
        <v>50</v>
      </c>
      <c r="L200" s="62"/>
      <c r="M200" s="60">
        <v>1</v>
      </c>
      <c r="N200" s="60">
        <v>1</v>
      </c>
      <c r="O200" s="63" t="s">
        <v>681</v>
      </c>
      <c r="P200" s="63" t="s">
        <v>788</v>
      </c>
      <c r="Q200" s="62"/>
      <c r="R200" s="62"/>
      <c r="S200" s="62"/>
      <c r="T200" s="62"/>
      <c r="U200" s="62"/>
      <c r="V200" s="62"/>
      <c r="W200" s="62"/>
      <c r="X200" s="63" t="s">
        <v>788</v>
      </c>
      <c r="Y200" s="62"/>
      <c r="Z200" s="62"/>
      <c r="AA200" s="62"/>
      <c r="AB200" s="60"/>
    </row>
    <row r="201" spans="1:28" ht="15" customHeight="1" x14ac:dyDescent="0.25">
      <c r="A201" s="58">
        <v>191</v>
      </c>
      <c r="B201" s="66" t="s">
        <v>1552</v>
      </c>
      <c r="C201" s="67" t="s">
        <v>1553</v>
      </c>
      <c r="D201" s="59" t="s">
        <v>1554</v>
      </c>
      <c r="E201" s="66" t="s">
        <v>1552</v>
      </c>
      <c r="F201" s="60" t="s">
        <v>1555</v>
      </c>
      <c r="G201" s="62"/>
      <c r="H201" s="61">
        <v>2004</v>
      </c>
      <c r="I201" s="60" t="s">
        <v>689</v>
      </c>
      <c r="J201" s="60" t="s">
        <v>1260</v>
      </c>
      <c r="K201" s="60">
        <v>50</v>
      </c>
      <c r="L201" s="62"/>
      <c r="M201" s="60">
        <v>1</v>
      </c>
      <c r="N201" s="60">
        <v>1</v>
      </c>
      <c r="O201" s="63" t="s">
        <v>681</v>
      </c>
      <c r="P201" s="63" t="s">
        <v>788</v>
      </c>
      <c r="Q201" s="62"/>
      <c r="R201" s="62"/>
      <c r="S201" s="62"/>
      <c r="T201" s="62"/>
      <c r="U201" s="62"/>
      <c r="V201" s="62"/>
      <c r="W201" s="62"/>
      <c r="X201" s="63" t="s">
        <v>788</v>
      </c>
      <c r="Y201" s="62"/>
      <c r="Z201" s="62"/>
      <c r="AA201" s="62"/>
      <c r="AB201" s="60"/>
    </row>
    <row r="202" spans="1:28" ht="15" customHeight="1" x14ac:dyDescent="0.25">
      <c r="A202" s="58">
        <v>192</v>
      </c>
      <c r="B202" s="66" t="s">
        <v>1556</v>
      </c>
      <c r="C202" s="67" t="s">
        <v>1557</v>
      </c>
      <c r="D202" s="59" t="s">
        <v>1558</v>
      </c>
      <c r="E202" s="66" t="s">
        <v>1556</v>
      </c>
      <c r="F202" s="60" t="s">
        <v>1559</v>
      </c>
      <c r="G202" s="62"/>
      <c r="H202" s="61">
        <v>2006</v>
      </c>
      <c r="I202" s="60" t="s">
        <v>689</v>
      </c>
      <c r="J202" s="60" t="s">
        <v>687</v>
      </c>
      <c r="K202" s="60">
        <v>160</v>
      </c>
      <c r="L202" s="62"/>
      <c r="M202" s="60">
        <v>1</v>
      </c>
      <c r="N202" s="60">
        <v>1</v>
      </c>
      <c r="O202" s="63" t="s">
        <v>681</v>
      </c>
      <c r="P202" s="63" t="s">
        <v>1228</v>
      </c>
      <c r="Q202" s="63" t="s">
        <v>1560</v>
      </c>
      <c r="R202" s="62"/>
      <c r="S202" s="62"/>
      <c r="T202" s="62"/>
      <c r="U202" s="62"/>
      <c r="V202" s="62"/>
      <c r="W202" s="62"/>
      <c r="X202" s="63" t="s">
        <v>1228</v>
      </c>
      <c r="Y202" s="62"/>
      <c r="Z202" s="62"/>
      <c r="AA202" s="62"/>
      <c r="AB202" s="60"/>
    </row>
    <row r="203" spans="1:28" ht="15" customHeight="1" x14ac:dyDescent="0.25">
      <c r="A203" s="58">
        <v>193</v>
      </c>
      <c r="B203" s="66" t="s">
        <v>1561</v>
      </c>
      <c r="C203" s="67" t="s">
        <v>1562</v>
      </c>
      <c r="D203" s="59" t="s">
        <v>1563</v>
      </c>
      <c r="E203" s="66" t="s">
        <v>1561</v>
      </c>
      <c r="F203" s="60" t="s">
        <v>1564</v>
      </c>
      <c r="G203" s="62"/>
      <c r="H203" s="61">
        <v>2004</v>
      </c>
      <c r="I203" s="60" t="s">
        <v>1565</v>
      </c>
      <c r="J203" s="60" t="s">
        <v>1102</v>
      </c>
      <c r="K203" s="60">
        <v>400</v>
      </c>
      <c r="L203" s="62"/>
      <c r="M203" s="60">
        <v>1</v>
      </c>
      <c r="N203" s="60">
        <v>1</v>
      </c>
      <c r="O203" s="63" t="s">
        <v>681</v>
      </c>
      <c r="P203" s="63" t="s">
        <v>1038</v>
      </c>
      <c r="Q203" s="62"/>
      <c r="R203" s="62"/>
      <c r="S203" s="62"/>
      <c r="T203" s="62"/>
      <c r="U203" s="62"/>
      <c r="V203" s="62"/>
      <c r="W203" s="62"/>
      <c r="X203" s="63" t="s">
        <v>1038</v>
      </c>
      <c r="Y203" s="62"/>
      <c r="Z203" s="62"/>
      <c r="AA203" s="62"/>
      <c r="AB203" s="60"/>
    </row>
    <row r="204" spans="1:28" ht="15" customHeight="1" x14ac:dyDescent="0.25">
      <c r="A204" s="58">
        <v>194</v>
      </c>
      <c r="B204" s="66" t="s">
        <v>1566</v>
      </c>
      <c r="C204" s="67" t="s">
        <v>1567</v>
      </c>
      <c r="D204" s="59" t="s">
        <v>1568</v>
      </c>
      <c r="E204" s="66" t="s">
        <v>1566</v>
      </c>
      <c r="F204" s="60" t="s">
        <v>1569</v>
      </c>
      <c r="G204" s="62"/>
      <c r="H204" s="61">
        <v>2000</v>
      </c>
      <c r="I204" s="60" t="s">
        <v>1565</v>
      </c>
      <c r="J204" s="60" t="s">
        <v>684</v>
      </c>
      <c r="K204" s="60">
        <v>400</v>
      </c>
      <c r="L204" s="62"/>
      <c r="M204" s="60">
        <v>1</v>
      </c>
      <c r="N204" s="60">
        <v>1</v>
      </c>
      <c r="O204" s="63" t="s">
        <v>681</v>
      </c>
      <c r="P204" s="63" t="s">
        <v>1038</v>
      </c>
      <c r="Q204" s="62"/>
      <c r="R204" s="62"/>
      <c r="S204" s="62"/>
      <c r="T204" s="62"/>
      <c r="U204" s="62"/>
      <c r="V204" s="62"/>
      <c r="W204" s="62"/>
      <c r="X204" s="63" t="s">
        <v>1570</v>
      </c>
      <c r="Y204" s="62"/>
      <c r="Z204" s="62"/>
      <c r="AA204" s="62"/>
      <c r="AB204" s="63" t="s">
        <v>1571</v>
      </c>
    </row>
    <row r="205" spans="1:28" ht="15" customHeight="1" x14ac:dyDescent="0.25">
      <c r="A205" s="58">
        <v>195</v>
      </c>
      <c r="B205" s="66" t="s">
        <v>1572</v>
      </c>
      <c r="C205" s="67" t="s">
        <v>1573</v>
      </c>
      <c r="D205" s="59" t="s">
        <v>1574</v>
      </c>
      <c r="E205" s="66" t="s">
        <v>1572</v>
      </c>
      <c r="F205" s="60" t="s">
        <v>1575</v>
      </c>
      <c r="G205" s="62"/>
      <c r="H205" s="61">
        <v>2005</v>
      </c>
      <c r="I205" s="62"/>
      <c r="J205" s="60" t="s">
        <v>1333</v>
      </c>
      <c r="K205" s="60">
        <v>250</v>
      </c>
      <c r="L205" s="62"/>
      <c r="M205" s="60">
        <v>1</v>
      </c>
      <c r="N205" s="60">
        <v>1</v>
      </c>
      <c r="O205" s="63" t="s">
        <v>681</v>
      </c>
      <c r="P205" s="63" t="s">
        <v>1228</v>
      </c>
      <c r="Q205" s="62"/>
      <c r="R205" s="62"/>
      <c r="S205" s="62"/>
      <c r="T205" s="62"/>
      <c r="U205" s="62"/>
      <c r="V205" s="62"/>
      <c r="W205" s="62"/>
      <c r="X205" s="63" t="s">
        <v>1228</v>
      </c>
      <c r="Y205" s="62"/>
      <c r="Z205" s="62"/>
      <c r="AA205" s="62"/>
      <c r="AB205" s="60"/>
    </row>
    <row r="206" spans="1:28" ht="15" customHeight="1" x14ac:dyDescent="0.25">
      <c r="A206" s="58">
        <v>196</v>
      </c>
      <c r="B206" s="66" t="s">
        <v>1576</v>
      </c>
      <c r="C206" s="67" t="s">
        <v>1577</v>
      </c>
      <c r="D206" s="59" t="s">
        <v>1578</v>
      </c>
      <c r="E206" s="66" t="s">
        <v>1576</v>
      </c>
      <c r="F206" s="60" t="s">
        <v>1579</v>
      </c>
      <c r="G206" s="62"/>
      <c r="H206" s="61">
        <v>2000</v>
      </c>
      <c r="I206" s="60" t="s">
        <v>689</v>
      </c>
      <c r="J206" s="60" t="s">
        <v>684</v>
      </c>
      <c r="K206" s="60">
        <v>400</v>
      </c>
      <c r="L206" s="62"/>
      <c r="M206" s="60">
        <v>1</v>
      </c>
      <c r="N206" s="60">
        <v>1</v>
      </c>
      <c r="O206" s="63" t="s">
        <v>681</v>
      </c>
      <c r="P206" s="63" t="s">
        <v>1038</v>
      </c>
      <c r="Q206" s="62"/>
      <c r="R206" s="62"/>
      <c r="S206" s="62"/>
      <c r="T206" s="62"/>
      <c r="U206" s="62"/>
      <c r="V206" s="62"/>
      <c r="W206" s="62"/>
      <c r="X206" s="63" t="s">
        <v>1570</v>
      </c>
      <c r="Y206" s="62"/>
      <c r="Z206" s="62"/>
      <c r="AA206" s="62"/>
      <c r="AB206" s="63" t="s">
        <v>1571</v>
      </c>
    </row>
    <row r="207" spans="1:28" ht="15" customHeight="1" x14ac:dyDescent="0.25">
      <c r="A207" s="58">
        <v>197</v>
      </c>
      <c r="B207" s="66" t="s">
        <v>1580</v>
      </c>
      <c r="C207" s="67" t="s">
        <v>1581</v>
      </c>
      <c r="D207" s="59" t="s">
        <v>1582</v>
      </c>
      <c r="E207" s="66" t="s">
        <v>1580</v>
      </c>
      <c r="F207" s="60" t="s">
        <v>1583</v>
      </c>
      <c r="G207" s="62"/>
      <c r="H207" s="61">
        <v>2001</v>
      </c>
      <c r="I207" s="60" t="s">
        <v>689</v>
      </c>
      <c r="J207" s="60" t="s">
        <v>1283</v>
      </c>
      <c r="K207" s="60">
        <v>400</v>
      </c>
      <c r="L207" s="62"/>
      <c r="M207" s="60">
        <v>1</v>
      </c>
      <c r="N207" s="60">
        <v>1</v>
      </c>
      <c r="O207" s="63" t="s">
        <v>681</v>
      </c>
      <c r="P207" s="63" t="s">
        <v>1038</v>
      </c>
      <c r="Q207" s="62"/>
      <c r="R207" s="62"/>
      <c r="S207" s="62"/>
      <c r="T207" s="62"/>
      <c r="U207" s="62"/>
      <c r="V207" s="62"/>
      <c r="W207" s="62"/>
      <c r="X207" s="63" t="s">
        <v>1038</v>
      </c>
      <c r="Y207" s="62"/>
      <c r="Z207" s="62"/>
      <c r="AA207" s="62"/>
      <c r="AB207" s="60"/>
    </row>
    <row r="208" spans="1:28" ht="15" customHeight="1" x14ac:dyDescent="0.25">
      <c r="A208" s="58">
        <v>198</v>
      </c>
      <c r="B208" s="66" t="s">
        <v>1584</v>
      </c>
      <c r="C208" s="67" t="s">
        <v>1585</v>
      </c>
      <c r="D208" s="59" t="s">
        <v>1586</v>
      </c>
      <c r="E208" s="66" t="s">
        <v>1584</v>
      </c>
      <c r="F208" s="60" t="s">
        <v>1587</v>
      </c>
      <c r="G208" s="62"/>
      <c r="H208" s="61">
        <v>2016</v>
      </c>
      <c r="I208" s="60" t="s">
        <v>689</v>
      </c>
      <c r="J208" s="60" t="s">
        <v>680</v>
      </c>
      <c r="K208" s="60">
        <v>100</v>
      </c>
      <c r="L208" s="62"/>
      <c r="M208" s="60">
        <v>1</v>
      </c>
      <c r="N208" s="60">
        <v>1</v>
      </c>
      <c r="O208" s="63" t="s">
        <v>681</v>
      </c>
      <c r="P208" s="63" t="s">
        <v>1588</v>
      </c>
      <c r="Q208" s="63" t="s">
        <v>1589</v>
      </c>
      <c r="R208" s="62"/>
      <c r="S208" s="62"/>
      <c r="T208" s="62"/>
      <c r="U208" s="62"/>
      <c r="V208" s="62"/>
      <c r="W208" s="62"/>
      <c r="X208" s="63" t="s">
        <v>1588</v>
      </c>
      <c r="Y208" s="62"/>
      <c r="Z208" s="62"/>
      <c r="AA208" s="62"/>
      <c r="AB208" s="60"/>
    </row>
    <row r="209" spans="1:28" ht="15" customHeight="1" x14ac:dyDescent="0.25">
      <c r="A209" s="58">
        <v>199</v>
      </c>
      <c r="B209" s="66" t="s">
        <v>1590</v>
      </c>
      <c r="C209" s="67" t="s">
        <v>1591</v>
      </c>
      <c r="D209" s="59" t="s">
        <v>1592</v>
      </c>
      <c r="E209" s="66" t="s">
        <v>1590</v>
      </c>
      <c r="F209" s="60" t="s">
        <v>1593</v>
      </c>
      <c r="G209" s="62"/>
      <c r="H209" s="61">
        <v>2010</v>
      </c>
      <c r="I209" s="60" t="s">
        <v>689</v>
      </c>
      <c r="J209" s="60" t="s">
        <v>687</v>
      </c>
      <c r="K209" s="60">
        <v>75</v>
      </c>
      <c r="L209" s="62"/>
      <c r="M209" s="60">
        <v>1</v>
      </c>
      <c r="N209" s="60">
        <v>1</v>
      </c>
      <c r="O209" s="63" t="s">
        <v>681</v>
      </c>
      <c r="P209" s="63" t="s">
        <v>1594</v>
      </c>
      <c r="Q209" s="63" t="s">
        <v>1595</v>
      </c>
      <c r="R209" s="62"/>
      <c r="S209" s="62"/>
      <c r="T209" s="62"/>
      <c r="U209" s="62"/>
      <c r="V209" s="62"/>
      <c r="W209" s="62"/>
      <c r="X209" s="63" t="s">
        <v>1594</v>
      </c>
      <c r="Y209" s="62"/>
      <c r="Z209" s="62"/>
      <c r="AA209" s="62"/>
      <c r="AB209" s="60"/>
    </row>
    <row r="210" spans="1:28" ht="15" customHeight="1" x14ac:dyDescent="0.25">
      <c r="A210" s="58">
        <v>200</v>
      </c>
      <c r="B210" s="66" t="s">
        <v>1596</v>
      </c>
      <c r="C210" s="67" t="s">
        <v>1597</v>
      </c>
      <c r="D210" s="59" t="s">
        <v>1598</v>
      </c>
      <c r="E210" s="66" t="s">
        <v>1596</v>
      </c>
      <c r="F210" s="60" t="s">
        <v>1599</v>
      </c>
      <c r="G210" s="62"/>
      <c r="H210" s="61">
        <v>2002</v>
      </c>
      <c r="I210" s="60" t="s">
        <v>689</v>
      </c>
      <c r="J210" s="60" t="s">
        <v>1260</v>
      </c>
      <c r="K210" s="60">
        <v>250</v>
      </c>
      <c r="L210" s="62"/>
      <c r="M210" s="60">
        <v>1</v>
      </c>
      <c r="N210" s="60">
        <v>1</v>
      </c>
      <c r="O210" s="63" t="s">
        <v>681</v>
      </c>
      <c r="P210" s="63" t="s">
        <v>980</v>
      </c>
      <c r="Q210" s="62"/>
      <c r="R210" s="62"/>
      <c r="S210" s="62"/>
      <c r="T210" s="62"/>
      <c r="U210" s="62"/>
      <c r="V210" s="62"/>
      <c r="W210" s="62"/>
      <c r="X210" s="63" t="s">
        <v>980</v>
      </c>
      <c r="Y210" s="62"/>
      <c r="Z210" s="62"/>
      <c r="AA210" s="62"/>
      <c r="AB210" s="60"/>
    </row>
    <row r="211" spans="1:28" ht="15" customHeight="1" x14ac:dyDescent="0.25">
      <c r="A211" s="58">
        <v>201</v>
      </c>
      <c r="B211" s="66" t="s">
        <v>1600</v>
      </c>
      <c r="C211" s="67" t="s">
        <v>1601</v>
      </c>
      <c r="D211" s="59" t="s">
        <v>1602</v>
      </c>
      <c r="E211" s="66" t="s">
        <v>1600</v>
      </c>
      <c r="F211" s="60" t="s">
        <v>1603</v>
      </c>
      <c r="G211" s="62"/>
      <c r="H211" s="61">
        <v>2004</v>
      </c>
      <c r="I211" s="60" t="s">
        <v>689</v>
      </c>
      <c r="J211" s="60" t="s">
        <v>684</v>
      </c>
      <c r="K211" s="60">
        <v>50</v>
      </c>
      <c r="L211" s="62"/>
      <c r="M211" s="60">
        <v>1</v>
      </c>
      <c r="N211" s="60">
        <v>1</v>
      </c>
      <c r="O211" s="63" t="s">
        <v>681</v>
      </c>
      <c r="P211" s="63" t="s">
        <v>788</v>
      </c>
      <c r="Q211" s="62"/>
      <c r="R211" s="62"/>
      <c r="S211" s="62"/>
      <c r="T211" s="62"/>
      <c r="U211" s="62"/>
      <c r="V211" s="62"/>
      <c r="W211" s="62"/>
      <c r="X211" s="63" t="s">
        <v>788</v>
      </c>
      <c r="Y211" s="62"/>
      <c r="Z211" s="62"/>
      <c r="AA211" s="62"/>
      <c r="AB211" s="60"/>
    </row>
    <row r="212" spans="1:28" ht="15" customHeight="1" x14ac:dyDescent="0.25">
      <c r="A212" s="58">
        <v>202</v>
      </c>
      <c r="B212" s="66" t="s">
        <v>1604</v>
      </c>
      <c r="C212" s="67" t="s">
        <v>1605</v>
      </c>
      <c r="D212" s="59" t="s">
        <v>1606</v>
      </c>
      <c r="E212" s="66" t="s">
        <v>1604</v>
      </c>
      <c r="F212" s="60" t="s">
        <v>1607</v>
      </c>
      <c r="G212" s="62"/>
      <c r="H212" s="61">
        <v>2007</v>
      </c>
      <c r="I212" s="60" t="s">
        <v>689</v>
      </c>
      <c r="J212" s="60" t="s">
        <v>1102</v>
      </c>
      <c r="K212" s="60">
        <v>50</v>
      </c>
      <c r="L212" s="62"/>
      <c r="M212" s="60">
        <v>1</v>
      </c>
      <c r="N212" s="60">
        <v>1</v>
      </c>
      <c r="O212" s="63" t="s">
        <v>681</v>
      </c>
      <c r="P212" s="63" t="s">
        <v>788</v>
      </c>
      <c r="Q212" s="63" t="s">
        <v>1608</v>
      </c>
      <c r="R212" s="62"/>
      <c r="S212" s="62"/>
      <c r="T212" s="62"/>
      <c r="U212" s="62"/>
      <c r="V212" s="62"/>
      <c r="W212" s="62"/>
      <c r="X212" s="63" t="s">
        <v>788</v>
      </c>
      <c r="Y212" s="62"/>
      <c r="Z212" s="62"/>
      <c r="AA212" s="62"/>
      <c r="AB212" s="60"/>
    </row>
    <row r="213" spans="1:28" ht="15" customHeight="1" x14ac:dyDescent="0.25">
      <c r="A213" s="58">
        <v>203</v>
      </c>
      <c r="B213" s="66" t="s">
        <v>1609</v>
      </c>
      <c r="C213" s="67" t="s">
        <v>1610</v>
      </c>
      <c r="D213" s="59" t="s">
        <v>1611</v>
      </c>
      <c r="E213" s="66" t="s">
        <v>1609</v>
      </c>
      <c r="F213" s="60" t="s">
        <v>1612</v>
      </c>
      <c r="G213" s="62"/>
      <c r="H213" s="61">
        <v>2013</v>
      </c>
      <c r="I213" s="60" t="s">
        <v>689</v>
      </c>
      <c r="J213" s="60" t="s">
        <v>687</v>
      </c>
      <c r="K213" s="60">
        <v>50</v>
      </c>
      <c r="L213" s="62"/>
      <c r="M213" s="60">
        <v>1</v>
      </c>
      <c r="N213" s="60">
        <v>1</v>
      </c>
      <c r="O213" s="63" t="s">
        <v>681</v>
      </c>
      <c r="P213" s="63" t="s">
        <v>1317</v>
      </c>
      <c r="Q213" s="63" t="s">
        <v>1613</v>
      </c>
      <c r="R213" s="62"/>
      <c r="S213" s="62"/>
      <c r="T213" s="62"/>
      <c r="U213" s="62"/>
      <c r="V213" s="62"/>
      <c r="W213" s="62"/>
      <c r="X213" s="63" t="s">
        <v>1317</v>
      </c>
      <c r="Y213" s="62"/>
      <c r="Z213" s="62"/>
      <c r="AA213" s="62"/>
      <c r="AB213" s="60"/>
    </row>
    <row r="214" spans="1:28" ht="15" customHeight="1" x14ac:dyDescent="0.25">
      <c r="A214" s="58">
        <v>204</v>
      </c>
      <c r="B214" s="66" t="s">
        <v>1614</v>
      </c>
      <c r="C214" s="67" t="s">
        <v>1615</v>
      </c>
      <c r="D214" s="59" t="s">
        <v>1616</v>
      </c>
      <c r="E214" s="66" t="s">
        <v>1614</v>
      </c>
      <c r="F214" s="60" t="s">
        <v>1617</v>
      </c>
      <c r="G214" s="62"/>
      <c r="H214" s="61">
        <v>2013</v>
      </c>
      <c r="I214" s="60" t="s">
        <v>689</v>
      </c>
      <c r="J214" s="60" t="s">
        <v>687</v>
      </c>
      <c r="K214" s="60">
        <v>50</v>
      </c>
      <c r="L214" s="62"/>
      <c r="M214" s="60">
        <v>1</v>
      </c>
      <c r="N214" s="60">
        <v>1</v>
      </c>
      <c r="O214" s="63" t="s">
        <v>681</v>
      </c>
      <c r="P214" s="63" t="s">
        <v>1317</v>
      </c>
      <c r="Q214" s="63" t="s">
        <v>1613</v>
      </c>
      <c r="R214" s="62"/>
      <c r="S214" s="62"/>
      <c r="T214" s="62"/>
      <c r="U214" s="62"/>
      <c r="V214" s="62"/>
      <c r="W214" s="62"/>
      <c r="X214" s="63" t="s">
        <v>1317</v>
      </c>
      <c r="Y214" s="62"/>
      <c r="Z214" s="62"/>
      <c r="AA214" s="62"/>
      <c r="AB214" s="60"/>
    </row>
    <row r="215" spans="1:28" ht="15" customHeight="1" x14ac:dyDescent="0.25">
      <c r="A215" s="58">
        <v>205</v>
      </c>
      <c r="B215" s="66" t="s">
        <v>1618</v>
      </c>
      <c r="C215" s="67" t="s">
        <v>1619</v>
      </c>
      <c r="D215" s="59" t="s">
        <v>1620</v>
      </c>
      <c r="E215" s="66" t="s">
        <v>1618</v>
      </c>
      <c r="F215" s="60" t="s">
        <v>1621</v>
      </c>
      <c r="G215" s="62"/>
      <c r="H215" s="61">
        <v>2013</v>
      </c>
      <c r="I215" s="60" t="s">
        <v>689</v>
      </c>
      <c r="J215" s="60" t="s">
        <v>687</v>
      </c>
      <c r="K215" s="60">
        <v>50</v>
      </c>
      <c r="L215" s="62"/>
      <c r="M215" s="60">
        <v>1</v>
      </c>
      <c r="N215" s="60">
        <v>1</v>
      </c>
      <c r="O215" s="63" t="s">
        <v>681</v>
      </c>
      <c r="P215" s="63" t="s">
        <v>1383</v>
      </c>
      <c r="Q215" s="63" t="s">
        <v>1622</v>
      </c>
      <c r="R215" s="62"/>
      <c r="S215" s="62"/>
      <c r="T215" s="62"/>
      <c r="U215" s="62"/>
      <c r="V215" s="62"/>
      <c r="W215" s="62"/>
      <c r="X215" s="63" t="s">
        <v>1383</v>
      </c>
      <c r="Y215" s="62"/>
      <c r="Z215" s="62"/>
      <c r="AA215" s="62"/>
      <c r="AB215" s="60"/>
    </row>
    <row r="216" spans="1:28" ht="15" customHeight="1" x14ac:dyDescent="0.25">
      <c r="A216" s="58">
        <v>206</v>
      </c>
      <c r="B216" s="66" t="s">
        <v>1623</v>
      </c>
      <c r="C216" s="67" t="s">
        <v>1624</v>
      </c>
      <c r="D216" s="59" t="s">
        <v>1625</v>
      </c>
      <c r="E216" s="66" t="s">
        <v>1623</v>
      </c>
      <c r="F216" s="60" t="s">
        <v>1626</v>
      </c>
      <c r="G216" s="62"/>
      <c r="H216" s="61">
        <v>2013</v>
      </c>
      <c r="I216" s="60" t="s">
        <v>689</v>
      </c>
      <c r="J216" s="60" t="s">
        <v>687</v>
      </c>
      <c r="K216" s="60">
        <v>50</v>
      </c>
      <c r="L216" s="62"/>
      <c r="M216" s="60">
        <v>1</v>
      </c>
      <c r="N216" s="60">
        <v>1</v>
      </c>
      <c r="O216" s="63" t="s">
        <v>681</v>
      </c>
      <c r="P216" s="63" t="s">
        <v>1317</v>
      </c>
      <c r="Q216" s="63" t="s">
        <v>1627</v>
      </c>
      <c r="R216" s="62"/>
      <c r="S216" s="62"/>
      <c r="T216" s="62"/>
      <c r="U216" s="62"/>
      <c r="V216" s="62"/>
      <c r="W216" s="62"/>
      <c r="X216" s="63" t="s">
        <v>1317</v>
      </c>
      <c r="Y216" s="62"/>
      <c r="Z216" s="62"/>
      <c r="AA216" s="62"/>
      <c r="AB216" s="60"/>
    </row>
    <row r="217" spans="1:28" ht="15" customHeight="1" x14ac:dyDescent="0.25">
      <c r="A217" s="58">
        <v>207</v>
      </c>
      <c r="B217" s="66" t="s">
        <v>1628</v>
      </c>
      <c r="C217" s="67" t="s">
        <v>1629</v>
      </c>
      <c r="D217" s="59" t="s">
        <v>1630</v>
      </c>
      <c r="E217" s="66" t="s">
        <v>1628</v>
      </c>
      <c r="F217" s="60" t="s">
        <v>1631</v>
      </c>
      <c r="G217" s="62"/>
      <c r="H217" s="61">
        <v>2013</v>
      </c>
      <c r="I217" s="60" t="s">
        <v>689</v>
      </c>
      <c r="J217" s="60" t="s">
        <v>687</v>
      </c>
      <c r="K217" s="60">
        <v>50</v>
      </c>
      <c r="L217" s="62"/>
      <c r="M217" s="60">
        <v>1</v>
      </c>
      <c r="N217" s="60">
        <v>1</v>
      </c>
      <c r="O217" s="63" t="s">
        <v>681</v>
      </c>
      <c r="P217" s="63" t="s">
        <v>1317</v>
      </c>
      <c r="Q217" s="63" t="s">
        <v>1632</v>
      </c>
      <c r="R217" s="62"/>
      <c r="S217" s="62"/>
      <c r="T217" s="62"/>
      <c r="U217" s="62"/>
      <c r="V217" s="62"/>
      <c r="W217" s="62"/>
      <c r="X217" s="63" t="s">
        <v>1317</v>
      </c>
      <c r="Y217" s="62"/>
      <c r="Z217" s="62"/>
      <c r="AA217" s="62"/>
      <c r="AB217" s="60"/>
    </row>
    <row r="218" spans="1:28" ht="15" customHeight="1" x14ac:dyDescent="0.25">
      <c r="A218" s="58">
        <v>208</v>
      </c>
      <c r="B218" s="66" t="s">
        <v>1633</v>
      </c>
      <c r="C218" s="67" t="s">
        <v>1634</v>
      </c>
      <c r="D218" s="59" t="s">
        <v>1635</v>
      </c>
      <c r="E218" s="66" t="s">
        <v>1633</v>
      </c>
      <c r="F218" s="60" t="s">
        <v>1636</v>
      </c>
      <c r="G218" s="62"/>
      <c r="H218" s="61">
        <v>1992</v>
      </c>
      <c r="I218" s="60" t="s">
        <v>689</v>
      </c>
      <c r="J218" s="60" t="s">
        <v>1245</v>
      </c>
      <c r="K218" s="60">
        <v>75</v>
      </c>
      <c r="L218" s="62"/>
      <c r="M218" s="60">
        <v>1</v>
      </c>
      <c r="N218" s="60">
        <v>1</v>
      </c>
      <c r="O218" s="63" t="s">
        <v>681</v>
      </c>
      <c r="P218" s="63" t="s">
        <v>700</v>
      </c>
      <c r="Q218" s="62"/>
      <c r="R218" s="62"/>
      <c r="S218" s="62"/>
      <c r="T218" s="62"/>
      <c r="U218" s="62"/>
      <c r="V218" s="62"/>
      <c r="W218" s="62"/>
      <c r="X218" s="63" t="s">
        <v>1254</v>
      </c>
      <c r="Y218" s="63" t="s">
        <v>1255</v>
      </c>
      <c r="Z218" s="62"/>
      <c r="AA218" s="62"/>
      <c r="AB218" s="60"/>
    </row>
    <row r="219" spans="1:28" ht="15" customHeight="1" x14ac:dyDescent="0.25">
      <c r="A219" s="58">
        <v>209</v>
      </c>
      <c r="B219" s="66" t="s">
        <v>1637</v>
      </c>
      <c r="C219" s="67" t="s">
        <v>1638</v>
      </c>
      <c r="D219" s="59" t="s">
        <v>1639</v>
      </c>
      <c r="E219" s="66" t="s">
        <v>1637</v>
      </c>
      <c r="F219" s="60" t="s">
        <v>1640</v>
      </c>
      <c r="G219" s="62"/>
      <c r="H219" s="61">
        <v>1994</v>
      </c>
      <c r="I219" s="60" t="s">
        <v>689</v>
      </c>
      <c r="J219" s="60" t="s">
        <v>1245</v>
      </c>
      <c r="K219" s="60">
        <v>50</v>
      </c>
      <c r="L219" s="62"/>
      <c r="M219" s="60">
        <v>1</v>
      </c>
      <c r="N219" s="60">
        <v>1</v>
      </c>
      <c r="O219" s="63" t="s">
        <v>681</v>
      </c>
      <c r="P219" s="63" t="s">
        <v>864</v>
      </c>
      <c r="Q219" s="62"/>
      <c r="R219" s="62"/>
      <c r="S219" s="62"/>
      <c r="T219" s="62"/>
      <c r="U219" s="62"/>
      <c r="V219" s="62"/>
      <c r="W219" s="62"/>
      <c r="X219" s="63" t="s">
        <v>864</v>
      </c>
      <c r="Y219" s="62"/>
      <c r="Z219" s="62"/>
      <c r="AA219" s="62"/>
      <c r="AB219" s="60"/>
    </row>
    <row r="220" spans="1:28" ht="15" customHeight="1" x14ac:dyDescent="0.25">
      <c r="A220" s="58">
        <v>210</v>
      </c>
      <c r="B220" s="66" t="s">
        <v>1641</v>
      </c>
      <c r="C220" s="67" t="s">
        <v>1642</v>
      </c>
      <c r="D220" s="59" t="s">
        <v>1643</v>
      </c>
      <c r="E220" s="66" t="s">
        <v>1641</v>
      </c>
      <c r="F220" s="60" t="s">
        <v>1644</v>
      </c>
      <c r="G220" s="62"/>
      <c r="H220" s="61">
        <v>1973</v>
      </c>
      <c r="I220" s="60" t="s">
        <v>686</v>
      </c>
      <c r="J220" s="60" t="s">
        <v>1245</v>
      </c>
      <c r="K220" s="60">
        <v>100</v>
      </c>
      <c r="L220" s="62"/>
      <c r="M220" s="60">
        <v>1</v>
      </c>
      <c r="N220" s="60">
        <v>1</v>
      </c>
      <c r="O220" s="63" t="s">
        <v>681</v>
      </c>
      <c r="P220" s="63" t="s">
        <v>912</v>
      </c>
      <c r="Q220" s="62"/>
      <c r="R220" s="62"/>
      <c r="S220" s="62"/>
      <c r="T220" s="62"/>
      <c r="U220" s="62"/>
      <c r="V220" s="62"/>
      <c r="W220" s="62"/>
      <c r="X220" s="63" t="s">
        <v>912</v>
      </c>
      <c r="Y220" s="62"/>
      <c r="Z220" s="62"/>
      <c r="AA220" s="62"/>
      <c r="AB220" s="60"/>
    </row>
    <row r="221" spans="1:28" ht="15" customHeight="1" x14ac:dyDescent="0.25">
      <c r="A221" s="58">
        <v>211</v>
      </c>
      <c r="B221" s="66" t="s">
        <v>1645</v>
      </c>
      <c r="C221" s="67" t="s">
        <v>1646</v>
      </c>
      <c r="D221" s="59" t="s">
        <v>1647</v>
      </c>
      <c r="E221" s="66" t="s">
        <v>1645</v>
      </c>
      <c r="F221" s="60" t="s">
        <v>1648</v>
      </c>
      <c r="G221" s="62"/>
      <c r="H221" s="61">
        <v>1993</v>
      </c>
      <c r="I221" s="60" t="s">
        <v>689</v>
      </c>
      <c r="J221" s="60" t="s">
        <v>1245</v>
      </c>
      <c r="K221" s="60">
        <v>75</v>
      </c>
      <c r="L221" s="62"/>
      <c r="M221" s="60">
        <v>1</v>
      </c>
      <c r="N221" s="60">
        <v>1</v>
      </c>
      <c r="O221" s="63" t="s">
        <v>681</v>
      </c>
      <c r="P221" s="63" t="s">
        <v>700</v>
      </c>
      <c r="Q221" s="62"/>
      <c r="R221" s="62"/>
      <c r="S221" s="62"/>
      <c r="T221" s="62"/>
      <c r="U221" s="62"/>
      <c r="V221" s="62"/>
      <c r="W221" s="62"/>
      <c r="X221" s="63" t="s">
        <v>700</v>
      </c>
      <c r="Y221" s="62"/>
      <c r="Z221" s="62"/>
      <c r="AA221" s="62"/>
      <c r="AB221" s="60"/>
    </row>
    <row r="222" spans="1:28" ht="15" customHeight="1" x14ac:dyDescent="0.25">
      <c r="A222" s="58">
        <v>212</v>
      </c>
      <c r="B222" s="66" t="s">
        <v>1649</v>
      </c>
      <c r="C222" s="67" t="s">
        <v>1650</v>
      </c>
      <c r="D222" s="59" t="s">
        <v>1651</v>
      </c>
      <c r="E222" s="66" t="s">
        <v>1649</v>
      </c>
      <c r="F222" s="60" t="s">
        <v>1652</v>
      </c>
      <c r="G222" s="62"/>
      <c r="H222" s="61">
        <v>1973</v>
      </c>
      <c r="I222" s="60" t="s">
        <v>679</v>
      </c>
      <c r="J222" s="60" t="s">
        <v>1245</v>
      </c>
      <c r="K222" s="60">
        <v>50</v>
      </c>
      <c r="L222" s="62"/>
      <c r="M222" s="60">
        <v>1</v>
      </c>
      <c r="N222" s="60">
        <v>1</v>
      </c>
      <c r="O222" s="63" t="s">
        <v>681</v>
      </c>
      <c r="P222" s="63" t="s">
        <v>784</v>
      </c>
      <c r="Q222" s="62"/>
      <c r="R222" s="62"/>
      <c r="S222" s="62"/>
      <c r="T222" s="62"/>
      <c r="U222" s="62"/>
      <c r="V222" s="62"/>
      <c r="W222" s="62"/>
      <c r="X222" s="63" t="s">
        <v>784</v>
      </c>
      <c r="Y222" s="62"/>
      <c r="Z222" s="62"/>
      <c r="AA222" s="62"/>
      <c r="AB222" s="60"/>
    </row>
    <row r="223" spans="1:28" ht="15" customHeight="1" x14ac:dyDescent="0.25">
      <c r="A223" s="58">
        <v>213</v>
      </c>
      <c r="B223" s="66" t="s">
        <v>1653</v>
      </c>
      <c r="C223" s="67" t="s">
        <v>1654</v>
      </c>
      <c r="D223" s="59" t="s">
        <v>1655</v>
      </c>
      <c r="E223" s="66" t="s">
        <v>1653</v>
      </c>
      <c r="F223" s="60" t="s">
        <v>1656</v>
      </c>
      <c r="G223" s="62"/>
      <c r="H223" s="61">
        <v>2006</v>
      </c>
      <c r="I223" s="62"/>
      <c r="J223" s="60" t="s">
        <v>687</v>
      </c>
      <c r="K223" s="60">
        <v>160</v>
      </c>
      <c r="L223" s="62"/>
      <c r="M223" s="60">
        <v>1</v>
      </c>
      <c r="N223" s="60">
        <v>1</v>
      </c>
      <c r="O223" s="63" t="s">
        <v>681</v>
      </c>
      <c r="P223" s="63" t="s">
        <v>1657</v>
      </c>
      <c r="Q223" s="63" t="s">
        <v>1658</v>
      </c>
      <c r="R223" s="62"/>
      <c r="S223" s="62"/>
      <c r="T223" s="62"/>
      <c r="U223" s="62"/>
      <c r="V223" s="62"/>
      <c r="W223" s="62"/>
      <c r="X223" s="63" t="s">
        <v>1657</v>
      </c>
      <c r="Y223" s="62"/>
      <c r="Z223" s="62"/>
      <c r="AA223" s="62"/>
      <c r="AB223" s="60"/>
    </row>
    <row r="224" spans="1:28" ht="15" customHeight="1" x14ac:dyDescent="0.25">
      <c r="A224" s="58">
        <v>214</v>
      </c>
      <c r="B224" s="66" t="s">
        <v>1659</v>
      </c>
      <c r="C224" s="67" t="s">
        <v>1660</v>
      </c>
      <c r="D224" s="59" t="s">
        <v>1661</v>
      </c>
      <c r="E224" s="66" t="s">
        <v>1659</v>
      </c>
      <c r="F224" s="60" t="s">
        <v>1662</v>
      </c>
      <c r="G224" s="62"/>
      <c r="H224" s="61">
        <v>2009</v>
      </c>
      <c r="I224" s="60" t="s">
        <v>689</v>
      </c>
      <c r="J224" s="60" t="s">
        <v>1049</v>
      </c>
      <c r="K224" s="60">
        <v>400</v>
      </c>
      <c r="L224" s="62"/>
      <c r="M224" s="60">
        <v>1</v>
      </c>
      <c r="N224" s="60">
        <v>1</v>
      </c>
      <c r="O224" s="63" t="s">
        <v>681</v>
      </c>
      <c r="P224" s="63" t="s">
        <v>1663</v>
      </c>
      <c r="Q224" s="62"/>
      <c r="R224" s="62"/>
      <c r="S224" s="62"/>
      <c r="T224" s="62"/>
      <c r="U224" s="62"/>
      <c r="V224" s="62"/>
      <c r="W224" s="62"/>
      <c r="X224" s="63" t="s">
        <v>1663</v>
      </c>
      <c r="Y224" s="62"/>
      <c r="Z224" s="62"/>
      <c r="AA224" s="62"/>
      <c r="AB224" s="60"/>
    </row>
    <row r="225" spans="1:28" ht="15" customHeight="1" x14ac:dyDescent="0.25">
      <c r="A225" s="58">
        <v>215</v>
      </c>
      <c r="B225" s="66" t="s">
        <v>1664</v>
      </c>
      <c r="C225" s="67" t="s">
        <v>1665</v>
      </c>
      <c r="D225" s="59" t="s">
        <v>1666</v>
      </c>
      <c r="E225" s="66" t="s">
        <v>1664</v>
      </c>
      <c r="F225" s="60" t="s">
        <v>1667</v>
      </c>
      <c r="G225" s="62"/>
      <c r="H225" s="61">
        <v>2018</v>
      </c>
      <c r="I225" s="62"/>
      <c r="J225" s="62"/>
      <c r="K225" s="60">
        <v>250</v>
      </c>
      <c r="L225" s="62"/>
      <c r="M225" s="60">
        <v>1</v>
      </c>
      <c r="N225" s="60">
        <v>1</v>
      </c>
      <c r="O225" s="63" t="s">
        <v>681</v>
      </c>
      <c r="P225" s="63" t="s">
        <v>1668</v>
      </c>
      <c r="Q225" s="63" t="s">
        <v>1669</v>
      </c>
      <c r="R225" s="62"/>
      <c r="S225" s="62"/>
      <c r="T225" s="62"/>
      <c r="U225" s="62"/>
      <c r="V225" s="62"/>
      <c r="W225" s="62"/>
      <c r="X225" s="63" t="s">
        <v>1668</v>
      </c>
      <c r="Y225" s="62"/>
      <c r="Z225" s="62"/>
      <c r="AA225" s="62"/>
      <c r="AB225" s="60"/>
    </row>
    <row r="226" spans="1:28" ht="15" customHeight="1" x14ac:dyDescent="0.25">
      <c r="A226" s="58">
        <v>216</v>
      </c>
      <c r="B226" s="66" t="s">
        <v>1670</v>
      </c>
      <c r="C226" s="67" t="s">
        <v>1671</v>
      </c>
      <c r="D226" s="59" t="s">
        <v>1672</v>
      </c>
      <c r="E226" s="66" t="s">
        <v>1670</v>
      </c>
      <c r="F226" s="60" t="s">
        <v>1673</v>
      </c>
      <c r="G226" s="62"/>
      <c r="H226" s="61">
        <v>2004</v>
      </c>
      <c r="I226" s="62"/>
      <c r="J226" s="60" t="s">
        <v>684</v>
      </c>
      <c r="K226" s="60">
        <v>1250</v>
      </c>
      <c r="L226" s="62"/>
      <c r="M226" s="60">
        <v>1</v>
      </c>
      <c r="N226" s="60">
        <v>1</v>
      </c>
      <c r="O226" s="63" t="s">
        <v>681</v>
      </c>
      <c r="P226" s="63" t="s">
        <v>1291</v>
      </c>
      <c r="Q226" s="62"/>
      <c r="R226" s="62"/>
      <c r="S226" s="62"/>
      <c r="T226" s="62"/>
      <c r="U226" s="62"/>
      <c r="V226" s="62"/>
      <c r="W226" s="62"/>
      <c r="X226" s="62"/>
      <c r="Y226" s="63" t="s">
        <v>1291</v>
      </c>
      <c r="Z226" s="62"/>
      <c r="AA226" s="62"/>
      <c r="AB226" s="60"/>
    </row>
    <row r="227" spans="1:28" ht="15" customHeight="1" x14ac:dyDescent="0.25">
      <c r="A227" s="58">
        <v>217</v>
      </c>
      <c r="B227" s="66" t="s">
        <v>1674</v>
      </c>
      <c r="C227" s="67" t="s">
        <v>1675</v>
      </c>
      <c r="D227" s="59" t="s">
        <v>1676</v>
      </c>
      <c r="E227" s="66" t="s">
        <v>1674</v>
      </c>
      <c r="F227" s="60" t="s">
        <v>1677</v>
      </c>
      <c r="G227" s="62"/>
      <c r="H227" s="61">
        <v>2009</v>
      </c>
      <c r="I227" s="60" t="s">
        <v>689</v>
      </c>
      <c r="J227" s="60" t="s">
        <v>687</v>
      </c>
      <c r="K227" s="60">
        <v>320</v>
      </c>
      <c r="L227" s="62"/>
      <c r="M227" s="60">
        <v>1</v>
      </c>
      <c r="N227" s="60">
        <v>1</v>
      </c>
      <c r="O227" s="63" t="s">
        <v>681</v>
      </c>
      <c r="P227" s="63" t="s">
        <v>1678</v>
      </c>
      <c r="Q227" s="62"/>
      <c r="R227" s="62"/>
      <c r="S227" s="62"/>
      <c r="T227" s="62"/>
      <c r="U227" s="62"/>
      <c r="V227" s="62"/>
      <c r="W227" s="62"/>
      <c r="X227" s="63" t="s">
        <v>1678</v>
      </c>
      <c r="Y227" s="62"/>
      <c r="Z227" s="62"/>
      <c r="AA227" s="62"/>
      <c r="AB227" s="60"/>
    </row>
    <row r="228" spans="1:28" ht="15" customHeight="1" x14ac:dyDescent="0.25">
      <c r="A228" s="58">
        <v>218</v>
      </c>
      <c r="B228" s="66" t="s">
        <v>122</v>
      </c>
      <c r="C228" s="67" t="s">
        <v>1679</v>
      </c>
      <c r="D228" s="59" t="s">
        <v>1680</v>
      </c>
      <c r="E228" s="66" t="s">
        <v>122</v>
      </c>
      <c r="F228" s="60" t="s">
        <v>1681</v>
      </c>
      <c r="G228" s="62"/>
      <c r="H228" s="61">
        <v>2013</v>
      </c>
      <c r="I228" s="60" t="s">
        <v>689</v>
      </c>
      <c r="J228" s="60" t="s">
        <v>687</v>
      </c>
      <c r="K228" s="60">
        <v>50</v>
      </c>
      <c r="L228" s="62"/>
      <c r="M228" s="60">
        <v>1</v>
      </c>
      <c r="N228" s="60">
        <v>1</v>
      </c>
      <c r="O228" s="63" t="s">
        <v>681</v>
      </c>
      <c r="P228" s="63" t="s">
        <v>1317</v>
      </c>
      <c r="Q228" s="63" t="s">
        <v>1682</v>
      </c>
      <c r="R228" s="62"/>
      <c r="S228" s="62"/>
      <c r="T228" s="62"/>
      <c r="U228" s="62"/>
      <c r="V228" s="62"/>
      <c r="W228" s="62"/>
      <c r="X228" s="63" t="s">
        <v>1317</v>
      </c>
      <c r="Y228" s="62"/>
      <c r="Z228" s="62"/>
      <c r="AA228" s="62"/>
      <c r="AB228" s="60"/>
    </row>
    <row r="229" spans="1:28" ht="15" customHeight="1" x14ac:dyDescent="0.25">
      <c r="A229" s="58">
        <v>219</v>
      </c>
      <c r="B229" s="66" t="s">
        <v>1683</v>
      </c>
      <c r="C229" s="67" t="s">
        <v>1684</v>
      </c>
      <c r="D229" s="59" t="s">
        <v>1685</v>
      </c>
      <c r="E229" s="66" t="s">
        <v>1683</v>
      </c>
      <c r="F229" s="60" t="s">
        <v>1686</v>
      </c>
      <c r="G229" s="62"/>
      <c r="H229" s="61">
        <v>2013</v>
      </c>
      <c r="I229" s="60" t="s">
        <v>689</v>
      </c>
      <c r="J229" s="60" t="s">
        <v>687</v>
      </c>
      <c r="K229" s="60">
        <v>50</v>
      </c>
      <c r="L229" s="62"/>
      <c r="M229" s="60">
        <v>1</v>
      </c>
      <c r="N229" s="60">
        <v>1</v>
      </c>
      <c r="O229" s="63" t="s">
        <v>681</v>
      </c>
      <c r="P229" s="63" t="s">
        <v>1687</v>
      </c>
      <c r="Q229" s="63" t="s">
        <v>1688</v>
      </c>
      <c r="R229" s="62"/>
      <c r="S229" s="62"/>
      <c r="T229" s="62"/>
      <c r="U229" s="62"/>
      <c r="V229" s="62"/>
      <c r="W229" s="62"/>
      <c r="X229" s="63" t="s">
        <v>1687</v>
      </c>
      <c r="Y229" s="62"/>
      <c r="Z229" s="62"/>
      <c r="AA229" s="62"/>
      <c r="AB229" s="60"/>
    </row>
    <row r="230" spans="1:28" ht="15" customHeight="1" x14ac:dyDescent="0.25">
      <c r="A230" s="58">
        <v>220</v>
      </c>
      <c r="B230" s="66" t="s">
        <v>1689</v>
      </c>
      <c r="C230" s="67" t="s">
        <v>1690</v>
      </c>
      <c r="D230" s="59" t="s">
        <v>1691</v>
      </c>
      <c r="E230" s="66" t="s">
        <v>1689</v>
      </c>
      <c r="F230" s="60" t="s">
        <v>1692</v>
      </c>
      <c r="G230" s="62"/>
      <c r="H230" s="61">
        <v>2004</v>
      </c>
      <c r="I230" s="60" t="s">
        <v>689</v>
      </c>
      <c r="J230" s="60" t="s">
        <v>684</v>
      </c>
      <c r="K230" s="60">
        <v>630</v>
      </c>
      <c r="L230" s="62"/>
      <c r="M230" s="60">
        <v>1</v>
      </c>
      <c r="N230" s="60">
        <v>1</v>
      </c>
      <c r="O230" s="63" t="s">
        <v>681</v>
      </c>
      <c r="P230" s="63" t="s">
        <v>1083</v>
      </c>
      <c r="Q230" s="62"/>
      <c r="R230" s="62"/>
      <c r="S230" s="62"/>
      <c r="T230" s="62"/>
      <c r="U230" s="62"/>
      <c r="V230" s="62"/>
      <c r="W230" s="62"/>
      <c r="X230" s="63" t="s">
        <v>1693</v>
      </c>
      <c r="Y230" s="63" t="s">
        <v>1694</v>
      </c>
      <c r="Z230" s="62"/>
      <c r="AA230" s="62"/>
      <c r="AB230" s="60"/>
    </row>
    <row r="231" spans="1:28" ht="15" customHeight="1" x14ac:dyDescent="0.25">
      <c r="A231" s="58">
        <v>221</v>
      </c>
      <c r="B231" s="66" t="s">
        <v>1695</v>
      </c>
      <c r="C231" s="67" t="s">
        <v>1696</v>
      </c>
      <c r="D231" s="59" t="s">
        <v>1697</v>
      </c>
      <c r="E231" s="66" t="s">
        <v>1695</v>
      </c>
      <c r="F231" s="60" t="s">
        <v>1698</v>
      </c>
      <c r="G231" s="62"/>
      <c r="H231" s="61">
        <v>2015</v>
      </c>
      <c r="I231" s="62"/>
      <c r="J231" s="60" t="s">
        <v>684</v>
      </c>
      <c r="K231" s="60">
        <v>50</v>
      </c>
      <c r="L231" s="62"/>
      <c r="M231" s="60">
        <v>1</v>
      </c>
      <c r="N231" s="60">
        <v>1</v>
      </c>
      <c r="O231" s="63" t="s">
        <v>681</v>
      </c>
      <c r="P231" s="63" t="s">
        <v>1354</v>
      </c>
      <c r="Q231" s="63" t="s">
        <v>1699</v>
      </c>
      <c r="R231" s="62"/>
      <c r="S231" s="62"/>
      <c r="T231" s="62"/>
      <c r="U231" s="62"/>
      <c r="V231" s="62"/>
      <c r="W231" s="62"/>
      <c r="X231" s="63" t="s">
        <v>1354</v>
      </c>
      <c r="Y231" s="62"/>
      <c r="Z231" s="62"/>
      <c r="AA231" s="62"/>
      <c r="AB231" s="60"/>
    </row>
    <row r="232" spans="1:28" ht="15" customHeight="1" x14ac:dyDescent="0.25">
      <c r="A232" s="58">
        <v>222</v>
      </c>
      <c r="B232" s="66" t="s">
        <v>1700</v>
      </c>
      <c r="C232" s="67" t="s">
        <v>1701</v>
      </c>
      <c r="D232" s="59" t="s">
        <v>1702</v>
      </c>
      <c r="E232" s="66" t="s">
        <v>1700</v>
      </c>
      <c r="F232" s="60" t="s">
        <v>1703</v>
      </c>
      <c r="G232" s="62"/>
      <c r="H232" s="61">
        <v>2008</v>
      </c>
      <c r="I232" s="60" t="s">
        <v>689</v>
      </c>
      <c r="J232" s="60" t="s">
        <v>1283</v>
      </c>
      <c r="K232" s="60">
        <v>75</v>
      </c>
      <c r="L232" s="62"/>
      <c r="M232" s="60">
        <v>1</v>
      </c>
      <c r="N232" s="60">
        <v>1</v>
      </c>
      <c r="O232" s="63" t="s">
        <v>681</v>
      </c>
      <c r="P232" s="63" t="s">
        <v>700</v>
      </c>
      <c r="Q232" s="63" t="s">
        <v>1704</v>
      </c>
      <c r="R232" s="62"/>
      <c r="S232" s="62"/>
      <c r="T232" s="62"/>
      <c r="U232" s="62"/>
      <c r="V232" s="62"/>
      <c r="W232" s="62"/>
      <c r="X232" s="63" t="s">
        <v>1705</v>
      </c>
      <c r="Y232" s="62"/>
      <c r="Z232" s="62"/>
      <c r="AA232" s="62"/>
      <c r="AB232" s="63" t="s">
        <v>1706</v>
      </c>
    </row>
    <row r="233" spans="1:28" ht="15" customHeight="1" x14ac:dyDescent="0.25">
      <c r="A233" s="58">
        <v>223</v>
      </c>
      <c r="B233" s="66" t="s">
        <v>138</v>
      </c>
      <c r="C233" s="67" t="s">
        <v>1707</v>
      </c>
      <c r="D233" s="59" t="s">
        <v>1708</v>
      </c>
      <c r="E233" s="66" t="s">
        <v>138</v>
      </c>
      <c r="F233" s="60" t="s">
        <v>1709</v>
      </c>
      <c r="G233" s="62"/>
      <c r="H233" s="61">
        <v>2014</v>
      </c>
      <c r="I233" s="60" t="s">
        <v>689</v>
      </c>
      <c r="J233" s="60" t="s">
        <v>1710</v>
      </c>
      <c r="K233" s="60">
        <v>50</v>
      </c>
      <c r="L233" s="62"/>
      <c r="M233" s="60">
        <v>1</v>
      </c>
      <c r="N233" s="60">
        <v>1</v>
      </c>
      <c r="O233" s="63" t="s">
        <v>681</v>
      </c>
      <c r="P233" s="63" t="s">
        <v>1317</v>
      </c>
      <c r="Q233" s="63" t="s">
        <v>1711</v>
      </c>
      <c r="R233" s="62"/>
      <c r="S233" s="62"/>
      <c r="T233" s="62"/>
      <c r="U233" s="62"/>
      <c r="V233" s="62"/>
      <c r="W233" s="62"/>
      <c r="X233" s="63" t="s">
        <v>1317</v>
      </c>
      <c r="Y233" s="62"/>
      <c r="Z233" s="62"/>
      <c r="AA233" s="62"/>
      <c r="AB233" s="60"/>
    </row>
    <row r="234" spans="1:28" ht="15" customHeight="1" x14ac:dyDescent="0.25">
      <c r="A234" s="58">
        <v>224</v>
      </c>
      <c r="B234" s="66" t="s">
        <v>1712</v>
      </c>
      <c r="C234" s="67" t="s">
        <v>1713</v>
      </c>
      <c r="D234" s="59" t="s">
        <v>1714</v>
      </c>
      <c r="E234" s="66" t="s">
        <v>1712</v>
      </c>
      <c r="F234" s="60" t="s">
        <v>1715</v>
      </c>
      <c r="G234" s="62"/>
      <c r="H234" s="61">
        <v>2017</v>
      </c>
      <c r="I234" s="60" t="s">
        <v>1716</v>
      </c>
      <c r="J234" s="60" t="s">
        <v>1283</v>
      </c>
      <c r="K234" s="60">
        <v>400</v>
      </c>
      <c r="L234" s="62"/>
      <c r="M234" s="60">
        <v>1</v>
      </c>
      <c r="N234" s="60">
        <v>1</v>
      </c>
      <c r="O234" s="63" t="s">
        <v>681</v>
      </c>
      <c r="P234" s="63" t="s">
        <v>1717</v>
      </c>
      <c r="Q234" s="63" t="s">
        <v>1718</v>
      </c>
      <c r="R234" s="62"/>
      <c r="S234" s="62"/>
      <c r="T234" s="62"/>
      <c r="U234" s="62"/>
      <c r="V234" s="62"/>
      <c r="W234" s="62"/>
      <c r="X234" s="63" t="s">
        <v>1717</v>
      </c>
      <c r="Y234" s="62"/>
      <c r="Z234" s="62"/>
      <c r="AA234" s="62"/>
      <c r="AB234" s="60"/>
    </row>
    <row r="235" spans="1:28" ht="15" customHeight="1" x14ac:dyDescent="0.25">
      <c r="A235" s="58">
        <v>225</v>
      </c>
      <c r="B235" s="66" t="s">
        <v>1719</v>
      </c>
      <c r="C235" s="67" t="s">
        <v>1720</v>
      </c>
      <c r="D235" s="59" t="s">
        <v>1721</v>
      </c>
      <c r="E235" s="66" t="s">
        <v>1719</v>
      </c>
      <c r="F235" s="60" t="s">
        <v>1722</v>
      </c>
      <c r="G235" s="62"/>
      <c r="H235" s="61">
        <v>2009</v>
      </c>
      <c r="I235" s="60" t="s">
        <v>689</v>
      </c>
      <c r="J235" s="60" t="s">
        <v>699</v>
      </c>
      <c r="K235" s="60">
        <v>250</v>
      </c>
      <c r="L235" s="62"/>
      <c r="M235" s="60">
        <v>1</v>
      </c>
      <c r="N235" s="60">
        <v>1</v>
      </c>
      <c r="O235" s="63" t="s">
        <v>681</v>
      </c>
      <c r="P235" s="63" t="s">
        <v>694</v>
      </c>
      <c r="Q235" s="62"/>
      <c r="R235" s="62"/>
      <c r="S235" s="62"/>
      <c r="T235" s="62"/>
      <c r="U235" s="62"/>
      <c r="V235" s="62"/>
      <c r="W235" s="62"/>
      <c r="X235" s="63" t="s">
        <v>694</v>
      </c>
      <c r="Y235" s="62"/>
      <c r="Z235" s="62"/>
      <c r="AA235" s="62"/>
      <c r="AB235" s="60"/>
    </row>
    <row r="236" spans="1:28" ht="15" customHeight="1" x14ac:dyDescent="0.25">
      <c r="A236" s="58">
        <v>226</v>
      </c>
      <c r="B236" s="66" t="s">
        <v>1723</v>
      </c>
      <c r="C236" s="67" t="s">
        <v>1724</v>
      </c>
      <c r="D236" s="59" t="s">
        <v>1725</v>
      </c>
      <c r="E236" s="66" t="s">
        <v>1723</v>
      </c>
      <c r="F236" s="60" t="s">
        <v>1726</v>
      </c>
      <c r="G236" s="62"/>
      <c r="H236" s="61">
        <v>2009</v>
      </c>
      <c r="I236" s="60" t="s">
        <v>689</v>
      </c>
      <c r="J236" s="60" t="s">
        <v>687</v>
      </c>
      <c r="K236" s="60">
        <v>75</v>
      </c>
      <c r="L236" s="62"/>
      <c r="M236" s="60">
        <v>1</v>
      </c>
      <c r="N236" s="60">
        <v>1</v>
      </c>
      <c r="O236" s="63" t="s">
        <v>681</v>
      </c>
      <c r="P236" s="63" t="s">
        <v>1727</v>
      </c>
      <c r="Q236" s="62"/>
      <c r="R236" s="62"/>
      <c r="S236" s="62"/>
      <c r="T236" s="62"/>
      <c r="U236" s="62"/>
      <c r="V236" s="62"/>
      <c r="W236" s="62"/>
      <c r="X236" s="63" t="s">
        <v>1727</v>
      </c>
      <c r="Y236" s="62"/>
      <c r="Z236" s="62"/>
      <c r="AA236" s="62"/>
      <c r="AB236" s="60"/>
    </row>
    <row r="237" spans="1:28" ht="15" customHeight="1" x14ac:dyDescent="0.25">
      <c r="A237" s="58">
        <v>227</v>
      </c>
      <c r="B237" s="66" t="s">
        <v>1728</v>
      </c>
      <c r="C237" s="67" t="s">
        <v>1729</v>
      </c>
      <c r="D237" s="59" t="s">
        <v>1730</v>
      </c>
      <c r="E237" s="66" t="s">
        <v>1728</v>
      </c>
      <c r="F237" s="60" t="s">
        <v>1731</v>
      </c>
      <c r="G237" s="62"/>
      <c r="H237" s="61">
        <v>2006</v>
      </c>
      <c r="I237" s="60" t="s">
        <v>689</v>
      </c>
      <c r="J237" s="60" t="s">
        <v>687</v>
      </c>
      <c r="K237" s="60">
        <v>400</v>
      </c>
      <c r="L237" s="62"/>
      <c r="M237" s="60">
        <v>1</v>
      </c>
      <c r="N237" s="60">
        <v>1</v>
      </c>
      <c r="O237" s="63" t="s">
        <v>681</v>
      </c>
      <c r="P237" s="63" t="s">
        <v>1038</v>
      </c>
      <c r="Q237" s="63" t="s">
        <v>1732</v>
      </c>
      <c r="R237" s="62"/>
      <c r="S237" s="62"/>
      <c r="T237" s="62"/>
      <c r="U237" s="62"/>
      <c r="V237" s="62"/>
      <c r="W237" s="62"/>
      <c r="X237" s="63" t="s">
        <v>1733</v>
      </c>
      <c r="Y237" s="62"/>
      <c r="Z237" s="62"/>
      <c r="AA237" s="62"/>
      <c r="AB237" s="63" t="s">
        <v>1734</v>
      </c>
    </row>
    <row r="238" spans="1:28" ht="15" customHeight="1" x14ac:dyDescent="0.25">
      <c r="A238" s="58">
        <v>228</v>
      </c>
      <c r="B238" s="66" t="s">
        <v>139</v>
      </c>
      <c r="C238" s="67" t="s">
        <v>1735</v>
      </c>
      <c r="D238" s="59" t="s">
        <v>1736</v>
      </c>
      <c r="E238" s="66" t="s">
        <v>139</v>
      </c>
      <c r="F238" s="60" t="s">
        <v>1737</v>
      </c>
      <c r="G238" s="62"/>
      <c r="H238" s="61">
        <v>2016</v>
      </c>
      <c r="I238" s="60" t="s">
        <v>689</v>
      </c>
      <c r="J238" s="60" t="s">
        <v>680</v>
      </c>
      <c r="K238" s="60">
        <v>50</v>
      </c>
      <c r="L238" s="62"/>
      <c r="M238" s="60">
        <v>1</v>
      </c>
      <c r="N238" s="60">
        <v>1</v>
      </c>
      <c r="O238" s="63" t="s">
        <v>681</v>
      </c>
      <c r="P238" s="63" t="s">
        <v>1738</v>
      </c>
      <c r="Q238" s="63" t="s">
        <v>1739</v>
      </c>
      <c r="R238" s="62"/>
      <c r="S238" s="62"/>
      <c r="T238" s="62"/>
      <c r="U238" s="62"/>
      <c r="V238" s="62"/>
      <c r="W238" s="62"/>
      <c r="X238" s="63" t="s">
        <v>1738</v>
      </c>
      <c r="Y238" s="62"/>
      <c r="Z238" s="62"/>
      <c r="AA238" s="62"/>
      <c r="AB238" s="60"/>
    </row>
    <row r="239" spans="1:28" ht="15" customHeight="1" x14ac:dyDescent="0.25">
      <c r="A239" s="58">
        <v>229</v>
      </c>
      <c r="B239" s="66" t="s">
        <v>1740</v>
      </c>
      <c r="C239" s="67" t="s">
        <v>1741</v>
      </c>
      <c r="D239" s="59" t="s">
        <v>1742</v>
      </c>
      <c r="E239" s="66" t="s">
        <v>1740</v>
      </c>
      <c r="F239" s="60" t="s">
        <v>1743</v>
      </c>
      <c r="G239" s="62"/>
      <c r="H239" s="61">
        <v>2017</v>
      </c>
      <c r="I239" s="62"/>
      <c r="J239" s="62"/>
      <c r="K239" s="60">
        <v>50</v>
      </c>
      <c r="L239" s="62"/>
      <c r="M239" s="60">
        <v>1</v>
      </c>
      <c r="N239" s="60">
        <v>1</v>
      </c>
      <c r="O239" s="63" t="s">
        <v>681</v>
      </c>
      <c r="P239" s="63" t="s">
        <v>1744</v>
      </c>
      <c r="Q239" s="63" t="s">
        <v>1745</v>
      </c>
      <c r="R239" s="62"/>
      <c r="S239" s="62"/>
      <c r="T239" s="62"/>
      <c r="U239" s="62"/>
      <c r="V239" s="62"/>
      <c r="W239" s="62"/>
      <c r="X239" s="63" t="s">
        <v>1744</v>
      </c>
      <c r="Y239" s="62"/>
      <c r="Z239" s="62"/>
      <c r="AA239" s="62"/>
      <c r="AB239" s="60"/>
    </row>
    <row r="240" spans="1:28" ht="15" customHeight="1" x14ac:dyDescent="0.25">
      <c r="A240" s="58">
        <v>230</v>
      </c>
      <c r="B240" s="66" t="s">
        <v>1746</v>
      </c>
      <c r="C240" s="67" t="s">
        <v>1747</v>
      </c>
      <c r="D240" s="59" t="s">
        <v>1748</v>
      </c>
      <c r="E240" s="66" t="s">
        <v>1746</v>
      </c>
      <c r="F240" s="60" t="s">
        <v>1749</v>
      </c>
      <c r="G240" s="62"/>
      <c r="H240" s="61">
        <v>1973</v>
      </c>
      <c r="I240" s="60" t="s">
        <v>679</v>
      </c>
      <c r="J240" s="60" t="s">
        <v>1245</v>
      </c>
      <c r="K240" s="60">
        <v>10</v>
      </c>
      <c r="L240" s="62"/>
      <c r="M240" s="60">
        <v>1</v>
      </c>
      <c r="N240" s="60">
        <v>1</v>
      </c>
      <c r="O240" s="63" t="s">
        <v>681</v>
      </c>
      <c r="P240" s="63" t="s">
        <v>755</v>
      </c>
      <c r="Q240" s="62"/>
      <c r="R240" s="62"/>
      <c r="S240" s="62"/>
      <c r="T240" s="62"/>
      <c r="U240" s="62"/>
      <c r="V240" s="62"/>
      <c r="W240" s="62"/>
      <c r="X240" s="63" t="s">
        <v>755</v>
      </c>
      <c r="Y240" s="62"/>
      <c r="Z240" s="62"/>
      <c r="AA240" s="62"/>
      <c r="AB240" s="60"/>
    </row>
    <row r="241" spans="1:28" ht="15" customHeight="1" x14ac:dyDescent="0.25">
      <c r="A241" s="58">
        <v>231</v>
      </c>
      <c r="B241" s="66" t="s">
        <v>1750</v>
      </c>
      <c r="C241" s="67" t="s">
        <v>1751</v>
      </c>
      <c r="D241" s="59" t="s">
        <v>1752</v>
      </c>
      <c r="E241" s="66" t="s">
        <v>1750</v>
      </c>
      <c r="F241" s="60" t="s">
        <v>1753</v>
      </c>
      <c r="G241" s="62"/>
      <c r="H241" s="61">
        <v>2016</v>
      </c>
      <c r="I241" s="60" t="s">
        <v>689</v>
      </c>
      <c r="J241" s="60" t="s">
        <v>680</v>
      </c>
      <c r="K241" s="60">
        <v>50</v>
      </c>
      <c r="L241" s="62"/>
      <c r="M241" s="60">
        <v>1</v>
      </c>
      <c r="N241" s="60">
        <v>1</v>
      </c>
      <c r="O241" s="63" t="s">
        <v>681</v>
      </c>
      <c r="P241" s="63" t="s">
        <v>1754</v>
      </c>
      <c r="Q241" s="63" t="s">
        <v>1755</v>
      </c>
      <c r="R241" s="62"/>
      <c r="S241" s="62"/>
      <c r="T241" s="62"/>
      <c r="U241" s="62"/>
      <c r="V241" s="62"/>
      <c r="W241" s="62"/>
      <c r="X241" s="63" t="s">
        <v>1754</v>
      </c>
      <c r="Y241" s="62"/>
      <c r="Z241" s="62"/>
      <c r="AA241" s="62"/>
      <c r="AB241" s="60"/>
    </row>
    <row r="242" spans="1:28" ht="15" customHeight="1" x14ac:dyDescent="0.25">
      <c r="A242" s="58">
        <v>232</v>
      </c>
      <c r="B242" s="66" t="s">
        <v>1756</v>
      </c>
      <c r="C242" s="67" t="s">
        <v>1757</v>
      </c>
      <c r="D242" s="59" t="s">
        <v>1758</v>
      </c>
      <c r="E242" s="66" t="s">
        <v>1756</v>
      </c>
      <c r="F242" s="60" t="s">
        <v>1759</v>
      </c>
      <c r="G242" s="62"/>
      <c r="H242" s="61">
        <v>2016</v>
      </c>
      <c r="I242" s="60" t="s">
        <v>689</v>
      </c>
      <c r="J242" s="60" t="s">
        <v>680</v>
      </c>
      <c r="K242" s="60">
        <v>50</v>
      </c>
      <c r="L242" s="62"/>
      <c r="M242" s="60">
        <v>1</v>
      </c>
      <c r="N242" s="60">
        <v>1</v>
      </c>
      <c r="O242" s="63" t="s">
        <v>681</v>
      </c>
      <c r="P242" s="63" t="s">
        <v>1754</v>
      </c>
      <c r="Q242" s="63" t="s">
        <v>1755</v>
      </c>
      <c r="R242" s="62"/>
      <c r="S242" s="62"/>
      <c r="T242" s="62"/>
      <c r="U242" s="62"/>
      <c r="V242" s="62"/>
      <c r="W242" s="62"/>
      <c r="X242" s="63" t="s">
        <v>1754</v>
      </c>
      <c r="Y242" s="62"/>
      <c r="Z242" s="62"/>
      <c r="AA242" s="62"/>
      <c r="AB242" s="60"/>
    </row>
    <row r="243" spans="1:28" ht="15" customHeight="1" x14ac:dyDescent="0.25">
      <c r="A243" s="58">
        <v>233</v>
      </c>
      <c r="B243" s="66" t="s">
        <v>1760</v>
      </c>
      <c r="C243" s="67" t="s">
        <v>1761</v>
      </c>
      <c r="D243" s="59" t="s">
        <v>1762</v>
      </c>
      <c r="E243" s="66" t="s">
        <v>1760</v>
      </c>
      <c r="F243" s="60" t="s">
        <v>1763</v>
      </c>
      <c r="G243" s="62"/>
      <c r="H243" s="61">
        <v>2008</v>
      </c>
      <c r="I243" s="60" t="s">
        <v>689</v>
      </c>
      <c r="J243" s="60" t="s">
        <v>1283</v>
      </c>
      <c r="K243" s="60">
        <v>75</v>
      </c>
      <c r="L243" s="62"/>
      <c r="M243" s="60">
        <v>1</v>
      </c>
      <c r="N243" s="60">
        <v>1</v>
      </c>
      <c r="O243" s="63" t="s">
        <v>681</v>
      </c>
      <c r="P243" s="63" t="s">
        <v>700</v>
      </c>
      <c r="Q243" s="63" t="s">
        <v>1764</v>
      </c>
      <c r="R243" s="62"/>
      <c r="S243" s="62"/>
      <c r="T243" s="62"/>
      <c r="U243" s="62"/>
      <c r="V243" s="62"/>
      <c r="W243" s="62"/>
      <c r="X243" s="63" t="s">
        <v>1705</v>
      </c>
      <c r="Y243" s="62"/>
      <c r="Z243" s="62"/>
      <c r="AA243" s="62"/>
      <c r="AB243" s="63" t="s">
        <v>1706</v>
      </c>
    </row>
    <row r="244" spans="1:28" ht="15" customHeight="1" x14ac:dyDescent="0.25">
      <c r="A244" s="58">
        <v>234</v>
      </c>
      <c r="B244" s="66" t="s">
        <v>1765</v>
      </c>
      <c r="C244" s="67" t="s">
        <v>1766</v>
      </c>
      <c r="D244" s="59" t="s">
        <v>1767</v>
      </c>
      <c r="E244" s="66" t="s">
        <v>1765</v>
      </c>
      <c r="F244" s="60" t="s">
        <v>1768</v>
      </c>
      <c r="G244" s="62"/>
      <c r="H244" s="61">
        <v>2013</v>
      </c>
      <c r="I244" s="60" t="s">
        <v>1303</v>
      </c>
      <c r="J244" s="60" t="s">
        <v>688</v>
      </c>
      <c r="K244" s="60">
        <v>400</v>
      </c>
      <c r="L244" s="62"/>
      <c r="M244" s="60">
        <v>1</v>
      </c>
      <c r="N244" s="60">
        <v>1</v>
      </c>
      <c r="O244" s="63" t="s">
        <v>681</v>
      </c>
      <c r="P244" s="63" t="s">
        <v>1769</v>
      </c>
      <c r="Q244" s="63" t="s">
        <v>1770</v>
      </c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3" t="s">
        <v>1771</v>
      </c>
    </row>
    <row r="245" spans="1:28" ht="15" customHeight="1" x14ac:dyDescent="0.25">
      <c r="A245" s="58">
        <v>235</v>
      </c>
      <c r="B245" s="66" t="s">
        <v>1772</v>
      </c>
      <c r="C245" s="67" t="s">
        <v>1773</v>
      </c>
      <c r="D245" s="59" t="s">
        <v>1774</v>
      </c>
      <c r="E245" s="66" t="s">
        <v>1772</v>
      </c>
      <c r="F245" s="60" t="s">
        <v>1775</v>
      </c>
      <c r="G245" s="62"/>
      <c r="H245" s="61">
        <v>2018</v>
      </c>
      <c r="I245" s="62"/>
      <c r="J245" s="60" t="s">
        <v>684</v>
      </c>
      <c r="K245" s="60">
        <v>50</v>
      </c>
      <c r="L245" s="62"/>
      <c r="M245" s="60">
        <v>1</v>
      </c>
      <c r="N245" s="60">
        <v>1</v>
      </c>
      <c r="O245" s="63" t="s">
        <v>681</v>
      </c>
      <c r="P245" s="63" t="s">
        <v>1776</v>
      </c>
      <c r="Q245" s="63" t="s">
        <v>1777</v>
      </c>
      <c r="R245" s="62"/>
      <c r="S245" s="62"/>
      <c r="T245" s="62"/>
      <c r="U245" s="62"/>
      <c r="V245" s="62"/>
      <c r="W245" s="62"/>
      <c r="X245" s="63" t="s">
        <v>1776</v>
      </c>
      <c r="Y245" s="62"/>
      <c r="Z245" s="62"/>
      <c r="AA245" s="62"/>
      <c r="AB245" s="60"/>
    </row>
    <row r="246" spans="1:28" ht="15" customHeight="1" x14ac:dyDescent="0.25">
      <c r="A246" s="58">
        <v>236</v>
      </c>
      <c r="B246" s="66" t="s">
        <v>1778</v>
      </c>
      <c r="C246" s="67" t="s">
        <v>1779</v>
      </c>
      <c r="D246" s="59" t="s">
        <v>1780</v>
      </c>
      <c r="E246" s="66" t="s">
        <v>1778</v>
      </c>
      <c r="F246" s="60" t="s">
        <v>1781</v>
      </c>
      <c r="G246" s="62"/>
      <c r="H246" s="61">
        <v>2016</v>
      </c>
      <c r="I246" s="60" t="s">
        <v>689</v>
      </c>
      <c r="J246" s="60" t="s">
        <v>684</v>
      </c>
      <c r="K246" s="60">
        <v>50</v>
      </c>
      <c r="L246" s="62"/>
      <c r="M246" s="60">
        <v>1</v>
      </c>
      <c r="N246" s="60">
        <v>1</v>
      </c>
      <c r="O246" s="63" t="s">
        <v>681</v>
      </c>
      <c r="P246" s="63" t="s">
        <v>1744</v>
      </c>
      <c r="Q246" s="63" t="s">
        <v>1782</v>
      </c>
      <c r="R246" s="62"/>
      <c r="S246" s="62"/>
      <c r="T246" s="62"/>
      <c r="U246" s="62"/>
      <c r="V246" s="62"/>
      <c r="W246" s="62"/>
      <c r="X246" s="63" t="s">
        <v>1744</v>
      </c>
      <c r="Y246" s="62"/>
      <c r="Z246" s="62"/>
      <c r="AA246" s="62"/>
      <c r="AB246" s="60"/>
    </row>
    <row r="247" spans="1:28" ht="15" customHeight="1" x14ac:dyDescent="0.25">
      <c r="A247" s="58">
        <v>237</v>
      </c>
      <c r="B247" s="66" t="s">
        <v>1783</v>
      </c>
      <c r="C247" s="67" t="s">
        <v>1784</v>
      </c>
      <c r="D247" s="59" t="s">
        <v>1785</v>
      </c>
      <c r="E247" s="66" t="s">
        <v>1783</v>
      </c>
      <c r="F247" s="60" t="s">
        <v>1786</v>
      </c>
      <c r="G247" s="62"/>
      <c r="H247" s="61">
        <v>2016</v>
      </c>
      <c r="I247" s="62"/>
      <c r="J247" s="60" t="s">
        <v>1283</v>
      </c>
      <c r="K247" s="60">
        <v>50</v>
      </c>
      <c r="L247" s="62"/>
      <c r="M247" s="60">
        <v>1</v>
      </c>
      <c r="N247" s="60">
        <v>1</v>
      </c>
      <c r="O247" s="63" t="s">
        <v>681</v>
      </c>
      <c r="P247" s="63" t="s">
        <v>1744</v>
      </c>
      <c r="Q247" s="63" t="s">
        <v>1787</v>
      </c>
      <c r="R247" s="62"/>
      <c r="S247" s="62"/>
      <c r="T247" s="62"/>
      <c r="U247" s="62"/>
      <c r="V247" s="62"/>
      <c r="W247" s="62"/>
      <c r="X247" s="63" t="s">
        <v>1744</v>
      </c>
      <c r="Y247" s="62"/>
      <c r="Z247" s="62"/>
      <c r="AA247" s="62"/>
      <c r="AB247" s="60"/>
    </row>
    <row r="248" spans="1:28" ht="15" customHeight="1" x14ac:dyDescent="0.25">
      <c r="A248" s="58">
        <v>238</v>
      </c>
      <c r="B248" s="66" t="s">
        <v>1788</v>
      </c>
      <c r="C248" s="67" t="s">
        <v>1789</v>
      </c>
      <c r="D248" s="59" t="s">
        <v>1790</v>
      </c>
      <c r="E248" s="66" t="s">
        <v>1788</v>
      </c>
      <c r="F248" s="60" t="s">
        <v>1791</v>
      </c>
      <c r="G248" s="62"/>
      <c r="H248" s="61">
        <v>2016</v>
      </c>
      <c r="I248" s="62"/>
      <c r="J248" s="60" t="s">
        <v>1283</v>
      </c>
      <c r="K248" s="60">
        <v>50</v>
      </c>
      <c r="L248" s="62"/>
      <c r="M248" s="60">
        <v>1</v>
      </c>
      <c r="N248" s="60">
        <v>1</v>
      </c>
      <c r="O248" s="63" t="s">
        <v>681</v>
      </c>
      <c r="P248" s="63" t="s">
        <v>1792</v>
      </c>
      <c r="Q248" s="63" t="s">
        <v>1793</v>
      </c>
      <c r="R248" s="62"/>
      <c r="S248" s="62"/>
      <c r="T248" s="62"/>
      <c r="U248" s="62"/>
      <c r="V248" s="62"/>
      <c r="W248" s="62"/>
      <c r="X248" s="63" t="s">
        <v>1792</v>
      </c>
      <c r="Y248" s="62"/>
      <c r="Z248" s="62"/>
      <c r="AA248" s="62"/>
      <c r="AB248" s="60"/>
    </row>
    <row r="249" spans="1:28" ht="15" customHeight="1" x14ac:dyDescent="0.25">
      <c r="A249" s="58">
        <v>239</v>
      </c>
      <c r="B249" s="66" t="s">
        <v>1794</v>
      </c>
      <c r="C249" s="67" t="s">
        <v>1795</v>
      </c>
      <c r="D249" s="59" t="s">
        <v>1796</v>
      </c>
      <c r="E249" s="66" t="s">
        <v>1794</v>
      </c>
      <c r="F249" s="60" t="s">
        <v>1797</v>
      </c>
      <c r="G249" s="62"/>
      <c r="H249" s="61">
        <v>2016</v>
      </c>
      <c r="I249" s="62"/>
      <c r="J249" s="60" t="s">
        <v>1283</v>
      </c>
      <c r="K249" s="60">
        <v>50</v>
      </c>
      <c r="L249" s="62"/>
      <c r="M249" s="60">
        <v>1</v>
      </c>
      <c r="N249" s="60">
        <v>1</v>
      </c>
      <c r="O249" s="63" t="s">
        <v>681</v>
      </c>
      <c r="P249" s="63" t="s">
        <v>1792</v>
      </c>
      <c r="Q249" s="63" t="s">
        <v>1793</v>
      </c>
      <c r="R249" s="62"/>
      <c r="S249" s="62"/>
      <c r="T249" s="62"/>
      <c r="U249" s="62"/>
      <c r="V249" s="62"/>
      <c r="W249" s="62"/>
      <c r="X249" s="63" t="s">
        <v>1792</v>
      </c>
      <c r="Y249" s="62"/>
      <c r="Z249" s="62"/>
      <c r="AA249" s="62"/>
      <c r="AB249" s="60"/>
    </row>
    <row r="250" spans="1:28" ht="15" customHeight="1" x14ac:dyDescent="0.25">
      <c r="A250" s="58">
        <v>240</v>
      </c>
      <c r="B250" s="66" t="s">
        <v>1798</v>
      </c>
      <c r="C250" s="67" t="s">
        <v>1799</v>
      </c>
      <c r="D250" s="59" t="s">
        <v>1800</v>
      </c>
      <c r="E250" s="66" t="s">
        <v>1798</v>
      </c>
      <c r="F250" s="60" t="s">
        <v>1801</v>
      </c>
      <c r="G250" s="62"/>
      <c r="H250" s="61">
        <v>2016</v>
      </c>
      <c r="I250" s="62"/>
      <c r="J250" s="60" t="s">
        <v>1283</v>
      </c>
      <c r="K250" s="60">
        <v>50</v>
      </c>
      <c r="L250" s="62"/>
      <c r="M250" s="60">
        <v>1</v>
      </c>
      <c r="N250" s="60">
        <v>1</v>
      </c>
      <c r="O250" s="63" t="s">
        <v>681</v>
      </c>
      <c r="P250" s="63" t="s">
        <v>1754</v>
      </c>
      <c r="Q250" s="63" t="s">
        <v>1802</v>
      </c>
      <c r="R250" s="62"/>
      <c r="S250" s="62"/>
      <c r="T250" s="62"/>
      <c r="U250" s="62"/>
      <c r="V250" s="62"/>
      <c r="W250" s="62"/>
      <c r="X250" s="63" t="s">
        <v>1754</v>
      </c>
      <c r="Y250" s="62"/>
      <c r="Z250" s="62"/>
      <c r="AA250" s="62"/>
      <c r="AB250" s="60"/>
    </row>
    <row r="251" spans="1:28" ht="15" customHeight="1" x14ac:dyDescent="0.25">
      <c r="A251" s="58">
        <v>241</v>
      </c>
      <c r="B251" s="66" t="s">
        <v>1803</v>
      </c>
      <c r="C251" s="67" t="s">
        <v>1804</v>
      </c>
      <c r="D251" s="59" t="s">
        <v>1805</v>
      </c>
      <c r="E251" s="66" t="s">
        <v>1803</v>
      </c>
      <c r="F251" s="60" t="s">
        <v>1806</v>
      </c>
      <c r="G251" s="62"/>
      <c r="H251" s="61">
        <v>2016</v>
      </c>
      <c r="I251" s="62"/>
      <c r="J251" s="60" t="s">
        <v>1283</v>
      </c>
      <c r="K251" s="60">
        <v>50</v>
      </c>
      <c r="L251" s="62"/>
      <c r="M251" s="60">
        <v>1</v>
      </c>
      <c r="N251" s="60">
        <v>1</v>
      </c>
      <c r="O251" s="63" t="s">
        <v>681</v>
      </c>
      <c r="P251" s="63" t="s">
        <v>1744</v>
      </c>
      <c r="Q251" s="63" t="s">
        <v>1807</v>
      </c>
      <c r="R251" s="62"/>
      <c r="S251" s="62"/>
      <c r="T251" s="62"/>
      <c r="U251" s="62"/>
      <c r="V251" s="62"/>
      <c r="W251" s="62"/>
      <c r="X251" s="63" t="s">
        <v>1744</v>
      </c>
      <c r="Y251" s="62"/>
      <c r="Z251" s="62"/>
      <c r="AA251" s="62"/>
      <c r="AB251" s="60"/>
    </row>
    <row r="252" spans="1:28" ht="15" customHeight="1" x14ac:dyDescent="0.25">
      <c r="A252" s="58">
        <v>242</v>
      </c>
      <c r="B252" s="66" t="s">
        <v>1808</v>
      </c>
      <c r="C252" s="67" t="s">
        <v>1809</v>
      </c>
      <c r="D252" s="59" t="s">
        <v>1810</v>
      </c>
      <c r="E252" s="66" t="s">
        <v>1808</v>
      </c>
      <c r="F252" s="60" t="s">
        <v>1811</v>
      </c>
      <c r="G252" s="62"/>
      <c r="H252" s="61">
        <v>2010</v>
      </c>
      <c r="I252" s="60" t="s">
        <v>689</v>
      </c>
      <c r="J252" s="60" t="s">
        <v>1283</v>
      </c>
      <c r="K252" s="60">
        <v>75</v>
      </c>
      <c r="L252" s="62"/>
      <c r="M252" s="60">
        <v>1</v>
      </c>
      <c r="N252" s="60">
        <v>1</v>
      </c>
      <c r="O252" s="63" t="s">
        <v>681</v>
      </c>
      <c r="P252" s="63" t="s">
        <v>1812</v>
      </c>
      <c r="Q252" s="62"/>
      <c r="R252" s="62"/>
      <c r="S252" s="62"/>
      <c r="T252" s="62"/>
      <c r="U252" s="62"/>
      <c r="V252" s="62"/>
      <c r="W252" s="62"/>
      <c r="X252" s="63" t="s">
        <v>1812</v>
      </c>
      <c r="Y252" s="62"/>
      <c r="Z252" s="62"/>
      <c r="AA252" s="62"/>
      <c r="AB252" s="60"/>
    </row>
    <row r="253" spans="1:28" ht="15" customHeight="1" x14ac:dyDescent="0.25">
      <c r="A253" s="58">
        <v>243</v>
      </c>
      <c r="B253" s="66" t="s">
        <v>1813</v>
      </c>
      <c r="C253" s="67" t="s">
        <v>1814</v>
      </c>
      <c r="D253" s="59" t="s">
        <v>1815</v>
      </c>
      <c r="E253" s="66" t="s">
        <v>1813</v>
      </c>
      <c r="F253" s="60" t="s">
        <v>1816</v>
      </c>
      <c r="G253" s="62"/>
      <c r="H253" s="61">
        <v>2014</v>
      </c>
      <c r="I253" s="60" t="s">
        <v>689</v>
      </c>
      <c r="J253" s="60" t="s">
        <v>684</v>
      </c>
      <c r="K253" s="60">
        <v>1250</v>
      </c>
      <c r="L253" s="62"/>
      <c r="M253" s="60">
        <v>1</v>
      </c>
      <c r="N253" s="60">
        <v>1</v>
      </c>
      <c r="O253" s="63" t="s">
        <v>681</v>
      </c>
      <c r="P253" s="63" t="s">
        <v>1817</v>
      </c>
      <c r="Q253" s="63" t="s">
        <v>1818</v>
      </c>
      <c r="R253" s="62"/>
      <c r="S253" s="62"/>
      <c r="T253" s="62"/>
      <c r="U253" s="62"/>
      <c r="V253" s="62"/>
      <c r="W253" s="62"/>
      <c r="X253" s="63" t="s">
        <v>1817</v>
      </c>
      <c r="Y253" s="62"/>
      <c r="Z253" s="62"/>
      <c r="AA253" s="62"/>
      <c r="AB253" s="60"/>
    </row>
    <row r="254" spans="1:28" ht="15" customHeight="1" x14ac:dyDescent="0.25">
      <c r="A254" s="58">
        <v>244</v>
      </c>
      <c r="B254" s="66" t="s">
        <v>1819</v>
      </c>
      <c r="C254" s="67" t="s">
        <v>1820</v>
      </c>
      <c r="D254" s="59" t="s">
        <v>1821</v>
      </c>
      <c r="E254" s="66" t="s">
        <v>1819</v>
      </c>
      <c r="F254" s="60" t="s">
        <v>1822</v>
      </c>
      <c r="G254" s="62"/>
      <c r="H254" s="61">
        <v>2012</v>
      </c>
      <c r="I254" s="62"/>
      <c r="J254" s="60" t="s">
        <v>1283</v>
      </c>
      <c r="K254" s="60">
        <v>160</v>
      </c>
      <c r="L254" s="62"/>
      <c r="M254" s="60">
        <v>1</v>
      </c>
      <c r="N254" s="60">
        <v>1</v>
      </c>
      <c r="O254" s="63" t="s">
        <v>681</v>
      </c>
      <c r="P254" s="63" t="s">
        <v>1823</v>
      </c>
      <c r="Q254" s="63" t="s">
        <v>1824</v>
      </c>
      <c r="R254" s="62"/>
      <c r="S254" s="62"/>
      <c r="T254" s="62"/>
      <c r="U254" s="62"/>
      <c r="V254" s="62"/>
      <c r="W254" s="62"/>
      <c r="X254" s="63" t="s">
        <v>1823</v>
      </c>
      <c r="Y254" s="62"/>
      <c r="Z254" s="62"/>
      <c r="AA254" s="62"/>
      <c r="AB254" s="60"/>
    </row>
    <row r="255" spans="1:28" ht="15" customHeight="1" x14ac:dyDescent="0.25">
      <c r="A255" s="58">
        <v>245</v>
      </c>
      <c r="B255" s="66" t="s">
        <v>157</v>
      </c>
      <c r="C255" s="67" t="s">
        <v>1825</v>
      </c>
      <c r="D255" s="59" t="s">
        <v>1826</v>
      </c>
      <c r="E255" s="66" t="s">
        <v>157</v>
      </c>
      <c r="F255" s="60" t="s">
        <v>1827</v>
      </c>
      <c r="G255" s="62"/>
      <c r="H255" s="61">
        <v>2013</v>
      </c>
      <c r="I255" s="60" t="s">
        <v>689</v>
      </c>
      <c r="J255" s="60" t="s">
        <v>687</v>
      </c>
      <c r="K255" s="60">
        <v>50</v>
      </c>
      <c r="L255" s="62"/>
      <c r="M255" s="60">
        <v>1</v>
      </c>
      <c r="N255" s="60">
        <v>1</v>
      </c>
      <c r="O255" s="63" t="s">
        <v>681</v>
      </c>
      <c r="P255" s="63" t="s">
        <v>1383</v>
      </c>
      <c r="Q255" s="63" t="s">
        <v>1828</v>
      </c>
      <c r="R255" s="62"/>
      <c r="S255" s="62"/>
      <c r="T255" s="62"/>
      <c r="U255" s="62"/>
      <c r="V255" s="62"/>
      <c r="W255" s="62"/>
      <c r="X255" s="63" t="s">
        <v>1383</v>
      </c>
      <c r="Y255" s="62"/>
      <c r="Z255" s="62"/>
      <c r="AA255" s="62"/>
      <c r="AB255" s="60"/>
    </row>
    <row r="256" spans="1:28" ht="15" customHeight="1" x14ac:dyDescent="0.25">
      <c r="A256" s="58">
        <v>246</v>
      </c>
      <c r="B256" s="66" t="s">
        <v>153</v>
      </c>
      <c r="C256" s="67" t="s">
        <v>1829</v>
      </c>
      <c r="D256" s="59" t="s">
        <v>1830</v>
      </c>
      <c r="E256" s="66" t="s">
        <v>153</v>
      </c>
      <c r="F256" s="60" t="s">
        <v>1831</v>
      </c>
      <c r="G256" s="62"/>
      <c r="H256" s="61">
        <v>2013</v>
      </c>
      <c r="I256" s="60" t="s">
        <v>689</v>
      </c>
      <c r="J256" s="60" t="s">
        <v>687</v>
      </c>
      <c r="K256" s="60">
        <v>50</v>
      </c>
      <c r="L256" s="62"/>
      <c r="M256" s="60">
        <v>1</v>
      </c>
      <c r="N256" s="60">
        <v>1</v>
      </c>
      <c r="O256" s="63" t="s">
        <v>681</v>
      </c>
      <c r="P256" s="63" t="s">
        <v>1317</v>
      </c>
      <c r="Q256" s="63" t="s">
        <v>1832</v>
      </c>
      <c r="R256" s="62"/>
      <c r="S256" s="62"/>
      <c r="T256" s="62"/>
      <c r="U256" s="62"/>
      <c r="V256" s="62"/>
      <c r="W256" s="62"/>
      <c r="X256" s="63" t="s">
        <v>1317</v>
      </c>
      <c r="Y256" s="62"/>
      <c r="Z256" s="62"/>
      <c r="AA256" s="62"/>
      <c r="AB256" s="60"/>
    </row>
    <row r="257" spans="1:28" ht="15" customHeight="1" x14ac:dyDescent="0.25">
      <c r="A257" s="58">
        <v>247</v>
      </c>
      <c r="B257" s="66" t="s">
        <v>1833</v>
      </c>
      <c r="C257" s="67" t="s">
        <v>1834</v>
      </c>
      <c r="D257" s="59" t="s">
        <v>1835</v>
      </c>
      <c r="E257" s="66" t="s">
        <v>1833</v>
      </c>
      <c r="F257" s="60" t="s">
        <v>1836</v>
      </c>
      <c r="G257" s="62"/>
      <c r="H257" s="61">
        <v>2014</v>
      </c>
      <c r="I257" s="60" t="s">
        <v>689</v>
      </c>
      <c r="J257" s="60" t="s">
        <v>699</v>
      </c>
      <c r="K257" s="60">
        <v>50</v>
      </c>
      <c r="L257" s="62"/>
      <c r="M257" s="60">
        <v>1</v>
      </c>
      <c r="N257" s="60">
        <v>1</v>
      </c>
      <c r="O257" s="63" t="s">
        <v>681</v>
      </c>
      <c r="P257" s="63" t="s">
        <v>1837</v>
      </c>
      <c r="Q257" s="63" t="s">
        <v>1838</v>
      </c>
      <c r="R257" s="62"/>
      <c r="S257" s="62"/>
      <c r="T257" s="62"/>
      <c r="U257" s="62"/>
      <c r="V257" s="62"/>
      <c r="W257" s="62"/>
      <c r="X257" s="63" t="s">
        <v>1837</v>
      </c>
      <c r="Y257" s="62"/>
      <c r="Z257" s="62"/>
      <c r="AA257" s="62"/>
      <c r="AB257" s="60"/>
    </row>
    <row r="258" spans="1:28" ht="15" customHeight="1" x14ac:dyDescent="0.25">
      <c r="A258" s="58">
        <v>248</v>
      </c>
      <c r="B258" s="66" t="s">
        <v>1839</v>
      </c>
      <c r="C258" s="67" t="s">
        <v>1840</v>
      </c>
      <c r="D258" s="59" t="s">
        <v>1841</v>
      </c>
      <c r="E258" s="66" t="s">
        <v>1839</v>
      </c>
      <c r="F258" s="60" t="s">
        <v>1842</v>
      </c>
      <c r="G258" s="62"/>
      <c r="H258" s="61">
        <v>2018</v>
      </c>
      <c r="I258" s="62"/>
      <c r="J258" s="60" t="s">
        <v>687</v>
      </c>
      <c r="K258" s="60">
        <v>50</v>
      </c>
      <c r="L258" s="62"/>
      <c r="M258" s="60">
        <v>1</v>
      </c>
      <c r="N258" s="60">
        <v>1</v>
      </c>
      <c r="O258" s="63" t="s">
        <v>681</v>
      </c>
      <c r="P258" s="63" t="s">
        <v>1843</v>
      </c>
      <c r="Q258" s="63" t="s">
        <v>1844</v>
      </c>
      <c r="R258" s="62"/>
      <c r="S258" s="62"/>
      <c r="T258" s="62"/>
      <c r="U258" s="62"/>
      <c r="V258" s="62"/>
      <c r="W258" s="62"/>
      <c r="X258" s="63" t="s">
        <v>1843</v>
      </c>
      <c r="Y258" s="62"/>
      <c r="Z258" s="62"/>
      <c r="AA258" s="62"/>
      <c r="AB258" s="60"/>
    </row>
    <row r="259" spans="1:28" ht="15" customHeight="1" x14ac:dyDescent="0.25">
      <c r="A259" s="58">
        <v>249</v>
      </c>
      <c r="B259" s="66" t="s">
        <v>1845</v>
      </c>
      <c r="C259" s="67" t="s">
        <v>1846</v>
      </c>
      <c r="D259" s="59" t="s">
        <v>1847</v>
      </c>
      <c r="E259" s="66" t="s">
        <v>1845</v>
      </c>
      <c r="F259" s="60" t="s">
        <v>1848</v>
      </c>
      <c r="G259" s="62"/>
      <c r="H259" s="61">
        <v>2018</v>
      </c>
      <c r="I259" s="62"/>
      <c r="J259" s="60" t="s">
        <v>687</v>
      </c>
      <c r="K259" s="60">
        <v>50</v>
      </c>
      <c r="L259" s="62"/>
      <c r="M259" s="60">
        <v>1</v>
      </c>
      <c r="N259" s="60">
        <v>1</v>
      </c>
      <c r="O259" s="63" t="s">
        <v>681</v>
      </c>
      <c r="P259" s="63" t="s">
        <v>1843</v>
      </c>
      <c r="Q259" s="63" t="s">
        <v>1844</v>
      </c>
      <c r="R259" s="62"/>
      <c r="S259" s="62"/>
      <c r="T259" s="62"/>
      <c r="U259" s="62"/>
      <c r="V259" s="62"/>
      <c r="W259" s="62"/>
      <c r="X259" s="63" t="s">
        <v>1843</v>
      </c>
      <c r="Y259" s="62"/>
      <c r="Z259" s="62"/>
      <c r="AA259" s="62"/>
      <c r="AB259" s="60"/>
    </row>
    <row r="260" spans="1:28" ht="15" customHeight="1" x14ac:dyDescent="0.25">
      <c r="A260" s="58">
        <v>250</v>
      </c>
      <c r="B260" s="66" t="s">
        <v>1849</v>
      </c>
      <c r="C260" s="67" t="s">
        <v>1850</v>
      </c>
      <c r="D260" s="59" t="s">
        <v>1851</v>
      </c>
      <c r="E260" s="66" t="s">
        <v>1849</v>
      </c>
      <c r="F260" s="60" t="s">
        <v>1852</v>
      </c>
      <c r="G260" s="62"/>
      <c r="H260" s="61">
        <v>2000</v>
      </c>
      <c r="I260" s="60" t="s">
        <v>1565</v>
      </c>
      <c r="J260" s="60" t="s">
        <v>684</v>
      </c>
      <c r="K260" s="60">
        <v>400</v>
      </c>
      <c r="L260" s="62"/>
      <c r="M260" s="60">
        <v>1</v>
      </c>
      <c r="N260" s="60">
        <v>1</v>
      </c>
      <c r="O260" s="63" t="s">
        <v>681</v>
      </c>
      <c r="P260" s="63" t="s">
        <v>1038</v>
      </c>
      <c r="Q260" s="62"/>
      <c r="R260" s="62"/>
      <c r="S260" s="62"/>
      <c r="T260" s="62"/>
      <c r="U260" s="62"/>
      <c r="V260" s="62"/>
      <c r="W260" s="62"/>
      <c r="X260" s="63" t="s">
        <v>1853</v>
      </c>
      <c r="Y260" s="62"/>
      <c r="Z260" s="62"/>
      <c r="AA260" s="62"/>
      <c r="AB260" s="63" t="s">
        <v>1854</v>
      </c>
    </row>
    <row r="261" spans="1:28" ht="15" customHeight="1" x14ac:dyDescent="0.25">
      <c r="A261" s="58">
        <v>251</v>
      </c>
      <c r="B261" s="66" t="s">
        <v>1855</v>
      </c>
      <c r="C261" s="67" t="s">
        <v>1856</v>
      </c>
      <c r="D261" s="59" t="s">
        <v>1857</v>
      </c>
      <c r="E261" s="66" t="s">
        <v>1855</v>
      </c>
      <c r="F261" s="60" t="s">
        <v>1858</v>
      </c>
      <c r="G261" s="62"/>
      <c r="H261" s="61">
        <v>2000</v>
      </c>
      <c r="I261" s="60" t="s">
        <v>1565</v>
      </c>
      <c r="J261" s="60" t="s">
        <v>684</v>
      </c>
      <c r="K261" s="60">
        <v>400</v>
      </c>
      <c r="L261" s="62"/>
      <c r="M261" s="60">
        <v>1</v>
      </c>
      <c r="N261" s="60">
        <v>1</v>
      </c>
      <c r="O261" s="63" t="s">
        <v>681</v>
      </c>
      <c r="P261" s="63" t="s">
        <v>1038</v>
      </c>
      <c r="Q261" s="62"/>
      <c r="R261" s="62"/>
      <c r="S261" s="62"/>
      <c r="T261" s="62"/>
      <c r="U261" s="62"/>
      <c r="V261" s="62"/>
      <c r="W261" s="62"/>
      <c r="X261" s="63" t="s">
        <v>1853</v>
      </c>
      <c r="Y261" s="62"/>
      <c r="Z261" s="62"/>
      <c r="AA261" s="62"/>
      <c r="AB261" s="63" t="s">
        <v>1854</v>
      </c>
    </row>
    <row r="262" spans="1:28" ht="15" customHeight="1" x14ac:dyDescent="0.25">
      <c r="A262" s="58">
        <v>252</v>
      </c>
      <c r="B262" s="66" t="s">
        <v>1859</v>
      </c>
      <c r="C262" s="67" t="s">
        <v>1860</v>
      </c>
      <c r="D262" s="59" t="s">
        <v>1861</v>
      </c>
      <c r="E262" s="66" t="s">
        <v>1859</v>
      </c>
      <c r="F262" s="60" t="s">
        <v>1862</v>
      </c>
      <c r="G262" s="62"/>
      <c r="H262" s="61">
        <v>2000</v>
      </c>
      <c r="I262" s="60" t="s">
        <v>1565</v>
      </c>
      <c r="J262" s="60" t="s">
        <v>684</v>
      </c>
      <c r="K262" s="60">
        <v>400</v>
      </c>
      <c r="L262" s="62"/>
      <c r="M262" s="60">
        <v>1</v>
      </c>
      <c r="N262" s="60">
        <v>1</v>
      </c>
      <c r="O262" s="63" t="s">
        <v>681</v>
      </c>
      <c r="P262" s="63" t="s">
        <v>1038</v>
      </c>
      <c r="Q262" s="62"/>
      <c r="R262" s="62"/>
      <c r="S262" s="62"/>
      <c r="T262" s="62"/>
      <c r="U262" s="62"/>
      <c r="V262" s="62"/>
      <c r="W262" s="62"/>
      <c r="X262" s="63" t="s">
        <v>1853</v>
      </c>
      <c r="Y262" s="62"/>
      <c r="Z262" s="62"/>
      <c r="AA262" s="62"/>
      <c r="AB262" s="63" t="s">
        <v>1854</v>
      </c>
    </row>
    <row r="263" spans="1:28" ht="15" customHeight="1" x14ac:dyDescent="0.25">
      <c r="A263" s="58">
        <v>253</v>
      </c>
      <c r="B263" s="66" t="s">
        <v>1863</v>
      </c>
      <c r="C263" s="67" t="s">
        <v>1864</v>
      </c>
      <c r="D263" s="59" t="s">
        <v>1865</v>
      </c>
      <c r="E263" s="66" t="s">
        <v>1863</v>
      </c>
      <c r="F263" s="60" t="s">
        <v>1866</v>
      </c>
      <c r="G263" s="62"/>
      <c r="H263" s="61">
        <v>1998</v>
      </c>
      <c r="I263" s="60" t="s">
        <v>1565</v>
      </c>
      <c r="J263" s="60" t="s">
        <v>1260</v>
      </c>
      <c r="K263" s="60">
        <v>400</v>
      </c>
      <c r="L263" s="62"/>
      <c r="M263" s="60">
        <v>1</v>
      </c>
      <c r="N263" s="60">
        <v>1</v>
      </c>
      <c r="O263" s="63" t="s">
        <v>681</v>
      </c>
      <c r="P263" s="63" t="s">
        <v>1867</v>
      </c>
      <c r="Q263" s="62"/>
      <c r="R263" s="62"/>
      <c r="S263" s="62"/>
      <c r="T263" s="62"/>
      <c r="U263" s="62"/>
      <c r="V263" s="62"/>
      <c r="W263" s="62"/>
      <c r="X263" s="63" t="s">
        <v>1867</v>
      </c>
      <c r="Y263" s="62"/>
      <c r="Z263" s="62"/>
      <c r="AA263" s="62"/>
      <c r="AB263" s="60"/>
    </row>
    <row r="264" spans="1:28" ht="15" customHeight="1" x14ac:dyDescent="0.25">
      <c r="A264" s="58">
        <v>254</v>
      </c>
      <c r="B264" s="66" t="s">
        <v>1868</v>
      </c>
      <c r="C264" s="67" t="s">
        <v>1869</v>
      </c>
      <c r="D264" s="59" t="s">
        <v>1870</v>
      </c>
      <c r="E264" s="66" t="s">
        <v>1868</v>
      </c>
      <c r="F264" s="60" t="s">
        <v>1871</v>
      </c>
      <c r="G264" s="62"/>
      <c r="H264" s="61">
        <v>1996</v>
      </c>
      <c r="I264" s="60" t="s">
        <v>1565</v>
      </c>
      <c r="J264" s="60" t="s">
        <v>1260</v>
      </c>
      <c r="K264" s="60">
        <v>400</v>
      </c>
      <c r="L264" s="62"/>
      <c r="M264" s="60">
        <v>1</v>
      </c>
      <c r="N264" s="60">
        <v>1</v>
      </c>
      <c r="O264" s="63" t="s">
        <v>681</v>
      </c>
      <c r="P264" s="63" t="s">
        <v>1867</v>
      </c>
      <c r="Q264" s="62"/>
      <c r="R264" s="62"/>
      <c r="S264" s="62"/>
      <c r="T264" s="62"/>
      <c r="U264" s="62"/>
      <c r="V264" s="62"/>
      <c r="W264" s="62"/>
      <c r="X264" s="63" t="s">
        <v>1872</v>
      </c>
      <c r="Y264" s="63" t="s">
        <v>1873</v>
      </c>
      <c r="Z264" s="62"/>
      <c r="AA264" s="62"/>
      <c r="AB264" s="60"/>
    </row>
    <row r="265" spans="1:28" ht="15" customHeight="1" x14ac:dyDescent="0.25">
      <c r="A265" s="58">
        <v>255</v>
      </c>
      <c r="B265" s="66" t="s">
        <v>1874</v>
      </c>
      <c r="C265" s="67" t="s">
        <v>1875</v>
      </c>
      <c r="D265" s="59" t="s">
        <v>1876</v>
      </c>
      <c r="E265" s="66" t="s">
        <v>1874</v>
      </c>
      <c r="F265" s="60" t="s">
        <v>1877</v>
      </c>
      <c r="G265" s="62"/>
      <c r="H265" s="61">
        <v>1996</v>
      </c>
      <c r="I265" s="60" t="s">
        <v>1565</v>
      </c>
      <c r="J265" s="60" t="s">
        <v>1260</v>
      </c>
      <c r="K265" s="60">
        <v>400</v>
      </c>
      <c r="L265" s="62"/>
      <c r="M265" s="60">
        <v>1</v>
      </c>
      <c r="N265" s="60">
        <v>1</v>
      </c>
      <c r="O265" s="63" t="s">
        <v>681</v>
      </c>
      <c r="P265" s="63" t="s">
        <v>1867</v>
      </c>
      <c r="Q265" s="62"/>
      <c r="R265" s="62"/>
      <c r="S265" s="62"/>
      <c r="T265" s="62"/>
      <c r="U265" s="62"/>
      <c r="V265" s="62"/>
      <c r="W265" s="62"/>
      <c r="X265" s="63" t="s">
        <v>1872</v>
      </c>
      <c r="Y265" s="63" t="s">
        <v>1873</v>
      </c>
      <c r="Z265" s="62"/>
      <c r="AA265" s="62"/>
      <c r="AB265" s="60"/>
    </row>
    <row r="266" spans="1:28" ht="15" customHeight="1" x14ac:dyDescent="0.25">
      <c r="A266" s="58">
        <v>256</v>
      </c>
      <c r="B266" s="66" t="s">
        <v>1878</v>
      </c>
      <c r="C266" s="67" t="s">
        <v>1879</v>
      </c>
      <c r="D266" s="59" t="s">
        <v>1880</v>
      </c>
      <c r="E266" s="66" t="s">
        <v>1878</v>
      </c>
      <c r="F266" s="60" t="s">
        <v>1881</v>
      </c>
      <c r="G266" s="62"/>
      <c r="H266" s="61">
        <v>1998</v>
      </c>
      <c r="I266" s="60" t="s">
        <v>1565</v>
      </c>
      <c r="J266" s="60" t="s">
        <v>1260</v>
      </c>
      <c r="K266" s="60">
        <v>400</v>
      </c>
      <c r="L266" s="62"/>
      <c r="M266" s="60">
        <v>1</v>
      </c>
      <c r="N266" s="60">
        <v>1</v>
      </c>
      <c r="O266" s="63" t="s">
        <v>681</v>
      </c>
      <c r="P266" s="63" t="s">
        <v>1867</v>
      </c>
      <c r="Q266" s="62"/>
      <c r="R266" s="62"/>
      <c r="S266" s="62"/>
      <c r="T266" s="62"/>
      <c r="U266" s="62"/>
      <c r="V266" s="62"/>
      <c r="W266" s="62"/>
      <c r="X266" s="63" t="s">
        <v>1867</v>
      </c>
      <c r="Y266" s="62"/>
      <c r="Z266" s="62"/>
      <c r="AA266" s="62"/>
      <c r="AB266" s="60"/>
    </row>
    <row r="267" spans="1:28" ht="15" customHeight="1" x14ac:dyDescent="0.25">
      <c r="A267" s="58">
        <v>257</v>
      </c>
      <c r="B267" s="66" t="s">
        <v>1882</v>
      </c>
      <c r="C267" s="67" t="s">
        <v>1883</v>
      </c>
      <c r="D267" s="59" t="s">
        <v>1884</v>
      </c>
      <c r="E267" s="66" t="s">
        <v>1882</v>
      </c>
      <c r="F267" s="60" t="s">
        <v>1885</v>
      </c>
      <c r="G267" s="62"/>
      <c r="H267" s="61">
        <v>1996</v>
      </c>
      <c r="I267" s="60" t="s">
        <v>1565</v>
      </c>
      <c r="J267" s="60" t="s">
        <v>1260</v>
      </c>
      <c r="K267" s="60">
        <v>400</v>
      </c>
      <c r="L267" s="62"/>
      <c r="M267" s="60">
        <v>1</v>
      </c>
      <c r="N267" s="60">
        <v>1</v>
      </c>
      <c r="O267" s="63" t="s">
        <v>681</v>
      </c>
      <c r="P267" s="63" t="s">
        <v>1867</v>
      </c>
      <c r="Q267" s="62"/>
      <c r="R267" s="62"/>
      <c r="S267" s="62"/>
      <c r="T267" s="62"/>
      <c r="U267" s="62"/>
      <c r="V267" s="62"/>
      <c r="W267" s="62"/>
      <c r="X267" s="63" t="s">
        <v>1872</v>
      </c>
      <c r="Y267" s="63" t="s">
        <v>1873</v>
      </c>
      <c r="Z267" s="62"/>
      <c r="AA267" s="62"/>
      <c r="AB267" s="60"/>
    </row>
    <row r="268" spans="1:28" ht="15" customHeight="1" x14ac:dyDescent="0.25">
      <c r="A268" s="58">
        <v>258</v>
      </c>
      <c r="B268" s="66" t="s">
        <v>1886</v>
      </c>
      <c r="C268" s="67" t="s">
        <v>1887</v>
      </c>
      <c r="D268" s="59" t="s">
        <v>1888</v>
      </c>
      <c r="E268" s="66" t="s">
        <v>1886</v>
      </c>
      <c r="F268" s="60" t="s">
        <v>1889</v>
      </c>
      <c r="G268" s="62"/>
      <c r="H268" s="61">
        <v>2011</v>
      </c>
      <c r="I268" s="60" t="s">
        <v>689</v>
      </c>
      <c r="J268" s="60" t="s">
        <v>680</v>
      </c>
      <c r="K268" s="60">
        <v>50</v>
      </c>
      <c r="L268" s="62"/>
      <c r="M268" s="60">
        <v>1</v>
      </c>
      <c r="N268" s="60">
        <v>1</v>
      </c>
      <c r="O268" s="63" t="s">
        <v>681</v>
      </c>
      <c r="P268" s="63" t="s">
        <v>788</v>
      </c>
      <c r="Q268" s="62"/>
      <c r="R268" s="62"/>
      <c r="S268" s="62"/>
      <c r="T268" s="62"/>
      <c r="U268" s="62"/>
      <c r="V268" s="62"/>
      <c r="W268" s="62"/>
      <c r="X268" s="63" t="s">
        <v>788</v>
      </c>
      <c r="Y268" s="62"/>
      <c r="Z268" s="62"/>
      <c r="AA268" s="62"/>
      <c r="AB268" s="60"/>
    </row>
    <row r="269" spans="1:28" ht="15" customHeight="1" x14ac:dyDescent="0.25">
      <c r="A269" s="58">
        <v>259</v>
      </c>
      <c r="B269" s="66" t="s">
        <v>1890</v>
      </c>
      <c r="C269" s="67" t="s">
        <v>1891</v>
      </c>
      <c r="D269" s="59" t="s">
        <v>1892</v>
      </c>
      <c r="E269" s="66" t="s">
        <v>1890</v>
      </c>
      <c r="F269" s="60" t="s">
        <v>1893</v>
      </c>
      <c r="G269" s="62"/>
      <c r="H269" s="61">
        <v>2005</v>
      </c>
      <c r="I269" s="60" t="s">
        <v>689</v>
      </c>
      <c r="J269" s="60" t="s">
        <v>699</v>
      </c>
      <c r="K269" s="60">
        <v>250</v>
      </c>
      <c r="L269" s="62"/>
      <c r="M269" s="60">
        <v>1</v>
      </c>
      <c r="N269" s="60">
        <v>1</v>
      </c>
      <c r="O269" s="63" t="s">
        <v>681</v>
      </c>
      <c r="P269" s="63" t="s">
        <v>980</v>
      </c>
      <c r="Q269" s="63" t="s">
        <v>1894</v>
      </c>
      <c r="R269" s="62"/>
      <c r="S269" s="62"/>
      <c r="T269" s="62"/>
      <c r="U269" s="62"/>
      <c r="V269" s="62"/>
      <c r="W269" s="62"/>
      <c r="X269" s="63" t="s">
        <v>980</v>
      </c>
      <c r="Y269" s="62"/>
      <c r="Z269" s="62"/>
      <c r="AA269" s="62"/>
      <c r="AB269" s="60"/>
    </row>
    <row r="270" spans="1:28" ht="15" customHeight="1" x14ac:dyDescent="0.25">
      <c r="A270" s="58">
        <v>260</v>
      </c>
      <c r="B270" s="66" t="s">
        <v>1895</v>
      </c>
      <c r="C270" s="67" t="s">
        <v>1896</v>
      </c>
      <c r="D270" s="59" t="s">
        <v>1897</v>
      </c>
      <c r="E270" s="66" t="s">
        <v>1895</v>
      </c>
      <c r="F270" s="60" t="s">
        <v>1898</v>
      </c>
      <c r="G270" s="62"/>
      <c r="H270" s="61">
        <v>2006</v>
      </c>
      <c r="I270" s="60" t="s">
        <v>689</v>
      </c>
      <c r="J270" s="60" t="s">
        <v>1283</v>
      </c>
      <c r="K270" s="60">
        <v>100</v>
      </c>
      <c r="L270" s="62"/>
      <c r="M270" s="60">
        <v>1</v>
      </c>
      <c r="N270" s="60">
        <v>1</v>
      </c>
      <c r="O270" s="63" t="s">
        <v>681</v>
      </c>
      <c r="P270" s="63" t="s">
        <v>912</v>
      </c>
      <c r="Q270" s="63" t="s">
        <v>1899</v>
      </c>
      <c r="R270" s="62"/>
      <c r="S270" s="62"/>
      <c r="T270" s="62"/>
      <c r="U270" s="62"/>
      <c r="V270" s="62"/>
      <c r="W270" s="62"/>
      <c r="X270" s="63" t="s">
        <v>912</v>
      </c>
      <c r="Y270" s="62"/>
      <c r="Z270" s="62"/>
      <c r="AA270" s="62"/>
      <c r="AB270" s="60"/>
    </row>
    <row r="271" spans="1:28" ht="15" customHeight="1" x14ac:dyDescent="0.25">
      <c r="A271" s="58">
        <v>261</v>
      </c>
      <c r="B271" s="66" t="s">
        <v>1900</v>
      </c>
      <c r="C271" s="67" t="s">
        <v>1901</v>
      </c>
      <c r="D271" s="59" t="s">
        <v>1902</v>
      </c>
      <c r="E271" s="66" t="s">
        <v>1900</v>
      </c>
      <c r="F271" s="60" t="s">
        <v>1903</v>
      </c>
      <c r="G271" s="62"/>
      <c r="H271" s="61">
        <v>2000</v>
      </c>
      <c r="I271" s="60" t="s">
        <v>1565</v>
      </c>
      <c r="J271" s="60" t="s">
        <v>684</v>
      </c>
      <c r="K271" s="60">
        <v>75</v>
      </c>
      <c r="L271" s="62"/>
      <c r="M271" s="60">
        <v>1</v>
      </c>
      <c r="N271" s="60">
        <v>1</v>
      </c>
      <c r="O271" s="63" t="s">
        <v>681</v>
      </c>
      <c r="P271" s="63" t="s">
        <v>700</v>
      </c>
      <c r="Q271" s="62"/>
      <c r="R271" s="62"/>
      <c r="S271" s="62"/>
      <c r="T271" s="62"/>
      <c r="U271" s="62"/>
      <c r="V271" s="62"/>
      <c r="W271" s="62"/>
      <c r="X271" s="63" t="s">
        <v>1904</v>
      </c>
      <c r="Y271" s="62"/>
      <c r="Z271" s="62"/>
      <c r="AA271" s="62"/>
      <c r="AB271" s="63" t="s">
        <v>1905</v>
      </c>
    </row>
    <row r="272" spans="1:28" ht="15" customHeight="1" x14ac:dyDescent="0.25">
      <c r="A272" s="58">
        <v>262</v>
      </c>
      <c r="B272" s="66" t="s">
        <v>1906</v>
      </c>
      <c r="C272" s="67" t="s">
        <v>1907</v>
      </c>
      <c r="D272" s="59" t="s">
        <v>1908</v>
      </c>
      <c r="E272" s="66" t="s">
        <v>1906</v>
      </c>
      <c r="F272" s="60" t="s">
        <v>1909</v>
      </c>
      <c r="G272" s="62"/>
      <c r="H272" s="61">
        <v>2000</v>
      </c>
      <c r="I272" s="60" t="s">
        <v>689</v>
      </c>
      <c r="J272" s="60" t="s">
        <v>684</v>
      </c>
      <c r="K272" s="60">
        <v>250</v>
      </c>
      <c r="L272" s="62"/>
      <c r="M272" s="60">
        <v>1</v>
      </c>
      <c r="N272" s="60">
        <v>1</v>
      </c>
      <c r="O272" s="63" t="s">
        <v>681</v>
      </c>
      <c r="P272" s="63" t="s">
        <v>980</v>
      </c>
      <c r="Q272" s="62"/>
      <c r="R272" s="62"/>
      <c r="S272" s="62"/>
      <c r="T272" s="62"/>
      <c r="U272" s="62"/>
      <c r="V272" s="62"/>
      <c r="W272" s="62"/>
      <c r="X272" s="63" t="s">
        <v>1910</v>
      </c>
      <c r="Y272" s="62"/>
      <c r="Z272" s="62"/>
      <c r="AA272" s="62"/>
      <c r="AB272" s="63" t="s">
        <v>1911</v>
      </c>
    </row>
    <row r="273" spans="1:28" ht="15" customHeight="1" x14ac:dyDescent="0.25">
      <c r="A273" s="58">
        <v>263</v>
      </c>
      <c r="B273" s="66" t="s">
        <v>1912</v>
      </c>
      <c r="C273" s="67" t="s">
        <v>1913</v>
      </c>
      <c r="D273" s="59" t="s">
        <v>1914</v>
      </c>
      <c r="E273" s="66" t="s">
        <v>1912</v>
      </c>
      <c r="F273" s="60" t="s">
        <v>1915</v>
      </c>
      <c r="G273" s="62"/>
      <c r="H273" s="61">
        <v>2002</v>
      </c>
      <c r="I273" s="60" t="s">
        <v>1303</v>
      </c>
      <c r="J273" s="60" t="s">
        <v>684</v>
      </c>
      <c r="K273" s="60">
        <v>160</v>
      </c>
      <c r="L273" s="62"/>
      <c r="M273" s="60">
        <v>1</v>
      </c>
      <c r="N273" s="60">
        <v>1</v>
      </c>
      <c r="O273" s="63" t="s">
        <v>681</v>
      </c>
      <c r="P273" s="63" t="s">
        <v>1228</v>
      </c>
      <c r="Q273" s="62"/>
      <c r="R273" s="62"/>
      <c r="S273" s="62"/>
      <c r="T273" s="62"/>
      <c r="U273" s="62"/>
      <c r="V273" s="62"/>
      <c r="W273" s="62"/>
      <c r="X273" s="63" t="s">
        <v>1228</v>
      </c>
      <c r="Y273" s="62"/>
      <c r="Z273" s="62"/>
      <c r="AA273" s="62"/>
      <c r="AB273" s="60"/>
    </row>
    <row r="274" spans="1:28" ht="15" customHeight="1" x14ac:dyDescent="0.25">
      <c r="A274" s="58">
        <v>264</v>
      </c>
      <c r="B274" s="66" t="s">
        <v>1916</v>
      </c>
      <c r="C274" s="67" t="s">
        <v>1917</v>
      </c>
      <c r="D274" s="59" t="s">
        <v>1918</v>
      </c>
      <c r="E274" s="66" t="s">
        <v>1916</v>
      </c>
      <c r="F274" s="60" t="s">
        <v>1919</v>
      </c>
      <c r="G274" s="62"/>
      <c r="H274" s="61">
        <v>2004</v>
      </c>
      <c r="I274" s="60" t="s">
        <v>689</v>
      </c>
      <c r="J274" s="60" t="s">
        <v>1260</v>
      </c>
      <c r="K274" s="60">
        <v>75</v>
      </c>
      <c r="L274" s="62"/>
      <c r="M274" s="60">
        <v>1</v>
      </c>
      <c r="N274" s="60">
        <v>1</v>
      </c>
      <c r="O274" s="63" t="s">
        <v>681</v>
      </c>
      <c r="P274" s="63" t="s">
        <v>700</v>
      </c>
      <c r="Q274" s="62"/>
      <c r="R274" s="62"/>
      <c r="S274" s="62"/>
      <c r="T274" s="62"/>
      <c r="U274" s="62"/>
      <c r="V274" s="62"/>
      <c r="W274" s="62"/>
      <c r="X274" s="63" t="s">
        <v>700</v>
      </c>
      <c r="Y274" s="62"/>
      <c r="Z274" s="62"/>
      <c r="AA274" s="62"/>
      <c r="AB274" s="60"/>
    </row>
    <row r="275" spans="1:28" ht="15" customHeight="1" x14ac:dyDescent="0.25">
      <c r="A275" s="58">
        <v>265</v>
      </c>
      <c r="B275" s="66" t="s">
        <v>1920</v>
      </c>
      <c r="C275" s="67" t="s">
        <v>1921</v>
      </c>
      <c r="D275" s="59" t="s">
        <v>1922</v>
      </c>
      <c r="E275" s="66" t="s">
        <v>1920</v>
      </c>
      <c r="F275" s="60" t="s">
        <v>1923</v>
      </c>
      <c r="G275" s="62"/>
      <c r="H275" s="61">
        <v>1992</v>
      </c>
      <c r="I275" s="60" t="s">
        <v>689</v>
      </c>
      <c r="J275" s="60" t="s">
        <v>1924</v>
      </c>
      <c r="K275" s="60">
        <v>400</v>
      </c>
      <c r="L275" s="62"/>
      <c r="M275" s="60">
        <v>1</v>
      </c>
      <c r="N275" s="60">
        <v>1</v>
      </c>
      <c r="O275" s="63" t="s">
        <v>681</v>
      </c>
      <c r="P275" s="63" t="s">
        <v>1038</v>
      </c>
      <c r="Q275" s="62"/>
      <c r="R275" s="62"/>
      <c r="S275" s="62"/>
      <c r="T275" s="62"/>
      <c r="U275" s="62"/>
      <c r="V275" s="62"/>
      <c r="W275" s="62"/>
      <c r="X275" s="63" t="s">
        <v>1038</v>
      </c>
      <c r="Y275" s="62"/>
      <c r="Z275" s="62"/>
      <c r="AA275" s="62"/>
      <c r="AB275" s="60"/>
    </row>
    <row r="276" spans="1:28" ht="15" customHeight="1" x14ac:dyDescent="0.25">
      <c r="A276" s="58">
        <v>266</v>
      </c>
      <c r="B276" s="66" t="s">
        <v>1925</v>
      </c>
      <c r="C276" s="67" t="s">
        <v>1926</v>
      </c>
      <c r="D276" s="59" t="s">
        <v>1927</v>
      </c>
      <c r="E276" s="66" t="s">
        <v>1925</v>
      </c>
      <c r="F276" s="60" t="s">
        <v>1928</v>
      </c>
      <c r="G276" s="62"/>
      <c r="H276" s="61">
        <v>1996</v>
      </c>
      <c r="I276" s="60" t="s">
        <v>689</v>
      </c>
      <c r="J276" s="60" t="s">
        <v>1260</v>
      </c>
      <c r="K276" s="60">
        <v>400</v>
      </c>
      <c r="L276" s="62"/>
      <c r="M276" s="60">
        <v>1</v>
      </c>
      <c r="N276" s="60">
        <v>1</v>
      </c>
      <c r="O276" s="63" t="s">
        <v>681</v>
      </c>
      <c r="P276" s="63" t="s">
        <v>1038</v>
      </c>
      <c r="Q276" s="62"/>
      <c r="R276" s="62"/>
      <c r="S276" s="62"/>
      <c r="T276" s="62"/>
      <c r="U276" s="62"/>
      <c r="V276" s="62"/>
      <c r="W276" s="62"/>
      <c r="X276" s="63" t="s">
        <v>1929</v>
      </c>
      <c r="Y276" s="63" t="s">
        <v>1873</v>
      </c>
      <c r="Z276" s="62"/>
      <c r="AA276" s="62"/>
      <c r="AB276" s="60"/>
    </row>
    <row r="277" spans="1:28" ht="15" customHeight="1" x14ac:dyDescent="0.25">
      <c r="A277" s="58">
        <v>267</v>
      </c>
      <c r="B277" s="66" t="s">
        <v>1930</v>
      </c>
      <c r="C277" s="67" t="s">
        <v>1931</v>
      </c>
      <c r="D277" s="59" t="s">
        <v>1932</v>
      </c>
      <c r="E277" s="66" t="s">
        <v>1930</v>
      </c>
      <c r="F277" s="60" t="s">
        <v>1933</v>
      </c>
      <c r="G277" s="62"/>
      <c r="H277" s="61">
        <v>2004</v>
      </c>
      <c r="I277" s="60" t="s">
        <v>689</v>
      </c>
      <c r="J277" s="60" t="s">
        <v>1049</v>
      </c>
      <c r="K277" s="60">
        <v>1000</v>
      </c>
      <c r="L277" s="62"/>
      <c r="M277" s="60">
        <v>1</v>
      </c>
      <c r="N277" s="60">
        <v>1</v>
      </c>
      <c r="O277" s="63" t="s">
        <v>681</v>
      </c>
      <c r="P277" s="63" t="s">
        <v>1934</v>
      </c>
      <c r="Q277" s="62"/>
      <c r="R277" s="62"/>
      <c r="S277" s="62"/>
      <c r="T277" s="62"/>
      <c r="U277" s="62"/>
      <c r="V277" s="62"/>
      <c r="W277" s="62"/>
      <c r="X277" s="63" t="s">
        <v>1934</v>
      </c>
      <c r="Y277" s="62"/>
      <c r="Z277" s="62"/>
      <c r="AA277" s="62"/>
      <c r="AB277" s="60"/>
    </row>
    <row r="278" spans="1:28" ht="15" customHeight="1" x14ac:dyDescent="0.25">
      <c r="A278" s="58">
        <v>268</v>
      </c>
      <c r="B278" s="66" t="s">
        <v>1935</v>
      </c>
      <c r="C278" s="67" t="s">
        <v>1936</v>
      </c>
      <c r="D278" s="59" t="s">
        <v>1937</v>
      </c>
      <c r="E278" s="66" t="s">
        <v>1935</v>
      </c>
      <c r="F278" s="60" t="s">
        <v>1938</v>
      </c>
      <c r="G278" s="62"/>
      <c r="H278" s="61">
        <v>1999</v>
      </c>
      <c r="I278" s="60" t="s">
        <v>689</v>
      </c>
      <c r="J278" s="60" t="s">
        <v>680</v>
      </c>
      <c r="K278" s="60">
        <v>1000</v>
      </c>
      <c r="L278" s="62"/>
      <c r="M278" s="60">
        <v>1</v>
      </c>
      <c r="N278" s="60">
        <v>1</v>
      </c>
      <c r="O278" s="63" t="s">
        <v>681</v>
      </c>
      <c r="P278" s="63" t="s">
        <v>1939</v>
      </c>
      <c r="Q278" s="62"/>
      <c r="R278" s="62"/>
      <c r="S278" s="62"/>
      <c r="T278" s="62"/>
      <c r="U278" s="62"/>
      <c r="V278" s="62"/>
      <c r="W278" s="62"/>
      <c r="X278" s="63" t="s">
        <v>1939</v>
      </c>
      <c r="Y278" s="62"/>
      <c r="Z278" s="62"/>
      <c r="AA278" s="62"/>
      <c r="AB278" s="60"/>
    </row>
    <row r="279" spans="1:28" ht="15" customHeight="1" x14ac:dyDescent="0.25">
      <c r="A279" s="58">
        <v>269</v>
      </c>
      <c r="B279" s="66" t="s">
        <v>1940</v>
      </c>
      <c r="C279" s="67" t="s">
        <v>1941</v>
      </c>
      <c r="D279" s="59" t="s">
        <v>1942</v>
      </c>
      <c r="E279" s="66" t="s">
        <v>1940</v>
      </c>
      <c r="F279" s="60" t="s">
        <v>1943</v>
      </c>
      <c r="G279" s="62"/>
      <c r="H279" s="61">
        <v>2001</v>
      </c>
      <c r="I279" s="60" t="s">
        <v>689</v>
      </c>
      <c r="J279" s="60" t="s">
        <v>1260</v>
      </c>
      <c r="K279" s="60">
        <v>75</v>
      </c>
      <c r="L279" s="62"/>
      <c r="M279" s="60">
        <v>1</v>
      </c>
      <c r="N279" s="60">
        <v>1</v>
      </c>
      <c r="O279" s="63" t="s">
        <v>681</v>
      </c>
      <c r="P279" s="63" t="s">
        <v>700</v>
      </c>
      <c r="Q279" s="62"/>
      <c r="R279" s="62"/>
      <c r="S279" s="62"/>
      <c r="T279" s="62"/>
      <c r="U279" s="62"/>
      <c r="V279" s="62"/>
      <c r="W279" s="62"/>
      <c r="X279" s="63" t="s">
        <v>700</v>
      </c>
      <c r="Y279" s="62"/>
      <c r="Z279" s="62"/>
      <c r="AA279" s="62"/>
      <c r="AB279" s="60"/>
    </row>
    <row r="280" spans="1:28" ht="15" customHeight="1" x14ac:dyDescent="0.25">
      <c r="A280" s="58">
        <v>270</v>
      </c>
      <c r="B280" s="66" t="s">
        <v>1944</v>
      </c>
      <c r="C280" s="67" t="s">
        <v>1945</v>
      </c>
      <c r="D280" s="59" t="s">
        <v>1946</v>
      </c>
      <c r="E280" s="66" t="s">
        <v>1944</v>
      </c>
      <c r="F280" s="60" t="s">
        <v>1947</v>
      </c>
      <c r="G280" s="62"/>
      <c r="H280" s="61">
        <v>2001</v>
      </c>
      <c r="I280" s="60" t="s">
        <v>689</v>
      </c>
      <c r="J280" s="60" t="s">
        <v>1260</v>
      </c>
      <c r="K280" s="60">
        <v>75</v>
      </c>
      <c r="L280" s="62"/>
      <c r="M280" s="60">
        <v>1</v>
      </c>
      <c r="N280" s="60">
        <v>1</v>
      </c>
      <c r="O280" s="63" t="s">
        <v>681</v>
      </c>
      <c r="P280" s="63" t="s">
        <v>700</v>
      </c>
      <c r="Q280" s="62"/>
      <c r="R280" s="62"/>
      <c r="S280" s="62"/>
      <c r="T280" s="62"/>
      <c r="U280" s="62"/>
      <c r="V280" s="62"/>
      <c r="W280" s="62"/>
      <c r="X280" s="63" t="s">
        <v>700</v>
      </c>
      <c r="Y280" s="62"/>
      <c r="Z280" s="62"/>
      <c r="AA280" s="62"/>
      <c r="AB280" s="60"/>
    </row>
    <row r="281" spans="1:28" ht="15" customHeight="1" x14ac:dyDescent="0.25">
      <c r="A281" s="58">
        <v>271</v>
      </c>
      <c r="B281" s="66" t="s">
        <v>1948</v>
      </c>
      <c r="C281" s="67" t="s">
        <v>1949</v>
      </c>
      <c r="D281" s="59" t="s">
        <v>1950</v>
      </c>
      <c r="E281" s="66" t="s">
        <v>1948</v>
      </c>
      <c r="F281" s="60" t="s">
        <v>1951</v>
      </c>
      <c r="G281" s="62"/>
      <c r="H281" s="61">
        <v>1976</v>
      </c>
      <c r="I281" s="60" t="s">
        <v>903</v>
      </c>
      <c r="J281" s="60" t="s">
        <v>1245</v>
      </c>
      <c r="K281" s="60">
        <v>25</v>
      </c>
      <c r="L281" s="62"/>
      <c r="M281" s="60">
        <v>1</v>
      </c>
      <c r="N281" s="60">
        <v>1</v>
      </c>
      <c r="O281" s="63" t="s">
        <v>681</v>
      </c>
      <c r="P281" s="63" t="s">
        <v>734</v>
      </c>
      <c r="Q281" s="62"/>
      <c r="R281" s="62"/>
      <c r="S281" s="62"/>
      <c r="T281" s="62"/>
      <c r="U281" s="62"/>
      <c r="V281" s="62"/>
      <c r="W281" s="62"/>
      <c r="X281" s="63" t="s">
        <v>734</v>
      </c>
      <c r="Y281" s="62"/>
      <c r="Z281" s="62"/>
      <c r="AA281" s="62"/>
      <c r="AB281" s="60"/>
    </row>
    <row r="282" spans="1:28" ht="15" customHeight="1" x14ac:dyDescent="0.25">
      <c r="A282" s="58">
        <v>272</v>
      </c>
      <c r="B282" s="66" t="s">
        <v>1952</v>
      </c>
      <c r="C282" s="67" t="s">
        <v>1953</v>
      </c>
      <c r="D282" s="59" t="s">
        <v>1954</v>
      </c>
      <c r="E282" s="66" t="s">
        <v>1952</v>
      </c>
      <c r="F282" s="60" t="s">
        <v>1955</v>
      </c>
      <c r="G282" s="62"/>
      <c r="H282" s="61">
        <v>2007</v>
      </c>
      <c r="I282" s="60" t="s">
        <v>689</v>
      </c>
      <c r="J282" s="60" t="s">
        <v>1283</v>
      </c>
      <c r="K282" s="60">
        <v>75</v>
      </c>
      <c r="L282" s="62"/>
      <c r="M282" s="60">
        <v>1</v>
      </c>
      <c r="N282" s="60">
        <v>1</v>
      </c>
      <c r="O282" s="63" t="s">
        <v>681</v>
      </c>
      <c r="P282" s="63" t="s">
        <v>700</v>
      </c>
      <c r="Q282" s="63" t="s">
        <v>1956</v>
      </c>
      <c r="R282" s="62"/>
      <c r="S282" s="62"/>
      <c r="T282" s="62"/>
      <c r="U282" s="62"/>
      <c r="V282" s="62"/>
      <c r="W282" s="62"/>
      <c r="X282" s="63" t="s">
        <v>700</v>
      </c>
      <c r="Y282" s="62"/>
      <c r="Z282" s="62"/>
      <c r="AA282" s="62"/>
      <c r="AB282" s="60"/>
    </row>
    <row r="283" spans="1:28" ht="15" customHeight="1" x14ac:dyDescent="0.25">
      <c r="A283" s="58">
        <v>273</v>
      </c>
      <c r="B283" s="66" t="s">
        <v>1957</v>
      </c>
      <c r="C283" s="67" t="s">
        <v>1958</v>
      </c>
      <c r="D283" s="59" t="s">
        <v>1959</v>
      </c>
      <c r="E283" s="66" t="s">
        <v>1957</v>
      </c>
      <c r="F283" s="60" t="s">
        <v>1960</v>
      </c>
      <c r="G283" s="62"/>
      <c r="H283" s="61">
        <v>2009</v>
      </c>
      <c r="I283" s="60" t="s">
        <v>689</v>
      </c>
      <c r="J283" s="60" t="s">
        <v>1283</v>
      </c>
      <c r="K283" s="60">
        <v>75</v>
      </c>
      <c r="L283" s="62"/>
      <c r="M283" s="60">
        <v>1</v>
      </c>
      <c r="N283" s="60">
        <v>1</v>
      </c>
      <c r="O283" s="63" t="s">
        <v>681</v>
      </c>
      <c r="P283" s="63" t="s">
        <v>1961</v>
      </c>
      <c r="Q283" s="62"/>
      <c r="R283" s="62"/>
      <c r="S283" s="62"/>
      <c r="T283" s="62"/>
      <c r="U283" s="62"/>
      <c r="V283" s="62"/>
      <c r="W283" s="62"/>
      <c r="X283" s="63" t="s">
        <v>1961</v>
      </c>
      <c r="Y283" s="62"/>
      <c r="Z283" s="62"/>
      <c r="AA283" s="62"/>
      <c r="AB283" s="60"/>
    </row>
    <row r="284" spans="1:28" ht="15" customHeight="1" x14ac:dyDescent="0.25">
      <c r="A284" s="58">
        <v>274</v>
      </c>
      <c r="B284" s="66" t="s">
        <v>1962</v>
      </c>
      <c r="C284" s="67" t="s">
        <v>1963</v>
      </c>
      <c r="D284" s="59" t="s">
        <v>1964</v>
      </c>
      <c r="E284" s="66" t="s">
        <v>1962</v>
      </c>
      <c r="F284" s="60" t="s">
        <v>1965</v>
      </c>
      <c r="G284" s="62"/>
      <c r="H284" s="61">
        <v>2005</v>
      </c>
      <c r="I284" s="60" t="s">
        <v>689</v>
      </c>
      <c r="J284" s="60" t="s">
        <v>699</v>
      </c>
      <c r="K284" s="60">
        <v>400</v>
      </c>
      <c r="L284" s="62"/>
      <c r="M284" s="60">
        <v>1</v>
      </c>
      <c r="N284" s="60">
        <v>1</v>
      </c>
      <c r="O284" s="63" t="s">
        <v>681</v>
      </c>
      <c r="P284" s="63" t="s">
        <v>1038</v>
      </c>
      <c r="Q284" s="62"/>
      <c r="R284" s="62"/>
      <c r="S284" s="62"/>
      <c r="T284" s="62"/>
      <c r="U284" s="62"/>
      <c r="V284" s="62"/>
      <c r="W284" s="62"/>
      <c r="X284" s="63" t="s">
        <v>1038</v>
      </c>
      <c r="Y284" s="62"/>
      <c r="Z284" s="62"/>
      <c r="AA284" s="62"/>
      <c r="AB284" s="60"/>
    </row>
    <row r="285" spans="1:28" ht="15" customHeight="1" x14ac:dyDescent="0.25">
      <c r="A285" s="58">
        <v>275</v>
      </c>
      <c r="B285" s="66" t="s">
        <v>1966</v>
      </c>
      <c r="C285" s="67" t="s">
        <v>1967</v>
      </c>
      <c r="D285" s="59" t="s">
        <v>1968</v>
      </c>
      <c r="E285" s="66" t="s">
        <v>1966</v>
      </c>
      <c r="F285" s="60" t="s">
        <v>1969</v>
      </c>
      <c r="G285" s="62"/>
      <c r="H285" s="61">
        <v>2006</v>
      </c>
      <c r="I285" s="60" t="s">
        <v>689</v>
      </c>
      <c r="J285" s="60" t="s">
        <v>684</v>
      </c>
      <c r="K285" s="60">
        <v>75</v>
      </c>
      <c r="L285" s="62"/>
      <c r="M285" s="60">
        <v>1</v>
      </c>
      <c r="N285" s="60">
        <v>1</v>
      </c>
      <c r="O285" s="63" t="s">
        <v>681</v>
      </c>
      <c r="P285" s="63" t="s">
        <v>700</v>
      </c>
      <c r="Q285" s="63" t="s">
        <v>1970</v>
      </c>
      <c r="R285" s="62"/>
      <c r="S285" s="62"/>
      <c r="T285" s="62"/>
      <c r="U285" s="62"/>
      <c r="V285" s="62"/>
      <c r="W285" s="62"/>
      <c r="X285" s="63" t="s">
        <v>700</v>
      </c>
      <c r="Y285" s="62"/>
      <c r="Z285" s="62"/>
      <c r="AA285" s="62"/>
      <c r="AB285" s="60"/>
    </row>
    <row r="286" spans="1:28" ht="15" customHeight="1" x14ac:dyDescent="0.25">
      <c r="A286" s="58">
        <v>276</v>
      </c>
      <c r="B286" s="66" t="s">
        <v>1971</v>
      </c>
      <c r="C286" s="67" t="s">
        <v>1972</v>
      </c>
      <c r="D286" s="59" t="s">
        <v>1973</v>
      </c>
      <c r="E286" s="66" t="s">
        <v>1971</v>
      </c>
      <c r="F286" s="60" t="s">
        <v>1974</v>
      </c>
      <c r="G286" s="62"/>
      <c r="H286" s="61">
        <v>2006</v>
      </c>
      <c r="I286" s="60" t="s">
        <v>689</v>
      </c>
      <c r="J286" s="60" t="s">
        <v>684</v>
      </c>
      <c r="K286" s="60">
        <v>75</v>
      </c>
      <c r="L286" s="62"/>
      <c r="M286" s="60">
        <v>1</v>
      </c>
      <c r="N286" s="60">
        <v>1</v>
      </c>
      <c r="O286" s="63" t="s">
        <v>681</v>
      </c>
      <c r="P286" s="63" t="s">
        <v>700</v>
      </c>
      <c r="Q286" s="63" t="s">
        <v>1970</v>
      </c>
      <c r="R286" s="62"/>
      <c r="S286" s="62"/>
      <c r="T286" s="62"/>
      <c r="U286" s="62"/>
      <c r="V286" s="62"/>
      <c r="W286" s="62"/>
      <c r="X286" s="63" t="s">
        <v>700</v>
      </c>
      <c r="Y286" s="62"/>
      <c r="Z286" s="62"/>
      <c r="AA286" s="62"/>
      <c r="AB286" s="60"/>
    </row>
    <row r="287" spans="1:28" ht="15" customHeight="1" x14ac:dyDescent="0.25">
      <c r="A287" s="58">
        <v>277</v>
      </c>
      <c r="B287" s="66" t="s">
        <v>1975</v>
      </c>
      <c r="C287" s="67" t="s">
        <v>1976</v>
      </c>
      <c r="D287" s="59" t="s">
        <v>1977</v>
      </c>
      <c r="E287" s="66" t="s">
        <v>1975</v>
      </c>
      <c r="F287" s="60" t="s">
        <v>1978</v>
      </c>
      <c r="G287" s="62"/>
      <c r="H287" s="61">
        <v>2006</v>
      </c>
      <c r="I287" s="62"/>
      <c r="J287" s="60" t="s">
        <v>1102</v>
      </c>
      <c r="K287" s="60">
        <v>400</v>
      </c>
      <c r="L287" s="62"/>
      <c r="M287" s="60">
        <v>1</v>
      </c>
      <c r="N287" s="60">
        <v>1</v>
      </c>
      <c r="O287" s="63" t="s">
        <v>681</v>
      </c>
      <c r="P287" s="63" t="s">
        <v>1038</v>
      </c>
      <c r="Q287" s="63" t="s">
        <v>1979</v>
      </c>
      <c r="R287" s="62"/>
      <c r="S287" s="62"/>
      <c r="T287" s="62"/>
      <c r="U287" s="62"/>
      <c r="V287" s="62"/>
      <c r="W287" s="62"/>
      <c r="X287" s="63" t="s">
        <v>1038</v>
      </c>
      <c r="Y287" s="62"/>
      <c r="Z287" s="62"/>
      <c r="AA287" s="62"/>
      <c r="AB287" s="60"/>
    </row>
    <row r="288" spans="1:28" ht="15" customHeight="1" x14ac:dyDescent="0.25">
      <c r="A288" s="58">
        <v>278</v>
      </c>
      <c r="B288" s="66" t="s">
        <v>1980</v>
      </c>
      <c r="C288" s="67" t="s">
        <v>1981</v>
      </c>
      <c r="D288" s="59" t="s">
        <v>1982</v>
      </c>
      <c r="E288" s="66" t="s">
        <v>1980</v>
      </c>
      <c r="F288" s="60" t="s">
        <v>1983</v>
      </c>
      <c r="G288" s="62"/>
      <c r="H288" s="61">
        <v>1997</v>
      </c>
      <c r="I288" s="60" t="s">
        <v>689</v>
      </c>
      <c r="J288" s="60" t="s">
        <v>1260</v>
      </c>
      <c r="K288" s="60">
        <v>100</v>
      </c>
      <c r="L288" s="62"/>
      <c r="M288" s="60">
        <v>1</v>
      </c>
      <c r="N288" s="60">
        <v>1</v>
      </c>
      <c r="O288" s="63" t="s">
        <v>681</v>
      </c>
      <c r="P288" s="63" t="s">
        <v>912</v>
      </c>
      <c r="Q288" s="62"/>
      <c r="R288" s="62"/>
      <c r="S288" s="62"/>
      <c r="T288" s="62"/>
      <c r="U288" s="62"/>
      <c r="V288" s="62"/>
      <c r="W288" s="62"/>
      <c r="X288" s="63" t="s">
        <v>912</v>
      </c>
      <c r="Y288" s="62"/>
      <c r="Z288" s="62"/>
      <c r="AA288" s="62"/>
      <c r="AB288" s="60"/>
    </row>
    <row r="289" spans="1:28" ht="15" customHeight="1" x14ac:dyDescent="0.25">
      <c r="A289" s="58">
        <v>279</v>
      </c>
      <c r="B289" s="66" t="s">
        <v>1984</v>
      </c>
      <c r="C289" s="67" t="s">
        <v>1985</v>
      </c>
      <c r="D289" s="59" t="s">
        <v>1986</v>
      </c>
      <c r="E289" s="66" t="s">
        <v>1984</v>
      </c>
      <c r="F289" s="60" t="s">
        <v>1987</v>
      </c>
      <c r="G289" s="62"/>
      <c r="H289" s="61">
        <v>2009</v>
      </c>
      <c r="I289" s="60" t="s">
        <v>689</v>
      </c>
      <c r="J289" s="60" t="s">
        <v>684</v>
      </c>
      <c r="K289" s="60">
        <v>100</v>
      </c>
      <c r="L289" s="62"/>
      <c r="M289" s="60">
        <v>1</v>
      </c>
      <c r="N289" s="60">
        <v>1</v>
      </c>
      <c r="O289" s="63" t="s">
        <v>681</v>
      </c>
      <c r="P289" s="63" t="s">
        <v>1988</v>
      </c>
      <c r="Q289" s="62"/>
      <c r="R289" s="62"/>
      <c r="S289" s="62"/>
      <c r="T289" s="62"/>
      <c r="U289" s="62"/>
      <c r="V289" s="62"/>
      <c r="W289" s="62"/>
      <c r="X289" s="63" t="s">
        <v>1988</v>
      </c>
      <c r="Y289" s="62"/>
      <c r="Z289" s="62"/>
      <c r="AA289" s="62"/>
      <c r="AB289" s="60"/>
    </row>
    <row r="290" spans="1:28" ht="15" customHeight="1" x14ac:dyDescent="0.25">
      <c r="A290" s="58">
        <v>280</v>
      </c>
      <c r="B290" s="66" t="s">
        <v>1989</v>
      </c>
      <c r="C290" s="67" t="s">
        <v>1990</v>
      </c>
      <c r="D290" s="59" t="s">
        <v>1991</v>
      </c>
      <c r="E290" s="66" t="s">
        <v>1989</v>
      </c>
      <c r="F290" s="60" t="s">
        <v>1992</v>
      </c>
      <c r="G290" s="62"/>
      <c r="H290" s="61">
        <v>2000</v>
      </c>
      <c r="I290" s="60" t="s">
        <v>689</v>
      </c>
      <c r="J290" s="60" t="s">
        <v>1283</v>
      </c>
      <c r="K290" s="60">
        <v>400</v>
      </c>
      <c r="L290" s="62"/>
      <c r="M290" s="60">
        <v>1</v>
      </c>
      <c r="N290" s="60">
        <v>1</v>
      </c>
      <c r="O290" s="63" t="s">
        <v>681</v>
      </c>
      <c r="P290" s="63" t="s">
        <v>1038</v>
      </c>
      <c r="Q290" s="62"/>
      <c r="R290" s="62"/>
      <c r="S290" s="62"/>
      <c r="T290" s="62"/>
      <c r="U290" s="62"/>
      <c r="V290" s="62"/>
      <c r="W290" s="62"/>
      <c r="X290" s="63" t="s">
        <v>1993</v>
      </c>
      <c r="Y290" s="62"/>
      <c r="Z290" s="62"/>
      <c r="AA290" s="62"/>
      <c r="AB290" s="63" t="s">
        <v>1994</v>
      </c>
    </row>
    <row r="291" spans="1:28" ht="15" customHeight="1" x14ac:dyDescent="0.25">
      <c r="A291" s="58">
        <v>281</v>
      </c>
      <c r="B291" s="66" t="s">
        <v>1995</v>
      </c>
      <c r="C291" s="67" t="s">
        <v>1996</v>
      </c>
      <c r="D291" s="59" t="s">
        <v>1997</v>
      </c>
      <c r="E291" s="66" t="s">
        <v>1995</v>
      </c>
      <c r="F291" s="60" t="s">
        <v>1998</v>
      </c>
      <c r="G291" s="62"/>
      <c r="H291" s="61">
        <v>2007</v>
      </c>
      <c r="I291" s="60" t="s">
        <v>689</v>
      </c>
      <c r="J291" s="60" t="s">
        <v>1283</v>
      </c>
      <c r="K291" s="60">
        <v>250</v>
      </c>
      <c r="L291" s="62"/>
      <c r="M291" s="60">
        <v>1</v>
      </c>
      <c r="N291" s="60">
        <v>1</v>
      </c>
      <c r="O291" s="63" t="s">
        <v>681</v>
      </c>
      <c r="P291" s="63" t="s">
        <v>980</v>
      </c>
      <c r="Q291" s="63" t="s">
        <v>1999</v>
      </c>
      <c r="R291" s="62"/>
      <c r="S291" s="62"/>
      <c r="T291" s="62"/>
      <c r="U291" s="62"/>
      <c r="V291" s="62"/>
      <c r="W291" s="62"/>
      <c r="X291" s="63" t="s">
        <v>980</v>
      </c>
      <c r="Y291" s="62"/>
      <c r="Z291" s="62"/>
      <c r="AA291" s="62"/>
      <c r="AB291" s="60"/>
    </row>
    <row r="292" spans="1:28" ht="15" customHeight="1" x14ac:dyDescent="0.25">
      <c r="A292" s="58">
        <v>282</v>
      </c>
      <c r="B292" s="66" t="s">
        <v>2000</v>
      </c>
      <c r="C292" s="67" t="s">
        <v>2001</v>
      </c>
      <c r="D292" s="59" t="s">
        <v>2002</v>
      </c>
      <c r="E292" s="66" t="s">
        <v>2000</v>
      </c>
      <c r="F292" s="60" t="s">
        <v>2003</v>
      </c>
      <c r="G292" s="62"/>
      <c r="H292" s="61">
        <v>2005</v>
      </c>
      <c r="I292" s="60" t="s">
        <v>689</v>
      </c>
      <c r="J292" s="60" t="s">
        <v>1283</v>
      </c>
      <c r="K292" s="60">
        <v>75</v>
      </c>
      <c r="L292" s="62"/>
      <c r="M292" s="60">
        <v>1</v>
      </c>
      <c r="N292" s="60">
        <v>1</v>
      </c>
      <c r="O292" s="63" t="s">
        <v>681</v>
      </c>
      <c r="P292" s="63" t="s">
        <v>700</v>
      </c>
      <c r="Q292" s="62"/>
      <c r="R292" s="62"/>
      <c r="S292" s="62"/>
      <c r="T292" s="62"/>
      <c r="U292" s="62"/>
      <c r="V292" s="62"/>
      <c r="W292" s="62"/>
      <c r="X292" s="63" t="s">
        <v>700</v>
      </c>
      <c r="Y292" s="62"/>
      <c r="Z292" s="62"/>
      <c r="AA292" s="62"/>
      <c r="AB292" s="60"/>
    </row>
    <row r="293" spans="1:28" ht="15" customHeight="1" x14ac:dyDescent="0.25">
      <c r="A293" s="58">
        <v>283</v>
      </c>
      <c r="B293" s="66" t="s">
        <v>2004</v>
      </c>
      <c r="C293" s="67" t="s">
        <v>2005</v>
      </c>
      <c r="D293" s="59" t="s">
        <v>2006</v>
      </c>
      <c r="E293" s="66" t="s">
        <v>2004</v>
      </c>
      <c r="F293" s="60" t="s">
        <v>2007</v>
      </c>
      <c r="G293" s="62"/>
      <c r="H293" s="61">
        <v>2005</v>
      </c>
      <c r="I293" s="60" t="s">
        <v>689</v>
      </c>
      <c r="J293" s="60" t="s">
        <v>1283</v>
      </c>
      <c r="K293" s="60">
        <v>75</v>
      </c>
      <c r="L293" s="62"/>
      <c r="M293" s="60">
        <v>1</v>
      </c>
      <c r="N293" s="60">
        <v>1</v>
      </c>
      <c r="O293" s="63" t="s">
        <v>681</v>
      </c>
      <c r="P293" s="63" t="s">
        <v>700</v>
      </c>
      <c r="Q293" s="62"/>
      <c r="R293" s="62"/>
      <c r="S293" s="62"/>
      <c r="T293" s="62"/>
      <c r="U293" s="62"/>
      <c r="V293" s="62"/>
      <c r="W293" s="62"/>
      <c r="X293" s="63" t="s">
        <v>700</v>
      </c>
      <c r="Y293" s="62"/>
      <c r="Z293" s="62"/>
      <c r="AA293" s="62"/>
      <c r="AB293" s="60"/>
    </row>
    <row r="294" spans="1:28" ht="15" customHeight="1" x14ac:dyDescent="0.25">
      <c r="A294" s="58">
        <v>284</v>
      </c>
      <c r="B294" s="66" t="s">
        <v>2008</v>
      </c>
      <c r="C294" s="67" t="s">
        <v>2009</v>
      </c>
      <c r="D294" s="59" t="s">
        <v>2010</v>
      </c>
      <c r="E294" s="66" t="s">
        <v>2008</v>
      </c>
      <c r="F294" s="60" t="s">
        <v>2011</v>
      </c>
      <c r="G294" s="62"/>
      <c r="H294" s="61">
        <v>2000</v>
      </c>
      <c r="I294" s="60" t="s">
        <v>689</v>
      </c>
      <c r="J294" s="60" t="s">
        <v>1411</v>
      </c>
      <c r="K294" s="60">
        <v>400</v>
      </c>
      <c r="L294" s="62"/>
      <c r="M294" s="60">
        <v>1</v>
      </c>
      <c r="N294" s="60">
        <v>1</v>
      </c>
      <c r="O294" s="63" t="s">
        <v>681</v>
      </c>
      <c r="P294" s="63" t="s">
        <v>1038</v>
      </c>
      <c r="Q294" s="62"/>
      <c r="R294" s="62"/>
      <c r="S294" s="62"/>
      <c r="T294" s="62"/>
      <c r="U294" s="62"/>
      <c r="V294" s="62"/>
      <c r="W294" s="62"/>
      <c r="X294" s="63" t="s">
        <v>1038</v>
      </c>
      <c r="Y294" s="62"/>
      <c r="Z294" s="62"/>
      <c r="AA294" s="62"/>
      <c r="AB294" s="60"/>
    </row>
    <row r="295" spans="1:28" ht="15" customHeight="1" x14ac:dyDescent="0.25">
      <c r="A295" s="58">
        <v>285</v>
      </c>
      <c r="B295" s="66" t="s">
        <v>2012</v>
      </c>
      <c r="C295" s="67" t="s">
        <v>2013</v>
      </c>
      <c r="D295" s="59" t="s">
        <v>2014</v>
      </c>
      <c r="E295" s="66" t="s">
        <v>2012</v>
      </c>
      <c r="F295" s="60" t="s">
        <v>2015</v>
      </c>
      <c r="G295" s="62"/>
      <c r="H295" s="61">
        <v>1998</v>
      </c>
      <c r="I295" s="60" t="s">
        <v>689</v>
      </c>
      <c r="J295" s="60" t="s">
        <v>1260</v>
      </c>
      <c r="K295" s="60">
        <v>400</v>
      </c>
      <c r="L295" s="62"/>
      <c r="M295" s="60">
        <v>1</v>
      </c>
      <c r="N295" s="60">
        <v>1</v>
      </c>
      <c r="O295" s="63" t="s">
        <v>681</v>
      </c>
      <c r="P295" s="63" t="s">
        <v>1038</v>
      </c>
      <c r="Q295" s="62"/>
      <c r="R295" s="62"/>
      <c r="S295" s="62"/>
      <c r="T295" s="62"/>
      <c r="U295" s="62"/>
      <c r="V295" s="62"/>
      <c r="W295" s="62"/>
      <c r="X295" s="63" t="s">
        <v>1038</v>
      </c>
      <c r="Y295" s="62"/>
      <c r="Z295" s="62"/>
      <c r="AA295" s="62"/>
      <c r="AB295" s="60"/>
    </row>
    <row r="296" spans="1:28" ht="15" customHeight="1" x14ac:dyDescent="0.25">
      <c r="A296" s="58">
        <v>286</v>
      </c>
      <c r="B296" s="66" t="s">
        <v>2016</v>
      </c>
      <c r="C296" s="67" t="s">
        <v>2017</v>
      </c>
      <c r="D296" s="59" t="s">
        <v>2018</v>
      </c>
      <c r="E296" s="66" t="s">
        <v>2016</v>
      </c>
      <c r="F296" s="60" t="s">
        <v>2019</v>
      </c>
      <c r="G296" s="62"/>
      <c r="H296" s="61">
        <v>2009</v>
      </c>
      <c r="I296" s="60" t="s">
        <v>689</v>
      </c>
      <c r="J296" s="60" t="s">
        <v>1283</v>
      </c>
      <c r="K296" s="60">
        <v>250</v>
      </c>
      <c r="L296" s="62"/>
      <c r="M296" s="60">
        <v>1</v>
      </c>
      <c r="N296" s="60">
        <v>1</v>
      </c>
      <c r="O296" s="63" t="s">
        <v>681</v>
      </c>
      <c r="P296" s="63" t="s">
        <v>2020</v>
      </c>
      <c r="Q296" s="62"/>
      <c r="R296" s="62"/>
      <c r="S296" s="62"/>
      <c r="T296" s="62"/>
      <c r="U296" s="62"/>
      <c r="V296" s="62"/>
      <c r="W296" s="62"/>
      <c r="X296" s="63" t="s">
        <v>2020</v>
      </c>
      <c r="Y296" s="62"/>
      <c r="Z296" s="62"/>
      <c r="AA296" s="62"/>
      <c r="AB296" s="60"/>
    </row>
    <row r="297" spans="1:28" ht="15" customHeight="1" x14ac:dyDescent="0.25">
      <c r="A297" s="58">
        <v>287</v>
      </c>
      <c r="B297" s="66" t="s">
        <v>2021</v>
      </c>
      <c r="C297" s="67" t="s">
        <v>2022</v>
      </c>
      <c r="D297" s="59" t="s">
        <v>2023</v>
      </c>
      <c r="E297" s="66" t="s">
        <v>2021</v>
      </c>
      <c r="F297" s="60" t="s">
        <v>2024</v>
      </c>
      <c r="G297" s="62"/>
      <c r="H297" s="61">
        <v>2003</v>
      </c>
      <c r="I297" s="60" t="s">
        <v>689</v>
      </c>
      <c r="J297" s="60" t="s">
        <v>684</v>
      </c>
      <c r="K297" s="60">
        <v>75</v>
      </c>
      <c r="L297" s="62"/>
      <c r="M297" s="60">
        <v>1</v>
      </c>
      <c r="N297" s="60">
        <v>1</v>
      </c>
      <c r="O297" s="63" t="s">
        <v>681</v>
      </c>
      <c r="P297" s="63" t="s">
        <v>700</v>
      </c>
      <c r="Q297" s="62"/>
      <c r="R297" s="62"/>
      <c r="S297" s="62"/>
      <c r="T297" s="62"/>
      <c r="U297" s="62"/>
      <c r="V297" s="62"/>
      <c r="W297" s="62"/>
      <c r="X297" s="63" t="s">
        <v>700</v>
      </c>
      <c r="Y297" s="62"/>
      <c r="Z297" s="62"/>
      <c r="AA297" s="62"/>
      <c r="AB297" s="60"/>
    </row>
    <row r="298" spans="1:28" ht="15" customHeight="1" x14ac:dyDescent="0.25">
      <c r="A298" s="58">
        <v>288</v>
      </c>
      <c r="B298" s="66" t="s">
        <v>2025</v>
      </c>
      <c r="C298" s="67" t="s">
        <v>2026</v>
      </c>
      <c r="D298" s="59" t="s">
        <v>2027</v>
      </c>
      <c r="E298" s="66" t="s">
        <v>2025</v>
      </c>
      <c r="F298" s="60" t="s">
        <v>2028</v>
      </c>
      <c r="G298" s="62"/>
      <c r="H298" s="61">
        <v>2004</v>
      </c>
      <c r="I298" s="60" t="s">
        <v>689</v>
      </c>
      <c r="J298" s="60" t="s">
        <v>684</v>
      </c>
      <c r="K298" s="60">
        <v>400</v>
      </c>
      <c r="L298" s="62"/>
      <c r="M298" s="60">
        <v>1</v>
      </c>
      <c r="N298" s="60">
        <v>1</v>
      </c>
      <c r="O298" s="63" t="s">
        <v>681</v>
      </c>
      <c r="P298" s="63" t="s">
        <v>1038</v>
      </c>
      <c r="Q298" s="62"/>
      <c r="R298" s="62"/>
      <c r="S298" s="62"/>
      <c r="T298" s="62"/>
      <c r="U298" s="62"/>
      <c r="V298" s="62"/>
      <c r="W298" s="62"/>
      <c r="X298" s="63" t="s">
        <v>2029</v>
      </c>
      <c r="Y298" s="62"/>
      <c r="Z298" s="62"/>
      <c r="AA298" s="62"/>
      <c r="AB298" s="63" t="s">
        <v>2030</v>
      </c>
    </row>
    <row r="299" spans="1:28" ht="15" customHeight="1" x14ac:dyDescent="0.25">
      <c r="A299" s="58">
        <v>289</v>
      </c>
      <c r="B299" s="66" t="s">
        <v>2031</v>
      </c>
      <c r="C299" s="67" t="s">
        <v>2032</v>
      </c>
      <c r="D299" s="59" t="s">
        <v>2033</v>
      </c>
      <c r="E299" s="66" t="s">
        <v>2031</v>
      </c>
      <c r="F299" s="60" t="s">
        <v>2034</v>
      </c>
      <c r="G299" s="62"/>
      <c r="H299" s="61">
        <v>2006</v>
      </c>
      <c r="I299" s="60" t="s">
        <v>689</v>
      </c>
      <c r="J299" s="60" t="s">
        <v>1283</v>
      </c>
      <c r="K299" s="60">
        <v>75</v>
      </c>
      <c r="L299" s="62"/>
      <c r="M299" s="60">
        <v>1</v>
      </c>
      <c r="N299" s="60">
        <v>1</v>
      </c>
      <c r="O299" s="63" t="s">
        <v>681</v>
      </c>
      <c r="P299" s="63" t="s">
        <v>700</v>
      </c>
      <c r="Q299" s="63" t="s">
        <v>2035</v>
      </c>
      <c r="R299" s="62"/>
      <c r="S299" s="62"/>
      <c r="T299" s="62"/>
      <c r="U299" s="62"/>
      <c r="V299" s="62"/>
      <c r="W299" s="62"/>
      <c r="X299" s="63" t="s">
        <v>700</v>
      </c>
      <c r="Y299" s="62"/>
      <c r="Z299" s="62"/>
      <c r="AA299" s="62"/>
      <c r="AB299" s="60"/>
    </row>
    <row r="300" spans="1:28" ht="15" customHeight="1" x14ac:dyDescent="0.25">
      <c r="A300" s="58">
        <v>290</v>
      </c>
      <c r="B300" s="66" t="s">
        <v>2036</v>
      </c>
      <c r="C300" s="67" t="s">
        <v>2037</v>
      </c>
      <c r="D300" s="59" t="s">
        <v>2038</v>
      </c>
      <c r="E300" s="66" t="s">
        <v>2036</v>
      </c>
      <c r="F300" s="60" t="s">
        <v>2039</v>
      </c>
      <c r="G300" s="62"/>
      <c r="H300" s="61">
        <v>2008</v>
      </c>
      <c r="I300" s="60" t="s">
        <v>689</v>
      </c>
      <c r="J300" s="60" t="s">
        <v>1283</v>
      </c>
      <c r="K300" s="60">
        <v>75</v>
      </c>
      <c r="L300" s="62"/>
      <c r="M300" s="60">
        <v>1</v>
      </c>
      <c r="N300" s="60">
        <v>1</v>
      </c>
      <c r="O300" s="63" t="s">
        <v>681</v>
      </c>
      <c r="P300" s="63" t="s">
        <v>700</v>
      </c>
      <c r="Q300" s="63" t="s">
        <v>2040</v>
      </c>
      <c r="R300" s="62"/>
      <c r="S300" s="62"/>
      <c r="T300" s="62"/>
      <c r="U300" s="62"/>
      <c r="V300" s="62"/>
      <c r="W300" s="62"/>
      <c r="X300" s="63" t="s">
        <v>1705</v>
      </c>
      <c r="Y300" s="62"/>
      <c r="Z300" s="62"/>
      <c r="AA300" s="62"/>
      <c r="AB300" s="63" t="s">
        <v>1706</v>
      </c>
    </row>
    <row r="301" spans="1:28" ht="15" customHeight="1" x14ac:dyDescent="0.25">
      <c r="A301" s="58">
        <v>291</v>
      </c>
      <c r="B301" s="66" t="s">
        <v>2041</v>
      </c>
      <c r="C301" s="67" t="s">
        <v>2042</v>
      </c>
      <c r="D301" s="59" t="s">
        <v>2043</v>
      </c>
      <c r="E301" s="66" t="s">
        <v>2041</v>
      </c>
      <c r="F301" s="60" t="s">
        <v>2044</v>
      </c>
      <c r="G301" s="62"/>
      <c r="H301" s="61">
        <v>2006</v>
      </c>
      <c r="I301" s="60" t="s">
        <v>689</v>
      </c>
      <c r="J301" s="60" t="s">
        <v>684</v>
      </c>
      <c r="K301" s="60">
        <v>50</v>
      </c>
      <c r="L301" s="62"/>
      <c r="M301" s="60">
        <v>1</v>
      </c>
      <c r="N301" s="60">
        <v>1</v>
      </c>
      <c r="O301" s="63" t="s">
        <v>681</v>
      </c>
      <c r="P301" s="63" t="s">
        <v>788</v>
      </c>
      <c r="Q301" s="63" t="s">
        <v>2045</v>
      </c>
      <c r="R301" s="62"/>
      <c r="S301" s="62"/>
      <c r="T301" s="62"/>
      <c r="U301" s="62"/>
      <c r="V301" s="62"/>
      <c r="W301" s="62"/>
      <c r="X301" s="63" t="s">
        <v>788</v>
      </c>
      <c r="Y301" s="62"/>
      <c r="Z301" s="62"/>
      <c r="AA301" s="62"/>
      <c r="AB301" s="60"/>
    </row>
    <row r="302" spans="1:28" ht="15" customHeight="1" x14ac:dyDescent="0.25">
      <c r="A302" s="58">
        <v>292</v>
      </c>
      <c r="B302" s="66" t="s">
        <v>2046</v>
      </c>
      <c r="C302" s="67" t="s">
        <v>2047</v>
      </c>
      <c r="D302" s="59" t="s">
        <v>2048</v>
      </c>
      <c r="E302" s="66" t="s">
        <v>2046</v>
      </c>
      <c r="F302" s="60" t="s">
        <v>2049</v>
      </c>
      <c r="G302" s="62"/>
      <c r="H302" s="61">
        <v>2006</v>
      </c>
      <c r="I302" s="60" t="s">
        <v>689</v>
      </c>
      <c r="J302" s="60" t="s">
        <v>684</v>
      </c>
      <c r="K302" s="60">
        <v>50</v>
      </c>
      <c r="L302" s="62"/>
      <c r="M302" s="60">
        <v>1</v>
      </c>
      <c r="N302" s="60">
        <v>1</v>
      </c>
      <c r="O302" s="63" t="s">
        <v>681</v>
      </c>
      <c r="P302" s="63" t="s">
        <v>788</v>
      </c>
      <c r="Q302" s="63" t="s">
        <v>2045</v>
      </c>
      <c r="R302" s="62"/>
      <c r="S302" s="62"/>
      <c r="T302" s="62"/>
      <c r="U302" s="62"/>
      <c r="V302" s="62"/>
      <c r="W302" s="62"/>
      <c r="X302" s="63" t="s">
        <v>788</v>
      </c>
      <c r="Y302" s="62"/>
      <c r="Z302" s="62"/>
      <c r="AA302" s="62"/>
      <c r="AB302" s="60"/>
    </row>
    <row r="303" spans="1:28" ht="15" customHeight="1" x14ac:dyDescent="0.25">
      <c r="A303" s="58">
        <v>293</v>
      </c>
      <c r="B303" s="66" t="s">
        <v>2050</v>
      </c>
      <c r="C303" s="67" t="s">
        <v>2051</v>
      </c>
      <c r="D303" s="59" t="s">
        <v>2052</v>
      </c>
      <c r="E303" s="66" t="s">
        <v>2050</v>
      </c>
      <c r="F303" s="60" t="s">
        <v>2053</v>
      </c>
      <c r="G303" s="62"/>
      <c r="H303" s="61">
        <v>2006</v>
      </c>
      <c r="I303" s="60" t="s">
        <v>689</v>
      </c>
      <c r="J303" s="60" t="s">
        <v>684</v>
      </c>
      <c r="K303" s="60">
        <v>50</v>
      </c>
      <c r="L303" s="62"/>
      <c r="M303" s="60">
        <v>1</v>
      </c>
      <c r="N303" s="60">
        <v>1</v>
      </c>
      <c r="O303" s="63" t="s">
        <v>681</v>
      </c>
      <c r="P303" s="63" t="s">
        <v>788</v>
      </c>
      <c r="Q303" s="63" t="s">
        <v>2045</v>
      </c>
      <c r="R303" s="62"/>
      <c r="S303" s="62"/>
      <c r="T303" s="62"/>
      <c r="U303" s="62"/>
      <c r="V303" s="62"/>
      <c r="W303" s="62"/>
      <c r="X303" s="63" t="s">
        <v>788</v>
      </c>
      <c r="Y303" s="62"/>
      <c r="Z303" s="62"/>
      <c r="AA303" s="62"/>
      <c r="AB303" s="60"/>
    </row>
    <row r="304" spans="1:28" ht="15" customHeight="1" x14ac:dyDescent="0.25">
      <c r="A304" s="58">
        <v>294</v>
      </c>
      <c r="B304" s="66" t="s">
        <v>2054</v>
      </c>
      <c r="C304" s="67" t="s">
        <v>2055</v>
      </c>
      <c r="D304" s="59" t="s">
        <v>2056</v>
      </c>
      <c r="E304" s="66" t="s">
        <v>2054</v>
      </c>
      <c r="F304" s="60" t="s">
        <v>2057</v>
      </c>
      <c r="G304" s="62"/>
      <c r="H304" s="61">
        <v>2002</v>
      </c>
      <c r="I304" s="60" t="s">
        <v>689</v>
      </c>
      <c r="J304" s="60" t="s">
        <v>684</v>
      </c>
      <c r="K304" s="60">
        <v>75</v>
      </c>
      <c r="L304" s="62"/>
      <c r="M304" s="60">
        <v>1</v>
      </c>
      <c r="N304" s="60">
        <v>1</v>
      </c>
      <c r="O304" s="63" t="s">
        <v>681</v>
      </c>
      <c r="P304" s="63" t="s">
        <v>700</v>
      </c>
      <c r="Q304" s="62"/>
      <c r="R304" s="62"/>
      <c r="S304" s="62"/>
      <c r="T304" s="62"/>
      <c r="U304" s="62"/>
      <c r="V304" s="62"/>
      <c r="W304" s="62"/>
      <c r="X304" s="63" t="s">
        <v>700</v>
      </c>
      <c r="Y304" s="62"/>
      <c r="Z304" s="62"/>
      <c r="AA304" s="62"/>
      <c r="AB304" s="60"/>
    </row>
    <row r="305" spans="1:28" ht="15" customHeight="1" x14ac:dyDescent="0.25">
      <c r="A305" s="58">
        <v>295</v>
      </c>
      <c r="B305" s="66" t="s">
        <v>2058</v>
      </c>
      <c r="C305" s="67" t="s">
        <v>2059</v>
      </c>
      <c r="D305" s="59" t="s">
        <v>2060</v>
      </c>
      <c r="E305" s="66" t="s">
        <v>2058</v>
      </c>
      <c r="F305" s="60" t="s">
        <v>2061</v>
      </c>
      <c r="G305" s="62"/>
      <c r="H305" s="61">
        <v>1999</v>
      </c>
      <c r="I305" s="60" t="s">
        <v>689</v>
      </c>
      <c r="J305" s="62"/>
      <c r="K305" s="60">
        <v>75</v>
      </c>
      <c r="L305" s="62"/>
      <c r="M305" s="60">
        <v>1</v>
      </c>
      <c r="N305" s="60">
        <v>1</v>
      </c>
      <c r="O305" s="63" t="s">
        <v>681</v>
      </c>
      <c r="P305" s="63" t="s">
        <v>700</v>
      </c>
      <c r="Q305" s="62"/>
      <c r="R305" s="62"/>
      <c r="S305" s="62"/>
      <c r="T305" s="62"/>
      <c r="U305" s="62"/>
      <c r="V305" s="62"/>
      <c r="W305" s="62"/>
      <c r="X305" s="63" t="s">
        <v>700</v>
      </c>
      <c r="Y305" s="62"/>
      <c r="Z305" s="62"/>
      <c r="AA305" s="62"/>
      <c r="AB305" s="60"/>
    </row>
    <row r="306" spans="1:28" ht="15" customHeight="1" x14ac:dyDescent="0.25">
      <c r="A306" s="58">
        <v>296</v>
      </c>
      <c r="B306" s="66" t="s">
        <v>2062</v>
      </c>
      <c r="C306" s="67" t="s">
        <v>2063</v>
      </c>
      <c r="D306" s="59" t="s">
        <v>2064</v>
      </c>
      <c r="E306" s="66" t="s">
        <v>2062</v>
      </c>
      <c r="F306" s="60" t="s">
        <v>2065</v>
      </c>
      <c r="G306" s="62"/>
      <c r="H306" s="61">
        <v>2006</v>
      </c>
      <c r="I306" s="60" t="s">
        <v>689</v>
      </c>
      <c r="J306" s="60" t="s">
        <v>699</v>
      </c>
      <c r="K306" s="60">
        <v>400</v>
      </c>
      <c r="L306" s="62"/>
      <c r="M306" s="60">
        <v>1</v>
      </c>
      <c r="N306" s="60">
        <v>1</v>
      </c>
      <c r="O306" s="63" t="s">
        <v>681</v>
      </c>
      <c r="P306" s="63" t="s">
        <v>1038</v>
      </c>
      <c r="Q306" s="62"/>
      <c r="R306" s="62"/>
      <c r="S306" s="62"/>
      <c r="T306" s="62"/>
      <c r="U306" s="62"/>
      <c r="V306" s="62"/>
      <c r="W306" s="62"/>
      <c r="X306" s="63" t="s">
        <v>1038</v>
      </c>
      <c r="Y306" s="62"/>
      <c r="Z306" s="62"/>
      <c r="AA306" s="62"/>
      <c r="AB306" s="60"/>
    </row>
    <row r="307" spans="1:28" ht="15" customHeight="1" x14ac:dyDescent="0.25">
      <c r="A307" s="58">
        <v>297</v>
      </c>
      <c r="B307" s="66" t="s">
        <v>2066</v>
      </c>
      <c r="C307" s="67" t="s">
        <v>2067</v>
      </c>
      <c r="D307" s="59" t="s">
        <v>2068</v>
      </c>
      <c r="E307" s="66" t="s">
        <v>2066</v>
      </c>
      <c r="F307" s="60" t="s">
        <v>2069</v>
      </c>
      <c r="G307" s="62"/>
      <c r="H307" s="61">
        <v>2004</v>
      </c>
      <c r="I307" s="60" t="s">
        <v>689</v>
      </c>
      <c r="J307" s="60" t="s">
        <v>684</v>
      </c>
      <c r="K307" s="60">
        <v>250</v>
      </c>
      <c r="L307" s="62"/>
      <c r="M307" s="60">
        <v>1</v>
      </c>
      <c r="N307" s="60">
        <v>1</v>
      </c>
      <c r="O307" s="63" t="s">
        <v>681</v>
      </c>
      <c r="P307" s="63" t="s">
        <v>980</v>
      </c>
      <c r="Q307" s="62"/>
      <c r="R307" s="62"/>
      <c r="S307" s="62"/>
      <c r="T307" s="62"/>
      <c r="U307" s="62"/>
      <c r="V307" s="62"/>
      <c r="W307" s="62"/>
      <c r="X307" s="63" t="s">
        <v>980</v>
      </c>
      <c r="Y307" s="62"/>
      <c r="Z307" s="62"/>
      <c r="AA307" s="62"/>
      <c r="AB307" s="60"/>
    </row>
    <row r="308" spans="1:28" ht="15" customHeight="1" x14ac:dyDescent="0.25">
      <c r="A308" s="58">
        <v>298</v>
      </c>
      <c r="B308" s="66" t="s">
        <v>2070</v>
      </c>
      <c r="C308" s="67" t="s">
        <v>2071</v>
      </c>
      <c r="D308" s="59" t="s">
        <v>2072</v>
      </c>
      <c r="E308" s="66" t="s">
        <v>2070</v>
      </c>
      <c r="F308" s="60" t="s">
        <v>2073</v>
      </c>
      <c r="G308" s="62"/>
      <c r="H308" s="61">
        <v>2003</v>
      </c>
      <c r="I308" s="60" t="s">
        <v>1303</v>
      </c>
      <c r="J308" s="60" t="s">
        <v>688</v>
      </c>
      <c r="K308" s="60">
        <v>75</v>
      </c>
      <c r="L308" s="62"/>
      <c r="M308" s="60">
        <v>1</v>
      </c>
      <c r="N308" s="60">
        <v>1</v>
      </c>
      <c r="O308" s="63" t="s">
        <v>681</v>
      </c>
      <c r="P308" s="63" t="s">
        <v>700</v>
      </c>
      <c r="Q308" s="62"/>
      <c r="R308" s="62"/>
      <c r="S308" s="62"/>
      <c r="T308" s="62"/>
      <c r="U308" s="62"/>
      <c r="V308" s="62"/>
      <c r="W308" s="62"/>
      <c r="X308" s="63" t="s">
        <v>2074</v>
      </c>
      <c r="Y308" s="63" t="s">
        <v>2075</v>
      </c>
      <c r="Z308" s="62"/>
      <c r="AA308" s="62"/>
      <c r="AB308" s="60"/>
    </row>
    <row r="309" spans="1:28" ht="15" customHeight="1" x14ac:dyDescent="0.25">
      <c r="A309" s="58">
        <v>299</v>
      </c>
      <c r="B309" s="66" t="s">
        <v>2076</v>
      </c>
      <c r="C309" s="67" t="s">
        <v>2077</v>
      </c>
      <c r="D309" s="59" t="s">
        <v>2078</v>
      </c>
      <c r="E309" s="66" t="s">
        <v>2076</v>
      </c>
      <c r="F309" s="60" t="s">
        <v>2079</v>
      </c>
      <c r="G309" s="62"/>
      <c r="H309" s="61">
        <v>2003</v>
      </c>
      <c r="I309" s="60" t="s">
        <v>1303</v>
      </c>
      <c r="J309" s="60" t="s">
        <v>688</v>
      </c>
      <c r="K309" s="60">
        <v>400</v>
      </c>
      <c r="L309" s="62"/>
      <c r="M309" s="60">
        <v>1</v>
      </c>
      <c r="N309" s="60">
        <v>1</v>
      </c>
      <c r="O309" s="63" t="s">
        <v>681</v>
      </c>
      <c r="P309" s="63" t="s">
        <v>1038</v>
      </c>
      <c r="Q309" s="62"/>
      <c r="R309" s="62"/>
      <c r="S309" s="62"/>
      <c r="T309" s="62"/>
      <c r="U309" s="62"/>
      <c r="V309" s="62"/>
      <c r="W309" s="62"/>
      <c r="X309" s="63" t="s">
        <v>1038</v>
      </c>
      <c r="Y309" s="62"/>
      <c r="Z309" s="62"/>
      <c r="AA309" s="62"/>
      <c r="AB309" s="60"/>
    </row>
    <row r="310" spans="1:28" ht="15" customHeight="1" x14ac:dyDescent="0.25">
      <c r="A310" s="58">
        <v>300</v>
      </c>
      <c r="B310" s="66" t="s">
        <v>2080</v>
      </c>
      <c r="C310" s="67" t="s">
        <v>2081</v>
      </c>
      <c r="D310" s="59" t="s">
        <v>2082</v>
      </c>
      <c r="E310" s="66" t="s">
        <v>2080</v>
      </c>
      <c r="F310" s="60" t="s">
        <v>2083</v>
      </c>
      <c r="G310" s="62"/>
      <c r="H310" s="61">
        <v>2008</v>
      </c>
      <c r="I310" s="60" t="s">
        <v>1303</v>
      </c>
      <c r="J310" s="60" t="s">
        <v>688</v>
      </c>
      <c r="K310" s="60">
        <v>75</v>
      </c>
      <c r="L310" s="62"/>
      <c r="M310" s="60">
        <v>1</v>
      </c>
      <c r="N310" s="60">
        <v>1</v>
      </c>
      <c r="O310" s="63" t="s">
        <v>681</v>
      </c>
      <c r="P310" s="63" t="s">
        <v>1308</v>
      </c>
      <c r="Q310" s="62"/>
      <c r="R310" s="62"/>
      <c r="S310" s="62"/>
      <c r="T310" s="62"/>
      <c r="U310" s="62"/>
      <c r="V310" s="62"/>
      <c r="W310" s="62"/>
      <c r="X310" s="63" t="s">
        <v>1308</v>
      </c>
      <c r="Y310" s="62"/>
      <c r="Z310" s="62"/>
      <c r="AA310" s="62"/>
      <c r="AB310" s="60"/>
    </row>
    <row r="311" spans="1:28" ht="15" customHeight="1" x14ac:dyDescent="0.25">
      <c r="A311" s="58">
        <v>301</v>
      </c>
      <c r="B311" s="66" t="s">
        <v>2084</v>
      </c>
      <c r="C311" s="67" t="s">
        <v>2085</v>
      </c>
      <c r="D311" s="59" t="s">
        <v>2086</v>
      </c>
      <c r="E311" s="66" t="s">
        <v>2084</v>
      </c>
      <c r="F311" s="60" t="s">
        <v>2087</v>
      </c>
      <c r="G311" s="62"/>
      <c r="H311" s="61">
        <v>2004</v>
      </c>
      <c r="I311" s="62"/>
      <c r="J311" s="60" t="s">
        <v>684</v>
      </c>
      <c r="K311" s="60" t="s">
        <v>2088</v>
      </c>
      <c r="L311" s="62"/>
      <c r="M311" s="60">
        <v>1</v>
      </c>
      <c r="N311" s="60">
        <v>1</v>
      </c>
      <c r="O311" s="63" t="s">
        <v>681</v>
      </c>
      <c r="P311" s="63" t="s">
        <v>970</v>
      </c>
      <c r="Q311" s="62"/>
      <c r="R311" s="62"/>
      <c r="S311" s="62"/>
      <c r="T311" s="62"/>
      <c r="U311" s="62"/>
      <c r="V311" s="62"/>
      <c r="W311" s="62"/>
      <c r="X311" s="63" t="s">
        <v>970</v>
      </c>
      <c r="Y311" s="62"/>
      <c r="Z311" s="62"/>
      <c r="AA311" s="62"/>
      <c r="AB311" s="60"/>
    </row>
    <row r="312" spans="1:28" ht="15" customHeight="1" x14ac:dyDescent="0.25">
      <c r="A312" s="58">
        <v>302</v>
      </c>
      <c r="B312" s="66" t="s">
        <v>2089</v>
      </c>
      <c r="C312" s="67" t="s">
        <v>2090</v>
      </c>
      <c r="D312" s="59" t="s">
        <v>2091</v>
      </c>
      <c r="E312" s="66" t="s">
        <v>2089</v>
      </c>
      <c r="F312" s="60" t="s">
        <v>2092</v>
      </c>
      <c r="G312" s="62"/>
      <c r="H312" s="61">
        <v>1997</v>
      </c>
      <c r="I312" s="60" t="s">
        <v>689</v>
      </c>
      <c r="J312" s="60" t="s">
        <v>1260</v>
      </c>
      <c r="K312" s="60">
        <v>50</v>
      </c>
      <c r="L312" s="62"/>
      <c r="M312" s="60">
        <v>1</v>
      </c>
      <c r="N312" s="60">
        <v>1</v>
      </c>
      <c r="O312" s="63" t="s">
        <v>681</v>
      </c>
      <c r="P312" s="63" t="s">
        <v>788</v>
      </c>
      <c r="Q312" s="62"/>
      <c r="R312" s="62"/>
      <c r="S312" s="62"/>
      <c r="T312" s="62"/>
      <c r="U312" s="62"/>
      <c r="V312" s="62"/>
      <c r="W312" s="62"/>
      <c r="X312" s="63" t="s">
        <v>788</v>
      </c>
      <c r="Y312" s="62"/>
      <c r="Z312" s="62"/>
      <c r="AA312" s="62"/>
      <c r="AB312" s="60"/>
    </row>
    <row r="313" spans="1:28" ht="15" customHeight="1" x14ac:dyDescent="0.25">
      <c r="A313" s="58">
        <v>303</v>
      </c>
      <c r="B313" s="66" t="s">
        <v>2093</v>
      </c>
      <c r="C313" s="67" t="s">
        <v>2094</v>
      </c>
      <c r="D313" s="59" t="s">
        <v>2095</v>
      </c>
      <c r="E313" s="66" t="s">
        <v>2093</v>
      </c>
      <c r="F313" s="60" t="s">
        <v>2096</v>
      </c>
      <c r="G313" s="62"/>
      <c r="H313" s="61">
        <v>2013</v>
      </c>
      <c r="I313" s="60" t="s">
        <v>689</v>
      </c>
      <c r="J313" s="60" t="s">
        <v>1260</v>
      </c>
      <c r="K313" s="60">
        <v>160</v>
      </c>
      <c r="L313" s="62"/>
      <c r="M313" s="60">
        <v>1</v>
      </c>
      <c r="N313" s="60">
        <v>1</v>
      </c>
      <c r="O313" s="63" t="s">
        <v>681</v>
      </c>
      <c r="P313" s="63" t="s">
        <v>1228</v>
      </c>
      <c r="Q313" s="62"/>
      <c r="R313" s="62"/>
      <c r="S313" s="62"/>
      <c r="T313" s="62"/>
      <c r="U313" s="62"/>
      <c r="V313" s="62"/>
      <c r="W313" s="62"/>
      <c r="X313" s="63" t="s">
        <v>1228</v>
      </c>
      <c r="Y313" s="62"/>
      <c r="Z313" s="62"/>
      <c r="AA313" s="62"/>
      <c r="AB313" s="60"/>
    </row>
    <row r="314" spans="1:28" ht="15" customHeight="1" x14ac:dyDescent="0.25">
      <c r="A314" s="58">
        <v>304</v>
      </c>
      <c r="B314" s="66" t="s">
        <v>2097</v>
      </c>
      <c r="C314" s="67" t="s">
        <v>2098</v>
      </c>
      <c r="D314" s="59" t="s">
        <v>2099</v>
      </c>
      <c r="E314" s="66" t="s">
        <v>2097</v>
      </c>
      <c r="F314" s="60" t="s">
        <v>2100</v>
      </c>
      <c r="G314" s="62"/>
      <c r="H314" s="61">
        <v>2009</v>
      </c>
      <c r="I314" s="62"/>
      <c r="J314" s="60" t="s">
        <v>710</v>
      </c>
      <c r="K314" s="60" t="s">
        <v>2101</v>
      </c>
      <c r="L314" s="62"/>
      <c r="M314" s="60">
        <v>1</v>
      </c>
      <c r="N314" s="60">
        <v>1</v>
      </c>
      <c r="O314" s="63" t="s">
        <v>681</v>
      </c>
      <c r="P314" s="63" t="s">
        <v>2102</v>
      </c>
      <c r="Q314" s="62"/>
      <c r="R314" s="62"/>
      <c r="S314" s="62"/>
      <c r="T314" s="62"/>
      <c r="U314" s="62"/>
      <c r="V314" s="62"/>
      <c r="W314" s="62"/>
      <c r="X314" s="63" t="s">
        <v>2102</v>
      </c>
      <c r="Y314" s="62"/>
      <c r="Z314" s="62"/>
      <c r="AA314" s="62"/>
      <c r="AB314" s="60"/>
    </row>
    <row r="315" spans="1:28" ht="15" customHeight="1" x14ac:dyDescent="0.25">
      <c r="A315" s="58">
        <v>305</v>
      </c>
      <c r="B315" s="66" t="s">
        <v>2103</v>
      </c>
      <c r="C315" s="67" t="s">
        <v>2104</v>
      </c>
      <c r="D315" s="59" t="s">
        <v>2105</v>
      </c>
      <c r="E315" s="66" t="s">
        <v>2103</v>
      </c>
      <c r="F315" s="60" t="s">
        <v>2106</v>
      </c>
      <c r="G315" s="62"/>
      <c r="H315" s="61">
        <v>2000</v>
      </c>
      <c r="I315" s="60" t="s">
        <v>1296</v>
      </c>
      <c r="J315" s="60" t="s">
        <v>684</v>
      </c>
      <c r="K315" s="60">
        <v>100</v>
      </c>
      <c r="L315" s="62"/>
      <c r="M315" s="60">
        <v>1</v>
      </c>
      <c r="N315" s="60">
        <v>1</v>
      </c>
      <c r="O315" s="63" t="s">
        <v>681</v>
      </c>
      <c r="P315" s="63" t="s">
        <v>912</v>
      </c>
      <c r="Q315" s="62"/>
      <c r="R315" s="62"/>
      <c r="S315" s="62"/>
      <c r="T315" s="62"/>
      <c r="U315" s="62"/>
      <c r="V315" s="62"/>
      <c r="W315" s="62"/>
      <c r="X315" s="63" t="s">
        <v>921</v>
      </c>
      <c r="Y315" s="62"/>
      <c r="Z315" s="62"/>
      <c r="AA315" s="62"/>
      <c r="AB315" s="63" t="s">
        <v>922</v>
      </c>
    </row>
    <row r="316" spans="1:28" ht="15" customHeight="1" x14ac:dyDescent="0.25">
      <c r="A316" s="58">
        <v>306</v>
      </c>
      <c r="B316" s="66" t="s">
        <v>2107</v>
      </c>
      <c r="C316" s="67" t="s">
        <v>2108</v>
      </c>
      <c r="D316" s="59" t="s">
        <v>2109</v>
      </c>
      <c r="E316" s="66" t="s">
        <v>2107</v>
      </c>
      <c r="F316" s="60" t="s">
        <v>2110</v>
      </c>
      <c r="G316" s="62"/>
      <c r="H316" s="61">
        <v>2007</v>
      </c>
      <c r="I316" s="60" t="s">
        <v>689</v>
      </c>
      <c r="J316" s="60" t="s">
        <v>1283</v>
      </c>
      <c r="K316" s="60" t="s">
        <v>2111</v>
      </c>
      <c r="L316" s="62"/>
      <c r="M316" s="60">
        <v>1</v>
      </c>
      <c r="N316" s="60">
        <v>1</v>
      </c>
      <c r="O316" s="63" t="s">
        <v>681</v>
      </c>
      <c r="P316" s="63" t="s">
        <v>700</v>
      </c>
      <c r="Q316" s="63" t="s">
        <v>2112</v>
      </c>
      <c r="R316" s="62"/>
      <c r="S316" s="62"/>
      <c r="T316" s="62"/>
      <c r="U316" s="62"/>
      <c r="V316" s="62"/>
      <c r="W316" s="62"/>
      <c r="X316" s="63" t="s">
        <v>700</v>
      </c>
      <c r="Y316" s="62"/>
      <c r="Z316" s="62"/>
      <c r="AA316" s="62"/>
      <c r="AB316" s="60"/>
    </row>
    <row r="317" spans="1:28" ht="15" customHeight="1" x14ac:dyDescent="0.25">
      <c r="A317" s="58">
        <v>307</v>
      </c>
      <c r="B317" s="66" t="s">
        <v>2113</v>
      </c>
      <c r="C317" s="67" t="s">
        <v>2114</v>
      </c>
      <c r="D317" s="59" t="s">
        <v>2115</v>
      </c>
      <c r="E317" s="66" t="s">
        <v>2113</v>
      </c>
      <c r="F317" s="60" t="s">
        <v>2116</v>
      </c>
      <c r="G317" s="62"/>
      <c r="H317" s="61">
        <v>2000</v>
      </c>
      <c r="I317" s="60" t="s">
        <v>1445</v>
      </c>
      <c r="J317" s="60" t="s">
        <v>684</v>
      </c>
      <c r="K317" s="60">
        <v>100</v>
      </c>
      <c r="L317" s="62"/>
      <c r="M317" s="60">
        <v>1</v>
      </c>
      <c r="N317" s="60">
        <v>1</v>
      </c>
      <c r="O317" s="63" t="s">
        <v>681</v>
      </c>
      <c r="P317" s="63" t="s">
        <v>912</v>
      </c>
      <c r="Q317" s="62"/>
      <c r="R317" s="62"/>
      <c r="S317" s="62"/>
      <c r="T317" s="62"/>
      <c r="U317" s="62"/>
      <c r="V317" s="62"/>
      <c r="W317" s="62"/>
      <c r="X317" s="63" t="s">
        <v>921</v>
      </c>
      <c r="Y317" s="62"/>
      <c r="Z317" s="62"/>
      <c r="AA317" s="62"/>
      <c r="AB317" s="63" t="s">
        <v>922</v>
      </c>
    </row>
    <row r="318" spans="1:28" ht="15" customHeight="1" x14ac:dyDescent="0.25">
      <c r="A318" s="58">
        <v>308</v>
      </c>
      <c r="B318" s="66" t="s">
        <v>2117</v>
      </c>
      <c r="C318" s="67" t="s">
        <v>2118</v>
      </c>
      <c r="D318" s="59" t="s">
        <v>2119</v>
      </c>
      <c r="E318" s="66" t="s">
        <v>2117</v>
      </c>
      <c r="F318" s="60" t="s">
        <v>2120</v>
      </c>
      <c r="G318" s="62"/>
      <c r="H318" s="61">
        <v>2002</v>
      </c>
      <c r="I318" s="60" t="s">
        <v>1445</v>
      </c>
      <c r="J318" s="60" t="s">
        <v>1260</v>
      </c>
      <c r="K318" s="60">
        <v>100</v>
      </c>
      <c r="L318" s="62"/>
      <c r="M318" s="60">
        <v>1</v>
      </c>
      <c r="N318" s="60">
        <v>1</v>
      </c>
      <c r="O318" s="63" t="s">
        <v>681</v>
      </c>
      <c r="P318" s="63" t="s">
        <v>912</v>
      </c>
      <c r="Q318" s="62"/>
      <c r="R318" s="62"/>
      <c r="S318" s="62"/>
      <c r="T318" s="62"/>
      <c r="U318" s="62"/>
      <c r="V318" s="62"/>
      <c r="W318" s="62"/>
      <c r="X318" s="63" t="s">
        <v>2121</v>
      </c>
      <c r="Y318" s="63" t="s">
        <v>2122</v>
      </c>
      <c r="Z318" s="62"/>
      <c r="AA318" s="62"/>
      <c r="AB318" s="60"/>
    </row>
    <row r="319" spans="1:28" ht="15" customHeight="1" x14ac:dyDescent="0.25">
      <c r="A319" s="58">
        <v>309</v>
      </c>
      <c r="B319" s="66" t="s">
        <v>2123</v>
      </c>
      <c r="C319" s="67" t="s">
        <v>2124</v>
      </c>
      <c r="D319" s="59" t="s">
        <v>2125</v>
      </c>
      <c r="E319" s="66" t="s">
        <v>2123</v>
      </c>
      <c r="F319" s="60" t="s">
        <v>2126</v>
      </c>
      <c r="G319" s="62"/>
      <c r="H319" s="61">
        <v>2000</v>
      </c>
      <c r="I319" s="60" t="s">
        <v>689</v>
      </c>
      <c r="J319" s="60" t="s">
        <v>684</v>
      </c>
      <c r="K319" s="60">
        <v>400</v>
      </c>
      <c r="L319" s="62"/>
      <c r="M319" s="60">
        <v>1</v>
      </c>
      <c r="N319" s="60">
        <v>1</v>
      </c>
      <c r="O319" s="63" t="s">
        <v>681</v>
      </c>
      <c r="P319" s="63" t="s">
        <v>1038</v>
      </c>
      <c r="Q319" s="62"/>
      <c r="R319" s="62"/>
      <c r="S319" s="62"/>
      <c r="T319" s="62"/>
      <c r="U319" s="62"/>
      <c r="V319" s="62"/>
      <c r="W319" s="62"/>
      <c r="X319" s="63" t="s">
        <v>2127</v>
      </c>
      <c r="Y319" s="62"/>
      <c r="Z319" s="62"/>
      <c r="AA319" s="62"/>
      <c r="AB319" s="63" t="s">
        <v>2128</v>
      </c>
    </row>
    <row r="320" spans="1:28" ht="15" customHeight="1" x14ac:dyDescent="0.25">
      <c r="A320" s="58">
        <v>310</v>
      </c>
      <c r="B320" s="66" t="s">
        <v>2129</v>
      </c>
      <c r="C320" s="67" t="s">
        <v>2130</v>
      </c>
      <c r="D320" s="59" t="s">
        <v>2131</v>
      </c>
      <c r="E320" s="66" t="s">
        <v>2129</v>
      </c>
      <c r="F320" s="60" t="s">
        <v>2132</v>
      </c>
      <c r="G320" s="62"/>
      <c r="H320" s="61">
        <v>2007</v>
      </c>
      <c r="I320" s="60" t="s">
        <v>689</v>
      </c>
      <c r="J320" s="60" t="s">
        <v>1283</v>
      </c>
      <c r="K320" s="60" t="s">
        <v>2133</v>
      </c>
      <c r="L320" s="62"/>
      <c r="M320" s="60">
        <v>1</v>
      </c>
      <c r="N320" s="60">
        <v>1</v>
      </c>
      <c r="O320" s="63" t="s">
        <v>681</v>
      </c>
      <c r="P320" s="63" t="s">
        <v>1038</v>
      </c>
      <c r="Q320" s="63" t="s">
        <v>2134</v>
      </c>
      <c r="R320" s="62"/>
      <c r="S320" s="62"/>
      <c r="T320" s="62"/>
      <c r="U320" s="62"/>
      <c r="V320" s="62"/>
      <c r="W320" s="62"/>
      <c r="X320" s="63" t="s">
        <v>1038</v>
      </c>
      <c r="Y320" s="62"/>
      <c r="Z320" s="62"/>
      <c r="AA320" s="62"/>
      <c r="AB320" s="60"/>
    </row>
    <row r="321" spans="1:28" ht="15" customHeight="1" x14ac:dyDescent="0.25">
      <c r="A321" s="58">
        <v>311</v>
      </c>
      <c r="B321" s="66" t="s">
        <v>2135</v>
      </c>
      <c r="C321" s="67" t="s">
        <v>2136</v>
      </c>
      <c r="D321" s="59" t="s">
        <v>2137</v>
      </c>
      <c r="E321" s="66" t="s">
        <v>2135</v>
      </c>
      <c r="F321" s="60" t="s">
        <v>2138</v>
      </c>
      <c r="G321" s="62"/>
      <c r="H321" s="61">
        <v>1999</v>
      </c>
      <c r="I321" s="60" t="s">
        <v>689</v>
      </c>
      <c r="J321" s="60" t="s">
        <v>684</v>
      </c>
      <c r="K321" s="60">
        <v>75</v>
      </c>
      <c r="L321" s="62"/>
      <c r="M321" s="60">
        <v>1</v>
      </c>
      <c r="N321" s="60">
        <v>1</v>
      </c>
      <c r="O321" s="63" t="s">
        <v>681</v>
      </c>
      <c r="P321" s="63" t="s">
        <v>700</v>
      </c>
      <c r="Q321" s="62"/>
      <c r="R321" s="62"/>
      <c r="S321" s="62"/>
      <c r="T321" s="62"/>
      <c r="U321" s="62"/>
      <c r="V321" s="62"/>
      <c r="W321" s="62"/>
      <c r="X321" s="63" t="s">
        <v>700</v>
      </c>
      <c r="Y321" s="62"/>
      <c r="Z321" s="62"/>
      <c r="AA321" s="62"/>
      <c r="AB321" s="60"/>
    </row>
    <row r="322" spans="1:28" ht="15" customHeight="1" x14ac:dyDescent="0.25">
      <c r="A322" s="58">
        <v>312</v>
      </c>
      <c r="B322" s="66" t="s">
        <v>2139</v>
      </c>
      <c r="C322" s="67" t="s">
        <v>2140</v>
      </c>
      <c r="D322" s="59" t="s">
        <v>2141</v>
      </c>
      <c r="E322" s="66" t="s">
        <v>2139</v>
      </c>
      <c r="F322" s="60" t="s">
        <v>2142</v>
      </c>
      <c r="G322" s="62"/>
      <c r="H322" s="61">
        <v>2016</v>
      </c>
      <c r="I322" s="60" t="s">
        <v>689</v>
      </c>
      <c r="J322" s="60" t="s">
        <v>684</v>
      </c>
      <c r="K322" s="60" t="s">
        <v>2111</v>
      </c>
      <c r="L322" s="62"/>
      <c r="M322" s="60">
        <v>1</v>
      </c>
      <c r="N322" s="60">
        <v>1</v>
      </c>
      <c r="O322" s="63" t="s">
        <v>681</v>
      </c>
      <c r="P322" s="63" t="s">
        <v>2143</v>
      </c>
      <c r="Q322" s="63" t="s">
        <v>2144</v>
      </c>
      <c r="R322" s="62"/>
      <c r="S322" s="62"/>
      <c r="T322" s="62"/>
      <c r="U322" s="62"/>
      <c r="V322" s="62"/>
      <c r="W322" s="62"/>
      <c r="X322" s="63" t="s">
        <v>2143</v>
      </c>
      <c r="Y322" s="62"/>
      <c r="Z322" s="62"/>
      <c r="AA322" s="62"/>
      <c r="AB322" s="60"/>
    </row>
    <row r="323" spans="1:28" ht="15" customHeight="1" x14ac:dyDescent="0.25">
      <c r="A323" s="58">
        <v>313</v>
      </c>
      <c r="B323" s="66" t="s">
        <v>2145</v>
      </c>
      <c r="C323" s="67" t="s">
        <v>2146</v>
      </c>
      <c r="D323" s="59" t="s">
        <v>2147</v>
      </c>
      <c r="E323" s="66" t="s">
        <v>2145</v>
      </c>
      <c r="F323" s="60" t="s">
        <v>2148</v>
      </c>
      <c r="G323" s="62"/>
      <c r="H323" s="61">
        <v>2000</v>
      </c>
      <c r="I323" s="60" t="s">
        <v>689</v>
      </c>
      <c r="J323" s="60" t="s">
        <v>684</v>
      </c>
      <c r="K323" s="60">
        <v>250</v>
      </c>
      <c r="L323" s="62"/>
      <c r="M323" s="60">
        <v>1</v>
      </c>
      <c r="N323" s="60">
        <v>1</v>
      </c>
      <c r="O323" s="63" t="s">
        <v>681</v>
      </c>
      <c r="P323" s="63" t="s">
        <v>980</v>
      </c>
      <c r="Q323" s="62"/>
      <c r="R323" s="62"/>
      <c r="S323" s="62"/>
      <c r="T323" s="62"/>
      <c r="U323" s="62"/>
      <c r="V323" s="62"/>
      <c r="W323" s="62"/>
      <c r="X323" s="63" t="s">
        <v>2149</v>
      </c>
      <c r="Y323" s="62"/>
      <c r="Z323" s="62"/>
      <c r="AA323" s="62"/>
      <c r="AB323" s="63" t="s">
        <v>2150</v>
      </c>
    </row>
    <row r="324" spans="1:28" ht="15" customHeight="1" x14ac:dyDescent="0.25">
      <c r="A324" s="58">
        <v>314</v>
      </c>
      <c r="B324" s="66" t="s">
        <v>2151</v>
      </c>
      <c r="C324" s="67" t="s">
        <v>2152</v>
      </c>
      <c r="D324" s="59" t="s">
        <v>2153</v>
      </c>
      <c r="E324" s="66" t="s">
        <v>2151</v>
      </c>
      <c r="F324" s="60" t="s">
        <v>2154</v>
      </c>
      <c r="G324" s="62"/>
      <c r="H324" s="61">
        <v>2000</v>
      </c>
      <c r="I324" s="60" t="s">
        <v>689</v>
      </c>
      <c r="J324" s="60" t="s">
        <v>1333</v>
      </c>
      <c r="K324" s="60" t="s">
        <v>2155</v>
      </c>
      <c r="L324" s="62"/>
      <c r="M324" s="60">
        <v>1</v>
      </c>
      <c r="N324" s="60">
        <v>1</v>
      </c>
      <c r="O324" s="63" t="s">
        <v>681</v>
      </c>
      <c r="P324" s="63" t="s">
        <v>980</v>
      </c>
      <c r="Q324" s="62"/>
      <c r="R324" s="62"/>
      <c r="S324" s="62"/>
      <c r="T324" s="62"/>
      <c r="U324" s="62"/>
      <c r="V324" s="62"/>
      <c r="W324" s="62"/>
      <c r="X324" s="63" t="s">
        <v>2156</v>
      </c>
      <c r="Y324" s="62"/>
      <c r="Z324" s="62"/>
      <c r="AA324" s="62"/>
      <c r="AB324" s="63" t="s">
        <v>2157</v>
      </c>
    </row>
    <row r="325" spans="1:28" ht="15" customHeight="1" x14ac:dyDescent="0.25">
      <c r="A325" s="58">
        <v>315</v>
      </c>
      <c r="B325" s="66" t="s">
        <v>2158</v>
      </c>
      <c r="C325" s="67" t="s">
        <v>2159</v>
      </c>
      <c r="D325" s="59" t="s">
        <v>2160</v>
      </c>
      <c r="E325" s="66" t="s">
        <v>2158</v>
      </c>
      <c r="F325" s="60" t="s">
        <v>2161</v>
      </c>
      <c r="G325" s="62"/>
      <c r="H325" s="61">
        <v>2000</v>
      </c>
      <c r="I325" s="60" t="s">
        <v>1565</v>
      </c>
      <c r="J325" s="60" t="s">
        <v>684</v>
      </c>
      <c r="K325" s="60">
        <v>75</v>
      </c>
      <c r="L325" s="62"/>
      <c r="M325" s="60">
        <v>1</v>
      </c>
      <c r="N325" s="60">
        <v>1</v>
      </c>
      <c r="O325" s="63" t="s">
        <v>681</v>
      </c>
      <c r="P325" s="63" t="s">
        <v>700</v>
      </c>
      <c r="Q325" s="62"/>
      <c r="R325" s="62"/>
      <c r="S325" s="62"/>
      <c r="T325" s="62"/>
      <c r="U325" s="62"/>
      <c r="V325" s="62"/>
      <c r="W325" s="62"/>
      <c r="X325" s="63" t="s">
        <v>1904</v>
      </c>
      <c r="Y325" s="62"/>
      <c r="Z325" s="62"/>
      <c r="AA325" s="62"/>
      <c r="AB325" s="63" t="s">
        <v>1905</v>
      </c>
    </row>
    <row r="326" spans="1:28" ht="15" customHeight="1" x14ac:dyDescent="0.25">
      <c r="A326" s="58">
        <v>316</v>
      </c>
      <c r="B326" s="66" t="s">
        <v>2162</v>
      </c>
      <c r="C326" s="67" t="s">
        <v>2163</v>
      </c>
      <c r="D326" s="59" t="s">
        <v>2164</v>
      </c>
      <c r="E326" s="66" t="s">
        <v>2162</v>
      </c>
      <c r="F326" s="60" t="s">
        <v>2165</v>
      </c>
      <c r="G326" s="62"/>
      <c r="H326" s="61">
        <v>1997</v>
      </c>
      <c r="I326" s="60" t="s">
        <v>1565</v>
      </c>
      <c r="J326" s="60" t="s">
        <v>1260</v>
      </c>
      <c r="K326" s="60">
        <v>75</v>
      </c>
      <c r="L326" s="62"/>
      <c r="M326" s="60">
        <v>1</v>
      </c>
      <c r="N326" s="60">
        <v>1</v>
      </c>
      <c r="O326" s="63" t="s">
        <v>681</v>
      </c>
      <c r="P326" s="63" t="s">
        <v>1222</v>
      </c>
      <c r="Q326" s="62"/>
      <c r="R326" s="62"/>
      <c r="S326" s="62"/>
      <c r="T326" s="62"/>
      <c r="U326" s="62"/>
      <c r="V326" s="62"/>
      <c r="W326" s="62"/>
      <c r="X326" s="63" t="s">
        <v>1222</v>
      </c>
      <c r="Y326" s="62"/>
      <c r="Z326" s="62"/>
      <c r="AA326" s="62"/>
      <c r="AB326" s="60"/>
    </row>
    <row r="327" spans="1:28" ht="15" customHeight="1" x14ac:dyDescent="0.25">
      <c r="A327" s="58">
        <v>317</v>
      </c>
      <c r="B327" s="66" t="s">
        <v>2166</v>
      </c>
      <c r="C327" s="67" t="s">
        <v>2167</v>
      </c>
      <c r="D327" s="59" t="s">
        <v>2168</v>
      </c>
      <c r="E327" s="66" t="s">
        <v>2166</v>
      </c>
      <c r="F327" s="60" t="s">
        <v>2169</v>
      </c>
      <c r="G327" s="62"/>
      <c r="H327" s="61">
        <v>2018</v>
      </c>
      <c r="I327" s="62"/>
      <c r="J327" s="60" t="s">
        <v>1260</v>
      </c>
      <c r="K327" s="60">
        <v>50</v>
      </c>
      <c r="L327" s="62"/>
      <c r="M327" s="60">
        <v>1</v>
      </c>
      <c r="N327" s="60">
        <v>1</v>
      </c>
      <c r="O327" s="63" t="s">
        <v>681</v>
      </c>
      <c r="P327" s="63" t="s">
        <v>2170</v>
      </c>
      <c r="Q327" s="63" t="s">
        <v>2171</v>
      </c>
      <c r="R327" s="62"/>
      <c r="S327" s="62"/>
      <c r="T327" s="62"/>
      <c r="U327" s="62"/>
      <c r="V327" s="62"/>
      <c r="W327" s="62"/>
      <c r="X327" s="63" t="s">
        <v>2170</v>
      </c>
      <c r="Y327" s="62"/>
      <c r="Z327" s="62"/>
      <c r="AA327" s="62"/>
      <c r="AB327" s="60"/>
    </row>
    <row r="328" spans="1:28" ht="15" customHeight="1" x14ac:dyDescent="0.25">
      <c r="A328" s="58">
        <v>318</v>
      </c>
      <c r="B328" s="66" t="s">
        <v>2172</v>
      </c>
      <c r="C328" s="67" t="s">
        <v>2173</v>
      </c>
      <c r="D328" s="59" t="s">
        <v>2174</v>
      </c>
      <c r="E328" s="66" t="s">
        <v>2172</v>
      </c>
      <c r="F328" s="60" t="s">
        <v>2175</v>
      </c>
      <c r="G328" s="62"/>
      <c r="H328" s="61">
        <v>2003</v>
      </c>
      <c r="I328" s="60" t="s">
        <v>1296</v>
      </c>
      <c r="J328" s="60" t="s">
        <v>684</v>
      </c>
      <c r="K328" s="60">
        <v>75</v>
      </c>
      <c r="L328" s="62"/>
      <c r="M328" s="60">
        <v>1</v>
      </c>
      <c r="N328" s="60">
        <v>1</v>
      </c>
      <c r="O328" s="63" t="s">
        <v>681</v>
      </c>
      <c r="P328" s="63" t="s">
        <v>700</v>
      </c>
      <c r="Q328" s="62"/>
      <c r="R328" s="62"/>
      <c r="S328" s="62"/>
      <c r="T328" s="62"/>
      <c r="U328" s="62"/>
      <c r="V328" s="62"/>
      <c r="W328" s="62"/>
      <c r="X328" s="63" t="s">
        <v>700</v>
      </c>
      <c r="Y328" s="62"/>
      <c r="Z328" s="62"/>
      <c r="AA328" s="62"/>
      <c r="AB328" s="60"/>
    </row>
    <row r="329" spans="1:28" ht="15" customHeight="1" x14ac:dyDescent="0.25">
      <c r="A329" s="58">
        <v>319</v>
      </c>
      <c r="B329" s="66" t="s">
        <v>2176</v>
      </c>
      <c r="C329" s="67" t="s">
        <v>2177</v>
      </c>
      <c r="D329" s="59" t="s">
        <v>2178</v>
      </c>
      <c r="E329" s="66" t="s">
        <v>2176</v>
      </c>
      <c r="F329" s="60" t="s">
        <v>2179</v>
      </c>
      <c r="G329" s="62"/>
      <c r="H329" s="61">
        <v>2003</v>
      </c>
      <c r="I329" s="60" t="s">
        <v>1296</v>
      </c>
      <c r="J329" s="60" t="s">
        <v>684</v>
      </c>
      <c r="K329" s="60">
        <v>75</v>
      </c>
      <c r="L329" s="62"/>
      <c r="M329" s="60">
        <v>1</v>
      </c>
      <c r="N329" s="60">
        <v>1</v>
      </c>
      <c r="O329" s="63" t="s">
        <v>681</v>
      </c>
      <c r="P329" s="63" t="s">
        <v>700</v>
      </c>
      <c r="Q329" s="62"/>
      <c r="R329" s="62"/>
      <c r="S329" s="62"/>
      <c r="T329" s="62"/>
      <c r="U329" s="62"/>
      <c r="V329" s="62"/>
      <c r="W329" s="62"/>
      <c r="X329" s="63" t="s">
        <v>700</v>
      </c>
      <c r="Y329" s="62"/>
      <c r="Z329" s="62"/>
      <c r="AA329" s="62"/>
      <c r="AB329" s="60"/>
    </row>
    <row r="330" spans="1:28" ht="15" customHeight="1" x14ac:dyDescent="0.25">
      <c r="A330" s="58">
        <v>320</v>
      </c>
      <c r="B330" s="66" t="s">
        <v>2180</v>
      </c>
      <c r="C330" s="67" t="s">
        <v>2181</v>
      </c>
      <c r="D330" s="59" t="s">
        <v>2182</v>
      </c>
      <c r="E330" s="66" t="s">
        <v>2180</v>
      </c>
      <c r="F330" s="60" t="s">
        <v>2183</v>
      </c>
      <c r="G330" s="62"/>
      <c r="H330" s="61">
        <v>2004</v>
      </c>
      <c r="I330" s="60" t="s">
        <v>1296</v>
      </c>
      <c r="J330" s="60" t="s">
        <v>1283</v>
      </c>
      <c r="K330" s="60">
        <v>75</v>
      </c>
      <c r="L330" s="62"/>
      <c r="M330" s="60">
        <v>1</v>
      </c>
      <c r="N330" s="60">
        <v>1</v>
      </c>
      <c r="O330" s="63" t="s">
        <v>681</v>
      </c>
      <c r="P330" s="63" t="s">
        <v>700</v>
      </c>
      <c r="Q330" s="62"/>
      <c r="R330" s="62"/>
      <c r="S330" s="62"/>
      <c r="T330" s="62"/>
      <c r="U330" s="62"/>
      <c r="V330" s="62"/>
      <c r="W330" s="62"/>
      <c r="X330" s="63" t="s">
        <v>700</v>
      </c>
      <c r="Y330" s="62"/>
      <c r="Z330" s="62"/>
      <c r="AA330" s="62"/>
      <c r="AB330" s="60"/>
    </row>
    <row r="331" spans="1:28" ht="15" customHeight="1" x14ac:dyDescent="0.25">
      <c r="A331" s="58">
        <v>321</v>
      </c>
      <c r="B331" s="66" t="s">
        <v>2184</v>
      </c>
      <c r="C331" s="67" t="s">
        <v>2185</v>
      </c>
      <c r="D331" s="59" t="s">
        <v>2186</v>
      </c>
      <c r="E331" s="66" t="s">
        <v>2184</v>
      </c>
      <c r="F331" s="60" t="s">
        <v>2187</v>
      </c>
      <c r="G331" s="62"/>
      <c r="H331" s="61">
        <v>2004</v>
      </c>
      <c r="I331" s="60" t="s">
        <v>689</v>
      </c>
      <c r="J331" s="60" t="s">
        <v>1260</v>
      </c>
      <c r="K331" s="60">
        <v>50</v>
      </c>
      <c r="L331" s="62"/>
      <c r="M331" s="60">
        <v>1</v>
      </c>
      <c r="N331" s="60">
        <v>1</v>
      </c>
      <c r="O331" s="63" t="s">
        <v>681</v>
      </c>
      <c r="P331" s="63" t="s">
        <v>788</v>
      </c>
      <c r="Q331" s="62"/>
      <c r="R331" s="62"/>
      <c r="S331" s="62"/>
      <c r="T331" s="62"/>
      <c r="U331" s="62"/>
      <c r="V331" s="62"/>
      <c r="W331" s="62"/>
      <c r="X331" s="63" t="s">
        <v>788</v>
      </c>
      <c r="Y331" s="62"/>
      <c r="Z331" s="62"/>
      <c r="AA331" s="62"/>
      <c r="AB331" s="60"/>
    </row>
    <row r="332" spans="1:28" ht="15" customHeight="1" x14ac:dyDescent="0.25">
      <c r="A332" s="58">
        <v>322</v>
      </c>
      <c r="B332" s="66" t="s">
        <v>2188</v>
      </c>
      <c r="C332" s="67" t="s">
        <v>2189</v>
      </c>
      <c r="D332" s="59" t="s">
        <v>2190</v>
      </c>
      <c r="E332" s="66" t="s">
        <v>2188</v>
      </c>
      <c r="F332" s="60" t="s">
        <v>2191</v>
      </c>
      <c r="G332" s="62"/>
      <c r="H332" s="61">
        <v>1997</v>
      </c>
      <c r="I332" s="60" t="s">
        <v>689</v>
      </c>
      <c r="J332" s="60" t="s">
        <v>1260</v>
      </c>
      <c r="K332" s="60">
        <v>75</v>
      </c>
      <c r="L332" s="62"/>
      <c r="M332" s="60">
        <v>1</v>
      </c>
      <c r="N332" s="60">
        <v>1</v>
      </c>
      <c r="O332" s="63" t="s">
        <v>681</v>
      </c>
      <c r="P332" s="63" t="s">
        <v>700</v>
      </c>
      <c r="Q332" s="62"/>
      <c r="R332" s="62"/>
      <c r="S332" s="62"/>
      <c r="T332" s="62"/>
      <c r="U332" s="62"/>
      <c r="V332" s="62"/>
      <c r="W332" s="62"/>
      <c r="X332" s="63" t="s">
        <v>700</v>
      </c>
      <c r="Y332" s="62"/>
      <c r="Z332" s="62"/>
      <c r="AA332" s="62"/>
      <c r="AB332" s="60"/>
    </row>
    <row r="333" spans="1:28" ht="15" customHeight="1" x14ac:dyDescent="0.25">
      <c r="A333" s="58">
        <v>323</v>
      </c>
      <c r="B333" s="66" t="s">
        <v>2192</v>
      </c>
      <c r="C333" s="67" t="s">
        <v>2193</v>
      </c>
      <c r="D333" s="59" t="s">
        <v>2194</v>
      </c>
      <c r="E333" s="66" t="s">
        <v>2192</v>
      </c>
      <c r="F333" s="60" t="s">
        <v>2195</v>
      </c>
      <c r="G333" s="62"/>
      <c r="H333" s="61">
        <v>1997</v>
      </c>
      <c r="I333" s="60" t="s">
        <v>689</v>
      </c>
      <c r="J333" s="60" t="s">
        <v>1260</v>
      </c>
      <c r="K333" s="60">
        <v>100</v>
      </c>
      <c r="L333" s="62"/>
      <c r="M333" s="60">
        <v>1</v>
      </c>
      <c r="N333" s="60">
        <v>1</v>
      </c>
      <c r="O333" s="63" t="s">
        <v>681</v>
      </c>
      <c r="P333" s="63" t="s">
        <v>912</v>
      </c>
      <c r="Q333" s="62"/>
      <c r="R333" s="62"/>
      <c r="S333" s="62"/>
      <c r="T333" s="62"/>
      <c r="U333" s="62"/>
      <c r="V333" s="62"/>
      <c r="W333" s="62"/>
      <c r="X333" s="63" t="s">
        <v>912</v>
      </c>
      <c r="Y333" s="62"/>
      <c r="Z333" s="62"/>
      <c r="AA333" s="62"/>
      <c r="AB333" s="60"/>
    </row>
    <row r="334" spans="1:28" ht="15" customHeight="1" x14ac:dyDescent="0.25">
      <c r="A334" s="58">
        <v>324</v>
      </c>
      <c r="B334" s="66" t="s">
        <v>2196</v>
      </c>
      <c r="C334" s="67" t="s">
        <v>2197</v>
      </c>
      <c r="D334" s="59" t="s">
        <v>2198</v>
      </c>
      <c r="E334" s="66" t="s">
        <v>2196</v>
      </c>
      <c r="F334" s="60" t="s">
        <v>2199</v>
      </c>
      <c r="G334" s="62"/>
      <c r="H334" s="61">
        <v>2004</v>
      </c>
      <c r="I334" s="60" t="s">
        <v>689</v>
      </c>
      <c r="J334" s="60" t="s">
        <v>1260</v>
      </c>
      <c r="K334" s="60">
        <v>160</v>
      </c>
      <c r="L334" s="62"/>
      <c r="M334" s="60">
        <v>1</v>
      </c>
      <c r="N334" s="60">
        <v>1</v>
      </c>
      <c r="O334" s="63" t="s">
        <v>681</v>
      </c>
      <c r="P334" s="63" t="s">
        <v>1228</v>
      </c>
      <c r="Q334" s="62"/>
      <c r="R334" s="62"/>
      <c r="S334" s="62"/>
      <c r="T334" s="62"/>
      <c r="U334" s="62"/>
      <c r="V334" s="62"/>
      <c r="W334" s="62"/>
      <c r="X334" s="63" t="s">
        <v>1228</v>
      </c>
      <c r="Y334" s="62"/>
      <c r="Z334" s="62"/>
      <c r="AA334" s="62"/>
      <c r="AB334" s="60"/>
    </row>
    <row r="335" spans="1:28" ht="15" customHeight="1" x14ac:dyDescent="0.25">
      <c r="A335" s="58">
        <v>325</v>
      </c>
      <c r="B335" s="66" t="s">
        <v>2200</v>
      </c>
      <c r="C335" s="67" t="s">
        <v>2201</v>
      </c>
      <c r="D335" s="59" t="s">
        <v>2202</v>
      </c>
      <c r="E335" s="66" t="s">
        <v>2200</v>
      </c>
      <c r="F335" s="60" t="s">
        <v>2203</v>
      </c>
      <c r="G335" s="62"/>
      <c r="H335" s="61">
        <v>2013</v>
      </c>
      <c r="I335" s="60" t="s">
        <v>689</v>
      </c>
      <c r="J335" s="60" t="s">
        <v>687</v>
      </c>
      <c r="K335" s="60">
        <v>50</v>
      </c>
      <c r="L335" s="62"/>
      <c r="M335" s="60">
        <v>1</v>
      </c>
      <c r="N335" s="60">
        <v>1</v>
      </c>
      <c r="O335" s="63" t="s">
        <v>681</v>
      </c>
      <c r="P335" s="63" t="s">
        <v>1317</v>
      </c>
      <c r="Q335" s="63" t="s">
        <v>2204</v>
      </c>
      <c r="R335" s="62"/>
      <c r="S335" s="62"/>
      <c r="T335" s="62"/>
      <c r="U335" s="62"/>
      <c r="V335" s="62"/>
      <c r="W335" s="62"/>
      <c r="X335" s="63" t="s">
        <v>1317</v>
      </c>
      <c r="Y335" s="62"/>
      <c r="Z335" s="62"/>
      <c r="AA335" s="62"/>
      <c r="AB335" s="60"/>
    </row>
    <row r="336" spans="1:28" ht="15" customHeight="1" x14ac:dyDescent="0.25">
      <c r="A336" s="58">
        <v>326</v>
      </c>
      <c r="B336" s="66" t="s">
        <v>2205</v>
      </c>
      <c r="C336" s="67" t="s">
        <v>2206</v>
      </c>
      <c r="D336" s="59" t="s">
        <v>2207</v>
      </c>
      <c r="E336" s="66" t="s">
        <v>2205</v>
      </c>
      <c r="F336" s="60" t="s">
        <v>2208</v>
      </c>
      <c r="G336" s="62"/>
      <c r="H336" s="61">
        <v>2013</v>
      </c>
      <c r="I336" s="60" t="s">
        <v>689</v>
      </c>
      <c r="J336" s="60" t="s">
        <v>687</v>
      </c>
      <c r="K336" s="60">
        <v>50</v>
      </c>
      <c r="L336" s="62"/>
      <c r="M336" s="60">
        <v>1</v>
      </c>
      <c r="N336" s="60">
        <v>1</v>
      </c>
      <c r="O336" s="63" t="s">
        <v>681</v>
      </c>
      <c r="P336" s="63" t="s">
        <v>1317</v>
      </c>
      <c r="Q336" s="63" t="s">
        <v>2209</v>
      </c>
      <c r="R336" s="62"/>
      <c r="S336" s="62"/>
      <c r="T336" s="62"/>
      <c r="U336" s="62"/>
      <c r="V336" s="62"/>
      <c r="W336" s="62"/>
      <c r="X336" s="63" t="s">
        <v>1317</v>
      </c>
      <c r="Y336" s="62"/>
      <c r="Z336" s="62"/>
      <c r="AA336" s="62"/>
      <c r="AB336" s="60"/>
    </row>
    <row r="337" spans="1:28" ht="15" customHeight="1" x14ac:dyDescent="0.25">
      <c r="A337" s="58">
        <v>327</v>
      </c>
      <c r="B337" s="66" t="s">
        <v>2210</v>
      </c>
      <c r="C337" s="67" t="s">
        <v>2211</v>
      </c>
      <c r="D337" s="59" t="s">
        <v>2212</v>
      </c>
      <c r="E337" s="66" t="s">
        <v>2210</v>
      </c>
      <c r="F337" s="60" t="s">
        <v>2213</v>
      </c>
      <c r="G337" s="62"/>
      <c r="H337" s="61">
        <v>2014</v>
      </c>
      <c r="I337" s="60" t="s">
        <v>2214</v>
      </c>
      <c r="J337" s="60" t="s">
        <v>687</v>
      </c>
      <c r="K337" s="60">
        <v>1000</v>
      </c>
      <c r="L337" s="62"/>
      <c r="M337" s="60">
        <v>1</v>
      </c>
      <c r="N337" s="60">
        <v>1</v>
      </c>
      <c r="O337" s="63" t="s">
        <v>681</v>
      </c>
      <c r="P337" s="63" t="s">
        <v>2215</v>
      </c>
      <c r="Q337" s="63" t="s">
        <v>2216</v>
      </c>
      <c r="R337" s="62"/>
      <c r="S337" s="62"/>
      <c r="T337" s="62"/>
      <c r="U337" s="62"/>
      <c r="V337" s="62"/>
      <c r="W337" s="62"/>
      <c r="X337" s="62"/>
      <c r="Y337" s="63" t="s">
        <v>2215</v>
      </c>
      <c r="Z337" s="62"/>
      <c r="AA337" s="62"/>
      <c r="AB337" s="60"/>
    </row>
    <row r="338" spans="1:28" ht="15" customHeight="1" x14ac:dyDescent="0.25">
      <c r="A338" s="58">
        <v>328</v>
      </c>
      <c r="B338" s="66" t="s">
        <v>2217</v>
      </c>
      <c r="C338" s="67" t="s">
        <v>2218</v>
      </c>
      <c r="D338" s="59" t="s">
        <v>2219</v>
      </c>
      <c r="E338" s="66" t="s">
        <v>2217</v>
      </c>
      <c r="F338" s="60" t="s">
        <v>2220</v>
      </c>
      <c r="G338" s="62"/>
      <c r="H338" s="61">
        <v>2015</v>
      </c>
      <c r="I338" s="60" t="s">
        <v>689</v>
      </c>
      <c r="J338" s="60" t="s">
        <v>1283</v>
      </c>
      <c r="K338" s="60" t="s">
        <v>2221</v>
      </c>
      <c r="L338" s="62"/>
      <c r="M338" s="60">
        <v>1</v>
      </c>
      <c r="N338" s="60">
        <v>1</v>
      </c>
      <c r="O338" s="63" t="s">
        <v>681</v>
      </c>
      <c r="P338" s="63" t="s">
        <v>2222</v>
      </c>
      <c r="Q338" s="63" t="s">
        <v>2223</v>
      </c>
      <c r="R338" s="62"/>
      <c r="S338" s="62"/>
      <c r="T338" s="62"/>
      <c r="U338" s="62"/>
      <c r="V338" s="62"/>
      <c r="W338" s="62"/>
      <c r="X338" s="63" t="s">
        <v>2222</v>
      </c>
      <c r="Y338" s="62"/>
      <c r="Z338" s="62"/>
      <c r="AA338" s="62"/>
      <c r="AB338" s="60"/>
    </row>
    <row r="339" spans="1:28" ht="15" customHeight="1" x14ac:dyDescent="0.25">
      <c r="A339" s="58">
        <v>329</v>
      </c>
      <c r="B339" s="66" t="s">
        <v>2224</v>
      </c>
      <c r="C339" s="67" t="s">
        <v>2225</v>
      </c>
      <c r="D339" s="59" t="s">
        <v>2226</v>
      </c>
      <c r="E339" s="66" t="s">
        <v>2224</v>
      </c>
      <c r="F339" s="60" t="s">
        <v>2227</v>
      </c>
      <c r="G339" s="62"/>
      <c r="H339" s="61">
        <v>1997</v>
      </c>
      <c r="I339" s="60" t="s">
        <v>689</v>
      </c>
      <c r="J339" s="60" t="s">
        <v>1260</v>
      </c>
      <c r="K339" s="60">
        <v>25</v>
      </c>
      <c r="L339" s="62"/>
      <c r="M339" s="60">
        <v>1</v>
      </c>
      <c r="N339" s="60">
        <v>1</v>
      </c>
      <c r="O339" s="63" t="s">
        <v>681</v>
      </c>
      <c r="P339" s="63" t="s">
        <v>734</v>
      </c>
      <c r="Q339" s="62"/>
      <c r="R339" s="62"/>
      <c r="S339" s="62"/>
      <c r="T339" s="62"/>
      <c r="U339" s="62"/>
      <c r="V339" s="62"/>
      <c r="W339" s="62"/>
      <c r="X339" s="63" t="s">
        <v>734</v>
      </c>
      <c r="Y339" s="62"/>
      <c r="Z339" s="62"/>
      <c r="AA339" s="62"/>
      <c r="AB339" s="60"/>
    </row>
    <row r="340" spans="1:28" ht="15" customHeight="1" x14ac:dyDescent="0.25">
      <c r="A340" s="58">
        <v>330</v>
      </c>
      <c r="B340" s="66" t="s">
        <v>2228</v>
      </c>
      <c r="C340" s="67" t="s">
        <v>2229</v>
      </c>
      <c r="D340" s="59" t="s">
        <v>2230</v>
      </c>
      <c r="E340" s="66" t="s">
        <v>2228</v>
      </c>
      <c r="F340" s="60" t="s">
        <v>2231</v>
      </c>
      <c r="G340" s="62"/>
      <c r="H340" s="61">
        <v>2004</v>
      </c>
      <c r="I340" s="60" t="s">
        <v>689</v>
      </c>
      <c r="J340" s="60" t="s">
        <v>1260</v>
      </c>
      <c r="K340" s="60">
        <v>25</v>
      </c>
      <c r="L340" s="62"/>
      <c r="M340" s="60">
        <v>1</v>
      </c>
      <c r="N340" s="60">
        <v>1</v>
      </c>
      <c r="O340" s="63" t="s">
        <v>681</v>
      </c>
      <c r="P340" s="63" t="s">
        <v>734</v>
      </c>
      <c r="Q340" s="62"/>
      <c r="R340" s="62"/>
      <c r="S340" s="62"/>
      <c r="T340" s="62"/>
      <c r="U340" s="62"/>
      <c r="V340" s="62"/>
      <c r="W340" s="62"/>
      <c r="X340" s="63" t="s">
        <v>734</v>
      </c>
      <c r="Y340" s="62"/>
      <c r="Z340" s="62"/>
      <c r="AA340" s="62"/>
      <c r="AB340" s="60"/>
    </row>
    <row r="341" spans="1:28" ht="15" customHeight="1" x14ac:dyDescent="0.25">
      <c r="A341" s="58">
        <v>331</v>
      </c>
      <c r="B341" s="66" t="s">
        <v>2232</v>
      </c>
      <c r="C341" s="67" t="s">
        <v>2233</v>
      </c>
      <c r="D341" s="59" t="s">
        <v>2234</v>
      </c>
      <c r="E341" s="66" t="s">
        <v>2232</v>
      </c>
      <c r="F341" s="60" t="s">
        <v>2235</v>
      </c>
      <c r="G341" s="62"/>
      <c r="H341" s="61">
        <v>1997</v>
      </c>
      <c r="I341" s="60" t="s">
        <v>689</v>
      </c>
      <c r="J341" s="60" t="s">
        <v>1260</v>
      </c>
      <c r="K341" s="60">
        <v>37.5</v>
      </c>
      <c r="L341" s="62"/>
      <c r="M341" s="60">
        <v>1</v>
      </c>
      <c r="N341" s="60">
        <v>1</v>
      </c>
      <c r="O341" s="63" t="s">
        <v>681</v>
      </c>
      <c r="P341" s="63" t="s">
        <v>766</v>
      </c>
      <c r="Q341" s="62"/>
      <c r="R341" s="62"/>
      <c r="S341" s="62"/>
      <c r="T341" s="62"/>
      <c r="U341" s="62"/>
      <c r="V341" s="62"/>
      <c r="W341" s="62"/>
      <c r="X341" s="63" t="s">
        <v>766</v>
      </c>
      <c r="Y341" s="62"/>
      <c r="Z341" s="62"/>
      <c r="AA341" s="62"/>
      <c r="AB341" s="60"/>
    </row>
    <row r="342" spans="1:28" ht="15" customHeight="1" x14ac:dyDescent="0.25">
      <c r="A342" s="58">
        <v>332</v>
      </c>
      <c r="B342" s="66" t="s">
        <v>2236</v>
      </c>
      <c r="C342" s="67" t="s">
        <v>2237</v>
      </c>
      <c r="D342" s="59" t="s">
        <v>2238</v>
      </c>
      <c r="E342" s="66" t="s">
        <v>2236</v>
      </c>
      <c r="F342" s="60" t="s">
        <v>2239</v>
      </c>
      <c r="G342" s="62"/>
      <c r="H342" s="61">
        <v>2000</v>
      </c>
      <c r="I342" s="60" t="s">
        <v>689</v>
      </c>
      <c r="J342" s="60" t="s">
        <v>684</v>
      </c>
      <c r="K342" s="60">
        <v>400</v>
      </c>
      <c r="L342" s="62"/>
      <c r="M342" s="60">
        <v>1</v>
      </c>
      <c r="N342" s="60">
        <v>1</v>
      </c>
      <c r="O342" s="63" t="s">
        <v>681</v>
      </c>
      <c r="P342" s="63" t="s">
        <v>1038</v>
      </c>
      <c r="Q342" s="62"/>
      <c r="R342" s="62"/>
      <c r="S342" s="62"/>
      <c r="T342" s="62"/>
      <c r="U342" s="62"/>
      <c r="V342" s="62"/>
      <c r="W342" s="62"/>
      <c r="X342" s="63" t="s">
        <v>2240</v>
      </c>
      <c r="Y342" s="62"/>
      <c r="Z342" s="62"/>
      <c r="AA342" s="62"/>
      <c r="AB342" s="63" t="s">
        <v>2150</v>
      </c>
    </row>
    <row r="343" spans="1:28" ht="15" customHeight="1" x14ac:dyDescent="0.25">
      <c r="A343" s="58">
        <v>333</v>
      </c>
      <c r="B343" s="66" t="s">
        <v>2241</v>
      </c>
      <c r="C343" s="67" t="s">
        <v>2242</v>
      </c>
      <c r="D343" s="59" t="s">
        <v>2243</v>
      </c>
      <c r="E343" s="66" t="s">
        <v>2241</v>
      </c>
      <c r="F343" s="60" t="s">
        <v>2244</v>
      </c>
      <c r="G343" s="62"/>
      <c r="H343" s="61">
        <v>1997</v>
      </c>
      <c r="I343" s="60" t="s">
        <v>689</v>
      </c>
      <c r="J343" s="60" t="s">
        <v>1260</v>
      </c>
      <c r="K343" s="60">
        <v>400</v>
      </c>
      <c r="L343" s="62"/>
      <c r="M343" s="60">
        <v>1</v>
      </c>
      <c r="N343" s="60">
        <v>1</v>
      </c>
      <c r="O343" s="63" t="s">
        <v>681</v>
      </c>
      <c r="P343" s="63" t="s">
        <v>1038</v>
      </c>
      <c r="Q343" s="62"/>
      <c r="R343" s="62"/>
      <c r="S343" s="62"/>
      <c r="T343" s="62"/>
      <c r="U343" s="62"/>
      <c r="V343" s="62"/>
      <c r="W343" s="62"/>
      <c r="X343" s="63" t="s">
        <v>1038</v>
      </c>
      <c r="Y343" s="62"/>
      <c r="Z343" s="62"/>
      <c r="AA343" s="62"/>
      <c r="AB343" s="60"/>
    </row>
    <row r="344" spans="1:28" ht="15" customHeight="1" x14ac:dyDescent="0.25">
      <c r="A344" s="58">
        <v>334</v>
      </c>
      <c r="B344" s="66" t="s">
        <v>2245</v>
      </c>
      <c r="C344" s="67" t="s">
        <v>2246</v>
      </c>
      <c r="D344" s="59" t="s">
        <v>2247</v>
      </c>
      <c r="E344" s="66" t="s">
        <v>2245</v>
      </c>
      <c r="F344" s="60" t="s">
        <v>2248</v>
      </c>
      <c r="G344" s="62"/>
      <c r="H344" s="61">
        <v>1996</v>
      </c>
      <c r="I344" s="60" t="s">
        <v>689</v>
      </c>
      <c r="J344" s="60" t="s">
        <v>1260</v>
      </c>
      <c r="K344" s="60">
        <v>400</v>
      </c>
      <c r="L344" s="62"/>
      <c r="M344" s="60">
        <v>1</v>
      </c>
      <c r="N344" s="60">
        <v>1</v>
      </c>
      <c r="O344" s="63" t="s">
        <v>681</v>
      </c>
      <c r="P344" s="63" t="s">
        <v>1038</v>
      </c>
      <c r="Q344" s="62"/>
      <c r="R344" s="62"/>
      <c r="S344" s="62"/>
      <c r="T344" s="62"/>
      <c r="U344" s="62"/>
      <c r="V344" s="62"/>
      <c r="W344" s="62"/>
      <c r="X344" s="63" t="s">
        <v>1929</v>
      </c>
      <c r="Y344" s="63" t="s">
        <v>1873</v>
      </c>
      <c r="Z344" s="62"/>
      <c r="AA344" s="62"/>
      <c r="AB344" s="60"/>
    </row>
    <row r="345" spans="1:28" ht="15" customHeight="1" x14ac:dyDescent="0.25">
      <c r="A345" s="58">
        <v>335</v>
      </c>
      <c r="B345" s="66" t="s">
        <v>2249</v>
      </c>
      <c r="C345" s="67" t="s">
        <v>2250</v>
      </c>
      <c r="D345" s="59" t="s">
        <v>2251</v>
      </c>
      <c r="E345" s="66" t="s">
        <v>2249</v>
      </c>
      <c r="F345" s="60" t="s">
        <v>2252</v>
      </c>
      <c r="G345" s="62"/>
      <c r="H345" s="61">
        <v>2005</v>
      </c>
      <c r="I345" s="60" t="s">
        <v>689</v>
      </c>
      <c r="J345" s="60" t="s">
        <v>1102</v>
      </c>
      <c r="K345" s="60">
        <v>75</v>
      </c>
      <c r="L345" s="62"/>
      <c r="M345" s="60">
        <v>1</v>
      </c>
      <c r="N345" s="60">
        <v>1</v>
      </c>
      <c r="O345" s="63" t="s">
        <v>681</v>
      </c>
      <c r="P345" s="63" t="s">
        <v>700</v>
      </c>
      <c r="Q345" s="62"/>
      <c r="R345" s="62"/>
      <c r="S345" s="62"/>
      <c r="T345" s="62"/>
      <c r="U345" s="62"/>
      <c r="V345" s="62"/>
      <c r="W345" s="62"/>
      <c r="X345" s="63" t="s">
        <v>700</v>
      </c>
      <c r="Y345" s="62"/>
      <c r="Z345" s="62"/>
      <c r="AA345" s="62"/>
      <c r="AB345" s="60"/>
    </row>
    <row r="346" spans="1:28" ht="15" customHeight="1" x14ac:dyDescent="0.25">
      <c r="A346" s="58">
        <v>336</v>
      </c>
      <c r="B346" s="66" t="s">
        <v>2253</v>
      </c>
      <c r="C346" s="67" t="s">
        <v>2254</v>
      </c>
      <c r="D346" s="59" t="s">
        <v>2255</v>
      </c>
      <c r="E346" s="66" t="s">
        <v>2253</v>
      </c>
      <c r="F346" s="60" t="s">
        <v>2256</v>
      </c>
      <c r="G346" s="62"/>
      <c r="H346" s="61">
        <v>2010</v>
      </c>
      <c r="I346" s="60" t="s">
        <v>689</v>
      </c>
      <c r="J346" s="60" t="s">
        <v>1710</v>
      </c>
      <c r="K346" s="60" t="s">
        <v>2257</v>
      </c>
      <c r="L346" s="62"/>
      <c r="M346" s="60">
        <v>1</v>
      </c>
      <c r="N346" s="60">
        <v>1</v>
      </c>
      <c r="O346" s="63" t="s">
        <v>681</v>
      </c>
      <c r="P346" s="63" t="s">
        <v>2258</v>
      </c>
      <c r="Q346" s="62"/>
      <c r="R346" s="62"/>
      <c r="S346" s="62"/>
      <c r="T346" s="62"/>
      <c r="U346" s="62"/>
      <c r="V346" s="62"/>
      <c r="W346" s="62"/>
      <c r="X346" s="63" t="s">
        <v>2258</v>
      </c>
      <c r="Y346" s="62"/>
      <c r="Z346" s="62"/>
      <c r="AA346" s="62"/>
      <c r="AB346" s="60"/>
    </row>
    <row r="347" spans="1:28" ht="15" customHeight="1" x14ac:dyDescent="0.25">
      <c r="A347" s="58">
        <v>337</v>
      </c>
      <c r="B347" s="66" t="s">
        <v>2259</v>
      </c>
      <c r="C347" s="67" t="s">
        <v>2260</v>
      </c>
      <c r="D347" s="59" t="s">
        <v>2261</v>
      </c>
      <c r="E347" s="66" t="s">
        <v>2259</v>
      </c>
      <c r="F347" s="60" t="s">
        <v>2262</v>
      </c>
      <c r="G347" s="62"/>
      <c r="H347" s="61">
        <v>2001</v>
      </c>
      <c r="I347" s="60" t="s">
        <v>689</v>
      </c>
      <c r="J347" s="60" t="s">
        <v>684</v>
      </c>
      <c r="K347" s="60">
        <v>160</v>
      </c>
      <c r="L347" s="62"/>
      <c r="M347" s="60">
        <v>1</v>
      </c>
      <c r="N347" s="60">
        <v>1</v>
      </c>
      <c r="O347" s="63" t="s">
        <v>681</v>
      </c>
      <c r="P347" s="63" t="s">
        <v>1228</v>
      </c>
      <c r="Q347" s="62"/>
      <c r="R347" s="62"/>
      <c r="S347" s="62"/>
      <c r="T347" s="62"/>
      <c r="U347" s="62"/>
      <c r="V347" s="62"/>
      <c r="W347" s="62"/>
      <c r="X347" s="63" t="s">
        <v>1228</v>
      </c>
      <c r="Y347" s="62"/>
      <c r="Z347" s="62"/>
      <c r="AA347" s="62"/>
      <c r="AB347" s="60"/>
    </row>
    <row r="348" spans="1:28" ht="15" customHeight="1" x14ac:dyDescent="0.25">
      <c r="A348" s="58">
        <v>338</v>
      </c>
      <c r="B348" s="66" t="s">
        <v>2263</v>
      </c>
      <c r="C348" s="67" t="s">
        <v>2264</v>
      </c>
      <c r="D348" s="59" t="s">
        <v>2265</v>
      </c>
      <c r="E348" s="66" t="s">
        <v>2263</v>
      </c>
      <c r="F348" s="60" t="s">
        <v>2266</v>
      </c>
      <c r="G348" s="62"/>
      <c r="H348" s="61">
        <v>1992</v>
      </c>
      <c r="I348" s="60" t="s">
        <v>689</v>
      </c>
      <c r="J348" s="60" t="s">
        <v>680</v>
      </c>
      <c r="K348" s="60" t="s">
        <v>2267</v>
      </c>
      <c r="L348" s="62"/>
      <c r="M348" s="60">
        <v>1</v>
      </c>
      <c r="N348" s="60">
        <v>1</v>
      </c>
      <c r="O348" s="63" t="s">
        <v>681</v>
      </c>
      <c r="P348" s="63" t="s">
        <v>970</v>
      </c>
      <c r="Q348" s="62"/>
      <c r="R348" s="62"/>
      <c r="S348" s="62"/>
      <c r="T348" s="62"/>
      <c r="U348" s="62"/>
      <c r="V348" s="62"/>
      <c r="W348" s="62"/>
      <c r="X348" s="63" t="s">
        <v>2268</v>
      </c>
      <c r="Y348" s="63" t="s">
        <v>2269</v>
      </c>
      <c r="Z348" s="62"/>
      <c r="AA348" s="62"/>
      <c r="AB348" s="60"/>
    </row>
    <row r="349" spans="1:28" ht="15" customHeight="1" x14ac:dyDescent="0.25">
      <c r="A349" s="58">
        <v>339</v>
      </c>
      <c r="B349" s="66" t="s">
        <v>2270</v>
      </c>
      <c r="C349" s="67" t="s">
        <v>2271</v>
      </c>
      <c r="D349" s="59" t="s">
        <v>2272</v>
      </c>
      <c r="E349" s="66" t="s">
        <v>2270</v>
      </c>
      <c r="F349" s="60" t="s">
        <v>2273</v>
      </c>
      <c r="G349" s="62"/>
      <c r="H349" s="61">
        <v>1999</v>
      </c>
      <c r="I349" s="60" t="s">
        <v>689</v>
      </c>
      <c r="J349" s="60" t="s">
        <v>687</v>
      </c>
      <c r="K349" s="60">
        <v>50</v>
      </c>
      <c r="L349" s="62"/>
      <c r="M349" s="60">
        <v>1</v>
      </c>
      <c r="N349" s="60">
        <v>1</v>
      </c>
      <c r="O349" s="63" t="s">
        <v>681</v>
      </c>
      <c r="P349" s="63" t="s">
        <v>788</v>
      </c>
      <c r="Q349" s="62"/>
      <c r="R349" s="62"/>
      <c r="S349" s="62"/>
      <c r="T349" s="62"/>
      <c r="U349" s="62"/>
      <c r="V349" s="62"/>
      <c r="W349" s="62"/>
      <c r="X349" s="63" t="s">
        <v>788</v>
      </c>
      <c r="Y349" s="62"/>
      <c r="Z349" s="62"/>
      <c r="AA349" s="62"/>
      <c r="AB349" s="60"/>
    </row>
    <row r="350" spans="1:28" ht="15" customHeight="1" x14ac:dyDescent="0.25">
      <c r="A350" s="58">
        <v>340</v>
      </c>
      <c r="B350" s="66" t="s">
        <v>2274</v>
      </c>
      <c r="C350" s="67" t="s">
        <v>2275</v>
      </c>
      <c r="D350" s="59" t="s">
        <v>2276</v>
      </c>
      <c r="E350" s="66" t="s">
        <v>2274</v>
      </c>
      <c r="F350" s="60" t="s">
        <v>2277</v>
      </c>
      <c r="G350" s="62"/>
      <c r="H350" s="61">
        <v>2001</v>
      </c>
      <c r="I350" s="60" t="s">
        <v>689</v>
      </c>
      <c r="J350" s="60" t="s">
        <v>684</v>
      </c>
      <c r="K350" s="60">
        <v>50</v>
      </c>
      <c r="L350" s="62"/>
      <c r="M350" s="60">
        <v>1</v>
      </c>
      <c r="N350" s="60">
        <v>1</v>
      </c>
      <c r="O350" s="63" t="s">
        <v>681</v>
      </c>
      <c r="P350" s="63" t="s">
        <v>864</v>
      </c>
      <c r="Q350" s="62"/>
      <c r="R350" s="62"/>
      <c r="S350" s="62"/>
      <c r="T350" s="62"/>
      <c r="U350" s="62"/>
      <c r="V350" s="62"/>
      <c r="W350" s="62"/>
      <c r="X350" s="63" t="s">
        <v>864</v>
      </c>
      <c r="Y350" s="62"/>
      <c r="Z350" s="62"/>
      <c r="AA350" s="62"/>
      <c r="AB350" s="60"/>
    </row>
    <row r="351" spans="1:28" ht="15" customHeight="1" x14ac:dyDescent="0.25">
      <c r="A351" s="58">
        <v>341</v>
      </c>
      <c r="B351" s="66" t="s">
        <v>2278</v>
      </c>
      <c r="C351" s="67" t="s">
        <v>2279</v>
      </c>
      <c r="D351" s="59" t="s">
        <v>2280</v>
      </c>
      <c r="E351" s="66" t="s">
        <v>2278</v>
      </c>
      <c r="F351" s="60" t="s">
        <v>2281</v>
      </c>
      <c r="G351" s="62"/>
      <c r="H351" s="61">
        <v>2014</v>
      </c>
      <c r="I351" s="60" t="s">
        <v>689</v>
      </c>
      <c r="J351" s="60" t="s">
        <v>1710</v>
      </c>
      <c r="K351" s="60">
        <v>50</v>
      </c>
      <c r="L351" s="62"/>
      <c r="M351" s="60">
        <v>1</v>
      </c>
      <c r="N351" s="60">
        <v>1</v>
      </c>
      <c r="O351" s="63" t="s">
        <v>681</v>
      </c>
      <c r="P351" s="63" t="s">
        <v>1837</v>
      </c>
      <c r="Q351" s="63" t="s">
        <v>2282</v>
      </c>
      <c r="R351" s="62"/>
      <c r="S351" s="62"/>
      <c r="T351" s="62"/>
      <c r="U351" s="62"/>
      <c r="V351" s="62"/>
      <c r="W351" s="62"/>
      <c r="X351" s="63" t="s">
        <v>1837</v>
      </c>
      <c r="Y351" s="62"/>
      <c r="Z351" s="62"/>
      <c r="AA351" s="62"/>
      <c r="AB351" s="60"/>
    </row>
    <row r="352" spans="1:28" ht="15" customHeight="1" x14ac:dyDescent="0.25">
      <c r="A352" s="58">
        <v>342</v>
      </c>
      <c r="B352" s="66" t="s">
        <v>2283</v>
      </c>
      <c r="C352" s="67" t="s">
        <v>2284</v>
      </c>
      <c r="D352" s="59" t="s">
        <v>2285</v>
      </c>
      <c r="E352" s="66" t="s">
        <v>2283</v>
      </c>
      <c r="F352" s="60" t="s">
        <v>2286</v>
      </c>
      <c r="G352" s="62"/>
      <c r="H352" s="61">
        <v>2016</v>
      </c>
      <c r="I352" s="60" t="s">
        <v>689</v>
      </c>
      <c r="J352" s="60" t="s">
        <v>687</v>
      </c>
      <c r="K352" s="60">
        <v>50</v>
      </c>
      <c r="L352" s="62"/>
      <c r="M352" s="60">
        <v>1</v>
      </c>
      <c r="N352" s="60">
        <v>1</v>
      </c>
      <c r="O352" s="63" t="s">
        <v>681</v>
      </c>
      <c r="P352" s="63" t="s">
        <v>2287</v>
      </c>
      <c r="Q352" s="62"/>
      <c r="R352" s="62"/>
      <c r="S352" s="62"/>
      <c r="T352" s="62"/>
      <c r="U352" s="62"/>
      <c r="V352" s="62"/>
      <c r="W352" s="62"/>
      <c r="X352" s="63" t="s">
        <v>2287</v>
      </c>
      <c r="Y352" s="62"/>
      <c r="Z352" s="62"/>
      <c r="AA352" s="62"/>
      <c r="AB352" s="60"/>
    </row>
    <row r="353" spans="1:28" ht="15" customHeight="1" x14ac:dyDescent="0.25">
      <c r="A353" s="58">
        <v>343</v>
      </c>
      <c r="B353" s="66" t="s">
        <v>2288</v>
      </c>
      <c r="C353" s="67" t="s">
        <v>2289</v>
      </c>
      <c r="D353" s="59" t="s">
        <v>2290</v>
      </c>
      <c r="E353" s="66" t="s">
        <v>2288</v>
      </c>
      <c r="F353" s="60" t="s">
        <v>2291</v>
      </c>
      <c r="G353" s="62"/>
      <c r="H353" s="61">
        <v>2007</v>
      </c>
      <c r="I353" s="60" t="s">
        <v>689</v>
      </c>
      <c r="J353" s="60" t="s">
        <v>680</v>
      </c>
      <c r="K353" s="60">
        <v>50</v>
      </c>
      <c r="L353" s="62"/>
      <c r="M353" s="60">
        <v>1</v>
      </c>
      <c r="N353" s="60">
        <v>1</v>
      </c>
      <c r="O353" s="63" t="s">
        <v>681</v>
      </c>
      <c r="P353" s="63" t="s">
        <v>788</v>
      </c>
      <c r="Q353" s="63" t="s">
        <v>2292</v>
      </c>
      <c r="R353" s="62"/>
      <c r="S353" s="62"/>
      <c r="T353" s="62"/>
      <c r="U353" s="62"/>
      <c r="V353" s="62"/>
      <c r="W353" s="62"/>
      <c r="X353" s="63" t="s">
        <v>788</v>
      </c>
      <c r="Y353" s="62"/>
      <c r="Z353" s="62"/>
      <c r="AA353" s="62"/>
      <c r="AB353" s="60"/>
    </row>
    <row r="354" spans="1:28" ht="15" customHeight="1" x14ac:dyDescent="0.25">
      <c r="A354" s="58">
        <v>344</v>
      </c>
      <c r="B354" s="66" t="s">
        <v>2293</v>
      </c>
      <c r="C354" s="67" t="s">
        <v>2294</v>
      </c>
      <c r="D354" s="59" t="s">
        <v>2295</v>
      </c>
      <c r="E354" s="66" t="s">
        <v>2293</v>
      </c>
      <c r="F354" s="60" t="s">
        <v>2296</v>
      </c>
      <c r="G354" s="62"/>
      <c r="H354" s="61">
        <v>2001</v>
      </c>
      <c r="I354" s="60" t="s">
        <v>689</v>
      </c>
      <c r="J354" s="60" t="s">
        <v>684</v>
      </c>
      <c r="K354" s="60">
        <v>100</v>
      </c>
      <c r="L354" s="62"/>
      <c r="M354" s="60">
        <v>1</v>
      </c>
      <c r="N354" s="60">
        <v>1</v>
      </c>
      <c r="O354" s="63" t="s">
        <v>681</v>
      </c>
      <c r="P354" s="63" t="s">
        <v>2297</v>
      </c>
      <c r="Q354" s="62"/>
      <c r="R354" s="62"/>
      <c r="S354" s="62"/>
      <c r="T354" s="62"/>
      <c r="U354" s="62"/>
      <c r="V354" s="62"/>
      <c r="W354" s="62"/>
      <c r="X354" s="63" t="s">
        <v>2297</v>
      </c>
      <c r="Y354" s="62"/>
      <c r="Z354" s="62"/>
      <c r="AA354" s="62"/>
      <c r="AB354" s="60"/>
    </row>
    <row r="355" spans="1:28" ht="15" customHeight="1" x14ac:dyDescent="0.25">
      <c r="A355" s="58">
        <v>345</v>
      </c>
      <c r="B355" s="66" t="s">
        <v>2298</v>
      </c>
      <c r="C355" s="67" t="s">
        <v>2299</v>
      </c>
      <c r="D355" s="59" t="s">
        <v>2300</v>
      </c>
      <c r="E355" s="66" t="s">
        <v>2298</v>
      </c>
      <c r="F355" s="60" t="s">
        <v>2301</v>
      </c>
      <c r="G355" s="62"/>
      <c r="H355" s="61">
        <v>2014</v>
      </c>
      <c r="I355" s="60" t="s">
        <v>689</v>
      </c>
      <c r="J355" s="60" t="s">
        <v>2302</v>
      </c>
      <c r="K355" s="60">
        <v>400</v>
      </c>
      <c r="L355" s="62"/>
      <c r="M355" s="60">
        <v>1</v>
      </c>
      <c r="N355" s="60">
        <v>1</v>
      </c>
      <c r="O355" s="63" t="s">
        <v>681</v>
      </c>
      <c r="P355" s="63" t="s">
        <v>2303</v>
      </c>
      <c r="Q355" s="63" t="s">
        <v>2304</v>
      </c>
      <c r="R355" s="62"/>
      <c r="S355" s="62"/>
      <c r="T355" s="62"/>
      <c r="U355" s="62"/>
      <c r="V355" s="62"/>
      <c r="W355" s="62"/>
      <c r="X355" s="63" t="s">
        <v>2303</v>
      </c>
      <c r="Y355" s="62"/>
      <c r="Z355" s="62"/>
      <c r="AA355" s="62"/>
      <c r="AB355" s="60"/>
    </row>
    <row r="356" spans="1:28" ht="15" customHeight="1" x14ac:dyDescent="0.25">
      <c r="A356" s="58">
        <v>346</v>
      </c>
      <c r="B356" s="66" t="s">
        <v>2305</v>
      </c>
      <c r="C356" s="67" t="s">
        <v>2306</v>
      </c>
      <c r="D356" s="59" t="s">
        <v>2307</v>
      </c>
      <c r="E356" s="66" t="s">
        <v>2305</v>
      </c>
      <c r="F356" s="60" t="s">
        <v>2308</v>
      </c>
      <c r="G356" s="62"/>
      <c r="H356" s="61">
        <v>2004</v>
      </c>
      <c r="I356" s="60" t="s">
        <v>689</v>
      </c>
      <c r="J356" s="60" t="s">
        <v>687</v>
      </c>
      <c r="K356" s="60">
        <v>50</v>
      </c>
      <c r="L356" s="62"/>
      <c r="M356" s="60">
        <v>1</v>
      </c>
      <c r="N356" s="60">
        <v>1</v>
      </c>
      <c r="O356" s="63" t="s">
        <v>681</v>
      </c>
      <c r="P356" s="63" t="s">
        <v>864</v>
      </c>
      <c r="Q356" s="62"/>
      <c r="R356" s="62"/>
      <c r="S356" s="62"/>
      <c r="T356" s="62"/>
      <c r="U356" s="62"/>
      <c r="V356" s="62"/>
      <c r="W356" s="62"/>
      <c r="X356" s="63" t="s">
        <v>864</v>
      </c>
      <c r="Y356" s="62"/>
      <c r="Z356" s="62"/>
      <c r="AA356" s="62"/>
      <c r="AB356" s="60"/>
    </row>
    <row r="357" spans="1:28" ht="15" customHeight="1" x14ac:dyDescent="0.25">
      <c r="A357" s="58">
        <v>347</v>
      </c>
      <c r="B357" s="66" t="s">
        <v>2309</v>
      </c>
      <c r="C357" s="67" t="s">
        <v>2310</v>
      </c>
      <c r="D357" s="59" t="s">
        <v>2311</v>
      </c>
      <c r="E357" s="66" t="s">
        <v>2309</v>
      </c>
      <c r="F357" s="60" t="s">
        <v>2312</v>
      </c>
      <c r="G357" s="62"/>
      <c r="H357" s="61">
        <v>2004</v>
      </c>
      <c r="I357" s="60" t="s">
        <v>689</v>
      </c>
      <c r="J357" s="60" t="s">
        <v>684</v>
      </c>
      <c r="K357" s="60">
        <v>160</v>
      </c>
      <c r="L357" s="62"/>
      <c r="M357" s="60">
        <v>1</v>
      </c>
      <c r="N357" s="60">
        <v>1</v>
      </c>
      <c r="O357" s="63" t="s">
        <v>681</v>
      </c>
      <c r="P357" s="63" t="s">
        <v>1228</v>
      </c>
      <c r="Q357" s="62"/>
      <c r="R357" s="62"/>
      <c r="S357" s="62"/>
      <c r="T357" s="62"/>
      <c r="U357" s="62"/>
      <c r="V357" s="62"/>
      <c r="W357" s="62"/>
      <c r="X357" s="63" t="s">
        <v>1228</v>
      </c>
      <c r="Y357" s="62"/>
      <c r="Z357" s="62"/>
      <c r="AA357" s="62"/>
      <c r="AB357" s="60"/>
    </row>
    <row r="358" spans="1:28" ht="15" customHeight="1" x14ac:dyDescent="0.25">
      <c r="A358" s="58">
        <v>348</v>
      </c>
      <c r="B358" s="66" t="s">
        <v>2313</v>
      </c>
      <c r="C358" s="67" t="s">
        <v>2314</v>
      </c>
      <c r="D358" s="59" t="s">
        <v>2315</v>
      </c>
      <c r="E358" s="66" t="s">
        <v>2313</v>
      </c>
      <c r="F358" s="60" t="s">
        <v>2316</v>
      </c>
      <c r="G358" s="62"/>
      <c r="H358" s="61">
        <v>2000</v>
      </c>
      <c r="I358" s="60" t="s">
        <v>1303</v>
      </c>
      <c r="J358" s="60" t="s">
        <v>688</v>
      </c>
      <c r="K358" s="60">
        <v>75</v>
      </c>
      <c r="L358" s="62"/>
      <c r="M358" s="60">
        <v>1</v>
      </c>
      <c r="N358" s="60">
        <v>1</v>
      </c>
      <c r="O358" s="63" t="s">
        <v>681</v>
      </c>
      <c r="P358" s="63" t="s">
        <v>700</v>
      </c>
      <c r="Q358" s="62"/>
      <c r="R358" s="62"/>
      <c r="S358" s="62"/>
      <c r="T358" s="62"/>
      <c r="U358" s="62"/>
      <c r="V358" s="62"/>
      <c r="W358" s="62"/>
      <c r="X358" s="63" t="s">
        <v>2317</v>
      </c>
      <c r="Y358" s="62"/>
      <c r="Z358" s="62"/>
      <c r="AA358" s="62"/>
      <c r="AB358" s="63" t="s">
        <v>2318</v>
      </c>
    </row>
    <row r="359" spans="1:28" ht="15" customHeight="1" x14ac:dyDescent="0.25">
      <c r="A359" s="58">
        <v>349</v>
      </c>
      <c r="B359" s="66" t="s">
        <v>2319</v>
      </c>
      <c r="C359" s="67" t="s">
        <v>2320</v>
      </c>
      <c r="D359" s="59" t="s">
        <v>2321</v>
      </c>
      <c r="E359" s="66" t="s">
        <v>2319</v>
      </c>
      <c r="F359" s="60" t="s">
        <v>2322</v>
      </c>
      <c r="G359" s="62"/>
      <c r="H359" s="61">
        <v>1999</v>
      </c>
      <c r="I359" s="60" t="s">
        <v>1303</v>
      </c>
      <c r="J359" s="60" t="s">
        <v>688</v>
      </c>
      <c r="K359" s="60">
        <v>100</v>
      </c>
      <c r="L359" s="62"/>
      <c r="M359" s="60">
        <v>1</v>
      </c>
      <c r="N359" s="60">
        <v>1</v>
      </c>
      <c r="O359" s="63" t="s">
        <v>681</v>
      </c>
      <c r="P359" s="63" t="s">
        <v>912</v>
      </c>
      <c r="Q359" s="62"/>
      <c r="R359" s="62"/>
      <c r="S359" s="62"/>
      <c r="T359" s="62"/>
      <c r="U359" s="62"/>
      <c r="V359" s="62"/>
      <c r="W359" s="62"/>
      <c r="X359" s="63" t="s">
        <v>912</v>
      </c>
      <c r="Y359" s="62"/>
      <c r="Z359" s="62"/>
      <c r="AA359" s="62"/>
      <c r="AB359" s="60"/>
    </row>
    <row r="360" spans="1:28" ht="15" customHeight="1" x14ac:dyDescent="0.25">
      <c r="A360" s="58">
        <v>350</v>
      </c>
      <c r="B360" s="66" t="s">
        <v>2323</v>
      </c>
      <c r="C360" s="67" t="s">
        <v>2324</v>
      </c>
      <c r="D360" s="59" t="s">
        <v>2325</v>
      </c>
      <c r="E360" s="66" t="s">
        <v>2323</v>
      </c>
      <c r="F360" s="60" t="s">
        <v>2326</v>
      </c>
      <c r="G360" s="62"/>
      <c r="H360" s="61">
        <v>2003</v>
      </c>
      <c r="I360" s="60" t="s">
        <v>1303</v>
      </c>
      <c r="J360" s="60" t="s">
        <v>688</v>
      </c>
      <c r="K360" s="60">
        <v>400</v>
      </c>
      <c r="L360" s="62"/>
      <c r="M360" s="60">
        <v>1</v>
      </c>
      <c r="N360" s="60">
        <v>1</v>
      </c>
      <c r="O360" s="63" t="s">
        <v>681</v>
      </c>
      <c r="P360" s="63" t="s">
        <v>1038</v>
      </c>
      <c r="Q360" s="62"/>
      <c r="R360" s="62"/>
      <c r="S360" s="62"/>
      <c r="T360" s="62"/>
      <c r="U360" s="62"/>
      <c r="V360" s="62"/>
      <c r="W360" s="62"/>
      <c r="X360" s="63" t="s">
        <v>1038</v>
      </c>
      <c r="Y360" s="62"/>
      <c r="Z360" s="62"/>
      <c r="AA360" s="62"/>
      <c r="AB360" s="60"/>
    </row>
    <row r="361" spans="1:28" ht="15" customHeight="1" x14ac:dyDescent="0.25">
      <c r="A361" s="58">
        <v>351</v>
      </c>
      <c r="B361" s="66" t="s">
        <v>2327</v>
      </c>
      <c r="C361" s="67" t="s">
        <v>2328</v>
      </c>
      <c r="D361" s="59" t="s">
        <v>2329</v>
      </c>
      <c r="E361" s="66" t="s">
        <v>2327</v>
      </c>
      <c r="F361" s="60" t="s">
        <v>2330</v>
      </c>
      <c r="G361" s="62"/>
      <c r="H361" s="61">
        <v>2017</v>
      </c>
      <c r="I361" s="62"/>
      <c r="J361" s="60" t="s">
        <v>2331</v>
      </c>
      <c r="K361" s="60">
        <v>250</v>
      </c>
      <c r="L361" s="62"/>
      <c r="M361" s="60">
        <v>1</v>
      </c>
      <c r="N361" s="60">
        <v>1</v>
      </c>
      <c r="O361" s="63" t="s">
        <v>681</v>
      </c>
      <c r="P361" s="63" t="s">
        <v>2332</v>
      </c>
      <c r="Q361" s="63" t="s">
        <v>2333</v>
      </c>
      <c r="R361" s="62"/>
      <c r="S361" s="62"/>
      <c r="T361" s="62"/>
      <c r="U361" s="62"/>
      <c r="V361" s="62"/>
      <c r="W361" s="62"/>
      <c r="X361" s="63" t="s">
        <v>2332</v>
      </c>
      <c r="Y361" s="62"/>
      <c r="Z361" s="62"/>
      <c r="AA361" s="62"/>
      <c r="AB361" s="60"/>
    </row>
    <row r="362" spans="1:28" ht="15" customHeight="1" x14ac:dyDescent="0.25">
      <c r="A362" s="58">
        <v>352</v>
      </c>
      <c r="B362" s="66" t="s">
        <v>2334</v>
      </c>
      <c r="C362" s="67" t="s">
        <v>2335</v>
      </c>
      <c r="D362" s="59" t="s">
        <v>2336</v>
      </c>
      <c r="E362" s="66" t="s">
        <v>2334</v>
      </c>
      <c r="F362" s="60" t="s">
        <v>2337</v>
      </c>
      <c r="G362" s="62"/>
      <c r="H362" s="61">
        <v>2009</v>
      </c>
      <c r="I362" s="60" t="s">
        <v>689</v>
      </c>
      <c r="J362" s="60" t="s">
        <v>699</v>
      </c>
      <c r="K362" s="60">
        <v>320</v>
      </c>
      <c r="L362" s="62"/>
      <c r="M362" s="60">
        <v>1</v>
      </c>
      <c r="N362" s="60">
        <v>1</v>
      </c>
      <c r="O362" s="63" t="s">
        <v>681</v>
      </c>
      <c r="P362" s="63" t="s">
        <v>2338</v>
      </c>
      <c r="Q362" s="62"/>
      <c r="R362" s="62"/>
      <c r="S362" s="62"/>
      <c r="T362" s="62"/>
      <c r="U362" s="62"/>
      <c r="V362" s="62"/>
      <c r="W362" s="62"/>
      <c r="X362" s="63" t="s">
        <v>2338</v>
      </c>
      <c r="Y362" s="62"/>
      <c r="Z362" s="62"/>
      <c r="AA362" s="62"/>
      <c r="AB362" s="60"/>
    </row>
    <row r="363" spans="1:28" ht="15" customHeight="1" x14ac:dyDescent="0.25">
      <c r="A363" s="58">
        <v>353</v>
      </c>
      <c r="B363" s="66" t="s">
        <v>2339</v>
      </c>
      <c r="C363" s="67" t="s">
        <v>2340</v>
      </c>
      <c r="D363" s="59" t="s">
        <v>2341</v>
      </c>
      <c r="E363" s="66" t="s">
        <v>2339</v>
      </c>
      <c r="F363" s="60" t="s">
        <v>2342</v>
      </c>
      <c r="G363" s="62"/>
      <c r="H363" s="61">
        <v>1999</v>
      </c>
      <c r="I363" s="60" t="s">
        <v>689</v>
      </c>
      <c r="J363" s="60" t="s">
        <v>684</v>
      </c>
      <c r="K363" s="60">
        <v>50</v>
      </c>
      <c r="L363" s="62"/>
      <c r="M363" s="60">
        <v>1</v>
      </c>
      <c r="N363" s="60">
        <v>1</v>
      </c>
      <c r="O363" s="63" t="s">
        <v>681</v>
      </c>
      <c r="P363" s="63" t="s">
        <v>788</v>
      </c>
      <c r="Q363" s="62"/>
      <c r="R363" s="62"/>
      <c r="S363" s="62"/>
      <c r="T363" s="62"/>
      <c r="U363" s="62"/>
      <c r="V363" s="62"/>
      <c r="W363" s="62"/>
      <c r="X363" s="63" t="s">
        <v>788</v>
      </c>
      <c r="Y363" s="62"/>
      <c r="Z363" s="62"/>
      <c r="AA363" s="62"/>
      <c r="AB363" s="60"/>
    </row>
    <row r="364" spans="1:28" ht="15" customHeight="1" x14ac:dyDescent="0.25">
      <c r="A364" s="58">
        <v>354</v>
      </c>
      <c r="B364" s="66" t="s">
        <v>2343</v>
      </c>
      <c r="C364" s="67" t="s">
        <v>2344</v>
      </c>
      <c r="D364" s="59" t="s">
        <v>2345</v>
      </c>
      <c r="E364" s="66" t="s">
        <v>2343</v>
      </c>
      <c r="F364" s="60" t="s">
        <v>2346</v>
      </c>
      <c r="G364" s="62"/>
      <c r="H364" s="61">
        <v>1999</v>
      </c>
      <c r="I364" s="60" t="s">
        <v>689</v>
      </c>
      <c r="J364" s="60" t="s">
        <v>684</v>
      </c>
      <c r="K364" s="60">
        <v>50</v>
      </c>
      <c r="L364" s="62"/>
      <c r="M364" s="60">
        <v>1</v>
      </c>
      <c r="N364" s="60">
        <v>1</v>
      </c>
      <c r="O364" s="63" t="s">
        <v>681</v>
      </c>
      <c r="P364" s="63" t="s">
        <v>788</v>
      </c>
      <c r="Q364" s="62"/>
      <c r="R364" s="62"/>
      <c r="S364" s="62"/>
      <c r="T364" s="62"/>
      <c r="U364" s="62"/>
      <c r="V364" s="62"/>
      <c r="W364" s="62"/>
      <c r="X364" s="63" t="s">
        <v>788</v>
      </c>
      <c r="Y364" s="62"/>
      <c r="Z364" s="62"/>
      <c r="AA364" s="62"/>
      <c r="AB364" s="60"/>
    </row>
    <row r="365" spans="1:28" ht="15" customHeight="1" x14ac:dyDescent="0.25">
      <c r="A365" s="58">
        <v>355</v>
      </c>
      <c r="B365" s="66" t="s">
        <v>2347</v>
      </c>
      <c r="C365" s="67" t="s">
        <v>2348</v>
      </c>
      <c r="D365" s="59" t="s">
        <v>2349</v>
      </c>
      <c r="E365" s="66" t="s">
        <v>2347</v>
      </c>
      <c r="F365" s="60" t="s">
        <v>2350</v>
      </c>
      <c r="G365" s="62"/>
      <c r="H365" s="61">
        <v>2016</v>
      </c>
      <c r="I365" s="62"/>
      <c r="J365" s="60" t="s">
        <v>683</v>
      </c>
      <c r="K365" s="60">
        <v>100</v>
      </c>
      <c r="L365" s="62"/>
      <c r="M365" s="60">
        <v>1</v>
      </c>
      <c r="N365" s="60">
        <v>1</v>
      </c>
      <c r="O365" s="63" t="s">
        <v>681</v>
      </c>
      <c r="P365" s="63" t="s">
        <v>2351</v>
      </c>
      <c r="Q365" s="63" t="s">
        <v>2352</v>
      </c>
      <c r="R365" s="62"/>
      <c r="S365" s="62"/>
      <c r="T365" s="62"/>
      <c r="U365" s="62"/>
      <c r="V365" s="62"/>
      <c r="W365" s="62"/>
      <c r="X365" s="63" t="s">
        <v>2351</v>
      </c>
      <c r="Y365" s="62"/>
      <c r="Z365" s="62"/>
      <c r="AA365" s="62"/>
      <c r="AB365" s="60"/>
    </row>
    <row r="366" spans="1:28" ht="15" customHeight="1" x14ac:dyDescent="0.25">
      <c r="A366" s="58">
        <v>356</v>
      </c>
      <c r="B366" s="66" t="s">
        <v>2353</v>
      </c>
      <c r="C366" s="67" t="s">
        <v>2354</v>
      </c>
      <c r="D366" s="59" t="s">
        <v>2355</v>
      </c>
      <c r="E366" s="66" t="s">
        <v>2353</v>
      </c>
      <c r="F366" s="60" t="s">
        <v>2356</v>
      </c>
      <c r="G366" s="62"/>
      <c r="H366" s="61">
        <v>2014</v>
      </c>
      <c r="I366" s="62"/>
      <c r="J366" s="60" t="s">
        <v>683</v>
      </c>
      <c r="K366" s="60">
        <v>160</v>
      </c>
      <c r="L366" s="62"/>
      <c r="M366" s="60">
        <v>1</v>
      </c>
      <c r="N366" s="60">
        <v>1</v>
      </c>
      <c r="O366" s="63" t="s">
        <v>681</v>
      </c>
      <c r="P366" s="63" t="s">
        <v>2357</v>
      </c>
      <c r="Q366" s="63" t="s">
        <v>2358</v>
      </c>
      <c r="R366" s="62"/>
      <c r="S366" s="62"/>
      <c r="T366" s="62"/>
      <c r="U366" s="62"/>
      <c r="V366" s="62"/>
      <c r="W366" s="62"/>
      <c r="X366" s="62"/>
      <c r="Y366" s="62"/>
      <c r="Z366" s="62"/>
      <c r="AA366" s="62"/>
      <c r="AB366" s="63" t="s">
        <v>2359</v>
      </c>
    </row>
    <row r="367" spans="1:28" ht="15" customHeight="1" x14ac:dyDescent="0.25">
      <c r="A367" s="58">
        <v>357</v>
      </c>
      <c r="B367" s="66" t="s">
        <v>2360</v>
      </c>
      <c r="C367" s="67" t="s">
        <v>2361</v>
      </c>
      <c r="D367" s="59" t="s">
        <v>2362</v>
      </c>
      <c r="E367" s="66" t="s">
        <v>2360</v>
      </c>
      <c r="F367" s="60" t="s">
        <v>2363</v>
      </c>
      <c r="G367" s="62"/>
      <c r="H367" s="61">
        <v>1999</v>
      </c>
      <c r="I367" s="60" t="s">
        <v>689</v>
      </c>
      <c r="J367" s="60" t="s">
        <v>684</v>
      </c>
      <c r="K367" s="60">
        <v>400</v>
      </c>
      <c r="L367" s="62"/>
      <c r="M367" s="60">
        <v>1</v>
      </c>
      <c r="N367" s="60">
        <v>1</v>
      </c>
      <c r="O367" s="63" t="s">
        <v>681</v>
      </c>
      <c r="P367" s="63" t="s">
        <v>1038</v>
      </c>
      <c r="Q367" s="62"/>
      <c r="R367" s="62"/>
      <c r="S367" s="62"/>
      <c r="T367" s="62"/>
      <c r="U367" s="62"/>
      <c r="V367" s="62"/>
      <c r="W367" s="62"/>
      <c r="X367" s="63" t="s">
        <v>1038</v>
      </c>
      <c r="Y367" s="62"/>
      <c r="Z367" s="62"/>
      <c r="AA367" s="62"/>
      <c r="AB367" s="60"/>
    </row>
    <row r="368" spans="1:28" ht="15" customHeight="1" x14ac:dyDescent="0.25">
      <c r="A368" s="58">
        <v>358</v>
      </c>
      <c r="B368" s="66" t="s">
        <v>2364</v>
      </c>
      <c r="C368" s="67" t="s">
        <v>2365</v>
      </c>
      <c r="D368" s="59" t="s">
        <v>2366</v>
      </c>
      <c r="E368" s="66" t="s">
        <v>2364</v>
      </c>
      <c r="F368" s="60" t="s">
        <v>2367</v>
      </c>
      <c r="G368" s="62"/>
      <c r="H368" s="61">
        <v>2004</v>
      </c>
      <c r="I368" s="60" t="s">
        <v>689</v>
      </c>
      <c r="J368" s="60" t="s">
        <v>1283</v>
      </c>
      <c r="K368" s="60">
        <v>400</v>
      </c>
      <c r="L368" s="62"/>
      <c r="M368" s="60">
        <v>1</v>
      </c>
      <c r="N368" s="60">
        <v>1</v>
      </c>
      <c r="O368" s="63" t="s">
        <v>681</v>
      </c>
      <c r="P368" s="63" t="s">
        <v>1038</v>
      </c>
      <c r="Q368" s="62"/>
      <c r="R368" s="62"/>
      <c r="S368" s="62"/>
      <c r="T368" s="62"/>
      <c r="U368" s="62"/>
      <c r="V368" s="62"/>
      <c r="W368" s="62"/>
      <c r="X368" s="63" t="s">
        <v>1038</v>
      </c>
      <c r="Y368" s="62"/>
      <c r="Z368" s="62"/>
      <c r="AA368" s="62"/>
      <c r="AB368" s="60"/>
    </row>
    <row r="369" spans="1:28" ht="15" customHeight="1" x14ac:dyDescent="0.25">
      <c r="A369" s="58">
        <v>359</v>
      </c>
      <c r="B369" s="66" t="s">
        <v>2368</v>
      </c>
      <c r="C369" s="67" t="s">
        <v>2369</v>
      </c>
      <c r="D369" s="59" t="s">
        <v>2370</v>
      </c>
      <c r="E369" s="66" t="s">
        <v>2368</v>
      </c>
      <c r="F369" s="60" t="s">
        <v>2371</v>
      </c>
      <c r="G369" s="62"/>
      <c r="H369" s="61">
        <v>2016</v>
      </c>
      <c r="I369" s="60" t="s">
        <v>689</v>
      </c>
      <c r="J369" s="60" t="s">
        <v>687</v>
      </c>
      <c r="K369" s="60">
        <v>400</v>
      </c>
      <c r="L369" s="62"/>
      <c r="M369" s="60">
        <v>1</v>
      </c>
      <c r="N369" s="60">
        <v>1</v>
      </c>
      <c r="O369" s="63" t="s">
        <v>681</v>
      </c>
      <c r="P369" s="63" t="s">
        <v>2372</v>
      </c>
      <c r="Q369" s="63" t="s">
        <v>2373</v>
      </c>
      <c r="R369" s="62"/>
      <c r="S369" s="62"/>
      <c r="T369" s="62"/>
      <c r="U369" s="62"/>
      <c r="V369" s="62"/>
      <c r="W369" s="62"/>
      <c r="X369" s="62"/>
      <c r="Y369" s="62"/>
      <c r="Z369" s="62"/>
      <c r="AA369" s="62"/>
      <c r="AB369" s="63" t="s">
        <v>2374</v>
      </c>
    </row>
    <row r="370" spans="1:28" ht="15" customHeight="1" x14ac:dyDescent="0.25">
      <c r="A370" s="58">
        <v>360</v>
      </c>
      <c r="B370" s="66" t="s">
        <v>561</v>
      </c>
      <c r="C370" s="67" t="s">
        <v>2375</v>
      </c>
      <c r="D370" s="59" t="s">
        <v>2376</v>
      </c>
      <c r="E370" s="66" t="s">
        <v>561</v>
      </c>
      <c r="F370" s="60" t="s">
        <v>2377</v>
      </c>
      <c r="G370" s="62"/>
      <c r="H370" s="61">
        <v>2005</v>
      </c>
      <c r="I370" s="60" t="s">
        <v>689</v>
      </c>
      <c r="J370" s="60" t="s">
        <v>699</v>
      </c>
      <c r="K370" s="60">
        <v>100</v>
      </c>
      <c r="L370" s="62"/>
      <c r="M370" s="60">
        <v>1</v>
      </c>
      <c r="N370" s="60">
        <v>1</v>
      </c>
      <c r="O370" s="63" t="s">
        <v>681</v>
      </c>
      <c r="P370" s="63" t="s">
        <v>912</v>
      </c>
      <c r="Q370" s="62"/>
      <c r="R370" s="62"/>
      <c r="S370" s="62"/>
      <c r="T370" s="62"/>
      <c r="U370" s="62"/>
      <c r="V370" s="62"/>
      <c r="W370" s="62"/>
      <c r="X370" s="63" t="s">
        <v>2378</v>
      </c>
      <c r="Y370" s="63" t="s">
        <v>2379</v>
      </c>
      <c r="Z370" s="62"/>
      <c r="AA370" s="62"/>
      <c r="AB370" s="60"/>
    </row>
    <row r="371" spans="1:28" ht="15" customHeight="1" x14ac:dyDescent="0.25">
      <c r="A371" s="58">
        <v>361</v>
      </c>
      <c r="B371" s="66" t="s">
        <v>2380</v>
      </c>
      <c r="C371" s="67" t="s">
        <v>2381</v>
      </c>
      <c r="D371" s="59" t="s">
        <v>2382</v>
      </c>
      <c r="E371" s="66" t="s">
        <v>2380</v>
      </c>
      <c r="F371" s="60" t="s">
        <v>2383</v>
      </c>
      <c r="G371" s="62"/>
      <c r="H371" s="61">
        <v>2004</v>
      </c>
      <c r="I371" s="60" t="s">
        <v>1303</v>
      </c>
      <c r="J371" s="60" t="s">
        <v>684</v>
      </c>
      <c r="K371" s="60">
        <v>400</v>
      </c>
      <c r="L371" s="62"/>
      <c r="M371" s="60">
        <v>1</v>
      </c>
      <c r="N371" s="60">
        <v>1</v>
      </c>
      <c r="O371" s="63" t="s">
        <v>681</v>
      </c>
      <c r="P371" s="63" t="s">
        <v>1038</v>
      </c>
      <c r="Q371" s="62"/>
      <c r="R371" s="62"/>
      <c r="S371" s="62"/>
      <c r="T371" s="62"/>
      <c r="U371" s="62"/>
      <c r="V371" s="62"/>
      <c r="W371" s="62"/>
      <c r="X371" s="63" t="s">
        <v>1853</v>
      </c>
      <c r="Y371" s="62"/>
      <c r="Z371" s="62"/>
      <c r="AA371" s="62"/>
      <c r="AB371" s="63" t="s">
        <v>1854</v>
      </c>
    </row>
    <row r="372" spans="1:28" ht="15" customHeight="1" x14ac:dyDescent="0.25">
      <c r="A372" s="58">
        <v>362</v>
      </c>
      <c r="B372" s="66" t="s">
        <v>2384</v>
      </c>
      <c r="C372" s="67" t="s">
        <v>2385</v>
      </c>
      <c r="D372" s="59" t="s">
        <v>2386</v>
      </c>
      <c r="E372" s="66" t="s">
        <v>2384</v>
      </c>
      <c r="F372" s="60" t="s">
        <v>2387</v>
      </c>
      <c r="G372" s="62"/>
      <c r="H372" s="61">
        <v>2006</v>
      </c>
      <c r="I372" s="60" t="s">
        <v>689</v>
      </c>
      <c r="J372" s="60" t="s">
        <v>699</v>
      </c>
      <c r="K372" s="60">
        <v>320</v>
      </c>
      <c r="L372" s="62"/>
      <c r="M372" s="60">
        <v>1</v>
      </c>
      <c r="N372" s="60">
        <v>1</v>
      </c>
      <c r="O372" s="63" t="s">
        <v>681</v>
      </c>
      <c r="P372" s="63" t="s">
        <v>970</v>
      </c>
      <c r="Q372" s="63" t="s">
        <v>2388</v>
      </c>
      <c r="R372" s="62"/>
      <c r="S372" s="62"/>
      <c r="T372" s="62"/>
      <c r="U372" s="62"/>
      <c r="V372" s="62"/>
      <c r="W372" s="62"/>
      <c r="X372" s="63" t="s">
        <v>2389</v>
      </c>
      <c r="Y372" s="62"/>
      <c r="Z372" s="62"/>
      <c r="AA372" s="62"/>
      <c r="AB372" s="63" t="s">
        <v>2390</v>
      </c>
    </row>
    <row r="373" spans="1:28" ht="15" customHeight="1" x14ac:dyDescent="0.25">
      <c r="A373" s="58">
        <v>363</v>
      </c>
      <c r="B373" s="66" t="s">
        <v>2391</v>
      </c>
      <c r="C373" s="67" t="s">
        <v>2392</v>
      </c>
      <c r="D373" s="59" t="s">
        <v>2393</v>
      </c>
      <c r="E373" s="66" t="s">
        <v>2391</v>
      </c>
      <c r="F373" s="60" t="s">
        <v>2394</v>
      </c>
      <c r="G373" s="62"/>
      <c r="H373" s="61">
        <v>2000</v>
      </c>
      <c r="I373" s="60" t="s">
        <v>1296</v>
      </c>
      <c r="J373" s="60" t="s">
        <v>684</v>
      </c>
      <c r="K373" s="60">
        <v>250</v>
      </c>
      <c r="L373" s="62"/>
      <c r="M373" s="60">
        <v>1</v>
      </c>
      <c r="N373" s="60">
        <v>1</v>
      </c>
      <c r="O373" s="63" t="s">
        <v>681</v>
      </c>
      <c r="P373" s="63" t="s">
        <v>980</v>
      </c>
      <c r="Q373" s="62"/>
      <c r="R373" s="62"/>
      <c r="S373" s="62"/>
      <c r="T373" s="62"/>
      <c r="U373" s="62"/>
      <c r="V373" s="62"/>
      <c r="W373" s="62"/>
      <c r="X373" s="63" t="s">
        <v>2156</v>
      </c>
      <c r="Y373" s="62"/>
      <c r="Z373" s="62"/>
      <c r="AA373" s="62"/>
      <c r="AB373" s="63" t="s">
        <v>2157</v>
      </c>
    </row>
    <row r="374" spans="1:28" ht="15" customHeight="1" x14ac:dyDescent="0.25">
      <c r="A374" s="58">
        <v>364</v>
      </c>
      <c r="B374" s="66" t="s">
        <v>2395</v>
      </c>
      <c r="C374" s="67" t="s">
        <v>2396</v>
      </c>
      <c r="D374" s="59" t="s">
        <v>2397</v>
      </c>
      <c r="E374" s="66" t="s">
        <v>2395</v>
      </c>
      <c r="F374" s="60" t="s">
        <v>2398</v>
      </c>
      <c r="G374" s="62"/>
      <c r="H374" s="61">
        <v>2004</v>
      </c>
      <c r="I374" s="60" t="s">
        <v>689</v>
      </c>
      <c r="J374" s="60" t="s">
        <v>1260</v>
      </c>
      <c r="K374" s="60">
        <v>50</v>
      </c>
      <c r="L374" s="62"/>
      <c r="M374" s="60">
        <v>1</v>
      </c>
      <c r="N374" s="60">
        <v>1</v>
      </c>
      <c r="O374" s="63" t="s">
        <v>681</v>
      </c>
      <c r="P374" s="63" t="s">
        <v>788</v>
      </c>
      <c r="Q374" s="62"/>
      <c r="R374" s="62"/>
      <c r="S374" s="62"/>
      <c r="T374" s="62"/>
      <c r="U374" s="62"/>
      <c r="V374" s="62"/>
      <c r="W374" s="62"/>
      <c r="X374" s="63" t="s">
        <v>788</v>
      </c>
      <c r="Y374" s="62"/>
      <c r="Z374" s="62"/>
      <c r="AA374" s="62"/>
      <c r="AB374" s="60"/>
    </row>
    <row r="375" spans="1:28" ht="15" customHeight="1" x14ac:dyDescent="0.25">
      <c r="A375" s="58">
        <v>365</v>
      </c>
      <c r="B375" s="66" t="s">
        <v>2399</v>
      </c>
      <c r="C375" s="67" t="s">
        <v>2400</v>
      </c>
      <c r="D375" s="59" t="s">
        <v>2401</v>
      </c>
      <c r="E375" s="66" t="s">
        <v>2399</v>
      </c>
      <c r="F375" s="60" t="s">
        <v>2402</v>
      </c>
      <c r="G375" s="62"/>
      <c r="H375" s="61">
        <v>1998</v>
      </c>
      <c r="I375" s="60" t="s">
        <v>689</v>
      </c>
      <c r="J375" s="60" t="s">
        <v>1260</v>
      </c>
      <c r="K375" s="60">
        <v>50</v>
      </c>
      <c r="L375" s="62"/>
      <c r="M375" s="60">
        <v>1</v>
      </c>
      <c r="N375" s="60">
        <v>1</v>
      </c>
      <c r="O375" s="63" t="s">
        <v>681</v>
      </c>
      <c r="P375" s="63" t="s">
        <v>788</v>
      </c>
      <c r="Q375" s="62"/>
      <c r="R375" s="62"/>
      <c r="S375" s="62"/>
      <c r="T375" s="62"/>
      <c r="U375" s="62"/>
      <c r="V375" s="62"/>
      <c r="W375" s="62"/>
      <c r="X375" s="63" t="s">
        <v>788</v>
      </c>
      <c r="Y375" s="62"/>
      <c r="Z375" s="62"/>
      <c r="AA375" s="62"/>
      <c r="AB375" s="60"/>
    </row>
    <row r="376" spans="1:28" ht="15" customHeight="1" x14ac:dyDescent="0.25">
      <c r="A376" s="58">
        <v>366</v>
      </c>
      <c r="B376" s="66" t="s">
        <v>2403</v>
      </c>
      <c r="C376" s="67" t="s">
        <v>2404</v>
      </c>
      <c r="D376" s="59" t="s">
        <v>2405</v>
      </c>
      <c r="E376" s="66" t="s">
        <v>2403</v>
      </c>
      <c r="F376" s="60" t="s">
        <v>2406</v>
      </c>
      <c r="G376" s="62"/>
      <c r="H376" s="61">
        <v>1996</v>
      </c>
      <c r="I376" s="60" t="s">
        <v>689</v>
      </c>
      <c r="J376" s="60" t="s">
        <v>1260</v>
      </c>
      <c r="K376" s="60">
        <v>75</v>
      </c>
      <c r="L376" s="62"/>
      <c r="M376" s="60">
        <v>1</v>
      </c>
      <c r="N376" s="60">
        <v>1</v>
      </c>
      <c r="O376" s="63" t="s">
        <v>681</v>
      </c>
      <c r="P376" s="63" t="s">
        <v>700</v>
      </c>
      <c r="Q376" s="62"/>
      <c r="R376" s="62"/>
      <c r="S376" s="62"/>
      <c r="T376" s="62"/>
      <c r="U376" s="62"/>
      <c r="V376" s="62"/>
      <c r="W376" s="62"/>
      <c r="X376" s="63" t="s">
        <v>2407</v>
      </c>
      <c r="Y376" s="63" t="s">
        <v>2408</v>
      </c>
      <c r="Z376" s="62"/>
      <c r="AA376" s="62"/>
      <c r="AB376" s="60"/>
    </row>
    <row r="377" spans="1:28" ht="15" customHeight="1" x14ac:dyDescent="0.25">
      <c r="A377" s="58">
        <v>367</v>
      </c>
      <c r="B377" s="66" t="s">
        <v>2409</v>
      </c>
      <c r="C377" s="67" t="s">
        <v>2410</v>
      </c>
      <c r="D377" s="59" t="s">
        <v>2411</v>
      </c>
      <c r="E377" s="66" t="s">
        <v>2409</v>
      </c>
      <c r="F377" s="60" t="s">
        <v>2412</v>
      </c>
      <c r="G377" s="62"/>
      <c r="H377" s="61">
        <v>2000</v>
      </c>
      <c r="I377" s="60" t="s">
        <v>689</v>
      </c>
      <c r="J377" s="60" t="s">
        <v>684</v>
      </c>
      <c r="K377" s="60">
        <v>400</v>
      </c>
      <c r="L377" s="62"/>
      <c r="M377" s="60">
        <v>1</v>
      </c>
      <c r="N377" s="60">
        <v>1</v>
      </c>
      <c r="O377" s="63" t="s">
        <v>681</v>
      </c>
      <c r="P377" s="63" t="s">
        <v>1038</v>
      </c>
      <c r="Q377" s="62"/>
      <c r="R377" s="62"/>
      <c r="S377" s="62"/>
      <c r="T377" s="62"/>
      <c r="U377" s="62"/>
      <c r="V377" s="62"/>
      <c r="W377" s="62"/>
      <c r="X377" s="63" t="s">
        <v>2127</v>
      </c>
      <c r="Y377" s="62"/>
      <c r="Z377" s="62"/>
      <c r="AA377" s="62"/>
      <c r="AB377" s="63" t="s">
        <v>2128</v>
      </c>
    </row>
    <row r="378" spans="1:28" ht="15" customHeight="1" x14ac:dyDescent="0.25">
      <c r="A378" s="58">
        <v>368</v>
      </c>
      <c r="B378" s="66" t="s">
        <v>2413</v>
      </c>
      <c r="C378" s="67" t="s">
        <v>2414</v>
      </c>
      <c r="D378" s="59" t="s">
        <v>2415</v>
      </c>
      <c r="E378" s="66" t="s">
        <v>2413</v>
      </c>
      <c r="F378" s="60" t="s">
        <v>2416</v>
      </c>
      <c r="G378" s="62"/>
      <c r="H378" s="61">
        <v>2001</v>
      </c>
      <c r="I378" s="60" t="s">
        <v>689</v>
      </c>
      <c r="J378" s="60" t="s">
        <v>684</v>
      </c>
      <c r="K378" s="60">
        <v>400</v>
      </c>
      <c r="L378" s="62"/>
      <c r="M378" s="60">
        <v>1</v>
      </c>
      <c r="N378" s="60">
        <v>1</v>
      </c>
      <c r="O378" s="63" t="s">
        <v>681</v>
      </c>
      <c r="P378" s="63" t="s">
        <v>1038</v>
      </c>
      <c r="Q378" s="62"/>
      <c r="R378" s="62"/>
      <c r="S378" s="62"/>
      <c r="T378" s="62"/>
      <c r="U378" s="62"/>
      <c r="V378" s="62"/>
      <c r="W378" s="62"/>
      <c r="X378" s="63" t="s">
        <v>1038</v>
      </c>
      <c r="Y378" s="62"/>
      <c r="Z378" s="62"/>
      <c r="AA378" s="62"/>
      <c r="AB378" s="60"/>
    </row>
    <row r="379" spans="1:28" ht="15" customHeight="1" x14ac:dyDescent="0.25">
      <c r="A379" s="58">
        <v>369</v>
      </c>
      <c r="B379" s="66" t="s">
        <v>2417</v>
      </c>
      <c r="C379" s="67" t="s">
        <v>2418</v>
      </c>
      <c r="D379" s="59" t="s">
        <v>2419</v>
      </c>
      <c r="E379" s="66" t="s">
        <v>2417</v>
      </c>
      <c r="F379" s="60" t="s">
        <v>2420</v>
      </c>
      <c r="G379" s="62"/>
      <c r="H379" s="61">
        <v>2007</v>
      </c>
      <c r="I379" s="60" t="s">
        <v>689</v>
      </c>
      <c r="J379" s="60" t="s">
        <v>1283</v>
      </c>
      <c r="K379" s="60" t="s">
        <v>2111</v>
      </c>
      <c r="L379" s="62"/>
      <c r="M379" s="60">
        <v>1</v>
      </c>
      <c r="N379" s="60">
        <v>1</v>
      </c>
      <c r="O379" s="63" t="s">
        <v>681</v>
      </c>
      <c r="P379" s="63" t="s">
        <v>700</v>
      </c>
      <c r="Q379" s="63" t="s">
        <v>2421</v>
      </c>
      <c r="R379" s="62"/>
      <c r="S379" s="62"/>
      <c r="T379" s="62"/>
      <c r="U379" s="62"/>
      <c r="V379" s="62"/>
      <c r="W379" s="62"/>
      <c r="X379" s="63" t="s">
        <v>700</v>
      </c>
      <c r="Y379" s="62"/>
      <c r="Z379" s="62"/>
      <c r="AA379" s="62"/>
      <c r="AB379" s="60"/>
    </row>
    <row r="380" spans="1:28" ht="15" customHeight="1" x14ac:dyDescent="0.25">
      <c r="A380" s="58">
        <v>370</v>
      </c>
      <c r="B380" s="66" t="s">
        <v>2422</v>
      </c>
      <c r="C380" s="67" t="s">
        <v>2423</v>
      </c>
      <c r="D380" s="59" t="s">
        <v>2424</v>
      </c>
      <c r="E380" s="66" t="s">
        <v>2422</v>
      </c>
      <c r="F380" s="60" t="s">
        <v>2425</v>
      </c>
      <c r="G380" s="62"/>
      <c r="H380" s="61">
        <v>1997</v>
      </c>
      <c r="I380" s="60" t="s">
        <v>1303</v>
      </c>
      <c r="J380" s="60" t="s">
        <v>1260</v>
      </c>
      <c r="K380" s="60">
        <v>50</v>
      </c>
      <c r="L380" s="62"/>
      <c r="M380" s="60">
        <v>1</v>
      </c>
      <c r="N380" s="60">
        <v>1</v>
      </c>
      <c r="O380" s="63" t="s">
        <v>681</v>
      </c>
      <c r="P380" s="63" t="s">
        <v>788</v>
      </c>
      <c r="Q380" s="62"/>
      <c r="R380" s="62"/>
      <c r="S380" s="62"/>
      <c r="T380" s="62"/>
      <c r="U380" s="62"/>
      <c r="V380" s="62"/>
      <c r="W380" s="62"/>
      <c r="X380" s="63" t="s">
        <v>788</v>
      </c>
      <c r="Y380" s="62"/>
      <c r="Z380" s="62"/>
      <c r="AA380" s="62"/>
      <c r="AB380" s="60"/>
    </row>
    <row r="381" spans="1:28" ht="15" customHeight="1" x14ac:dyDescent="0.25">
      <c r="A381" s="58">
        <v>371</v>
      </c>
      <c r="B381" s="66" t="s">
        <v>2426</v>
      </c>
      <c r="C381" s="67" t="s">
        <v>2427</v>
      </c>
      <c r="D381" s="59" t="s">
        <v>2428</v>
      </c>
      <c r="E381" s="66" t="s">
        <v>2426</v>
      </c>
      <c r="F381" s="60" t="s">
        <v>2429</v>
      </c>
      <c r="G381" s="62"/>
      <c r="H381" s="61">
        <v>2000</v>
      </c>
      <c r="I381" s="60" t="s">
        <v>1303</v>
      </c>
      <c r="J381" s="60" t="s">
        <v>1260</v>
      </c>
      <c r="K381" s="60">
        <v>400</v>
      </c>
      <c r="L381" s="62"/>
      <c r="M381" s="60">
        <v>1</v>
      </c>
      <c r="N381" s="60">
        <v>1</v>
      </c>
      <c r="O381" s="63" t="s">
        <v>681</v>
      </c>
      <c r="P381" s="63" t="s">
        <v>1038</v>
      </c>
      <c r="Q381" s="62"/>
      <c r="R381" s="62"/>
      <c r="S381" s="62"/>
      <c r="T381" s="62"/>
      <c r="U381" s="62"/>
      <c r="V381" s="62"/>
      <c r="W381" s="62"/>
      <c r="X381" s="63" t="s">
        <v>1038</v>
      </c>
      <c r="Y381" s="62"/>
      <c r="Z381" s="62"/>
      <c r="AA381" s="62"/>
      <c r="AB381" s="60"/>
    </row>
    <row r="382" spans="1:28" ht="15" customHeight="1" x14ac:dyDescent="0.25">
      <c r="A382" s="58">
        <v>372</v>
      </c>
      <c r="B382" s="66" t="s">
        <v>2430</v>
      </c>
      <c r="C382" s="67" t="s">
        <v>2431</v>
      </c>
      <c r="D382" s="59" t="s">
        <v>2432</v>
      </c>
      <c r="E382" s="66" t="s">
        <v>2430</v>
      </c>
      <c r="F382" s="60" t="s">
        <v>2433</v>
      </c>
      <c r="G382" s="62"/>
      <c r="H382" s="61">
        <v>2015</v>
      </c>
      <c r="I382" s="62"/>
      <c r="J382" s="60" t="s">
        <v>684</v>
      </c>
      <c r="K382" s="60">
        <v>50</v>
      </c>
      <c r="L382" s="62"/>
      <c r="M382" s="60">
        <v>1</v>
      </c>
      <c r="N382" s="60">
        <v>1</v>
      </c>
      <c r="O382" s="63" t="s">
        <v>681</v>
      </c>
      <c r="P382" s="63" t="s">
        <v>1354</v>
      </c>
      <c r="Q382" s="63" t="s">
        <v>2434</v>
      </c>
      <c r="R382" s="62"/>
      <c r="S382" s="62"/>
      <c r="T382" s="62"/>
      <c r="U382" s="62"/>
      <c r="V382" s="62"/>
      <c r="W382" s="62"/>
      <c r="X382" s="63" t="s">
        <v>1354</v>
      </c>
      <c r="Y382" s="62"/>
      <c r="Z382" s="62"/>
      <c r="AA382" s="62"/>
      <c r="AB382" s="60"/>
    </row>
    <row r="383" spans="1:28" ht="15" customHeight="1" x14ac:dyDescent="0.25">
      <c r="A383" s="58">
        <v>373</v>
      </c>
      <c r="B383" s="66" t="s">
        <v>2435</v>
      </c>
      <c r="C383" s="67" t="s">
        <v>2436</v>
      </c>
      <c r="D383" s="59" t="s">
        <v>2437</v>
      </c>
      <c r="E383" s="66" t="s">
        <v>2435</v>
      </c>
      <c r="F383" s="60" t="s">
        <v>2438</v>
      </c>
      <c r="G383" s="62"/>
      <c r="H383" s="61">
        <v>2000</v>
      </c>
      <c r="I383" s="62"/>
      <c r="J383" s="60" t="s">
        <v>1102</v>
      </c>
      <c r="K383" s="60">
        <v>400</v>
      </c>
      <c r="L383" s="62"/>
      <c r="M383" s="60">
        <v>1</v>
      </c>
      <c r="N383" s="60">
        <v>1</v>
      </c>
      <c r="O383" s="63" t="s">
        <v>681</v>
      </c>
      <c r="P383" s="63" t="s">
        <v>1038</v>
      </c>
      <c r="Q383" s="62"/>
      <c r="R383" s="62"/>
      <c r="S383" s="62"/>
      <c r="T383" s="62"/>
      <c r="U383" s="62"/>
      <c r="V383" s="62"/>
      <c r="W383" s="62"/>
      <c r="X383" s="63" t="s">
        <v>1853</v>
      </c>
      <c r="Y383" s="62"/>
      <c r="Z383" s="62"/>
      <c r="AA383" s="62"/>
      <c r="AB383" s="63" t="s">
        <v>1854</v>
      </c>
    </row>
    <row r="384" spans="1:28" ht="15" customHeight="1" x14ac:dyDescent="0.25">
      <c r="A384" s="58">
        <v>374</v>
      </c>
      <c r="B384" s="66" t="s">
        <v>2439</v>
      </c>
      <c r="C384" s="67" t="s">
        <v>2440</v>
      </c>
      <c r="D384" s="59" t="s">
        <v>2441</v>
      </c>
      <c r="E384" s="66" t="s">
        <v>2439</v>
      </c>
      <c r="F384" s="60" t="s">
        <v>2442</v>
      </c>
      <c r="G384" s="62"/>
      <c r="H384" s="61">
        <v>2014</v>
      </c>
      <c r="I384" s="60" t="s">
        <v>689</v>
      </c>
      <c r="J384" s="60" t="s">
        <v>680</v>
      </c>
      <c r="K384" s="60">
        <v>50</v>
      </c>
      <c r="L384" s="62"/>
      <c r="M384" s="60">
        <v>1</v>
      </c>
      <c r="N384" s="60">
        <v>1</v>
      </c>
      <c r="O384" s="63" t="s">
        <v>681</v>
      </c>
      <c r="P384" s="63" t="s">
        <v>2443</v>
      </c>
      <c r="Q384" s="63" t="s">
        <v>2444</v>
      </c>
      <c r="R384" s="62"/>
      <c r="S384" s="62"/>
      <c r="T384" s="62"/>
      <c r="U384" s="62"/>
      <c r="V384" s="62"/>
      <c r="W384" s="62"/>
      <c r="X384" s="63" t="s">
        <v>2443</v>
      </c>
      <c r="Y384" s="62"/>
      <c r="Z384" s="62"/>
      <c r="AA384" s="62"/>
      <c r="AB384" s="60"/>
    </row>
    <row r="385" spans="1:28" ht="15" customHeight="1" x14ac:dyDescent="0.25">
      <c r="A385" s="58">
        <v>375</v>
      </c>
      <c r="B385" s="66" t="s">
        <v>2445</v>
      </c>
      <c r="C385" s="67" t="s">
        <v>2446</v>
      </c>
      <c r="D385" s="59" t="s">
        <v>2447</v>
      </c>
      <c r="E385" s="66" t="s">
        <v>2445</v>
      </c>
      <c r="F385" s="60" t="s">
        <v>2448</v>
      </c>
      <c r="G385" s="62"/>
      <c r="H385" s="61">
        <v>2015</v>
      </c>
      <c r="I385" s="60" t="s">
        <v>689</v>
      </c>
      <c r="J385" s="60" t="s">
        <v>680</v>
      </c>
      <c r="K385" s="60" t="s">
        <v>2449</v>
      </c>
      <c r="L385" s="62"/>
      <c r="M385" s="60">
        <v>1</v>
      </c>
      <c r="N385" s="60">
        <v>1</v>
      </c>
      <c r="O385" s="63" t="s">
        <v>681</v>
      </c>
      <c r="P385" s="63" t="s">
        <v>1372</v>
      </c>
      <c r="Q385" s="63" t="s">
        <v>2450</v>
      </c>
      <c r="R385" s="62"/>
      <c r="S385" s="62"/>
      <c r="T385" s="62"/>
      <c r="U385" s="62"/>
      <c r="V385" s="62"/>
      <c r="W385" s="62"/>
      <c r="X385" s="62"/>
      <c r="Y385" s="62"/>
      <c r="Z385" s="62"/>
      <c r="AA385" s="62"/>
      <c r="AB385" s="63" t="s">
        <v>2451</v>
      </c>
    </row>
    <row r="386" spans="1:28" ht="15" customHeight="1" x14ac:dyDescent="0.25">
      <c r="A386" s="58">
        <v>376</v>
      </c>
      <c r="B386" s="66" t="s">
        <v>2452</v>
      </c>
      <c r="C386" s="67" t="s">
        <v>2453</v>
      </c>
      <c r="D386" s="59" t="s">
        <v>2454</v>
      </c>
      <c r="E386" s="66" t="s">
        <v>2452</v>
      </c>
      <c r="F386" s="60" t="s">
        <v>2455</v>
      </c>
      <c r="G386" s="62"/>
      <c r="H386" s="61">
        <v>2009</v>
      </c>
      <c r="I386" s="60" t="s">
        <v>689</v>
      </c>
      <c r="J386" s="60" t="s">
        <v>680</v>
      </c>
      <c r="K386" s="60" t="s">
        <v>2449</v>
      </c>
      <c r="L386" s="62"/>
      <c r="M386" s="60">
        <v>1</v>
      </c>
      <c r="N386" s="60">
        <v>1</v>
      </c>
      <c r="O386" s="63" t="s">
        <v>681</v>
      </c>
      <c r="P386" s="63" t="s">
        <v>2456</v>
      </c>
      <c r="Q386" s="62"/>
      <c r="R386" s="62"/>
      <c r="S386" s="62"/>
      <c r="T386" s="62"/>
      <c r="U386" s="62"/>
      <c r="V386" s="62"/>
      <c r="W386" s="62"/>
      <c r="X386" s="63" t="s">
        <v>2456</v>
      </c>
      <c r="Y386" s="62"/>
      <c r="Z386" s="62"/>
      <c r="AA386" s="62"/>
      <c r="AB386" s="60"/>
    </row>
    <row r="387" spans="1:28" ht="15" customHeight="1" x14ac:dyDescent="0.25">
      <c r="A387" s="58">
        <v>377</v>
      </c>
      <c r="B387" s="66" t="s">
        <v>2457</v>
      </c>
      <c r="C387" s="67" t="s">
        <v>2458</v>
      </c>
      <c r="D387" s="59" t="s">
        <v>2459</v>
      </c>
      <c r="E387" s="66" t="s">
        <v>2457</v>
      </c>
      <c r="F387" s="60" t="s">
        <v>2460</v>
      </c>
      <c r="G387" s="62"/>
      <c r="H387" s="61">
        <v>2004</v>
      </c>
      <c r="I387" s="60" t="s">
        <v>689</v>
      </c>
      <c r="J387" s="60" t="s">
        <v>684</v>
      </c>
      <c r="K387" s="60">
        <v>75</v>
      </c>
      <c r="L387" s="62"/>
      <c r="M387" s="60">
        <v>1</v>
      </c>
      <c r="N387" s="60">
        <v>1</v>
      </c>
      <c r="O387" s="63" t="s">
        <v>681</v>
      </c>
      <c r="P387" s="63" t="s">
        <v>700</v>
      </c>
      <c r="Q387" s="62"/>
      <c r="R387" s="62"/>
      <c r="S387" s="62"/>
      <c r="T387" s="62"/>
      <c r="U387" s="62"/>
      <c r="V387" s="62"/>
      <c r="W387" s="62"/>
      <c r="X387" s="63" t="s">
        <v>700</v>
      </c>
      <c r="Y387" s="62"/>
      <c r="Z387" s="62"/>
      <c r="AA387" s="62"/>
      <c r="AB387" s="60"/>
    </row>
    <row r="388" spans="1:28" ht="15" customHeight="1" x14ac:dyDescent="0.25">
      <c r="A388" s="58">
        <v>378</v>
      </c>
      <c r="B388" s="66" t="s">
        <v>2461</v>
      </c>
      <c r="C388" s="67" t="s">
        <v>2462</v>
      </c>
      <c r="D388" s="59" t="s">
        <v>2463</v>
      </c>
      <c r="E388" s="66" t="s">
        <v>2461</v>
      </c>
      <c r="F388" s="60" t="s">
        <v>2464</v>
      </c>
      <c r="G388" s="62"/>
      <c r="H388" s="61">
        <v>2001</v>
      </c>
      <c r="I388" s="60" t="s">
        <v>1296</v>
      </c>
      <c r="J388" s="60" t="s">
        <v>1102</v>
      </c>
      <c r="K388" s="60">
        <v>75</v>
      </c>
      <c r="L388" s="62"/>
      <c r="M388" s="60">
        <v>1</v>
      </c>
      <c r="N388" s="60">
        <v>1</v>
      </c>
      <c r="O388" s="63" t="s">
        <v>681</v>
      </c>
      <c r="P388" s="63" t="s">
        <v>700</v>
      </c>
      <c r="Q388" s="62"/>
      <c r="R388" s="62"/>
      <c r="S388" s="62"/>
      <c r="T388" s="62"/>
      <c r="U388" s="62"/>
      <c r="V388" s="62"/>
      <c r="W388" s="62"/>
      <c r="X388" s="63" t="s">
        <v>700</v>
      </c>
      <c r="Y388" s="62"/>
      <c r="Z388" s="62"/>
      <c r="AA388" s="62"/>
      <c r="AB388" s="60"/>
    </row>
    <row r="389" spans="1:28" ht="15" customHeight="1" x14ac:dyDescent="0.25">
      <c r="A389" s="58">
        <v>379</v>
      </c>
      <c r="B389" s="66" t="s">
        <v>2465</v>
      </c>
      <c r="C389" s="67" t="s">
        <v>2466</v>
      </c>
      <c r="D389" s="59" t="s">
        <v>2467</v>
      </c>
      <c r="E389" s="66" t="s">
        <v>2465</v>
      </c>
      <c r="F389" s="60" t="s">
        <v>2468</v>
      </c>
      <c r="G389" s="62"/>
      <c r="H389" s="61">
        <v>2009</v>
      </c>
      <c r="I389" s="60" t="s">
        <v>689</v>
      </c>
      <c r="J389" s="60" t="s">
        <v>680</v>
      </c>
      <c r="K389" s="60" t="s">
        <v>2449</v>
      </c>
      <c r="L389" s="62"/>
      <c r="M389" s="60">
        <v>1</v>
      </c>
      <c r="N389" s="60">
        <v>1</v>
      </c>
      <c r="O389" s="63" t="s">
        <v>681</v>
      </c>
      <c r="P389" s="63" t="s">
        <v>2456</v>
      </c>
      <c r="Q389" s="62"/>
      <c r="R389" s="62"/>
      <c r="S389" s="62"/>
      <c r="T389" s="62"/>
      <c r="U389" s="62"/>
      <c r="V389" s="62"/>
      <c r="W389" s="62"/>
      <c r="X389" s="63" t="s">
        <v>2456</v>
      </c>
      <c r="Y389" s="62"/>
      <c r="Z389" s="62"/>
      <c r="AA389" s="62"/>
      <c r="AB389" s="60"/>
    </row>
    <row r="390" spans="1:28" ht="15" customHeight="1" x14ac:dyDescent="0.25">
      <c r="A390" s="58">
        <v>380</v>
      </c>
      <c r="B390" s="66" t="s">
        <v>2469</v>
      </c>
      <c r="C390" s="67" t="s">
        <v>2470</v>
      </c>
      <c r="D390" s="59" t="s">
        <v>2471</v>
      </c>
      <c r="E390" s="66" t="s">
        <v>2469</v>
      </c>
      <c r="F390" s="60" t="s">
        <v>2472</v>
      </c>
      <c r="G390" s="62"/>
      <c r="H390" s="61">
        <v>2012</v>
      </c>
      <c r="I390" s="60" t="s">
        <v>689</v>
      </c>
      <c r="J390" s="60" t="s">
        <v>1283</v>
      </c>
      <c r="K390" s="60">
        <v>400</v>
      </c>
      <c r="L390" s="62"/>
      <c r="M390" s="60">
        <v>1</v>
      </c>
      <c r="N390" s="60">
        <v>1</v>
      </c>
      <c r="O390" s="63" t="s">
        <v>681</v>
      </c>
      <c r="P390" s="63" t="s">
        <v>1873</v>
      </c>
      <c r="Q390" s="62"/>
      <c r="R390" s="62"/>
      <c r="S390" s="62"/>
      <c r="T390" s="62"/>
      <c r="U390" s="62"/>
      <c r="V390" s="62"/>
      <c r="W390" s="62"/>
      <c r="X390" s="62"/>
      <c r="Y390" s="63" t="s">
        <v>1873</v>
      </c>
      <c r="Z390" s="62"/>
      <c r="AA390" s="62"/>
      <c r="AB390" s="60"/>
    </row>
    <row r="391" spans="1:28" ht="15" customHeight="1" x14ac:dyDescent="0.25">
      <c r="A391" s="58">
        <v>381</v>
      </c>
      <c r="B391" s="66" t="s">
        <v>2473</v>
      </c>
      <c r="C391" s="67" t="s">
        <v>2474</v>
      </c>
      <c r="D391" s="59" t="s">
        <v>2475</v>
      </c>
      <c r="E391" s="66" t="s">
        <v>2473</v>
      </c>
      <c r="F391" s="60" t="s">
        <v>2476</v>
      </c>
      <c r="G391" s="62"/>
      <c r="H391" s="61">
        <v>1999</v>
      </c>
      <c r="I391" s="60" t="s">
        <v>689</v>
      </c>
      <c r="J391" s="60" t="s">
        <v>684</v>
      </c>
      <c r="K391" s="60">
        <v>250</v>
      </c>
      <c r="L391" s="62"/>
      <c r="M391" s="60">
        <v>1</v>
      </c>
      <c r="N391" s="60">
        <v>1</v>
      </c>
      <c r="O391" s="63" t="s">
        <v>681</v>
      </c>
      <c r="P391" s="63" t="s">
        <v>980</v>
      </c>
      <c r="Q391" s="62"/>
      <c r="R391" s="62"/>
      <c r="S391" s="62"/>
      <c r="T391" s="62"/>
      <c r="U391" s="62"/>
      <c r="V391" s="62"/>
      <c r="W391" s="62"/>
      <c r="X391" s="63" t="s">
        <v>980</v>
      </c>
      <c r="Y391" s="62"/>
      <c r="Z391" s="62"/>
      <c r="AA391" s="62"/>
      <c r="AB391" s="60"/>
    </row>
    <row r="392" spans="1:28" ht="15" customHeight="1" x14ac:dyDescent="0.25">
      <c r="A392" s="58">
        <v>382</v>
      </c>
      <c r="B392" s="66" t="s">
        <v>2477</v>
      </c>
      <c r="C392" s="67" t="s">
        <v>2478</v>
      </c>
      <c r="D392" s="59" t="s">
        <v>2479</v>
      </c>
      <c r="E392" s="66" t="s">
        <v>2477</v>
      </c>
      <c r="F392" s="60" t="s">
        <v>2480</v>
      </c>
      <c r="G392" s="62"/>
      <c r="H392" s="61">
        <v>1999</v>
      </c>
      <c r="I392" s="60" t="s">
        <v>689</v>
      </c>
      <c r="J392" s="60" t="s">
        <v>684</v>
      </c>
      <c r="K392" s="60">
        <v>320</v>
      </c>
      <c r="L392" s="62"/>
      <c r="M392" s="60">
        <v>1</v>
      </c>
      <c r="N392" s="60">
        <v>1</v>
      </c>
      <c r="O392" s="63" t="s">
        <v>681</v>
      </c>
      <c r="P392" s="63" t="s">
        <v>970</v>
      </c>
      <c r="Q392" s="62"/>
      <c r="R392" s="62"/>
      <c r="S392" s="62"/>
      <c r="T392" s="62"/>
      <c r="U392" s="62"/>
      <c r="V392" s="62"/>
      <c r="W392" s="62"/>
      <c r="X392" s="63" t="s">
        <v>970</v>
      </c>
      <c r="Y392" s="62"/>
      <c r="Z392" s="62"/>
      <c r="AA392" s="62"/>
      <c r="AB392" s="60"/>
    </row>
    <row r="393" spans="1:28" ht="15" customHeight="1" x14ac:dyDescent="0.25">
      <c r="A393" s="58">
        <v>383</v>
      </c>
      <c r="B393" s="66" t="s">
        <v>628</v>
      </c>
      <c r="C393" s="67" t="s">
        <v>2481</v>
      </c>
      <c r="D393" s="59" t="s">
        <v>2482</v>
      </c>
      <c r="E393" s="66" t="s">
        <v>628</v>
      </c>
      <c r="F393" s="60" t="s">
        <v>2483</v>
      </c>
      <c r="G393" s="62"/>
      <c r="H393" s="61">
        <v>2005</v>
      </c>
      <c r="I393" s="62"/>
      <c r="J393" s="60" t="s">
        <v>1333</v>
      </c>
      <c r="K393" s="60">
        <v>160</v>
      </c>
      <c r="L393" s="62"/>
      <c r="M393" s="60">
        <v>1</v>
      </c>
      <c r="N393" s="60">
        <v>1</v>
      </c>
      <c r="O393" s="63" t="s">
        <v>681</v>
      </c>
      <c r="P393" s="63" t="s">
        <v>1228</v>
      </c>
      <c r="Q393" s="62"/>
      <c r="R393" s="62"/>
      <c r="S393" s="62"/>
      <c r="T393" s="62"/>
      <c r="U393" s="62"/>
      <c r="V393" s="62"/>
      <c r="W393" s="62"/>
      <c r="X393" s="63" t="s">
        <v>1228</v>
      </c>
      <c r="Y393" s="62"/>
      <c r="Z393" s="62"/>
      <c r="AA393" s="62"/>
      <c r="AB393" s="60"/>
    </row>
    <row r="394" spans="1:28" ht="15" customHeight="1" x14ac:dyDescent="0.25">
      <c r="A394" s="58">
        <v>384</v>
      </c>
      <c r="B394" s="66" t="s">
        <v>2484</v>
      </c>
      <c r="C394" s="67" t="s">
        <v>2485</v>
      </c>
      <c r="D394" s="59" t="s">
        <v>2486</v>
      </c>
      <c r="E394" s="66" t="s">
        <v>2484</v>
      </c>
      <c r="F394" s="60" t="s">
        <v>2487</v>
      </c>
      <c r="G394" s="62"/>
      <c r="H394" s="61">
        <v>1999</v>
      </c>
      <c r="I394" s="60" t="s">
        <v>689</v>
      </c>
      <c r="J394" s="60" t="s">
        <v>684</v>
      </c>
      <c r="K394" s="60">
        <v>160</v>
      </c>
      <c r="L394" s="62"/>
      <c r="M394" s="60">
        <v>1</v>
      </c>
      <c r="N394" s="60">
        <v>1</v>
      </c>
      <c r="O394" s="63" t="s">
        <v>681</v>
      </c>
      <c r="P394" s="63" t="s">
        <v>1228</v>
      </c>
      <c r="Q394" s="62"/>
      <c r="R394" s="62"/>
      <c r="S394" s="62"/>
      <c r="T394" s="62"/>
      <c r="U394" s="62"/>
      <c r="V394" s="62"/>
      <c r="W394" s="62"/>
      <c r="X394" s="63" t="s">
        <v>1228</v>
      </c>
      <c r="Y394" s="62"/>
      <c r="Z394" s="62"/>
      <c r="AA394" s="62"/>
      <c r="AB394" s="60"/>
    </row>
    <row r="395" spans="1:28" ht="15" customHeight="1" x14ac:dyDescent="0.25">
      <c r="A395" s="58">
        <v>385</v>
      </c>
      <c r="B395" s="66" t="s">
        <v>2488</v>
      </c>
      <c r="C395" s="67" t="s">
        <v>2489</v>
      </c>
      <c r="D395" s="59" t="s">
        <v>2490</v>
      </c>
      <c r="E395" s="66" t="s">
        <v>2488</v>
      </c>
      <c r="F395" s="60" t="s">
        <v>2491</v>
      </c>
      <c r="G395" s="62"/>
      <c r="H395" s="61">
        <v>2016</v>
      </c>
      <c r="I395" s="60" t="s">
        <v>1303</v>
      </c>
      <c r="J395" s="60" t="s">
        <v>688</v>
      </c>
      <c r="K395" s="60">
        <v>250</v>
      </c>
      <c r="L395" s="62"/>
      <c r="M395" s="60">
        <v>1</v>
      </c>
      <c r="N395" s="60">
        <v>1</v>
      </c>
      <c r="O395" s="63" t="s">
        <v>681</v>
      </c>
      <c r="P395" s="63" t="s">
        <v>2332</v>
      </c>
      <c r="Q395" s="63" t="s">
        <v>2492</v>
      </c>
      <c r="R395" s="62"/>
      <c r="S395" s="62"/>
      <c r="T395" s="62"/>
      <c r="U395" s="62"/>
      <c r="V395" s="62"/>
      <c r="W395" s="62"/>
      <c r="X395" s="63" t="s">
        <v>2332</v>
      </c>
      <c r="Y395" s="62"/>
      <c r="Z395" s="62"/>
      <c r="AA395" s="62"/>
      <c r="AB395" s="60"/>
    </row>
    <row r="396" spans="1:28" ht="15" customHeight="1" x14ac:dyDescent="0.25">
      <c r="A396" s="58">
        <v>386</v>
      </c>
      <c r="B396" s="66" t="s">
        <v>2493</v>
      </c>
      <c r="C396" s="67" t="s">
        <v>2494</v>
      </c>
      <c r="D396" s="59" t="s">
        <v>2495</v>
      </c>
      <c r="E396" s="66" t="s">
        <v>2493</v>
      </c>
      <c r="F396" s="60" t="s">
        <v>2496</v>
      </c>
      <c r="G396" s="62"/>
      <c r="H396" s="61">
        <v>2005</v>
      </c>
      <c r="I396" s="60" t="s">
        <v>689</v>
      </c>
      <c r="J396" s="60" t="s">
        <v>1283</v>
      </c>
      <c r="K396" s="60">
        <v>400</v>
      </c>
      <c r="L396" s="62"/>
      <c r="M396" s="60">
        <v>1</v>
      </c>
      <c r="N396" s="60">
        <v>1</v>
      </c>
      <c r="O396" s="63" t="s">
        <v>681</v>
      </c>
      <c r="P396" s="63" t="s">
        <v>1038</v>
      </c>
      <c r="Q396" s="62"/>
      <c r="R396" s="62"/>
      <c r="S396" s="62"/>
      <c r="T396" s="62"/>
      <c r="U396" s="62"/>
      <c r="V396" s="62"/>
      <c r="W396" s="62"/>
      <c r="X396" s="63" t="s">
        <v>1038</v>
      </c>
      <c r="Y396" s="62"/>
      <c r="Z396" s="62"/>
      <c r="AA396" s="62"/>
      <c r="AB396" s="60"/>
    </row>
    <row r="397" spans="1:28" ht="15" customHeight="1" x14ac:dyDescent="0.25">
      <c r="A397" s="58">
        <v>387</v>
      </c>
      <c r="B397" s="66" t="s">
        <v>2497</v>
      </c>
      <c r="C397" s="67" t="s">
        <v>2498</v>
      </c>
      <c r="D397" s="59" t="s">
        <v>2499</v>
      </c>
      <c r="E397" s="66" t="s">
        <v>2497</v>
      </c>
      <c r="F397" s="60" t="s">
        <v>2500</v>
      </c>
      <c r="G397" s="62"/>
      <c r="H397" s="61">
        <v>2004</v>
      </c>
      <c r="I397" s="60" t="s">
        <v>689</v>
      </c>
      <c r="J397" s="60" t="s">
        <v>684</v>
      </c>
      <c r="K397" s="60">
        <v>250</v>
      </c>
      <c r="L397" s="62"/>
      <c r="M397" s="60">
        <v>1</v>
      </c>
      <c r="N397" s="60">
        <v>1</v>
      </c>
      <c r="O397" s="63" t="s">
        <v>681</v>
      </c>
      <c r="P397" s="63" t="s">
        <v>980</v>
      </c>
      <c r="Q397" s="62"/>
      <c r="R397" s="62"/>
      <c r="S397" s="62"/>
      <c r="T397" s="62"/>
      <c r="U397" s="62"/>
      <c r="V397" s="62"/>
      <c r="W397" s="62"/>
      <c r="X397" s="63" t="s">
        <v>980</v>
      </c>
      <c r="Y397" s="62"/>
      <c r="Z397" s="62"/>
      <c r="AA397" s="62"/>
      <c r="AB397" s="60"/>
    </row>
    <row r="398" spans="1:28" ht="15" customHeight="1" x14ac:dyDescent="0.25">
      <c r="A398" s="58">
        <v>388</v>
      </c>
      <c r="B398" s="66" t="s">
        <v>2501</v>
      </c>
      <c r="C398" s="67" t="s">
        <v>2502</v>
      </c>
      <c r="D398" s="59" t="s">
        <v>2503</v>
      </c>
      <c r="E398" s="66" t="s">
        <v>2501</v>
      </c>
      <c r="F398" s="60" t="s">
        <v>2504</v>
      </c>
      <c r="G398" s="62"/>
      <c r="H398" s="61">
        <v>2003</v>
      </c>
      <c r="I398" s="60" t="s">
        <v>689</v>
      </c>
      <c r="J398" s="60" t="s">
        <v>684</v>
      </c>
      <c r="K398" s="60">
        <v>320</v>
      </c>
      <c r="L398" s="62"/>
      <c r="M398" s="60">
        <v>1</v>
      </c>
      <c r="N398" s="60">
        <v>1</v>
      </c>
      <c r="O398" s="63" t="s">
        <v>681</v>
      </c>
      <c r="P398" s="63" t="s">
        <v>970</v>
      </c>
      <c r="Q398" s="62"/>
      <c r="R398" s="62"/>
      <c r="S398" s="62"/>
      <c r="T398" s="62"/>
      <c r="U398" s="62"/>
      <c r="V398" s="62"/>
      <c r="W398" s="62"/>
      <c r="X398" s="63" t="s">
        <v>2505</v>
      </c>
      <c r="Y398" s="62"/>
      <c r="Z398" s="62"/>
      <c r="AA398" s="62"/>
      <c r="AB398" s="63" t="s">
        <v>2506</v>
      </c>
    </row>
    <row r="399" spans="1:28" ht="15" customHeight="1" x14ac:dyDescent="0.25">
      <c r="A399" s="58">
        <v>389</v>
      </c>
      <c r="B399" s="66" t="s">
        <v>2507</v>
      </c>
      <c r="C399" s="67" t="s">
        <v>2508</v>
      </c>
      <c r="D399" s="59" t="s">
        <v>2509</v>
      </c>
      <c r="E399" s="66" t="s">
        <v>2507</v>
      </c>
      <c r="F399" s="60" t="s">
        <v>2510</v>
      </c>
      <c r="G399" s="62"/>
      <c r="H399" s="61">
        <v>2004</v>
      </c>
      <c r="I399" s="60" t="s">
        <v>1303</v>
      </c>
      <c r="J399" s="60" t="s">
        <v>1260</v>
      </c>
      <c r="K399" s="60">
        <v>50</v>
      </c>
      <c r="L399" s="62"/>
      <c r="M399" s="60">
        <v>1</v>
      </c>
      <c r="N399" s="60">
        <v>1</v>
      </c>
      <c r="O399" s="63" t="s">
        <v>681</v>
      </c>
      <c r="P399" s="63" t="s">
        <v>788</v>
      </c>
      <c r="Q399" s="62"/>
      <c r="R399" s="62"/>
      <c r="S399" s="62"/>
      <c r="T399" s="62"/>
      <c r="U399" s="62"/>
      <c r="V399" s="62"/>
      <c r="W399" s="62"/>
      <c r="X399" s="63" t="s">
        <v>788</v>
      </c>
      <c r="Y399" s="62"/>
      <c r="Z399" s="62"/>
      <c r="AA399" s="62"/>
      <c r="AB399" s="60"/>
    </row>
    <row r="400" spans="1:28" ht="15" customHeight="1" x14ac:dyDescent="0.25">
      <c r="A400" s="58">
        <v>390</v>
      </c>
      <c r="B400" s="66" t="s">
        <v>2511</v>
      </c>
      <c r="C400" s="67" t="s">
        <v>2512</v>
      </c>
      <c r="D400" s="59" t="s">
        <v>2513</v>
      </c>
      <c r="E400" s="66" t="s">
        <v>2511</v>
      </c>
      <c r="F400" s="60" t="s">
        <v>2514</v>
      </c>
      <c r="G400" s="62"/>
      <c r="H400" s="61">
        <v>1997</v>
      </c>
      <c r="I400" s="60" t="s">
        <v>1303</v>
      </c>
      <c r="J400" s="60" t="s">
        <v>1260</v>
      </c>
      <c r="K400" s="60">
        <v>160</v>
      </c>
      <c r="L400" s="62"/>
      <c r="M400" s="60">
        <v>1</v>
      </c>
      <c r="N400" s="60">
        <v>1</v>
      </c>
      <c r="O400" s="63" t="s">
        <v>681</v>
      </c>
      <c r="P400" s="63" t="s">
        <v>1228</v>
      </c>
      <c r="Q400" s="62"/>
      <c r="R400" s="62"/>
      <c r="S400" s="62"/>
      <c r="T400" s="62"/>
      <c r="U400" s="62"/>
      <c r="V400" s="62"/>
      <c r="W400" s="62"/>
      <c r="X400" s="63" t="s">
        <v>1228</v>
      </c>
      <c r="Y400" s="62"/>
      <c r="Z400" s="62"/>
      <c r="AA400" s="62"/>
      <c r="AB400" s="60"/>
    </row>
    <row r="401" spans="1:28" ht="15" customHeight="1" x14ac:dyDescent="0.25">
      <c r="A401" s="58">
        <v>391</v>
      </c>
      <c r="B401" s="66" t="s">
        <v>2515</v>
      </c>
      <c r="C401" s="67" t="s">
        <v>2516</v>
      </c>
      <c r="D401" s="59" t="s">
        <v>2517</v>
      </c>
      <c r="E401" s="66" t="s">
        <v>2515</v>
      </c>
      <c r="F401" s="60" t="s">
        <v>2518</v>
      </c>
      <c r="G401" s="62"/>
      <c r="H401" s="61">
        <v>2002</v>
      </c>
      <c r="I401" s="60" t="s">
        <v>1303</v>
      </c>
      <c r="J401" s="60" t="s">
        <v>1260</v>
      </c>
      <c r="K401" s="60">
        <v>400</v>
      </c>
      <c r="L401" s="62"/>
      <c r="M401" s="60">
        <v>1</v>
      </c>
      <c r="N401" s="60">
        <v>1</v>
      </c>
      <c r="O401" s="63" t="s">
        <v>681</v>
      </c>
      <c r="P401" s="63" t="s">
        <v>1038</v>
      </c>
      <c r="Q401" s="62"/>
      <c r="R401" s="62"/>
      <c r="S401" s="62"/>
      <c r="T401" s="62"/>
      <c r="U401" s="62"/>
      <c r="V401" s="62"/>
      <c r="W401" s="62"/>
      <c r="X401" s="63" t="s">
        <v>1038</v>
      </c>
      <c r="Y401" s="62"/>
      <c r="Z401" s="62"/>
      <c r="AA401" s="62"/>
      <c r="AB401" s="60"/>
    </row>
    <row r="402" spans="1:28" ht="15" customHeight="1" x14ac:dyDescent="0.25">
      <c r="A402" s="58">
        <v>392</v>
      </c>
      <c r="B402" s="66" t="s">
        <v>2519</v>
      </c>
      <c r="C402" s="67" t="s">
        <v>2520</v>
      </c>
      <c r="D402" s="59" t="s">
        <v>2521</v>
      </c>
      <c r="E402" s="66" t="s">
        <v>2519</v>
      </c>
      <c r="F402" s="60" t="s">
        <v>2522</v>
      </c>
      <c r="G402" s="62"/>
      <c r="H402" s="61">
        <v>2000</v>
      </c>
      <c r="I402" s="60" t="s">
        <v>1303</v>
      </c>
      <c r="J402" s="60" t="s">
        <v>1333</v>
      </c>
      <c r="K402" s="60">
        <v>75</v>
      </c>
      <c r="L402" s="62"/>
      <c r="M402" s="60">
        <v>1</v>
      </c>
      <c r="N402" s="60">
        <v>1</v>
      </c>
      <c r="O402" s="63" t="s">
        <v>681</v>
      </c>
      <c r="P402" s="63" t="s">
        <v>700</v>
      </c>
      <c r="Q402" s="62"/>
      <c r="R402" s="62"/>
      <c r="S402" s="62"/>
      <c r="T402" s="62"/>
      <c r="U402" s="62"/>
      <c r="V402" s="62"/>
      <c r="W402" s="62"/>
      <c r="X402" s="63" t="s">
        <v>1904</v>
      </c>
      <c r="Y402" s="62"/>
      <c r="Z402" s="62"/>
      <c r="AA402" s="62"/>
      <c r="AB402" s="63" t="s">
        <v>1905</v>
      </c>
    </row>
    <row r="403" spans="1:28" ht="15" customHeight="1" x14ac:dyDescent="0.25">
      <c r="A403" s="58">
        <v>393</v>
      </c>
      <c r="B403" s="66" t="s">
        <v>598</v>
      </c>
      <c r="C403" s="67" t="s">
        <v>2523</v>
      </c>
      <c r="D403" s="59" t="s">
        <v>2524</v>
      </c>
      <c r="E403" s="66" t="s">
        <v>598</v>
      </c>
      <c r="F403" s="60" t="s">
        <v>2525</v>
      </c>
      <c r="G403" s="62"/>
      <c r="H403" s="61">
        <v>2010</v>
      </c>
      <c r="I403" s="60" t="s">
        <v>2526</v>
      </c>
      <c r="J403" s="60" t="s">
        <v>684</v>
      </c>
      <c r="K403" s="60">
        <v>100</v>
      </c>
      <c r="L403" s="62"/>
      <c r="M403" s="60">
        <v>1</v>
      </c>
      <c r="N403" s="60">
        <v>1</v>
      </c>
      <c r="O403" s="63" t="s">
        <v>681</v>
      </c>
      <c r="P403" s="63" t="s">
        <v>2527</v>
      </c>
      <c r="Q403" s="62"/>
      <c r="R403" s="62"/>
      <c r="S403" s="62"/>
      <c r="T403" s="62"/>
      <c r="U403" s="62"/>
      <c r="V403" s="62"/>
      <c r="W403" s="62"/>
      <c r="X403" s="62"/>
      <c r="Y403" s="62"/>
      <c r="Z403" s="62"/>
      <c r="AA403" s="62"/>
      <c r="AB403" s="63" t="s">
        <v>2528</v>
      </c>
    </row>
    <row r="404" spans="1:28" ht="15" customHeight="1" x14ac:dyDescent="0.25">
      <c r="A404" s="58">
        <v>394</v>
      </c>
      <c r="B404" s="66" t="s">
        <v>2529</v>
      </c>
      <c r="C404" s="67" t="s">
        <v>2530</v>
      </c>
      <c r="D404" s="59" t="s">
        <v>2531</v>
      </c>
      <c r="E404" s="66" t="s">
        <v>2529</v>
      </c>
      <c r="F404" s="60" t="s">
        <v>2532</v>
      </c>
      <c r="G404" s="62"/>
      <c r="H404" s="61">
        <v>2011</v>
      </c>
      <c r="I404" s="60" t="s">
        <v>1565</v>
      </c>
      <c r="J404" s="60" t="s">
        <v>2533</v>
      </c>
      <c r="K404" s="60">
        <v>1000</v>
      </c>
      <c r="L404" s="62"/>
      <c r="M404" s="60">
        <v>1</v>
      </c>
      <c r="N404" s="60">
        <v>1</v>
      </c>
      <c r="O404" s="63" t="s">
        <v>681</v>
      </c>
      <c r="P404" s="63" t="s">
        <v>2215</v>
      </c>
      <c r="Q404" s="63" t="s">
        <v>2534</v>
      </c>
      <c r="R404" s="62"/>
      <c r="S404" s="62"/>
      <c r="T404" s="62"/>
      <c r="U404" s="62"/>
      <c r="V404" s="62"/>
      <c r="W404" s="62"/>
      <c r="X404" s="62"/>
      <c r="Y404" s="63" t="s">
        <v>2215</v>
      </c>
      <c r="Z404" s="62"/>
      <c r="AA404" s="62"/>
      <c r="AB404" s="60"/>
    </row>
    <row r="405" spans="1:28" ht="15" customHeight="1" x14ac:dyDescent="0.25">
      <c r="A405" s="58">
        <v>395</v>
      </c>
      <c r="B405" s="66" t="s">
        <v>631</v>
      </c>
      <c r="C405" s="67" t="s">
        <v>2535</v>
      </c>
      <c r="D405" s="59" t="s">
        <v>2536</v>
      </c>
      <c r="E405" s="66" t="s">
        <v>631</v>
      </c>
      <c r="F405" s="60" t="s">
        <v>2537</v>
      </c>
      <c r="G405" s="62"/>
      <c r="H405" s="61">
        <v>1999</v>
      </c>
      <c r="I405" s="60" t="s">
        <v>689</v>
      </c>
      <c r="J405" s="60" t="s">
        <v>684</v>
      </c>
      <c r="K405" s="60">
        <v>250</v>
      </c>
      <c r="L405" s="62"/>
      <c r="M405" s="60">
        <v>1</v>
      </c>
      <c r="N405" s="60">
        <v>1</v>
      </c>
      <c r="O405" s="63" t="s">
        <v>681</v>
      </c>
      <c r="P405" s="63" t="s">
        <v>980</v>
      </c>
      <c r="Q405" s="62"/>
      <c r="R405" s="62"/>
      <c r="S405" s="62"/>
      <c r="T405" s="62"/>
      <c r="U405" s="62"/>
      <c r="V405" s="62"/>
      <c r="W405" s="62"/>
      <c r="X405" s="63" t="s">
        <v>980</v>
      </c>
      <c r="Y405" s="62"/>
      <c r="Z405" s="62"/>
      <c r="AA405" s="62"/>
      <c r="AB405" s="60"/>
    </row>
    <row r="406" spans="1:28" ht="15" customHeight="1" x14ac:dyDescent="0.25">
      <c r="A406" s="58">
        <v>396</v>
      </c>
      <c r="B406" s="66" t="s">
        <v>2538</v>
      </c>
      <c r="C406" s="67" t="s">
        <v>2539</v>
      </c>
      <c r="D406" s="59" t="s">
        <v>2540</v>
      </c>
      <c r="E406" s="66" t="s">
        <v>2538</v>
      </c>
      <c r="F406" s="60" t="s">
        <v>2541</v>
      </c>
      <c r="G406" s="62"/>
      <c r="H406" s="61">
        <v>2000</v>
      </c>
      <c r="I406" s="60" t="s">
        <v>689</v>
      </c>
      <c r="J406" s="60" t="s">
        <v>1260</v>
      </c>
      <c r="K406" s="60">
        <v>400</v>
      </c>
      <c r="L406" s="62"/>
      <c r="M406" s="60">
        <v>1</v>
      </c>
      <c r="N406" s="60">
        <v>1</v>
      </c>
      <c r="O406" s="63" t="s">
        <v>681</v>
      </c>
      <c r="P406" s="63" t="s">
        <v>1038</v>
      </c>
      <c r="Q406" s="62"/>
      <c r="R406" s="62"/>
      <c r="S406" s="62"/>
      <c r="T406" s="62"/>
      <c r="U406" s="62"/>
      <c r="V406" s="62"/>
      <c r="W406" s="62"/>
      <c r="X406" s="63" t="s">
        <v>1038</v>
      </c>
      <c r="Y406" s="62"/>
      <c r="Z406" s="62"/>
      <c r="AA406" s="62"/>
      <c r="AB406" s="60"/>
    </row>
    <row r="407" spans="1:28" ht="15" customHeight="1" x14ac:dyDescent="0.25">
      <c r="A407" s="58">
        <v>397</v>
      </c>
      <c r="B407" s="66" t="s">
        <v>2542</v>
      </c>
      <c r="C407" s="67" t="s">
        <v>2543</v>
      </c>
      <c r="D407" s="59" t="s">
        <v>2544</v>
      </c>
      <c r="E407" s="66" t="s">
        <v>2542</v>
      </c>
      <c r="F407" s="60" t="s">
        <v>2545</v>
      </c>
      <c r="G407" s="62"/>
      <c r="H407" s="61">
        <v>2010</v>
      </c>
      <c r="I407" s="60" t="s">
        <v>689</v>
      </c>
      <c r="J407" s="60" t="s">
        <v>1102</v>
      </c>
      <c r="K407" s="60" t="s">
        <v>2133</v>
      </c>
      <c r="L407" s="62"/>
      <c r="M407" s="60">
        <v>1</v>
      </c>
      <c r="N407" s="60">
        <v>1</v>
      </c>
      <c r="O407" s="63" t="s">
        <v>681</v>
      </c>
      <c r="P407" s="63" t="s">
        <v>2546</v>
      </c>
      <c r="Q407" s="62"/>
      <c r="R407" s="62"/>
      <c r="S407" s="62"/>
      <c r="T407" s="62"/>
      <c r="U407" s="62"/>
      <c r="V407" s="62"/>
      <c r="W407" s="62"/>
      <c r="X407" s="62"/>
      <c r="Y407" s="62"/>
      <c r="Z407" s="62"/>
      <c r="AA407" s="62"/>
      <c r="AB407" s="63" t="s">
        <v>2547</v>
      </c>
    </row>
    <row r="408" spans="1:28" ht="15" customHeight="1" x14ac:dyDescent="0.25">
      <c r="A408" s="58">
        <v>398</v>
      </c>
      <c r="B408" s="66" t="s">
        <v>2548</v>
      </c>
      <c r="C408" s="67" t="s">
        <v>2549</v>
      </c>
      <c r="D408" s="59" t="s">
        <v>2550</v>
      </c>
      <c r="E408" s="66" t="s">
        <v>2548</v>
      </c>
      <c r="F408" s="60" t="s">
        <v>2551</v>
      </c>
      <c r="G408" s="62"/>
      <c r="H408" s="61">
        <v>1997</v>
      </c>
      <c r="I408" s="60" t="s">
        <v>689</v>
      </c>
      <c r="J408" s="60" t="s">
        <v>1260</v>
      </c>
      <c r="K408" s="60">
        <v>75</v>
      </c>
      <c r="L408" s="62"/>
      <c r="M408" s="60">
        <v>1</v>
      </c>
      <c r="N408" s="60">
        <v>1</v>
      </c>
      <c r="O408" s="63" t="s">
        <v>681</v>
      </c>
      <c r="P408" s="63" t="s">
        <v>700</v>
      </c>
      <c r="Q408" s="62"/>
      <c r="R408" s="62"/>
      <c r="S408" s="62"/>
      <c r="T408" s="62"/>
      <c r="U408" s="62"/>
      <c r="V408" s="62"/>
      <c r="W408" s="62"/>
      <c r="X408" s="63" t="s">
        <v>700</v>
      </c>
      <c r="Y408" s="62"/>
      <c r="Z408" s="62"/>
      <c r="AA408" s="62"/>
      <c r="AB408" s="60"/>
    </row>
    <row r="409" spans="1:28" ht="15" customHeight="1" x14ac:dyDescent="0.25">
      <c r="A409" s="58">
        <v>399</v>
      </c>
      <c r="B409" s="66" t="s">
        <v>2552</v>
      </c>
      <c r="C409" s="67" t="s">
        <v>2553</v>
      </c>
      <c r="D409" s="59" t="s">
        <v>2554</v>
      </c>
      <c r="E409" s="66" t="s">
        <v>2552</v>
      </c>
      <c r="F409" s="60" t="s">
        <v>2555</v>
      </c>
      <c r="G409" s="62"/>
      <c r="H409" s="61">
        <v>2005</v>
      </c>
      <c r="I409" s="60" t="s">
        <v>689</v>
      </c>
      <c r="J409" s="60" t="s">
        <v>1283</v>
      </c>
      <c r="K409" s="60">
        <v>400</v>
      </c>
      <c r="L409" s="62"/>
      <c r="M409" s="60">
        <v>1</v>
      </c>
      <c r="N409" s="60">
        <v>1</v>
      </c>
      <c r="O409" s="63" t="s">
        <v>681</v>
      </c>
      <c r="P409" s="63" t="s">
        <v>1038</v>
      </c>
      <c r="Q409" s="62"/>
      <c r="R409" s="62"/>
      <c r="S409" s="62"/>
      <c r="T409" s="62"/>
      <c r="U409" s="62"/>
      <c r="V409" s="62"/>
      <c r="W409" s="62"/>
      <c r="X409" s="63" t="s">
        <v>1038</v>
      </c>
      <c r="Y409" s="62"/>
      <c r="Z409" s="62"/>
      <c r="AA409" s="62"/>
      <c r="AB409" s="60"/>
    </row>
    <row r="410" spans="1:28" ht="15" customHeight="1" x14ac:dyDescent="0.25">
      <c r="A410" s="58">
        <v>400</v>
      </c>
      <c r="B410" s="66" t="s">
        <v>2556</v>
      </c>
      <c r="C410" s="67" t="s">
        <v>2557</v>
      </c>
      <c r="D410" s="59" t="s">
        <v>2558</v>
      </c>
      <c r="E410" s="66" t="s">
        <v>2556</v>
      </c>
      <c r="F410" s="60" t="s">
        <v>2559</v>
      </c>
      <c r="G410" s="62"/>
      <c r="H410" s="61">
        <v>2004</v>
      </c>
      <c r="I410" s="60" t="s">
        <v>689</v>
      </c>
      <c r="J410" s="60" t="s">
        <v>1283</v>
      </c>
      <c r="K410" s="60" t="s">
        <v>2560</v>
      </c>
      <c r="L410" s="62"/>
      <c r="M410" s="60">
        <v>1</v>
      </c>
      <c r="N410" s="60">
        <v>1</v>
      </c>
      <c r="O410" s="63" t="s">
        <v>681</v>
      </c>
      <c r="P410" s="63" t="s">
        <v>700</v>
      </c>
      <c r="Q410" s="62"/>
      <c r="R410" s="62"/>
      <c r="S410" s="62"/>
      <c r="T410" s="62"/>
      <c r="U410" s="62"/>
      <c r="V410" s="62"/>
      <c r="W410" s="62"/>
      <c r="X410" s="63" t="s">
        <v>2561</v>
      </c>
      <c r="Y410" s="63" t="s">
        <v>2562</v>
      </c>
      <c r="Z410" s="62"/>
      <c r="AA410" s="62"/>
      <c r="AB410" s="60"/>
    </row>
    <row r="411" spans="1:28" ht="15" customHeight="1" x14ac:dyDescent="0.25">
      <c r="A411" s="58">
        <v>401</v>
      </c>
      <c r="B411" s="66" t="s">
        <v>2563</v>
      </c>
      <c r="C411" s="67" t="s">
        <v>2564</v>
      </c>
      <c r="D411" s="59" t="s">
        <v>2565</v>
      </c>
      <c r="E411" s="66" t="s">
        <v>2563</v>
      </c>
      <c r="F411" s="60" t="s">
        <v>2566</v>
      </c>
      <c r="G411" s="62"/>
      <c r="H411" s="61">
        <v>2004</v>
      </c>
      <c r="I411" s="60" t="s">
        <v>1296</v>
      </c>
      <c r="J411" s="60" t="s">
        <v>684</v>
      </c>
      <c r="K411" s="60">
        <v>100</v>
      </c>
      <c r="L411" s="62"/>
      <c r="M411" s="60">
        <v>1</v>
      </c>
      <c r="N411" s="60">
        <v>1</v>
      </c>
      <c r="O411" s="63" t="s">
        <v>681</v>
      </c>
      <c r="P411" s="63" t="s">
        <v>912</v>
      </c>
      <c r="Q411" s="62"/>
      <c r="R411" s="62"/>
      <c r="S411" s="62"/>
      <c r="T411" s="62"/>
      <c r="U411" s="62"/>
      <c r="V411" s="62"/>
      <c r="W411" s="62"/>
      <c r="X411" s="63" t="s">
        <v>912</v>
      </c>
      <c r="Y411" s="62"/>
      <c r="Z411" s="62"/>
      <c r="AA411" s="62"/>
      <c r="AB411" s="60"/>
    </row>
    <row r="412" spans="1:28" ht="15" customHeight="1" x14ac:dyDescent="0.25">
      <c r="A412" s="58">
        <v>402</v>
      </c>
      <c r="B412" s="66" t="s">
        <v>2567</v>
      </c>
      <c r="C412" s="67" t="s">
        <v>2568</v>
      </c>
      <c r="D412" s="59" t="s">
        <v>2569</v>
      </c>
      <c r="E412" s="66" t="s">
        <v>2567</v>
      </c>
      <c r="F412" s="60" t="s">
        <v>2570</v>
      </c>
      <c r="G412" s="62"/>
      <c r="H412" s="61">
        <v>1999</v>
      </c>
      <c r="I412" s="60" t="s">
        <v>689</v>
      </c>
      <c r="J412" s="60" t="s">
        <v>1260</v>
      </c>
      <c r="K412" s="60">
        <v>320</v>
      </c>
      <c r="L412" s="62"/>
      <c r="M412" s="60">
        <v>1</v>
      </c>
      <c r="N412" s="60">
        <v>1</v>
      </c>
      <c r="O412" s="63" t="s">
        <v>681</v>
      </c>
      <c r="P412" s="63" t="s">
        <v>970</v>
      </c>
      <c r="Q412" s="62"/>
      <c r="R412" s="62"/>
      <c r="S412" s="62"/>
      <c r="T412" s="62"/>
      <c r="U412" s="62"/>
      <c r="V412" s="62"/>
      <c r="W412" s="62"/>
      <c r="X412" s="63" t="s">
        <v>970</v>
      </c>
      <c r="Y412" s="62"/>
      <c r="Z412" s="62"/>
      <c r="AA412" s="62"/>
      <c r="AB412" s="60"/>
    </row>
    <row r="413" spans="1:28" ht="15" customHeight="1" x14ac:dyDescent="0.25">
      <c r="A413" s="58">
        <v>403</v>
      </c>
      <c r="B413" s="66" t="s">
        <v>2571</v>
      </c>
      <c r="C413" s="67" t="s">
        <v>2572</v>
      </c>
      <c r="D413" s="59" t="s">
        <v>2573</v>
      </c>
      <c r="E413" s="66" t="s">
        <v>2571</v>
      </c>
      <c r="F413" s="60" t="s">
        <v>2574</v>
      </c>
      <c r="G413" s="62"/>
      <c r="H413" s="61">
        <v>2004</v>
      </c>
      <c r="I413" s="60" t="s">
        <v>689</v>
      </c>
      <c r="J413" s="60" t="s">
        <v>684</v>
      </c>
      <c r="K413" s="60">
        <v>160</v>
      </c>
      <c r="L413" s="62"/>
      <c r="M413" s="60">
        <v>1</v>
      </c>
      <c r="N413" s="60">
        <v>1</v>
      </c>
      <c r="O413" s="63" t="s">
        <v>681</v>
      </c>
      <c r="P413" s="63" t="s">
        <v>1228</v>
      </c>
      <c r="Q413" s="62"/>
      <c r="R413" s="62"/>
      <c r="S413" s="62"/>
      <c r="T413" s="62"/>
      <c r="U413" s="62"/>
      <c r="V413" s="62"/>
      <c r="W413" s="62"/>
      <c r="X413" s="63" t="s">
        <v>2575</v>
      </c>
      <c r="Y413" s="62"/>
      <c r="Z413" s="62"/>
      <c r="AA413" s="62"/>
      <c r="AB413" s="63" t="s">
        <v>2576</v>
      </c>
    </row>
    <row r="414" spans="1:28" ht="15" customHeight="1" x14ac:dyDescent="0.25">
      <c r="A414" s="58">
        <v>404</v>
      </c>
      <c r="B414" s="66" t="s">
        <v>2577</v>
      </c>
      <c r="C414" s="67" t="s">
        <v>2578</v>
      </c>
      <c r="D414" s="59" t="s">
        <v>2579</v>
      </c>
      <c r="E414" s="66" t="s">
        <v>2577</v>
      </c>
      <c r="F414" s="60" t="s">
        <v>2580</v>
      </c>
      <c r="G414" s="62"/>
      <c r="H414" s="61">
        <v>1998</v>
      </c>
      <c r="I414" s="60" t="s">
        <v>689</v>
      </c>
      <c r="J414" s="60" t="s">
        <v>684</v>
      </c>
      <c r="K414" s="60">
        <v>25</v>
      </c>
      <c r="L414" s="62"/>
      <c r="M414" s="60">
        <v>1</v>
      </c>
      <c r="N414" s="60">
        <v>1</v>
      </c>
      <c r="O414" s="63" t="s">
        <v>681</v>
      </c>
      <c r="P414" s="63" t="s">
        <v>734</v>
      </c>
      <c r="Q414" s="62"/>
      <c r="R414" s="62"/>
      <c r="S414" s="62"/>
      <c r="T414" s="62"/>
      <c r="U414" s="62"/>
      <c r="V414" s="62"/>
      <c r="W414" s="62"/>
      <c r="X414" s="63" t="s">
        <v>734</v>
      </c>
      <c r="Y414" s="62"/>
      <c r="Z414" s="62"/>
      <c r="AA414" s="62"/>
      <c r="AB414" s="60"/>
    </row>
    <row r="415" spans="1:28" ht="15" customHeight="1" x14ac:dyDescent="0.25">
      <c r="A415" s="58">
        <v>405</v>
      </c>
      <c r="B415" s="66" t="s">
        <v>2581</v>
      </c>
      <c r="C415" s="67" t="s">
        <v>2582</v>
      </c>
      <c r="D415" s="59" t="s">
        <v>2583</v>
      </c>
      <c r="E415" s="66" t="s">
        <v>2581</v>
      </c>
      <c r="F415" s="60" t="s">
        <v>2584</v>
      </c>
      <c r="G415" s="62"/>
      <c r="H415" s="61">
        <v>1998</v>
      </c>
      <c r="I415" s="60" t="s">
        <v>689</v>
      </c>
      <c r="J415" s="60" t="s">
        <v>680</v>
      </c>
      <c r="K415" s="60">
        <v>25</v>
      </c>
      <c r="L415" s="62"/>
      <c r="M415" s="60">
        <v>1</v>
      </c>
      <c r="N415" s="60">
        <v>1</v>
      </c>
      <c r="O415" s="63" t="s">
        <v>681</v>
      </c>
      <c r="P415" s="63" t="s">
        <v>2585</v>
      </c>
      <c r="Q415" s="62"/>
      <c r="R415" s="62"/>
      <c r="S415" s="62"/>
      <c r="T415" s="62"/>
      <c r="U415" s="62"/>
      <c r="V415" s="62"/>
      <c r="W415" s="62"/>
      <c r="X415" s="63" t="s">
        <v>2585</v>
      </c>
      <c r="Y415" s="62"/>
      <c r="Z415" s="62"/>
      <c r="AA415" s="62"/>
      <c r="AB415" s="60"/>
    </row>
    <row r="416" spans="1:28" ht="15" customHeight="1" x14ac:dyDescent="0.25">
      <c r="A416" s="58">
        <v>406</v>
      </c>
      <c r="B416" s="66" t="s">
        <v>2586</v>
      </c>
      <c r="C416" s="67" t="s">
        <v>2587</v>
      </c>
      <c r="D416" s="59" t="s">
        <v>2588</v>
      </c>
      <c r="E416" s="66" t="s">
        <v>2586</v>
      </c>
      <c r="F416" s="60" t="s">
        <v>2589</v>
      </c>
      <c r="G416" s="62"/>
      <c r="H416" s="61">
        <v>2004</v>
      </c>
      <c r="I416" s="60" t="s">
        <v>689</v>
      </c>
      <c r="J416" s="60" t="s">
        <v>687</v>
      </c>
      <c r="K416" s="60">
        <v>50</v>
      </c>
      <c r="L416" s="62"/>
      <c r="M416" s="60">
        <v>1</v>
      </c>
      <c r="N416" s="60">
        <v>1</v>
      </c>
      <c r="O416" s="63" t="s">
        <v>681</v>
      </c>
      <c r="P416" s="63" t="s">
        <v>864</v>
      </c>
      <c r="Q416" s="62"/>
      <c r="R416" s="62"/>
      <c r="S416" s="62"/>
      <c r="T416" s="62"/>
      <c r="U416" s="62"/>
      <c r="V416" s="62"/>
      <c r="W416" s="62"/>
      <c r="X416" s="63" t="s">
        <v>864</v>
      </c>
      <c r="Y416" s="62"/>
      <c r="Z416" s="62"/>
      <c r="AA416" s="62"/>
      <c r="AB416" s="60"/>
    </row>
    <row r="417" spans="1:28" ht="15" customHeight="1" x14ac:dyDescent="0.25">
      <c r="A417" s="58">
        <v>407</v>
      </c>
      <c r="B417" s="66" t="s">
        <v>2590</v>
      </c>
      <c r="C417" s="67" t="s">
        <v>2591</v>
      </c>
      <c r="D417" s="59" t="s">
        <v>2592</v>
      </c>
      <c r="E417" s="66" t="s">
        <v>2590</v>
      </c>
      <c r="F417" s="60" t="s">
        <v>2593</v>
      </c>
      <c r="G417" s="62"/>
      <c r="H417" s="61">
        <v>1998</v>
      </c>
      <c r="I417" s="62"/>
      <c r="J417" s="60" t="s">
        <v>680</v>
      </c>
      <c r="K417" s="60">
        <v>100</v>
      </c>
      <c r="L417" s="62"/>
      <c r="M417" s="60">
        <v>1</v>
      </c>
      <c r="N417" s="60">
        <v>1</v>
      </c>
      <c r="O417" s="63" t="s">
        <v>681</v>
      </c>
      <c r="P417" s="63" t="s">
        <v>912</v>
      </c>
      <c r="Q417" s="62"/>
      <c r="R417" s="62"/>
      <c r="S417" s="62"/>
      <c r="T417" s="62"/>
      <c r="U417" s="62"/>
      <c r="V417" s="62"/>
      <c r="W417" s="62"/>
      <c r="X417" s="63" t="s">
        <v>912</v>
      </c>
      <c r="Y417" s="62"/>
      <c r="Z417" s="62"/>
      <c r="AA417" s="62"/>
      <c r="AB417" s="60"/>
    </row>
    <row r="418" spans="1:28" ht="15" customHeight="1" x14ac:dyDescent="0.25">
      <c r="A418" s="58">
        <v>408</v>
      </c>
      <c r="B418" s="66" t="s">
        <v>2594</v>
      </c>
      <c r="C418" s="67" t="s">
        <v>2595</v>
      </c>
      <c r="D418" s="59" t="s">
        <v>2596</v>
      </c>
      <c r="E418" s="66" t="s">
        <v>2594</v>
      </c>
      <c r="F418" s="60" t="s">
        <v>2597</v>
      </c>
      <c r="G418" s="62"/>
      <c r="H418" s="61">
        <v>2004</v>
      </c>
      <c r="I418" s="60" t="s">
        <v>689</v>
      </c>
      <c r="J418" s="60" t="s">
        <v>687</v>
      </c>
      <c r="K418" s="60">
        <v>50</v>
      </c>
      <c r="L418" s="62"/>
      <c r="M418" s="60">
        <v>1</v>
      </c>
      <c r="N418" s="60">
        <v>1</v>
      </c>
      <c r="O418" s="63" t="s">
        <v>681</v>
      </c>
      <c r="P418" s="63" t="s">
        <v>864</v>
      </c>
      <c r="Q418" s="62"/>
      <c r="R418" s="62"/>
      <c r="S418" s="62"/>
      <c r="T418" s="62"/>
      <c r="U418" s="62"/>
      <c r="V418" s="62"/>
      <c r="W418" s="62"/>
      <c r="X418" s="63" t="s">
        <v>864</v>
      </c>
      <c r="Y418" s="62"/>
      <c r="Z418" s="62"/>
      <c r="AA418" s="62"/>
      <c r="AB418" s="60"/>
    </row>
    <row r="419" spans="1:28" ht="15" customHeight="1" x14ac:dyDescent="0.25">
      <c r="A419" s="58">
        <v>409</v>
      </c>
      <c r="B419" s="66" t="s">
        <v>2598</v>
      </c>
      <c r="C419" s="67" t="s">
        <v>2599</v>
      </c>
      <c r="D419" s="59" t="s">
        <v>2600</v>
      </c>
      <c r="E419" s="66" t="s">
        <v>2598</v>
      </c>
      <c r="F419" s="60" t="s">
        <v>2601</v>
      </c>
      <c r="G419" s="62"/>
      <c r="H419" s="61">
        <v>2007</v>
      </c>
      <c r="I419" s="60" t="s">
        <v>1565</v>
      </c>
      <c r="J419" s="60" t="s">
        <v>1260</v>
      </c>
      <c r="K419" s="60">
        <v>160</v>
      </c>
      <c r="L419" s="62"/>
      <c r="M419" s="60">
        <v>1</v>
      </c>
      <c r="N419" s="60">
        <v>1</v>
      </c>
      <c r="O419" s="63" t="s">
        <v>681</v>
      </c>
      <c r="P419" s="63" t="s">
        <v>1657</v>
      </c>
      <c r="Q419" s="62"/>
      <c r="R419" s="62"/>
      <c r="S419" s="62"/>
      <c r="T419" s="62"/>
      <c r="U419" s="62"/>
      <c r="V419" s="62"/>
      <c r="W419" s="62"/>
      <c r="X419" s="63" t="s">
        <v>1657</v>
      </c>
      <c r="Y419" s="62"/>
      <c r="Z419" s="62"/>
      <c r="AA419" s="62"/>
      <c r="AB419" s="60"/>
    </row>
    <row r="420" spans="1:28" ht="15" customHeight="1" x14ac:dyDescent="0.25">
      <c r="A420" s="58">
        <v>410</v>
      </c>
      <c r="B420" s="66" t="s">
        <v>2602</v>
      </c>
      <c r="C420" s="67" t="s">
        <v>2603</v>
      </c>
      <c r="D420" s="59" t="s">
        <v>2604</v>
      </c>
      <c r="E420" s="66" t="s">
        <v>2602</v>
      </c>
      <c r="F420" s="60" t="s">
        <v>2605</v>
      </c>
      <c r="G420" s="62"/>
      <c r="H420" s="61">
        <v>1998</v>
      </c>
      <c r="I420" s="60" t="s">
        <v>689</v>
      </c>
      <c r="J420" s="60" t="s">
        <v>684</v>
      </c>
      <c r="K420" s="60">
        <v>50</v>
      </c>
      <c r="L420" s="62"/>
      <c r="M420" s="60">
        <v>1</v>
      </c>
      <c r="N420" s="60">
        <v>1</v>
      </c>
      <c r="O420" s="63" t="s">
        <v>681</v>
      </c>
      <c r="P420" s="63" t="s">
        <v>788</v>
      </c>
      <c r="Q420" s="62"/>
      <c r="R420" s="62"/>
      <c r="S420" s="62"/>
      <c r="T420" s="62"/>
      <c r="U420" s="62"/>
      <c r="V420" s="62"/>
      <c r="W420" s="62"/>
      <c r="X420" s="63" t="s">
        <v>788</v>
      </c>
      <c r="Y420" s="62"/>
      <c r="Z420" s="62"/>
      <c r="AA420" s="62"/>
      <c r="AB420" s="60"/>
    </row>
    <row r="421" spans="1:28" ht="15" customHeight="1" x14ac:dyDescent="0.25">
      <c r="A421" s="58">
        <v>411</v>
      </c>
      <c r="B421" s="66" t="s">
        <v>2606</v>
      </c>
      <c r="C421" s="67" t="s">
        <v>2607</v>
      </c>
      <c r="D421" s="59" t="s">
        <v>2608</v>
      </c>
      <c r="E421" s="66" t="s">
        <v>2606</v>
      </c>
      <c r="F421" s="60" t="s">
        <v>2609</v>
      </c>
      <c r="G421" s="62"/>
      <c r="H421" s="61">
        <v>2000</v>
      </c>
      <c r="I421" s="60" t="s">
        <v>1565</v>
      </c>
      <c r="J421" s="60" t="s">
        <v>684</v>
      </c>
      <c r="K421" s="60">
        <v>400</v>
      </c>
      <c r="L421" s="62"/>
      <c r="M421" s="60">
        <v>1</v>
      </c>
      <c r="N421" s="60">
        <v>1</v>
      </c>
      <c r="O421" s="63" t="s">
        <v>681</v>
      </c>
      <c r="P421" s="63" t="s">
        <v>1038</v>
      </c>
      <c r="Q421" s="63" t="s">
        <v>2610</v>
      </c>
      <c r="R421" s="62"/>
      <c r="S421" s="62"/>
      <c r="T421" s="62"/>
      <c r="U421" s="62"/>
      <c r="V421" s="62"/>
      <c r="W421" s="62"/>
      <c r="X421" s="63" t="s">
        <v>2127</v>
      </c>
      <c r="Y421" s="62"/>
      <c r="Z421" s="62"/>
      <c r="AA421" s="62"/>
      <c r="AB421" s="63" t="s">
        <v>2128</v>
      </c>
    </row>
    <row r="422" spans="1:28" ht="15" customHeight="1" x14ac:dyDescent="0.25">
      <c r="A422" s="58">
        <v>412</v>
      </c>
      <c r="B422" s="66" t="s">
        <v>2611</v>
      </c>
      <c r="C422" s="67" t="s">
        <v>2612</v>
      </c>
      <c r="D422" s="59" t="s">
        <v>2613</v>
      </c>
      <c r="E422" s="66" t="s">
        <v>2611</v>
      </c>
      <c r="F422" s="60" t="s">
        <v>2614</v>
      </c>
      <c r="G422" s="62"/>
      <c r="H422" s="61">
        <v>2000</v>
      </c>
      <c r="I422" s="60" t="s">
        <v>1565</v>
      </c>
      <c r="J422" s="60" t="s">
        <v>684</v>
      </c>
      <c r="K422" s="60">
        <v>400</v>
      </c>
      <c r="L422" s="62"/>
      <c r="M422" s="60">
        <v>1</v>
      </c>
      <c r="N422" s="60">
        <v>1</v>
      </c>
      <c r="O422" s="63" t="s">
        <v>681</v>
      </c>
      <c r="P422" s="63" t="s">
        <v>1038</v>
      </c>
      <c r="Q422" s="62"/>
      <c r="R422" s="62"/>
      <c r="S422" s="62"/>
      <c r="T422" s="62"/>
      <c r="U422" s="62"/>
      <c r="V422" s="62"/>
      <c r="W422" s="62"/>
      <c r="X422" s="63" t="s">
        <v>1570</v>
      </c>
      <c r="Y422" s="62"/>
      <c r="Z422" s="62"/>
      <c r="AA422" s="62"/>
      <c r="AB422" s="63" t="s">
        <v>1571</v>
      </c>
    </row>
    <row r="423" spans="1:28" ht="15" customHeight="1" x14ac:dyDescent="0.25">
      <c r="A423" s="58">
        <v>413</v>
      </c>
      <c r="B423" s="66" t="s">
        <v>2615</v>
      </c>
      <c r="C423" s="67" t="s">
        <v>2616</v>
      </c>
      <c r="D423" s="59" t="s">
        <v>2617</v>
      </c>
      <c r="E423" s="66" t="s">
        <v>2615</v>
      </c>
      <c r="F423" s="60" t="s">
        <v>2618</v>
      </c>
      <c r="G423" s="62"/>
      <c r="H423" s="61">
        <v>2000</v>
      </c>
      <c r="I423" s="60" t="s">
        <v>1565</v>
      </c>
      <c r="J423" s="60" t="s">
        <v>684</v>
      </c>
      <c r="K423" s="60">
        <v>400</v>
      </c>
      <c r="L423" s="62"/>
      <c r="M423" s="60">
        <v>1</v>
      </c>
      <c r="N423" s="60">
        <v>1</v>
      </c>
      <c r="O423" s="63" t="s">
        <v>681</v>
      </c>
      <c r="P423" s="63" t="s">
        <v>1038</v>
      </c>
      <c r="Q423" s="63" t="s">
        <v>2619</v>
      </c>
      <c r="R423" s="62"/>
      <c r="S423" s="62"/>
      <c r="T423" s="62"/>
      <c r="U423" s="62"/>
      <c r="V423" s="62"/>
      <c r="W423" s="62"/>
      <c r="X423" s="63" t="s">
        <v>1853</v>
      </c>
      <c r="Y423" s="62"/>
      <c r="Z423" s="62"/>
      <c r="AA423" s="62"/>
      <c r="AB423" s="63" t="s">
        <v>1854</v>
      </c>
    </row>
    <row r="424" spans="1:28" ht="15" customHeight="1" x14ac:dyDescent="0.25">
      <c r="A424" s="58">
        <v>414</v>
      </c>
      <c r="B424" s="66" t="s">
        <v>2620</v>
      </c>
      <c r="C424" s="67" t="s">
        <v>2621</v>
      </c>
      <c r="D424" s="59" t="s">
        <v>2622</v>
      </c>
      <c r="E424" s="66" t="s">
        <v>2620</v>
      </c>
      <c r="F424" s="60" t="s">
        <v>2623</v>
      </c>
      <c r="G424" s="62"/>
      <c r="H424" s="61">
        <v>2000</v>
      </c>
      <c r="I424" s="60" t="s">
        <v>1565</v>
      </c>
      <c r="J424" s="60" t="s">
        <v>684</v>
      </c>
      <c r="K424" s="60">
        <v>400</v>
      </c>
      <c r="L424" s="62"/>
      <c r="M424" s="60">
        <v>1</v>
      </c>
      <c r="N424" s="60">
        <v>1</v>
      </c>
      <c r="O424" s="63" t="s">
        <v>681</v>
      </c>
      <c r="P424" s="63" t="s">
        <v>1038</v>
      </c>
      <c r="Q424" s="62"/>
      <c r="R424" s="62"/>
      <c r="S424" s="62"/>
      <c r="T424" s="62"/>
      <c r="U424" s="62"/>
      <c r="V424" s="62"/>
      <c r="W424" s="62"/>
      <c r="X424" s="63" t="s">
        <v>1993</v>
      </c>
      <c r="Y424" s="62"/>
      <c r="Z424" s="62"/>
      <c r="AA424" s="62"/>
      <c r="AB424" s="63" t="s">
        <v>1994</v>
      </c>
    </row>
    <row r="425" spans="1:28" ht="15" customHeight="1" x14ac:dyDescent="0.25">
      <c r="A425" s="58">
        <v>415</v>
      </c>
      <c r="B425" s="66" t="s">
        <v>2624</v>
      </c>
      <c r="C425" s="67" t="s">
        <v>2625</v>
      </c>
      <c r="D425" s="59" t="s">
        <v>2626</v>
      </c>
      <c r="E425" s="66" t="s">
        <v>2624</v>
      </c>
      <c r="F425" s="60" t="s">
        <v>2627</v>
      </c>
      <c r="G425" s="62"/>
      <c r="H425" s="61">
        <v>1998</v>
      </c>
      <c r="I425" s="60" t="s">
        <v>1565</v>
      </c>
      <c r="J425" s="60" t="s">
        <v>1260</v>
      </c>
      <c r="K425" s="60">
        <v>400</v>
      </c>
      <c r="L425" s="62"/>
      <c r="M425" s="60">
        <v>1</v>
      </c>
      <c r="N425" s="60">
        <v>1</v>
      </c>
      <c r="O425" s="63" t="s">
        <v>681</v>
      </c>
      <c r="P425" s="63" t="s">
        <v>1867</v>
      </c>
      <c r="Q425" s="62"/>
      <c r="R425" s="62"/>
      <c r="S425" s="62"/>
      <c r="T425" s="62"/>
      <c r="U425" s="62"/>
      <c r="V425" s="62"/>
      <c r="W425" s="62"/>
      <c r="X425" s="63" t="s">
        <v>1867</v>
      </c>
      <c r="Y425" s="62"/>
      <c r="Z425" s="62"/>
      <c r="AA425" s="62"/>
      <c r="AB425" s="60"/>
    </row>
    <row r="426" spans="1:28" ht="15" customHeight="1" x14ac:dyDescent="0.25">
      <c r="A426" s="58">
        <v>416</v>
      </c>
      <c r="B426" s="66" t="s">
        <v>2628</v>
      </c>
      <c r="C426" s="67" t="s">
        <v>2629</v>
      </c>
      <c r="D426" s="59" t="s">
        <v>2630</v>
      </c>
      <c r="E426" s="66" t="s">
        <v>2628</v>
      </c>
      <c r="F426" s="60" t="s">
        <v>2631</v>
      </c>
      <c r="G426" s="62"/>
      <c r="H426" s="61">
        <v>2003</v>
      </c>
      <c r="I426" s="60" t="s">
        <v>1296</v>
      </c>
      <c r="J426" s="60" t="s">
        <v>1260</v>
      </c>
      <c r="K426" s="60">
        <v>75</v>
      </c>
      <c r="L426" s="62"/>
      <c r="M426" s="60">
        <v>1</v>
      </c>
      <c r="N426" s="60">
        <v>1</v>
      </c>
      <c r="O426" s="63" t="s">
        <v>681</v>
      </c>
      <c r="P426" s="63" t="s">
        <v>700</v>
      </c>
      <c r="Q426" s="62"/>
      <c r="R426" s="62"/>
      <c r="S426" s="62"/>
      <c r="T426" s="62"/>
      <c r="U426" s="62"/>
      <c r="V426" s="62"/>
      <c r="W426" s="62"/>
      <c r="X426" s="63" t="s">
        <v>2074</v>
      </c>
      <c r="Y426" s="63" t="s">
        <v>2075</v>
      </c>
      <c r="Z426" s="62"/>
      <c r="AA426" s="62"/>
      <c r="AB426" s="60"/>
    </row>
    <row r="427" spans="1:28" ht="15" customHeight="1" x14ac:dyDescent="0.25">
      <c r="A427" s="58">
        <v>417</v>
      </c>
      <c r="B427" s="66" t="s">
        <v>2632</v>
      </c>
      <c r="C427" s="67" t="s">
        <v>2633</v>
      </c>
      <c r="D427" s="59" t="s">
        <v>2634</v>
      </c>
      <c r="E427" s="66" t="s">
        <v>2632</v>
      </c>
      <c r="F427" s="60" t="s">
        <v>2635</v>
      </c>
      <c r="G427" s="62"/>
      <c r="H427" s="61">
        <v>1997</v>
      </c>
      <c r="I427" s="60" t="s">
        <v>1303</v>
      </c>
      <c r="J427" s="60" t="s">
        <v>688</v>
      </c>
      <c r="K427" s="60">
        <v>50</v>
      </c>
      <c r="L427" s="62"/>
      <c r="M427" s="60">
        <v>1</v>
      </c>
      <c r="N427" s="60">
        <v>1</v>
      </c>
      <c r="O427" s="63" t="s">
        <v>2636</v>
      </c>
      <c r="P427" s="63" t="s">
        <v>788</v>
      </c>
      <c r="Q427" s="62"/>
      <c r="R427" s="62"/>
      <c r="S427" s="62"/>
      <c r="T427" s="62"/>
      <c r="U427" s="62"/>
      <c r="V427" s="62"/>
      <c r="W427" s="62"/>
      <c r="X427" s="63" t="s">
        <v>788</v>
      </c>
      <c r="Y427" s="62"/>
      <c r="Z427" s="62"/>
      <c r="AA427" s="62"/>
      <c r="AB427" s="60"/>
    </row>
    <row r="428" spans="1:28" ht="15" customHeight="1" x14ac:dyDescent="0.25">
      <c r="A428" s="58">
        <v>418</v>
      </c>
      <c r="B428" s="66" t="s">
        <v>2637</v>
      </c>
      <c r="C428" s="67" t="s">
        <v>2638</v>
      </c>
      <c r="D428" s="59" t="s">
        <v>2639</v>
      </c>
      <c r="E428" s="66" t="s">
        <v>2637</v>
      </c>
      <c r="F428" s="60" t="s">
        <v>2640</v>
      </c>
      <c r="G428" s="62"/>
      <c r="H428" s="61">
        <v>1998</v>
      </c>
      <c r="I428" s="60" t="s">
        <v>1303</v>
      </c>
      <c r="J428" s="60" t="s">
        <v>688</v>
      </c>
      <c r="K428" s="60">
        <v>250</v>
      </c>
      <c r="L428" s="62"/>
      <c r="M428" s="60">
        <v>1</v>
      </c>
      <c r="N428" s="60">
        <v>1</v>
      </c>
      <c r="O428" s="63" t="s">
        <v>681</v>
      </c>
      <c r="P428" s="63" t="s">
        <v>980</v>
      </c>
      <c r="Q428" s="62"/>
      <c r="R428" s="62"/>
      <c r="S428" s="62"/>
      <c r="T428" s="62"/>
      <c r="U428" s="62"/>
      <c r="V428" s="62"/>
      <c r="W428" s="62"/>
      <c r="X428" s="63" t="s">
        <v>980</v>
      </c>
      <c r="Y428" s="62"/>
      <c r="Z428" s="62"/>
      <c r="AA428" s="62"/>
      <c r="AB428" s="60"/>
    </row>
    <row r="429" spans="1:28" ht="15" customHeight="1" x14ac:dyDescent="0.25">
      <c r="A429" s="58">
        <v>419</v>
      </c>
      <c r="B429" s="66" t="s">
        <v>2641</v>
      </c>
      <c r="C429" s="67" t="s">
        <v>2642</v>
      </c>
      <c r="D429" s="59" t="s">
        <v>2643</v>
      </c>
      <c r="E429" s="66" t="s">
        <v>2641</v>
      </c>
      <c r="F429" s="60" t="s">
        <v>2644</v>
      </c>
      <c r="G429" s="62"/>
      <c r="H429" s="61">
        <v>2001</v>
      </c>
      <c r="I429" s="60" t="s">
        <v>1303</v>
      </c>
      <c r="J429" s="60" t="s">
        <v>688</v>
      </c>
      <c r="K429" s="60" t="s">
        <v>2133</v>
      </c>
      <c r="L429" s="62"/>
      <c r="M429" s="60">
        <v>1</v>
      </c>
      <c r="N429" s="60">
        <v>1</v>
      </c>
      <c r="O429" s="63" t="s">
        <v>681</v>
      </c>
      <c r="P429" s="63" t="s">
        <v>1038</v>
      </c>
      <c r="Q429" s="62"/>
      <c r="R429" s="62"/>
      <c r="S429" s="62"/>
      <c r="T429" s="62"/>
      <c r="U429" s="62"/>
      <c r="V429" s="62"/>
      <c r="W429" s="62"/>
      <c r="X429" s="63" t="s">
        <v>1038</v>
      </c>
      <c r="Y429" s="62"/>
      <c r="Z429" s="62"/>
      <c r="AA429" s="62"/>
      <c r="AB429" s="60"/>
    </row>
    <row r="430" spans="1:28" ht="15" customHeight="1" x14ac:dyDescent="0.25">
      <c r="A430" s="58">
        <v>420</v>
      </c>
      <c r="B430" s="66" t="s">
        <v>2645</v>
      </c>
      <c r="C430" s="67" t="s">
        <v>2646</v>
      </c>
      <c r="D430" s="59" t="s">
        <v>2647</v>
      </c>
      <c r="E430" s="66" t="s">
        <v>2645</v>
      </c>
      <c r="F430" s="60" t="s">
        <v>2648</v>
      </c>
      <c r="G430" s="62"/>
      <c r="H430" s="61">
        <v>2006</v>
      </c>
      <c r="I430" s="60" t="s">
        <v>1303</v>
      </c>
      <c r="J430" s="60" t="s">
        <v>688</v>
      </c>
      <c r="K430" s="60">
        <v>400</v>
      </c>
      <c r="L430" s="62"/>
      <c r="M430" s="60">
        <v>1</v>
      </c>
      <c r="N430" s="60">
        <v>1</v>
      </c>
      <c r="O430" s="63" t="s">
        <v>681</v>
      </c>
      <c r="P430" s="63" t="s">
        <v>1038</v>
      </c>
      <c r="Q430" s="63" t="s">
        <v>2649</v>
      </c>
      <c r="R430" s="62"/>
      <c r="S430" s="62"/>
      <c r="T430" s="62"/>
      <c r="U430" s="62"/>
      <c r="V430" s="62"/>
      <c r="W430" s="62"/>
      <c r="X430" s="63" t="s">
        <v>1038</v>
      </c>
      <c r="Y430" s="62"/>
      <c r="Z430" s="62"/>
      <c r="AA430" s="62"/>
      <c r="AB430" s="60"/>
    </row>
    <row r="431" spans="1:28" ht="15" customHeight="1" x14ac:dyDescent="0.25">
      <c r="A431" s="58">
        <v>421</v>
      </c>
      <c r="B431" s="66" t="s">
        <v>2650</v>
      </c>
      <c r="C431" s="67" t="s">
        <v>2651</v>
      </c>
      <c r="D431" s="59" t="s">
        <v>2652</v>
      </c>
      <c r="E431" s="66" t="s">
        <v>2650</v>
      </c>
      <c r="F431" s="60" t="s">
        <v>2653</v>
      </c>
      <c r="G431" s="62"/>
      <c r="H431" s="61">
        <v>2011</v>
      </c>
      <c r="I431" s="60" t="s">
        <v>1303</v>
      </c>
      <c r="J431" s="60" t="s">
        <v>688</v>
      </c>
      <c r="K431" s="60">
        <v>560</v>
      </c>
      <c r="L431" s="62"/>
      <c r="M431" s="60">
        <v>1</v>
      </c>
      <c r="N431" s="60">
        <v>1</v>
      </c>
      <c r="O431" s="63" t="s">
        <v>681</v>
      </c>
      <c r="P431" s="63" t="s">
        <v>2654</v>
      </c>
      <c r="Q431" s="63" t="s">
        <v>2655</v>
      </c>
      <c r="R431" s="62"/>
      <c r="S431" s="62"/>
      <c r="T431" s="62"/>
      <c r="U431" s="62"/>
      <c r="V431" s="62"/>
      <c r="W431" s="62"/>
      <c r="X431" s="63" t="s">
        <v>2654</v>
      </c>
      <c r="Y431" s="62"/>
      <c r="Z431" s="62"/>
      <c r="AA431" s="62"/>
      <c r="AB431" s="60"/>
    </row>
    <row r="432" spans="1:28" ht="15" customHeight="1" x14ac:dyDescent="0.25">
      <c r="A432" s="58">
        <v>422</v>
      </c>
      <c r="B432" s="66" t="s">
        <v>2656</v>
      </c>
      <c r="C432" s="67" t="s">
        <v>2657</v>
      </c>
      <c r="D432" s="59" t="s">
        <v>2658</v>
      </c>
      <c r="E432" s="66" t="s">
        <v>2656</v>
      </c>
      <c r="F432" s="60" t="s">
        <v>2659</v>
      </c>
      <c r="G432" s="62"/>
      <c r="H432" s="61">
        <v>2004</v>
      </c>
      <c r="I432" s="60" t="s">
        <v>689</v>
      </c>
      <c r="J432" s="60" t="s">
        <v>1260</v>
      </c>
      <c r="K432" s="60">
        <v>50</v>
      </c>
      <c r="L432" s="62"/>
      <c r="M432" s="60">
        <v>1</v>
      </c>
      <c r="N432" s="60">
        <v>1</v>
      </c>
      <c r="O432" s="63" t="s">
        <v>681</v>
      </c>
      <c r="P432" s="63" t="s">
        <v>788</v>
      </c>
      <c r="Q432" s="62"/>
      <c r="R432" s="62"/>
      <c r="S432" s="62"/>
      <c r="T432" s="62"/>
      <c r="U432" s="62"/>
      <c r="V432" s="62"/>
      <c r="W432" s="62"/>
      <c r="X432" s="63" t="s">
        <v>788</v>
      </c>
      <c r="Y432" s="62"/>
      <c r="Z432" s="62"/>
      <c r="AA432" s="62"/>
      <c r="AB432" s="60"/>
    </row>
    <row r="433" spans="1:28" ht="15" customHeight="1" x14ac:dyDescent="0.25">
      <c r="A433" s="58">
        <v>423</v>
      </c>
      <c r="B433" s="66" t="s">
        <v>2660</v>
      </c>
      <c r="C433" s="67" t="s">
        <v>2661</v>
      </c>
      <c r="D433" s="59" t="s">
        <v>2662</v>
      </c>
      <c r="E433" s="66" t="s">
        <v>2660</v>
      </c>
      <c r="F433" s="60" t="s">
        <v>2663</v>
      </c>
      <c r="G433" s="62"/>
      <c r="H433" s="61">
        <v>2004</v>
      </c>
      <c r="I433" s="60" t="s">
        <v>689</v>
      </c>
      <c r="J433" s="60" t="s">
        <v>680</v>
      </c>
      <c r="K433" s="60">
        <v>75</v>
      </c>
      <c r="L433" s="62"/>
      <c r="M433" s="60">
        <v>1</v>
      </c>
      <c r="N433" s="60">
        <v>1</v>
      </c>
      <c r="O433" s="63" t="s">
        <v>681</v>
      </c>
      <c r="P433" s="63" t="s">
        <v>1222</v>
      </c>
      <c r="Q433" s="62"/>
      <c r="R433" s="62"/>
      <c r="S433" s="62"/>
      <c r="T433" s="62"/>
      <c r="U433" s="62"/>
      <c r="V433" s="62"/>
      <c r="W433" s="62"/>
      <c r="X433" s="63" t="s">
        <v>1222</v>
      </c>
      <c r="Y433" s="62"/>
      <c r="Z433" s="62"/>
      <c r="AA433" s="62"/>
      <c r="AB433" s="60"/>
    </row>
    <row r="434" spans="1:28" ht="15" customHeight="1" x14ac:dyDescent="0.25">
      <c r="A434" s="58">
        <v>424</v>
      </c>
      <c r="B434" s="66" t="s">
        <v>2664</v>
      </c>
      <c r="C434" s="67" t="s">
        <v>2665</v>
      </c>
      <c r="D434" s="59" t="s">
        <v>2666</v>
      </c>
      <c r="E434" s="66" t="s">
        <v>2664</v>
      </c>
      <c r="F434" s="60" t="s">
        <v>2667</v>
      </c>
      <c r="G434" s="62"/>
      <c r="H434" s="61">
        <v>2001</v>
      </c>
      <c r="I434" s="60" t="s">
        <v>689</v>
      </c>
      <c r="J434" s="60" t="s">
        <v>684</v>
      </c>
      <c r="K434" s="60">
        <v>75</v>
      </c>
      <c r="L434" s="62"/>
      <c r="M434" s="60">
        <v>1</v>
      </c>
      <c r="N434" s="60">
        <v>1</v>
      </c>
      <c r="O434" s="63" t="s">
        <v>681</v>
      </c>
      <c r="P434" s="63" t="s">
        <v>700</v>
      </c>
      <c r="Q434" s="62"/>
      <c r="R434" s="62"/>
      <c r="S434" s="62"/>
      <c r="T434" s="62"/>
      <c r="U434" s="62"/>
      <c r="V434" s="62"/>
      <c r="W434" s="62"/>
      <c r="X434" s="63" t="s">
        <v>700</v>
      </c>
      <c r="Y434" s="62"/>
      <c r="Z434" s="62"/>
      <c r="AA434" s="62"/>
      <c r="AB434" s="60"/>
    </row>
    <row r="435" spans="1:28" ht="15" customHeight="1" x14ac:dyDescent="0.25">
      <c r="A435" s="58">
        <v>425</v>
      </c>
      <c r="B435" s="66" t="s">
        <v>2668</v>
      </c>
      <c r="C435" s="67" t="s">
        <v>2669</v>
      </c>
      <c r="D435" s="59" t="s">
        <v>2670</v>
      </c>
      <c r="E435" s="66" t="s">
        <v>2668</v>
      </c>
      <c r="F435" s="60" t="s">
        <v>2671</v>
      </c>
      <c r="G435" s="62"/>
      <c r="H435" s="61">
        <v>2001</v>
      </c>
      <c r="I435" s="60" t="s">
        <v>689</v>
      </c>
      <c r="J435" s="60" t="s">
        <v>684</v>
      </c>
      <c r="K435" s="60">
        <v>50</v>
      </c>
      <c r="L435" s="62"/>
      <c r="M435" s="60">
        <v>1</v>
      </c>
      <c r="N435" s="60">
        <v>1</v>
      </c>
      <c r="O435" s="63" t="s">
        <v>681</v>
      </c>
      <c r="P435" s="63" t="s">
        <v>2672</v>
      </c>
      <c r="Q435" s="62"/>
      <c r="R435" s="62"/>
      <c r="S435" s="62"/>
      <c r="T435" s="62"/>
      <c r="U435" s="62"/>
      <c r="V435" s="62"/>
      <c r="W435" s="62"/>
      <c r="X435" s="63" t="s">
        <v>2672</v>
      </c>
      <c r="Y435" s="62"/>
      <c r="Z435" s="62"/>
      <c r="AA435" s="62"/>
      <c r="AB435" s="60"/>
    </row>
    <row r="436" spans="1:28" ht="15" customHeight="1" x14ac:dyDescent="0.25">
      <c r="A436" s="58">
        <v>426</v>
      </c>
      <c r="B436" s="66" t="s">
        <v>2673</v>
      </c>
      <c r="C436" s="67" t="s">
        <v>2674</v>
      </c>
      <c r="D436" s="59" t="s">
        <v>2675</v>
      </c>
      <c r="E436" s="66" t="s">
        <v>2673</v>
      </c>
      <c r="F436" s="60" t="s">
        <v>2676</v>
      </c>
      <c r="G436" s="62"/>
      <c r="H436" s="61">
        <v>2003</v>
      </c>
      <c r="I436" s="60" t="s">
        <v>689</v>
      </c>
      <c r="J436" s="60" t="s">
        <v>684</v>
      </c>
      <c r="K436" s="60">
        <v>50</v>
      </c>
      <c r="L436" s="62"/>
      <c r="M436" s="60">
        <v>1</v>
      </c>
      <c r="N436" s="60">
        <v>1</v>
      </c>
      <c r="O436" s="63" t="s">
        <v>681</v>
      </c>
      <c r="P436" s="63" t="s">
        <v>788</v>
      </c>
      <c r="Q436" s="62"/>
      <c r="R436" s="62"/>
      <c r="S436" s="62"/>
      <c r="T436" s="62"/>
      <c r="U436" s="62"/>
      <c r="V436" s="62"/>
      <c r="W436" s="62"/>
      <c r="X436" s="63" t="s">
        <v>788</v>
      </c>
      <c r="Y436" s="62"/>
      <c r="Z436" s="62"/>
      <c r="AA436" s="62"/>
      <c r="AB436" s="60"/>
    </row>
    <row r="437" spans="1:28" ht="15" customHeight="1" x14ac:dyDescent="0.25">
      <c r="A437" s="58">
        <v>427</v>
      </c>
      <c r="B437" s="66" t="s">
        <v>2677</v>
      </c>
      <c r="C437" s="67" t="s">
        <v>2678</v>
      </c>
      <c r="D437" s="59" t="s">
        <v>2679</v>
      </c>
      <c r="E437" s="66" t="s">
        <v>2677</v>
      </c>
      <c r="F437" s="60" t="s">
        <v>2680</v>
      </c>
      <c r="G437" s="62"/>
      <c r="H437" s="61">
        <v>2001</v>
      </c>
      <c r="I437" s="60" t="s">
        <v>689</v>
      </c>
      <c r="J437" s="60" t="s">
        <v>684</v>
      </c>
      <c r="K437" s="60">
        <v>50</v>
      </c>
      <c r="L437" s="62"/>
      <c r="M437" s="60">
        <v>1</v>
      </c>
      <c r="N437" s="60">
        <v>1</v>
      </c>
      <c r="O437" s="63" t="s">
        <v>681</v>
      </c>
      <c r="P437" s="63" t="s">
        <v>864</v>
      </c>
      <c r="Q437" s="62"/>
      <c r="R437" s="62"/>
      <c r="S437" s="62"/>
      <c r="T437" s="62"/>
      <c r="U437" s="62"/>
      <c r="V437" s="62"/>
      <c r="W437" s="62"/>
      <c r="X437" s="63" t="s">
        <v>864</v>
      </c>
      <c r="Y437" s="62"/>
      <c r="Z437" s="62"/>
      <c r="AA437" s="62"/>
      <c r="AB437" s="60"/>
    </row>
    <row r="438" spans="1:28" ht="15" customHeight="1" x14ac:dyDescent="0.25">
      <c r="A438" s="58">
        <v>428</v>
      </c>
      <c r="B438" s="66" t="s">
        <v>2681</v>
      </c>
      <c r="C438" s="67" t="s">
        <v>2682</v>
      </c>
      <c r="D438" s="59" t="s">
        <v>2683</v>
      </c>
      <c r="E438" s="66" t="s">
        <v>2681</v>
      </c>
      <c r="F438" s="60" t="s">
        <v>2684</v>
      </c>
      <c r="G438" s="62"/>
      <c r="H438" s="61">
        <v>2004</v>
      </c>
      <c r="I438" s="60" t="s">
        <v>679</v>
      </c>
      <c r="J438" s="60" t="s">
        <v>1245</v>
      </c>
      <c r="K438" s="60">
        <v>10</v>
      </c>
      <c r="L438" s="62"/>
      <c r="M438" s="60">
        <v>1</v>
      </c>
      <c r="N438" s="60">
        <v>1</v>
      </c>
      <c r="O438" s="63" t="s">
        <v>681</v>
      </c>
      <c r="P438" s="63" t="s">
        <v>755</v>
      </c>
      <c r="Q438" s="62"/>
      <c r="R438" s="62"/>
      <c r="S438" s="62"/>
      <c r="T438" s="62"/>
      <c r="U438" s="62"/>
      <c r="V438" s="62"/>
      <c r="W438" s="62"/>
      <c r="X438" s="63" t="s">
        <v>755</v>
      </c>
      <c r="Y438" s="62"/>
      <c r="Z438" s="62"/>
      <c r="AA438" s="62"/>
      <c r="AB438" s="60"/>
    </row>
    <row r="439" spans="1:28" ht="15" customHeight="1" x14ac:dyDescent="0.25">
      <c r="A439" s="58">
        <v>429</v>
      </c>
      <c r="B439" s="66" t="s">
        <v>2685</v>
      </c>
      <c r="C439" s="67" t="s">
        <v>2686</v>
      </c>
      <c r="D439" s="59" t="s">
        <v>2687</v>
      </c>
      <c r="E439" s="66" t="s">
        <v>2685</v>
      </c>
      <c r="F439" s="60" t="s">
        <v>2688</v>
      </c>
      <c r="G439" s="62"/>
      <c r="H439" s="61">
        <v>2004</v>
      </c>
      <c r="I439" s="60" t="s">
        <v>679</v>
      </c>
      <c r="J439" s="60" t="s">
        <v>1245</v>
      </c>
      <c r="K439" s="60">
        <v>10</v>
      </c>
      <c r="L439" s="62"/>
      <c r="M439" s="60">
        <v>1</v>
      </c>
      <c r="N439" s="60">
        <v>1</v>
      </c>
      <c r="O439" s="63" t="s">
        <v>681</v>
      </c>
      <c r="P439" s="63" t="s">
        <v>755</v>
      </c>
      <c r="Q439" s="62"/>
      <c r="R439" s="62"/>
      <c r="S439" s="62"/>
      <c r="T439" s="62"/>
      <c r="U439" s="62"/>
      <c r="V439" s="62"/>
      <c r="W439" s="62"/>
      <c r="X439" s="63" t="s">
        <v>755</v>
      </c>
      <c r="Y439" s="62"/>
      <c r="Z439" s="62"/>
      <c r="AA439" s="62"/>
      <c r="AB439" s="60"/>
    </row>
    <row r="440" spans="1:28" ht="15" customHeight="1" x14ac:dyDescent="0.25">
      <c r="A440" s="58">
        <v>430</v>
      </c>
      <c r="B440" s="66" t="s">
        <v>2689</v>
      </c>
      <c r="C440" s="67" t="s">
        <v>2690</v>
      </c>
      <c r="D440" s="59" t="s">
        <v>2691</v>
      </c>
      <c r="E440" s="66" t="s">
        <v>2689</v>
      </c>
      <c r="F440" s="60" t="s">
        <v>2692</v>
      </c>
      <c r="G440" s="62"/>
      <c r="H440" s="61">
        <v>1998</v>
      </c>
      <c r="I440" s="60" t="s">
        <v>689</v>
      </c>
      <c r="J440" s="60" t="s">
        <v>684</v>
      </c>
      <c r="K440" s="60">
        <v>50</v>
      </c>
      <c r="L440" s="62"/>
      <c r="M440" s="60">
        <v>1</v>
      </c>
      <c r="N440" s="60">
        <v>1</v>
      </c>
      <c r="O440" s="63" t="s">
        <v>681</v>
      </c>
      <c r="P440" s="63" t="s">
        <v>788</v>
      </c>
      <c r="Q440" s="62"/>
      <c r="R440" s="62"/>
      <c r="S440" s="62"/>
      <c r="T440" s="62"/>
      <c r="U440" s="62"/>
      <c r="V440" s="62"/>
      <c r="W440" s="62"/>
      <c r="X440" s="63" t="s">
        <v>788</v>
      </c>
      <c r="Y440" s="62"/>
      <c r="Z440" s="62"/>
      <c r="AA440" s="62"/>
      <c r="AB440" s="60"/>
    </row>
    <row r="441" spans="1:28" ht="15" customHeight="1" x14ac:dyDescent="0.25">
      <c r="A441" s="58">
        <v>431</v>
      </c>
      <c r="B441" s="66" t="s">
        <v>2693</v>
      </c>
      <c r="C441" s="67" t="s">
        <v>2694</v>
      </c>
      <c r="D441" s="59" t="s">
        <v>2695</v>
      </c>
      <c r="E441" s="66" t="s">
        <v>2693</v>
      </c>
      <c r="F441" s="60" t="s">
        <v>2696</v>
      </c>
      <c r="G441" s="62"/>
      <c r="H441" s="61">
        <v>1997</v>
      </c>
      <c r="I441" s="60" t="s">
        <v>689</v>
      </c>
      <c r="J441" s="60" t="s">
        <v>1260</v>
      </c>
      <c r="K441" s="60">
        <v>50</v>
      </c>
      <c r="L441" s="62"/>
      <c r="M441" s="60">
        <v>1</v>
      </c>
      <c r="N441" s="60">
        <v>1</v>
      </c>
      <c r="O441" s="63" t="s">
        <v>681</v>
      </c>
      <c r="P441" s="63" t="s">
        <v>788</v>
      </c>
      <c r="Q441" s="62"/>
      <c r="R441" s="62"/>
      <c r="S441" s="62"/>
      <c r="T441" s="62"/>
      <c r="U441" s="62"/>
      <c r="V441" s="62"/>
      <c r="W441" s="62"/>
      <c r="X441" s="63" t="s">
        <v>788</v>
      </c>
      <c r="Y441" s="62"/>
      <c r="Z441" s="62"/>
      <c r="AA441" s="62"/>
      <c r="AB441" s="60"/>
    </row>
    <row r="442" spans="1:28" ht="15" customHeight="1" x14ac:dyDescent="0.25">
      <c r="A442" s="58">
        <v>432</v>
      </c>
      <c r="B442" s="66" t="s">
        <v>2697</v>
      </c>
      <c r="C442" s="67" t="s">
        <v>2698</v>
      </c>
      <c r="D442" s="59" t="s">
        <v>2699</v>
      </c>
      <c r="E442" s="66" t="s">
        <v>2697</v>
      </c>
      <c r="F442" s="60" t="s">
        <v>2700</v>
      </c>
      <c r="G442" s="62"/>
      <c r="H442" s="61">
        <v>2004</v>
      </c>
      <c r="I442" s="60" t="s">
        <v>689</v>
      </c>
      <c r="J442" s="60" t="s">
        <v>1260</v>
      </c>
      <c r="K442" s="60">
        <v>250</v>
      </c>
      <c r="L442" s="62"/>
      <c r="M442" s="60">
        <v>1</v>
      </c>
      <c r="N442" s="60">
        <v>1</v>
      </c>
      <c r="O442" s="63" t="s">
        <v>681</v>
      </c>
      <c r="P442" s="63" t="s">
        <v>980</v>
      </c>
      <c r="Q442" s="62"/>
      <c r="R442" s="62"/>
      <c r="S442" s="62"/>
      <c r="T442" s="62"/>
      <c r="U442" s="62"/>
      <c r="V442" s="62"/>
      <c r="W442" s="62"/>
      <c r="X442" s="63" t="s">
        <v>980</v>
      </c>
      <c r="Y442" s="62"/>
      <c r="Z442" s="62"/>
      <c r="AA442" s="62"/>
      <c r="AB442" s="60"/>
    </row>
    <row r="443" spans="1:28" ht="15" customHeight="1" x14ac:dyDescent="0.25">
      <c r="A443" s="58">
        <v>433</v>
      </c>
      <c r="B443" s="66" t="s">
        <v>2701</v>
      </c>
      <c r="C443" s="67" t="s">
        <v>2702</v>
      </c>
      <c r="D443" s="59" t="s">
        <v>2703</v>
      </c>
      <c r="E443" s="66" t="s">
        <v>2701</v>
      </c>
      <c r="F443" s="60" t="s">
        <v>2704</v>
      </c>
      <c r="G443" s="62"/>
      <c r="H443" s="61">
        <v>2004</v>
      </c>
      <c r="I443" s="60" t="s">
        <v>689</v>
      </c>
      <c r="J443" s="60" t="s">
        <v>1260</v>
      </c>
      <c r="K443" s="60">
        <v>320</v>
      </c>
      <c r="L443" s="62"/>
      <c r="M443" s="60">
        <v>1</v>
      </c>
      <c r="N443" s="60">
        <v>1</v>
      </c>
      <c r="O443" s="63" t="s">
        <v>681</v>
      </c>
      <c r="P443" s="63" t="s">
        <v>970</v>
      </c>
      <c r="Q443" s="62"/>
      <c r="R443" s="62"/>
      <c r="S443" s="62"/>
      <c r="T443" s="62"/>
      <c r="U443" s="62"/>
      <c r="V443" s="62"/>
      <c r="W443" s="62"/>
      <c r="X443" s="63" t="s">
        <v>970</v>
      </c>
      <c r="Y443" s="62"/>
      <c r="Z443" s="62"/>
      <c r="AA443" s="62"/>
      <c r="AB443" s="60"/>
    </row>
    <row r="444" spans="1:28" ht="15" customHeight="1" x14ac:dyDescent="0.25">
      <c r="A444" s="58">
        <v>434</v>
      </c>
      <c r="B444" s="66" t="s">
        <v>2705</v>
      </c>
      <c r="C444" s="67" t="s">
        <v>2706</v>
      </c>
      <c r="D444" s="59" t="s">
        <v>2707</v>
      </c>
      <c r="E444" s="66" t="s">
        <v>2705</v>
      </c>
      <c r="F444" s="60" t="s">
        <v>2708</v>
      </c>
      <c r="G444" s="62"/>
      <c r="H444" s="61">
        <v>1998</v>
      </c>
      <c r="I444" s="60" t="s">
        <v>689</v>
      </c>
      <c r="J444" s="60" t="s">
        <v>1260</v>
      </c>
      <c r="K444" s="60">
        <v>320</v>
      </c>
      <c r="L444" s="62"/>
      <c r="M444" s="60">
        <v>1</v>
      </c>
      <c r="N444" s="60">
        <v>1</v>
      </c>
      <c r="O444" s="63" t="s">
        <v>681</v>
      </c>
      <c r="P444" s="63" t="s">
        <v>970</v>
      </c>
      <c r="Q444" s="62"/>
      <c r="R444" s="62"/>
      <c r="S444" s="62"/>
      <c r="T444" s="62"/>
      <c r="U444" s="62"/>
      <c r="V444" s="62"/>
      <c r="W444" s="62"/>
      <c r="X444" s="63" t="s">
        <v>970</v>
      </c>
      <c r="Y444" s="62"/>
      <c r="Z444" s="62"/>
      <c r="AA444" s="62"/>
      <c r="AB444" s="60"/>
    </row>
    <row r="445" spans="1:28" ht="15" customHeight="1" x14ac:dyDescent="0.25">
      <c r="A445" s="58">
        <v>435</v>
      </c>
      <c r="B445" s="66" t="s">
        <v>2709</v>
      </c>
      <c r="C445" s="67" t="s">
        <v>2710</v>
      </c>
      <c r="D445" s="59" t="s">
        <v>2711</v>
      </c>
      <c r="E445" s="66" t="s">
        <v>2709</v>
      </c>
      <c r="F445" s="60" t="s">
        <v>2712</v>
      </c>
      <c r="G445" s="62"/>
      <c r="H445" s="61">
        <v>2005</v>
      </c>
      <c r="I445" s="60" t="s">
        <v>689</v>
      </c>
      <c r="J445" s="60" t="s">
        <v>1283</v>
      </c>
      <c r="K445" s="60" t="s">
        <v>2111</v>
      </c>
      <c r="L445" s="62"/>
      <c r="M445" s="60">
        <v>1</v>
      </c>
      <c r="N445" s="60">
        <v>1</v>
      </c>
      <c r="O445" s="63" t="s">
        <v>681</v>
      </c>
      <c r="P445" s="63" t="s">
        <v>700</v>
      </c>
      <c r="Q445" s="62"/>
      <c r="R445" s="62"/>
      <c r="S445" s="62"/>
      <c r="T445" s="62"/>
      <c r="U445" s="62"/>
      <c r="V445" s="62"/>
      <c r="W445" s="62"/>
      <c r="X445" s="63" t="s">
        <v>700</v>
      </c>
      <c r="Y445" s="62"/>
      <c r="Z445" s="62"/>
      <c r="AA445" s="62"/>
      <c r="AB445" s="60"/>
    </row>
    <row r="446" spans="1:28" ht="15" customHeight="1" x14ac:dyDescent="0.25">
      <c r="A446" s="58">
        <v>436</v>
      </c>
      <c r="B446" s="66" t="s">
        <v>2713</v>
      </c>
      <c r="C446" s="67" t="s">
        <v>2714</v>
      </c>
      <c r="D446" s="59" t="s">
        <v>2715</v>
      </c>
      <c r="E446" s="66" t="s">
        <v>2713</v>
      </c>
      <c r="F446" s="60" t="s">
        <v>2716</v>
      </c>
      <c r="G446" s="62"/>
      <c r="H446" s="61">
        <v>1998</v>
      </c>
      <c r="I446" s="60" t="s">
        <v>689</v>
      </c>
      <c r="J446" s="60" t="s">
        <v>1102</v>
      </c>
      <c r="K446" s="60" t="s">
        <v>2717</v>
      </c>
      <c r="L446" s="62"/>
      <c r="M446" s="60">
        <v>1</v>
      </c>
      <c r="N446" s="60">
        <v>1</v>
      </c>
      <c r="O446" s="63" t="s">
        <v>681</v>
      </c>
      <c r="P446" s="63" t="s">
        <v>788</v>
      </c>
      <c r="Q446" s="62"/>
      <c r="R446" s="62"/>
      <c r="S446" s="62"/>
      <c r="T446" s="62"/>
      <c r="U446" s="62"/>
      <c r="V446" s="62"/>
      <c r="W446" s="62"/>
      <c r="X446" s="63" t="s">
        <v>788</v>
      </c>
      <c r="Y446" s="62"/>
      <c r="Z446" s="62"/>
      <c r="AA446" s="62"/>
      <c r="AB446" s="60"/>
    </row>
    <row r="447" spans="1:28" ht="15" customHeight="1" x14ac:dyDescent="0.25">
      <c r="A447" s="58">
        <v>437</v>
      </c>
      <c r="B447" s="66" t="s">
        <v>2718</v>
      </c>
      <c r="C447" s="67" t="s">
        <v>2719</v>
      </c>
      <c r="D447" s="59" t="s">
        <v>2720</v>
      </c>
      <c r="E447" s="66" t="s">
        <v>2718</v>
      </c>
      <c r="F447" s="60" t="s">
        <v>2721</v>
      </c>
      <c r="G447" s="62"/>
      <c r="H447" s="61">
        <v>2016</v>
      </c>
      <c r="I447" s="62"/>
      <c r="J447" s="60" t="s">
        <v>684</v>
      </c>
      <c r="K447" s="60">
        <v>400</v>
      </c>
      <c r="L447" s="62"/>
      <c r="M447" s="60">
        <v>1</v>
      </c>
      <c r="N447" s="60">
        <v>1</v>
      </c>
      <c r="O447" s="63" t="s">
        <v>681</v>
      </c>
      <c r="P447" s="63" t="s">
        <v>2722</v>
      </c>
      <c r="Q447" s="63" t="s">
        <v>2723</v>
      </c>
      <c r="R447" s="62"/>
      <c r="S447" s="62"/>
      <c r="T447" s="62"/>
      <c r="U447" s="62"/>
      <c r="V447" s="62"/>
      <c r="W447" s="62"/>
      <c r="X447" s="63" t="s">
        <v>2722</v>
      </c>
      <c r="Y447" s="62"/>
      <c r="Z447" s="62"/>
      <c r="AA447" s="62"/>
      <c r="AB447" s="60"/>
    </row>
    <row r="448" spans="1:28" ht="15" customHeight="1" x14ac:dyDescent="0.25">
      <c r="A448" s="58">
        <v>438</v>
      </c>
      <c r="B448" s="66" t="s">
        <v>2724</v>
      </c>
      <c r="C448" s="67" t="s">
        <v>2725</v>
      </c>
      <c r="D448" s="59" t="s">
        <v>2726</v>
      </c>
      <c r="E448" s="66" t="s">
        <v>2724</v>
      </c>
      <c r="F448" s="60" t="s">
        <v>2727</v>
      </c>
      <c r="G448" s="62"/>
      <c r="H448" s="61">
        <v>2001</v>
      </c>
      <c r="I448" s="60" t="s">
        <v>689</v>
      </c>
      <c r="J448" s="60" t="s">
        <v>684</v>
      </c>
      <c r="K448" s="60">
        <v>400</v>
      </c>
      <c r="L448" s="62"/>
      <c r="M448" s="60">
        <v>1</v>
      </c>
      <c r="N448" s="60">
        <v>1</v>
      </c>
      <c r="O448" s="63" t="s">
        <v>681</v>
      </c>
      <c r="P448" s="63" t="s">
        <v>1038</v>
      </c>
      <c r="Q448" s="62"/>
      <c r="R448" s="62"/>
      <c r="S448" s="62"/>
      <c r="T448" s="62"/>
      <c r="U448" s="62"/>
      <c r="V448" s="62"/>
      <c r="W448" s="62"/>
      <c r="X448" s="63" t="s">
        <v>1038</v>
      </c>
      <c r="Y448" s="62"/>
      <c r="Z448" s="62"/>
      <c r="AA448" s="62"/>
      <c r="AB448" s="60"/>
    </row>
    <row r="449" spans="1:28" ht="15" customHeight="1" x14ac:dyDescent="0.25">
      <c r="A449" s="58">
        <v>439</v>
      </c>
      <c r="B449" s="66" t="s">
        <v>2728</v>
      </c>
      <c r="C449" s="67" t="s">
        <v>2729</v>
      </c>
      <c r="D449" s="59" t="s">
        <v>2730</v>
      </c>
      <c r="E449" s="66" t="s">
        <v>2728</v>
      </c>
      <c r="F449" s="60" t="s">
        <v>2731</v>
      </c>
      <c r="G449" s="62"/>
      <c r="H449" s="61">
        <v>1998</v>
      </c>
      <c r="I449" s="60" t="s">
        <v>689</v>
      </c>
      <c r="J449" s="60" t="s">
        <v>1283</v>
      </c>
      <c r="K449" s="60">
        <v>400</v>
      </c>
      <c r="L449" s="62"/>
      <c r="M449" s="60">
        <v>1</v>
      </c>
      <c r="N449" s="60">
        <v>1</v>
      </c>
      <c r="O449" s="63" t="s">
        <v>681</v>
      </c>
      <c r="P449" s="63" t="s">
        <v>2732</v>
      </c>
      <c r="Q449" s="62"/>
      <c r="R449" s="62"/>
      <c r="S449" s="62"/>
      <c r="T449" s="62"/>
      <c r="U449" s="62"/>
      <c r="V449" s="62"/>
      <c r="W449" s="62"/>
      <c r="X449" s="63" t="s">
        <v>2732</v>
      </c>
      <c r="Y449" s="62"/>
      <c r="Z449" s="62"/>
      <c r="AA449" s="62"/>
      <c r="AB449" s="60"/>
    </row>
    <row r="450" spans="1:28" ht="15" customHeight="1" x14ac:dyDescent="0.25">
      <c r="A450" s="58">
        <v>440</v>
      </c>
      <c r="B450" s="66" t="s">
        <v>2733</v>
      </c>
      <c r="C450" s="67" t="s">
        <v>2734</v>
      </c>
      <c r="D450" s="59" t="s">
        <v>2735</v>
      </c>
      <c r="E450" s="66" t="s">
        <v>2733</v>
      </c>
      <c r="F450" s="60" t="s">
        <v>2736</v>
      </c>
      <c r="G450" s="62"/>
      <c r="H450" s="61">
        <v>2015</v>
      </c>
      <c r="I450" s="62"/>
      <c r="J450" s="60" t="s">
        <v>684</v>
      </c>
      <c r="K450" s="60">
        <v>50</v>
      </c>
      <c r="L450" s="62"/>
      <c r="M450" s="60">
        <v>1</v>
      </c>
      <c r="N450" s="60">
        <v>1</v>
      </c>
      <c r="O450" s="63" t="s">
        <v>681</v>
      </c>
      <c r="P450" s="63" t="s">
        <v>2737</v>
      </c>
      <c r="Q450" s="63" t="s">
        <v>2738</v>
      </c>
      <c r="R450" s="62"/>
      <c r="S450" s="62"/>
      <c r="T450" s="62"/>
      <c r="U450" s="62"/>
      <c r="V450" s="62"/>
      <c r="W450" s="62"/>
      <c r="X450" s="63" t="s">
        <v>2737</v>
      </c>
      <c r="Y450" s="62"/>
      <c r="Z450" s="62"/>
      <c r="AA450" s="62"/>
      <c r="AB450" s="60"/>
    </row>
    <row r="451" spans="1:28" ht="15" customHeight="1" x14ac:dyDescent="0.25">
      <c r="A451" s="58">
        <v>441</v>
      </c>
      <c r="B451" s="66" t="s">
        <v>2739</v>
      </c>
      <c r="C451" s="67" t="s">
        <v>2740</v>
      </c>
      <c r="D451" s="59" t="s">
        <v>2741</v>
      </c>
      <c r="E451" s="66" t="s">
        <v>2739</v>
      </c>
      <c r="F451" s="60" t="s">
        <v>2742</v>
      </c>
      <c r="G451" s="62"/>
      <c r="H451" s="61">
        <v>1998</v>
      </c>
      <c r="I451" s="60" t="s">
        <v>689</v>
      </c>
      <c r="J451" s="60" t="s">
        <v>1260</v>
      </c>
      <c r="K451" s="60">
        <v>400</v>
      </c>
      <c r="L451" s="62"/>
      <c r="M451" s="60">
        <v>1</v>
      </c>
      <c r="N451" s="60">
        <v>1</v>
      </c>
      <c r="O451" s="63" t="s">
        <v>681</v>
      </c>
      <c r="P451" s="63" t="s">
        <v>1038</v>
      </c>
      <c r="Q451" s="62"/>
      <c r="R451" s="62"/>
      <c r="S451" s="62"/>
      <c r="T451" s="62"/>
      <c r="U451" s="62"/>
      <c r="V451" s="62"/>
      <c r="W451" s="62"/>
      <c r="X451" s="63" t="s">
        <v>1038</v>
      </c>
      <c r="Y451" s="62"/>
      <c r="Z451" s="62"/>
      <c r="AA451" s="62"/>
      <c r="AB451" s="60"/>
    </row>
    <row r="452" spans="1:28" ht="15" customHeight="1" x14ac:dyDescent="0.25">
      <c r="A452" s="58">
        <v>442</v>
      </c>
      <c r="B452" s="66" t="s">
        <v>2743</v>
      </c>
      <c r="C452" s="67" t="s">
        <v>2744</v>
      </c>
      <c r="D452" s="59" t="s">
        <v>2745</v>
      </c>
      <c r="E452" s="66" t="s">
        <v>2743</v>
      </c>
      <c r="F452" s="60" t="s">
        <v>2746</v>
      </c>
      <c r="G452" s="62"/>
      <c r="H452" s="61">
        <v>1999</v>
      </c>
      <c r="I452" s="60" t="s">
        <v>689</v>
      </c>
      <c r="J452" s="60" t="s">
        <v>684</v>
      </c>
      <c r="K452" s="60">
        <v>400</v>
      </c>
      <c r="L452" s="62"/>
      <c r="M452" s="60">
        <v>1</v>
      </c>
      <c r="N452" s="60">
        <v>1</v>
      </c>
      <c r="O452" s="63" t="s">
        <v>681</v>
      </c>
      <c r="P452" s="63" t="s">
        <v>1038</v>
      </c>
      <c r="Q452" s="62"/>
      <c r="R452" s="62"/>
      <c r="S452" s="62"/>
      <c r="T452" s="62"/>
      <c r="U452" s="62"/>
      <c r="V452" s="62"/>
      <c r="W452" s="62"/>
      <c r="X452" s="63" t="s">
        <v>1038</v>
      </c>
      <c r="Y452" s="62"/>
      <c r="Z452" s="62"/>
      <c r="AA452" s="62"/>
      <c r="AB452" s="60"/>
    </row>
    <row r="453" spans="1:28" ht="15" customHeight="1" x14ac:dyDescent="0.25">
      <c r="A453" s="58">
        <v>443</v>
      </c>
      <c r="B453" s="66" t="s">
        <v>2747</v>
      </c>
      <c r="C453" s="67" t="s">
        <v>2748</v>
      </c>
      <c r="D453" s="59" t="s">
        <v>2749</v>
      </c>
      <c r="E453" s="66" t="s">
        <v>2747</v>
      </c>
      <c r="F453" s="60" t="s">
        <v>2750</v>
      </c>
      <c r="G453" s="62"/>
      <c r="H453" s="61">
        <v>2006</v>
      </c>
      <c r="I453" s="60" t="s">
        <v>689</v>
      </c>
      <c r="J453" s="60" t="s">
        <v>684</v>
      </c>
      <c r="K453" s="60">
        <v>250</v>
      </c>
      <c r="L453" s="62"/>
      <c r="M453" s="60">
        <v>1</v>
      </c>
      <c r="N453" s="60">
        <v>1</v>
      </c>
      <c r="O453" s="63" t="s">
        <v>681</v>
      </c>
      <c r="P453" s="63" t="s">
        <v>1029</v>
      </c>
      <c r="Q453" s="63" t="s">
        <v>2751</v>
      </c>
      <c r="R453" s="62"/>
      <c r="S453" s="62"/>
      <c r="T453" s="62"/>
      <c r="U453" s="62"/>
      <c r="V453" s="62"/>
      <c r="W453" s="62"/>
      <c r="X453" s="63" t="s">
        <v>1029</v>
      </c>
      <c r="Y453" s="62"/>
      <c r="Z453" s="62"/>
      <c r="AA453" s="62"/>
      <c r="AB453" s="60"/>
    </row>
    <row r="454" spans="1:28" ht="15" customHeight="1" x14ac:dyDescent="0.25">
      <c r="A454" s="58">
        <v>444</v>
      </c>
      <c r="B454" s="66" t="s">
        <v>2752</v>
      </c>
      <c r="C454" s="67" t="s">
        <v>2753</v>
      </c>
      <c r="D454" s="59" t="s">
        <v>2754</v>
      </c>
      <c r="E454" s="66" t="s">
        <v>2752</v>
      </c>
      <c r="F454" s="60" t="s">
        <v>2755</v>
      </c>
      <c r="G454" s="62"/>
      <c r="H454" s="61">
        <v>2006</v>
      </c>
      <c r="I454" s="60" t="s">
        <v>689</v>
      </c>
      <c r="J454" s="60" t="s">
        <v>684</v>
      </c>
      <c r="K454" s="60">
        <v>400</v>
      </c>
      <c r="L454" s="62"/>
      <c r="M454" s="60">
        <v>1</v>
      </c>
      <c r="N454" s="60">
        <v>1</v>
      </c>
      <c r="O454" s="63" t="s">
        <v>681</v>
      </c>
      <c r="P454" s="63" t="s">
        <v>1867</v>
      </c>
      <c r="Q454" s="63" t="s">
        <v>2756</v>
      </c>
      <c r="R454" s="62"/>
      <c r="S454" s="62"/>
      <c r="T454" s="62"/>
      <c r="U454" s="62"/>
      <c r="V454" s="62"/>
      <c r="W454" s="62"/>
      <c r="X454" s="63" t="s">
        <v>1867</v>
      </c>
      <c r="Y454" s="62"/>
      <c r="Z454" s="62"/>
      <c r="AA454" s="62"/>
      <c r="AB454" s="60"/>
    </row>
    <row r="455" spans="1:28" ht="15" customHeight="1" x14ac:dyDescent="0.25">
      <c r="A455" s="58">
        <v>445</v>
      </c>
      <c r="B455" s="66" t="s">
        <v>2757</v>
      </c>
      <c r="C455" s="67" t="s">
        <v>2758</v>
      </c>
      <c r="D455" s="59" t="s">
        <v>2759</v>
      </c>
      <c r="E455" s="66" t="s">
        <v>2757</v>
      </c>
      <c r="F455" s="60" t="s">
        <v>2760</v>
      </c>
      <c r="G455" s="62"/>
      <c r="H455" s="61">
        <v>2018</v>
      </c>
      <c r="I455" s="62"/>
      <c r="J455" s="60" t="s">
        <v>683</v>
      </c>
      <c r="K455" s="60">
        <v>560</v>
      </c>
      <c r="L455" s="62"/>
      <c r="M455" s="60">
        <v>1</v>
      </c>
      <c r="N455" s="60">
        <v>1</v>
      </c>
      <c r="O455" s="63" t="s">
        <v>681</v>
      </c>
      <c r="P455" s="63" t="s">
        <v>2761</v>
      </c>
      <c r="Q455" s="63" t="s">
        <v>2762</v>
      </c>
      <c r="R455" s="62"/>
      <c r="S455" s="62"/>
      <c r="T455" s="62"/>
      <c r="U455" s="62"/>
      <c r="V455" s="62"/>
      <c r="W455" s="62"/>
      <c r="X455" s="63" t="s">
        <v>2761</v>
      </c>
      <c r="Y455" s="62"/>
      <c r="Z455" s="62"/>
      <c r="AA455" s="62"/>
      <c r="AB455" s="60"/>
    </row>
    <row r="456" spans="1:28" ht="15" customHeight="1" x14ac:dyDescent="0.25">
      <c r="A456" s="58">
        <v>446</v>
      </c>
      <c r="B456" s="66" t="s">
        <v>2763</v>
      </c>
      <c r="C456" s="67" t="s">
        <v>2764</v>
      </c>
      <c r="D456" s="59" t="s">
        <v>2765</v>
      </c>
      <c r="E456" s="66" t="s">
        <v>2763</v>
      </c>
      <c r="F456" s="60" t="s">
        <v>2766</v>
      </c>
      <c r="G456" s="62"/>
      <c r="H456" s="61">
        <v>2016</v>
      </c>
      <c r="I456" s="60" t="s">
        <v>689</v>
      </c>
      <c r="J456" s="60" t="s">
        <v>687</v>
      </c>
      <c r="K456" s="60">
        <v>100</v>
      </c>
      <c r="L456" s="62"/>
      <c r="M456" s="60">
        <v>1</v>
      </c>
      <c r="N456" s="60">
        <v>1</v>
      </c>
      <c r="O456" s="63" t="s">
        <v>681</v>
      </c>
      <c r="P456" s="63" t="s">
        <v>2767</v>
      </c>
      <c r="Q456" s="63" t="s">
        <v>2768</v>
      </c>
      <c r="R456" s="62"/>
      <c r="S456" s="62"/>
      <c r="T456" s="62"/>
      <c r="U456" s="62"/>
      <c r="V456" s="62"/>
      <c r="W456" s="62"/>
      <c r="X456" s="63" t="s">
        <v>2767</v>
      </c>
      <c r="Y456" s="62"/>
      <c r="Z456" s="62"/>
      <c r="AA456" s="62"/>
      <c r="AB456" s="60"/>
    </row>
    <row r="457" spans="1:28" ht="15" customHeight="1" x14ac:dyDescent="0.25">
      <c r="A457" s="58">
        <v>447</v>
      </c>
      <c r="B457" s="66" t="s">
        <v>2769</v>
      </c>
      <c r="C457" s="67" t="s">
        <v>2770</v>
      </c>
      <c r="D457" s="59" t="s">
        <v>2771</v>
      </c>
      <c r="E457" s="66" t="s">
        <v>2769</v>
      </c>
      <c r="F457" s="60" t="s">
        <v>2772</v>
      </c>
      <c r="G457" s="62"/>
      <c r="H457" s="61">
        <v>2016</v>
      </c>
      <c r="I457" s="60" t="s">
        <v>689</v>
      </c>
      <c r="J457" s="60" t="s">
        <v>680</v>
      </c>
      <c r="K457" s="60">
        <v>100</v>
      </c>
      <c r="L457" s="62"/>
      <c r="M457" s="60">
        <v>1</v>
      </c>
      <c r="N457" s="60">
        <v>1</v>
      </c>
      <c r="O457" s="63" t="s">
        <v>681</v>
      </c>
      <c r="P457" s="63" t="s">
        <v>2773</v>
      </c>
      <c r="Q457" s="63" t="s">
        <v>2774</v>
      </c>
      <c r="R457" s="62"/>
      <c r="S457" s="62"/>
      <c r="T457" s="62"/>
      <c r="U457" s="62"/>
      <c r="V457" s="62"/>
      <c r="W457" s="62"/>
      <c r="X457" s="63" t="s">
        <v>2773</v>
      </c>
      <c r="Y457" s="62"/>
      <c r="Z457" s="62"/>
      <c r="AA457" s="62"/>
      <c r="AB457" s="60"/>
    </row>
    <row r="458" spans="1:28" ht="15" customHeight="1" x14ac:dyDescent="0.25">
      <c r="A458" s="58">
        <v>448</v>
      </c>
      <c r="B458" s="66" t="s">
        <v>2775</v>
      </c>
      <c r="C458" s="67" t="s">
        <v>2776</v>
      </c>
      <c r="D458" s="59" t="s">
        <v>2777</v>
      </c>
      <c r="E458" s="66" t="s">
        <v>2775</v>
      </c>
      <c r="F458" s="60" t="s">
        <v>2778</v>
      </c>
      <c r="G458" s="62"/>
      <c r="H458" s="61">
        <v>2016</v>
      </c>
      <c r="I458" s="60" t="s">
        <v>689</v>
      </c>
      <c r="J458" s="60" t="s">
        <v>680</v>
      </c>
      <c r="K458" s="60">
        <v>50</v>
      </c>
      <c r="L458" s="62"/>
      <c r="M458" s="60">
        <v>1</v>
      </c>
      <c r="N458" s="60">
        <v>1</v>
      </c>
      <c r="O458" s="63" t="s">
        <v>681</v>
      </c>
      <c r="P458" s="63" t="s">
        <v>1754</v>
      </c>
      <c r="Q458" s="63" t="s">
        <v>2779</v>
      </c>
      <c r="R458" s="62"/>
      <c r="S458" s="62"/>
      <c r="T458" s="62"/>
      <c r="U458" s="62"/>
      <c r="V458" s="62"/>
      <c r="W458" s="62"/>
      <c r="X458" s="63" t="s">
        <v>1754</v>
      </c>
      <c r="Y458" s="62"/>
      <c r="Z458" s="62"/>
      <c r="AA458" s="62"/>
      <c r="AB458" s="60"/>
    </row>
    <row r="459" spans="1:28" ht="15" customHeight="1" x14ac:dyDescent="0.25">
      <c r="A459" s="58">
        <v>449</v>
      </c>
      <c r="B459" s="66" t="s">
        <v>2780</v>
      </c>
      <c r="C459" s="67" t="s">
        <v>2781</v>
      </c>
      <c r="D459" s="59" t="s">
        <v>2782</v>
      </c>
      <c r="E459" s="66" t="s">
        <v>2780</v>
      </c>
      <c r="F459" s="60" t="s">
        <v>2783</v>
      </c>
      <c r="G459" s="62"/>
      <c r="H459" s="61">
        <v>2017</v>
      </c>
      <c r="I459" s="60" t="s">
        <v>1565</v>
      </c>
      <c r="J459" s="60" t="s">
        <v>687</v>
      </c>
      <c r="K459" s="60">
        <v>100</v>
      </c>
      <c r="L459" s="62"/>
      <c r="M459" s="60">
        <v>1</v>
      </c>
      <c r="N459" s="60">
        <v>1</v>
      </c>
      <c r="O459" s="63" t="s">
        <v>681</v>
      </c>
      <c r="P459" s="63" t="s">
        <v>2784</v>
      </c>
      <c r="Q459" s="63" t="s">
        <v>2785</v>
      </c>
      <c r="R459" s="62"/>
      <c r="S459" s="62"/>
      <c r="T459" s="62"/>
      <c r="U459" s="62"/>
      <c r="V459" s="62"/>
      <c r="W459" s="62"/>
      <c r="X459" s="63" t="s">
        <v>2784</v>
      </c>
      <c r="Y459" s="62"/>
      <c r="Z459" s="62"/>
      <c r="AA459" s="62"/>
      <c r="AB459" s="60"/>
    </row>
    <row r="460" spans="1:28" ht="15" customHeight="1" x14ac:dyDescent="0.25">
      <c r="A460" s="58">
        <v>450</v>
      </c>
      <c r="B460" s="66" t="s">
        <v>2786</v>
      </c>
      <c r="C460" s="67" t="s">
        <v>2787</v>
      </c>
      <c r="D460" s="59" t="s">
        <v>2788</v>
      </c>
      <c r="E460" s="66" t="s">
        <v>2786</v>
      </c>
      <c r="F460" s="60" t="s">
        <v>2789</v>
      </c>
      <c r="G460" s="62"/>
      <c r="H460" s="61">
        <v>2017</v>
      </c>
      <c r="I460" s="60" t="s">
        <v>1565</v>
      </c>
      <c r="J460" s="60" t="s">
        <v>687</v>
      </c>
      <c r="K460" s="60">
        <v>100</v>
      </c>
      <c r="L460" s="62"/>
      <c r="M460" s="60">
        <v>1</v>
      </c>
      <c r="N460" s="60">
        <v>1</v>
      </c>
      <c r="O460" s="63" t="s">
        <v>681</v>
      </c>
      <c r="P460" s="63" t="s">
        <v>2784</v>
      </c>
      <c r="Q460" s="63" t="s">
        <v>2785</v>
      </c>
      <c r="R460" s="62"/>
      <c r="S460" s="62"/>
      <c r="T460" s="62"/>
      <c r="U460" s="62"/>
      <c r="V460" s="62"/>
      <c r="W460" s="62"/>
      <c r="X460" s="63" t="s">
        <v>2784</v>
      </c>
      <c r="Y460" s="62"/>
      <c r="Z460" s="62"/>
      <c r="AA460" s="62"/>
      <c r="AB460" s="60"/>
    </row>
    <row r="461" spans="1:28" ht="15" customHeight="1" x14ac:dyDescent="0.25">
      <c r="A461" s="58">
        <v>451</v>
      </c>
      <c r="B461" s="66" t="s">
        <v>2790</v>
      </c>
      <c r="C461" s="67" t="s">
        <v>2791</v>
      </c>
      <c r="D461" s="59" t="s">
        <v>2792</v>
      </c>
      <c r="E461" s="66" t="s">
        <v>2790</v>
      </c>
      <c r="F461" s="60" t="s">
        <v>2793</v>
      </c>
      <c r="G461" s="62"/>
      <c r="H461" s="61">
        <v>2001</v>
      </c>
      <c r="I461" s="60" t="s">
        <v>689</v>
      </c>
      <c r="J461" s="60" t="s">
        <v>684</v>
      </c>
      <c r="K461" s="60">
        <v>100</v>
      </c>
      <c r="L461" s="62"/>
      <c r="M461" s="60">
        <v>1</v>
      </c>
      <c r="N461" s="60">
        <v>1</v>
      </c>
      <c r="O461" s="63" t="s">
        <v>681</v>
      </c>
      <c r="P461" s="63" t="s">
        <v>912</v>
      </c>
      <c r="Q461" s="62"/>
      <c r="R461" s="62"/>
      <c r="S461" s="62"/>
      <c r="T461" s="62"/>
      <c r="U461" s="62"/>
      <c r="V461" s="62"/>
      <c r="W461" s="62"/>
      <c r="X461" s="63" t="s">
        <v>912</v>
      </c>
      <c r="Y461" s="62"/>
      <c r="Z461" s="62"/>
      <c r="AA461" s="62"/>
      <c r="AB461" s="60"/>
    </row>
    <row r="462" spans="1:28" ht="15" customHeight="1" x14ac:dyDescent="0.25">
      <c r="A462" s="58">
        <v>452</v>
      </c>
      <c r="B462" s="66" t="s">
        <v>2794</v>
      </c>
      <c r="C462" s="67" t="s">
        <v>2795</v>
      </c>
      <c r="D462" s="59" t="s">
        <v>2796</v>
      </c>
      <c r="E462" s="66" t="s">
        <v>2794</v>
      </c>
      <c r="F462" s="60" t="s">
        <v>2797</v>
      </c>
      <c r="G462" s="62"/>
      <c r="H462" s="61">
        <v>2001</v>
      </c>
      <c r="I462" s="60" t="s">
        <v>689</v>
      </c>
      <c r="J462" s="60" t="s">
        <v>684</v>
      </c>
      <c r="K462" s="60">
        <v>100</v>
      </c>
      <c r="L462" s="62"/>
      <c r="M462" s="60">
        <v>1</v>
      </c>
      <c r="N462" s="60">
        <v>1</v>
      </c>
      <c r="O462" s="63" t="s">
        <v>681</v>
      </c>
      <c r="P462" s="63" t="s">
        <v>912</v>
      </c>
      <c r="Q462" s="62"/>
      <c r="R462" s="62"/>
      <c r="S462" s="62"/>
      <c r="T462" s="62"/>
      <c r="U462" s="62"/>
      <c r="V462" s="62"/>
      <c r="W462" s="62"/>
      <c r="X462" s="63" t="s">
        <v>912</v>
      </c>
      <c r="Y462" s="62"/>
      <c r="Z462" s="62"/>
      <c r="AA462" s="62"/>
      <c r="AB462" s="60"/>
    </row>
    <row r="463" spans="1:28" ht="15" customHeight="1" x14ac:dyDescent="0.25">
      <c r="A463" s="58">
        <v>453</v>
      </c>
      <c r="B463" s="66" t="s">
        <v>2798</v>
      </c>
      <c r="C463" s="67" t="s">
        <v>2799</v>
      </c>
      <c r="D463" s="59" t="s">
        <v>2800</v>
      </c>
      <c r="E463" s="66" t="s">
        <v>2798</v>
      </c>
      <c r="F463" s="60" t="s">
        <v>2801</v>
      </c>
      <c r="G463" s="62"/>
      <c r="H463" s="61">
        <v>2001</v>
      </c>
      <c r="I463" s="60" t="s">
        <v>689</v>
      </c>
      <c r="J463" s="60" t="s">
        <v>684</v>
      </c>
      <c r="K463" s="60">
        <v>100</v>
      </c>
      <c r="L463" s="62"/>
      <c r="M463" s="60">
        <v>1</v>
      </c>
      <c r="N463" s="60">
        <v>1</v>
      </c>
      <c r="O463" s="63" t="s">
        <v>681</v>
      </c>
      <c r="P463" s="63" t="s">
        <v>912</v>
      </c>
      <c r="Q463" s="62"/>
      <c r="R463" s="62"/>
      <c r="S463" s="62"/>
      <c r="T463" s="62"/>
      <c r="U463" s="62"/>
      <c r="V463" s="62"/>
      <c r="W463" s="62"/>
      <c r="X463" s="63" t="s">
        <v>912</v>
      </c>
      <c r="Y463" s="62"/>
      <c r="Z463" s="62"/>
      <c r="AA463" s="62"/>
      <c r="AB463" s="60"/>
    </row>
    <row r="464" spans="1:28" ht="15" customHeight="1" x14ac:dyDescent="0.25">
      <c r="A464" s="58">
        <v>454</v>
      </c>
      <c r="B464" s="66" t="s">
        <v>2802</v>
      </c>
      <c r="C464" s="67" t="s">
        <v>2803</v>
      </c>
      <c r="D464" s="59" t="s">
        <v>2804</v>
      </c>
      <c r="E464" s="66" t="s">
        <v>2802</v>
      </c>
      <c r="F464" s="60" t="s">
        <v>2805</v>
      </c>
      <c r="G464" s="62"/>
      <c r="H464" s="61">
        <v>2002</v>
      </c>
      <c r="I464" s="60" t="s">
        <v>689</v>
      </c>
      <c r="J464" s="60" t="s">
        <v>1260</v>
      </c>
      <c r="K464" s="60">
        <v>100</v>
      </c>
      <c r="L464" s="62"/>
      <c r="M464" s="60">
        <v>1</v>
      </c>
      <c r="N464" s="60">
        <v>1</v>
      </c>
      <c r="O464" s="63" t="s">
        <v>681</v>
      </c>
      <c r="P464" s="63" t="s">
        <v>912</v>
      </c>
      <c r="Q464" s="62"/>
      <c r="R464" s="62"/>
      <c r="S464" s="62"/>
      <c r="T464" s="62"/>
      <c r="U464" s="62"/>
      <c r="V464" s="62"/>
      <c r="W464" s="62"/>
      <c r="X464" s="63" t="s">
        <v>912</v>
      </c>
      <c r="Y464" s="62"/>
      <c r="Z464" s="62"/>
      <c r="AA464" s="62"/>
      <c r="AB464" s="60"/>
    </row>
    <row r="465" spans="1:28" ht="15" customHeight="1" x14ac:dyDescent="0.25">
      <c r="A465" s="58">
        <v>455</v>
      </c>
      <c r="B465" s="66" t="s">
        <v>2806</v>
      </c>
      <c r="C465" s="67" t="s">
        <v>2807</v>
      </c>
      <c r="D465" s="59" t="s">
        <v>2808</v>
      </c>
      <c r="E465" s="66" t="s">
        <v>2806</v>
      </c>
      <c r="F465" s="60" t="s">
        <v>2809</v>
      </c>
      <c r="G465" s="62"/>
      <c r="H465" s="61">
        <v>2009</v>
      </c>
      <c r="I465" s="60" t="s">
        <v>689</v>
      </c>
      <c r="J465" s="60" t="s">
        <v>699</v>
      </c>
      <c r="K465" s="60">
        <v>75</v>
      </c>
      <c r="L465" s="62"/>
      <c r="M465" s="60">
        <v>1</v>
      </c>
      <c r="N465" s="60">
        <v>1</v>
      </c>
      <c r="O465" s="63" t="s">
        <v>681</v>
      </c>
      <c r="P465" s="63" t="s">
        <v>2810</v>
      </c>
      <c r="Q465" s="62"/>
      <c r="R465" s="62"/>
      <c r="S465" s="62"/>
      <c r="T465" s="62"/>
      <c r="U465" s="62"/>
      <c r="V465" s="62"/>
      <c r="W465" s="62"/>
      <c r="X465" s="63" t="s">
        <v>2810</v>
      </c>
      <c r="Y465" s="62"/>
      <c r="Z465" s="62"/>
      <c r="AA465" s="62"/>
      <c r="AB465" s="60"/>
    </row>
    <row r="466" spans="1:28" ht="15" customHeight="1" x14ac:dyDescent="0.25">
      <c r="A466" s="58">
        <v>456</v>
      </c>
      <c r="B466" s="66" t="s">
        <v>2811</v>
      </c>
      <c r="C466" s="67" t="s">
        <v>2812</v>
      </c>
      <c r="D466" s="59" t="s">
        <v>2813</v>
      </c>
      <c r="E466" s="66" t="s">
        <v>2811</v>
      </c>
      <c r="F466" s="60" t="s">
        <v>2814</v>
      </c>
      <c r="G466" s="62"/>
      <c r="H466" s="61">
        <v>2006</v>
      </c>
      <c r="I466" s="60" t="s">
        <v>689</v>
      </c>
      <c r="J466" s="60" t="s">
        <v>699</v>
      </c>
      <c r="K466" s="60">
        <v>250</v>
      </c>
      <c r="L466" s="62"/>
      <c r="M466" s="60">
        <v>1</v>
      </c>
      <c r="N466" s="60">
        <v>1</v>
      </c>
      <c r="O466" s="63" t="s">
        <v>681</v>
      </c>
      <c r="P466" s="63" t="s">
        <v>980</v>
      </c>
      <c r="Q466" s="63" t="s">
        <v>2815</v>
      </c>
      <c r="R466" s="62"/>
      <c r="S466" s="62"/>
      <c r="T466" s="62"/>
      <c r="U466" s="62"/>
      <c r="V466" s="62"/>
      <c r="W466" s="62"/>
      <c r="X466" s="63" t="s">
        <v>980</v>
      </c>
      <c r="Y466" s="62"/>
      <c r="Z466" s="62"/>
      <c r="AA466" s="62"/>
      <c r="AB466" s="60"/>
    </row>
    <row r="467" spans="1:28" ht="15" customHeight="1" x14ac:dyDescent="0.25">
      <c r="A467" s="58">
        <v>457</v>
      </c>
      <c r="B467" s="66" t="s">
        <v>2816</v>
      </c>
      <c r="C467" s="67" t="s">
        <v>2817</v>
      </c>
      <c r="D467" s="59" t="s">
        <v>2818</v>
      </c>
      <c r="E467" s="66" t="s">
        <v>2816</v>
      </c>
      <c r="F467" s="60" t="s">
        <v>2819</v>
      </c>
      <c r="G467" s="62"/>
      <c r="H467" s="61">
        <v>2010</v>
      </c>
      <c r="I467" s="60" t="s">
        <v>689</v>
      </c>
      <c r="J467" s="60" t="s">
        <v>699</v>
      </c>
      <c r="K467" s="60">
        <v>50</v>
      </c>
      <c r="L467" s="62"/>
      <c r="M467" s="60">
        <v>1</v>
      </c>
      <c r="N467" s="60">
        <v>1</v>
      </c>
      <c r="O467" s="63" t="s">
        <v>681</v>
      </c>
      <c r="P467" s="63" t="s">
        <v>2820</v>
      </c>
      <c r="Q467" s="62"/>
      <c r="R467" s="62"/>
      <c r="S467" s="62"/>
      <c r="T467" s="62"/>
      <c r="U467" s="62"/>
      <c r="V467" s="62"/>
      <c r="W467" s="62"/>
      <c r="X467" s="63" t="s">
        <v>2820</v>
      </c>
      <c r="Y467" s="62"/>
      <c r="Z467" s="62"/>
      <c r="AA467" s="62"/>
      <c r="AB467" s="60"/>
    </row>
    <row r="468" spans="1:28" ht="15" customHeight="1" x14ac:dyDescent="0.25">
      <c r="A468" s="58">
        <v>458</v>
      </c>
      <c r="B468" s="66" t="s">
        <v>2821</v>
      </c>
      <c r="C468" s="67" t="s">
        <v>2822</v>
      </c>
      <c r="D468" s="59" t="s">
        <v>2823</v>
      </c>
      <c r="E468" s="66" t="s">
        <v>2821</v>
      </c>
      <c r="F468" s="60" t="s">
        <v>2824</v>
      </c>
      <c r="G468" s="62"/>
      <c r="H468" s="61">
        <v>2009</v>
      </c>
      <c r="I468" s="60" t="s">
        <v>679</v>
      </c>
      <c r="J468" s="60" t="s">
        <v>680</v>
      </c>
      <c r="K468" s="60">
        <v>25</v>
      </c>
      <c r="L468" s="62"/>
      <c r="M468" s="60">
        <v>1</v>
      </c>
      <c r="N468" s="60">
        <v>1</v>
      </c>
      <c r="O468" s="63" t="s">
        <v>681</v>
      </c>
      <c r="P468" s="63" t="s">
        <v>2825</v>
      </c>
      <c r="Q468" s="62"/>
      <c r="R468" s="62"/>
      <c r="S468" s="62"/>
      <c r="T468" s="62"/>
      <c r="U468" s="62"/>
      <c r="V468" s="62"/>
      <c r="W468" s="62"/>
      <c r="X468" s="63" t="s">
        <v>2825</v>
      </c>
      <c r="Y468" s="62"/>
      <c r="Z468" s="62"/>
      <c r="AA468" s="62"/>
      <c r="AB468" s="60"/>
    </row>
    <row r="469" spans="1:28" ht="15" customHeight="1" x14ac:dyDescent="0.25">
      <c r="A469" s="58">
        <v>459</v>
      </c>
      <c r="B469" s="66" t="s">
        <v>2826</v>
      </c>
      <c r="C469" s="67" t="s">
        <v>2827</v>
      </c>
      <c r="D469" s="59" t="s">
        <v>2828</v>
      </c>
      <c r="E469" s="66" t="s">
        <v>2826</v>
      </c>
      <c r="F469" s="60" t="s">
        <v>2829</v>
      </c>
      <c r="G469" s="62"/>
      <c r="H469" s="61">
        <v>1973</v>
      </c>
      <c r="I469" s="62"/>
      <c r="J469" s="60" t="s">
        <v>687</v>
      </c>
      <c r="K469" s="60">
        <v>25</v>
      </c>
      <c r="L469" s="62"/>
      <c r="M469" s="60">
        <v>1</v>
      </c>
      <c r="N469" s="60">
        <v>1</v>
      </c>
      <c r="O469" s="63" t="s">
        <v>681</v>
      </c>
      <c r="P469" s="63" t="s">
        <v>734</v>
      </c>
      <c r="Q469" s="62"/>
      <c r="R469" s="62"/>
      <c r="S469" s="62"/>
      <c r="T469" s="62"/>
      <c r="U469" s="62"/>
      <c r="V469" s="62"/>
      <c r="W469" s="62"/>
      <c r="X469" s="63" t="s">
        <v>734</v>
      </c>
      <c r="Y469" s="62"/>
      <c r="Z469" s="62"/>
      <c r="AA469" s="62"/>
      <c r="AB469" s="60"/>
    </row>
    <row r="470" spans="1:28" ht="15" customHeight="1" x14ac:dyDescent="0.25">
      <c r="A470" s="58">
        <v>460</v>
      </c>
      <c r="B470" s="66" t="s">
        <v>2830</v>
      </c>
      <c r="C470" s="67" t="s">
        <v>2831</v>
      </c>
      <c r="D470" s="59" t="s">
        <v>2832</v>
      </c>
      <c r="E470" s="66" t="s">
        <v>2830</v>
      </c>
      <c r="F470" s="60" t="s">
        <v>2833</v>
      </c>
      <c r="G470" s="62"/>
      <c r="H470" s="61">
        <v>2006</v>
      </c>
      <c r="I470" s="60" t="s">
        <v>689</v>
      </c>
      <c r="J470" s="60" t="s">
        <v>699</v>
      </c>
      <c r="K470" s="60">
        <v>25</v>
      </c>
      <c r="L470" s="62"/>
      <c r="M470" s="60">
        <v>1</v>
      </c>
      <c r="N470" s="60">
        <v>1</v>
      </c>
      <c r="O470" s="63" t="s">
        <v>681</v>
      </c>
      <c r="P470" s="63" t="s">
        <v>734</v>
      </c>
      <c r="Q470" s="63" t="s">
        <v>2834</v>
      </c>
      <c r="R470" s="62"/>
      <c r="S470" s="62"/>
      <c r="T470" s="62"/>
      <c r="U470" s="62"/>
      <c r="V470" s="62"/>
      <c r="W470" s="62"/>
      <c r="X470" s="63" t="s">
        <v>2835</v>
      </c>
      <c r="Y470" s="62"/>
      <c r="Z470" s="62"/>
      <c r="AA470" s="62"/>
      <c r="AB470" s="63" t="s">
        <v>2836</v>
      </c>
    </row>
    <row r="471" spans="1:28" ht="15" customHeight="1" x14ac:dyDescent="0.25">
      <c r="A471" s="58">
        <v>461</v>
      </c>
      <c r="B471" s="66" t="s">
        <v>170</v>
      </c>
      <c r="C471" s="67" t="s">
        <v>2837</v>
      </c>
      <c r="D471" s="59" t="s">
        <v>2838</v>
      </c>
      <c r="E471" s="66" t="s">
        <v>170</v>
      </c>
      <c r="F471" s="60" t="s">
        <v>2839</v>
      </c>
      <c r="G471" s="62"/>
      <c r="H471" s="61">
        <v>2005</v>
      </c>
      <c r="I471" s="60" t="s">
        <v>689</v>
      </c>
      <c r="J471" s="60" t="s">
        <v>680</v>
      </c>
      <c r="K471" s="60">
        <v>15</v>
      </c>
      <c r="L471" s="62"/>
      <c r="M471" s="60">
        <v>1</v>
      </c>
      <c r="N471" s="60">
        <v>1</v>
      </c>
      <c r="O471" s="63" t="s">
        <v>681</v>
      </c>
      <c r="P471" s="63" t="s">
        <v>2840</v>
      </c>
      <c r="Q471" s="62"/>
      <c r="R471" s="62"/>
      <c r="S471" s="62"/>
      <c r="T471" s="62"/>
      <c r="U471" s="62"/>
      <c r="V471" s="62"/>
      <c r="W471" s="62"/>
      <c r="X471" s="63" t="s">
        <v>2840</v>
      </c>
      <c r="Y471" s="62"/>
      <c r="Z471" s="62"/>
      <c r="AA471" s="62"/>
      <c r="AB471" s="60"/>
    </row>
    <row r="472" spans="1:28" ht="15" customHeight="1" x14ac:dyDescent="0.25">
      <c r="A472" s="58">
        <v>462</v>
      </c>
      <c r="B472" s="66" t="s">
        <v>2841</v>
      </c>
      <c r="C472" s="67" t="s">
        <v>2842</v>
      </c>
      <c r="D472" s="59" t="s">
        <v>2843</v>
      </c>
      <c r="E472" s="66" t="s">
        <v>2841</v>
      </c>
      <c r="F472" s="60" t="s">
        <v>2844</v>
      </c>
      <c r="G472" s="62"/>
      <c r="H472" s="61">
        <v>2011</v>
      </c>
      <c r="I472" s="60" t="s">
        <v>689</v>
      </c>
      <c r="J472" s="60" t="s">
        <v>680</v>
      </c>
      <c r="K472" s="60">
        <v>10</v>
      </c>
      <c r="L472" s="62"/>
      <c r="M472" s="60">
        <v>1</v>
      </c>
      <c r="N472" s="60">
        <v>1</v>
      </c>
      <c r="O472" s="63" t="s">
        <v>681</v>
      </c>
      <c r="P472" s="63" t="s">
        <v>755</v>
      </c>
      <c r="Q472" s="62"/>
      <c r="R472" s="62"/>
      <c r="S472" s="62"/>
      <c r="T472" s="62"/>
      <c r="U472" s="62"/>
      <c r="V472" s="62"/>
      <c r="W472" s="62"/>
      <c r="X472" s="63" t="s">
        <v>755</v>
      </c>
      <c r="Y472" s="62"/>
      <c r="Z472" s="62"/>
      <c r="AA472" s="62"/>
      <c r="AB472" s="60"/>
    </row>
    <row r="473" spans="1:28" ht="15" customHeight="1" x14ac:dyDescent="0.25">
      <c r="A473" s="58">
        <v>463</v>
      </c>
      <c r="B473" s="66" t="s">
        <v>2845</v>
      </c>
      <c r="C473" s="67" t="s">
        <v>2846</v>
      </c>
      <c r="D473" s="59" t="s">
        <v>2847</v>
      </c>
      <c r="E473" s="66" t="s">
        <v>2845</v>
      </c>
      <c r="F473" s="60" t="s">
        <v>2848</v>
      </c>
      <c r="G473" s="62"/>
      <c r="H473" s="61">
        <v>2008</v>
      </c>
      <c r="I473" s="60" t="s">
        <v>689</v>
      </c>
      <c r="J473" s="60" t="s">
        <v>699</v>
      </c>
      <c r="K473" s="60">
        <v>25</v>
      </c>
      <c r="L473" s="62"/>
      <c r="M473" s="60">
        <v>1</v>
      </c>
      <c r="N473" s="60">
        <v>1</v>
      </c>
      <c r="O473" s="63" t="s">
        <v>681</v>
      </c>
      <c r="P473" s="63" t="s">
        <v>2849</v>
      </c>
      <c r="Q473" s="62"/>
      <c r="R473" s="62"/>
      <c r="S473" s="62"/>
      <c r="T473" s="62"/>
      <c r="U473" s="62"/>
      <c r="V473" s="62"/>
      <c r="W473" s="62"/>
      <c r="X473" s="63" t="s">
        <v>2849</v>
      </c>
      <c r="Y473" s="62"/>
      <c r="Z473" s="62"/>
      <c r="AA473" s="62"/>
      <c r="AB473" s="60"/>
    </row>
    <row r="474" spans="1:28" ht="15" customHeight="1" x14ac:dyDescent="0.25">
      <c r="A474" s="58">
        <v>464</v>
      </c>
      <c r="B474" s="66" t="s">
        <v>2850</v>
      </c>
      <c r="C474" s="67" t="s">
        <v>2851</v>
      </c>
      <c r="D474" s="59" t="s">
        <v>2852</v>
      </c>
      <c r="E474" s="66" t="s">
        <v>2850</v>
      </c>
      <c r="F474" s="60" t="s">
        <v>2853</v>
      </c>
      <c r="G474" s="62"/>
      <c r="H474" s="61">
        <v>2003</v>
      </c>
      <c r="I474" s="60" t="s">
        <v>689</v>
      </c>
      <c r="J474" s="60" t="s">
        <v>699</v>
      </c>
      <c r="K474" s="60">
        <v>25</v>
      </c>
      <c r="L474" s="62"/>
      <c r="M474" s="60">
        <v>1</v>
      </c>
      <c r="N474" s="60">
        <v>1</v>
      </c>
      <c r="O474" s="63" t="s">
        <v>681</v>
      </c>
      <c r="P474" s="63" t="s">
        <v>734</v>
      </c>
      <c r="Q474" s="62"/>
      <c r="R474" s="62"/>
      <c r="S474" s="62"/>
      <c r="T474" s="62"/>
      <c r="U474" s="62"/>
      <c r="V474" s="62"/>
      <c r="W474" s="62"/>
      <c r="X474" s="63" t="s">
        <v>734</v>
      </c>
      <c r="Y474" s="62"/>
      <c r="Z474" s="62"/>
      <c r="AA474" s="62"/>
      <c r="AB474" s="60"/>
    </row>
    <row r="475" spans="1:28" ht="15" customHeight="1" x14ac:dyDescent="0.25">
      <c r="A475" s="58">
        <v>465</v>
      </c>
      <c r="B475" s="66" t="s">
        <v>2854</v>
      </c>
      <c r="C475" s="67" t="s">
        <v>2855</v>
      </c>
      <c r="D475" s="59" t="s">
        <v>2856</v>
      </c>
      <c r="E475" s="66" t="s">
        <v>2854</v>
      </c>
      <c r="F475" s="60" t="s">
        <v>2857</v>
      </c>
      <c r="G475" s="62"/>
      <c r="H475" s="61">
        <v>1974</v>
      </c>
      <c r="I475" s="60" t="s">
        <v>679</v>
      </c>
      <c r="J475" s="60" t="s">
        <v>699</v>
      </c>
      <c r="K475" s="60">
        <v>25</v>
      </c>
      <c r="L475" s="62"/>
      <c r="M475" s="60">
        <v>1</v>
      </c>
      <c r="N475" s="60">
        <v>1</v>
      </c>
      <c r="O475" s="63" t="s">
        <v>681</v>
      </c>
      <c r="P475" s="63" t="s">
        <v>734</v>
      </c>
      <c r="Q475" s="62"/>
      <c r="R475" s="62"/>
      <c r="S475" s="62"/>
      <c r="T475" s="62"/>
      <c r="U475" s="62"/>
      <c r="V475" s="62"/>
      <c r="W475" s="62"/>
      <c r="X475" s="63" t="s">
        <v>734</v>
      </c>
      <c r="Y475" s="62"/>
      <c r="Z475" s="62"/>
      <c r="AA475" s="62"/>
      <c r="AB475" s="60"/>
    </row>
    <row r="476" spans="1:28" ht="15" customHeight="1" x14ac:dyDescent="0.25">
      <c r="A476" s="58">
        <v>466</v>
      </c>
      <c r="B476" s="66" t="s">
        <v>2858</v>
      </c>
      <c r="C476" s="67" t="s">
        <v>2859</v>
      </c>
      <c r="D476" s="59" t="s">
        <v>2860</v>
      </c>
      <c r="E476" s="66" t="s">
        <v>2858</v>
      </c>
      <c r="F476" s="60" t="s">
        <v>2861</v>
      </c>
      <c r="G476" s="62"/>
      <c r="H476" s="61">
        <v>1973</v>
      </c>
      <c r="I476" s="60" t="s">
        <v>679</v>
      </c>
      <c r="J476" s="60" t="s">
        <v>699</v>
      </c>
      <c r="K476" s="60">
        <v>25</v>
      </c>
      <c r="L476" s="62"/>
      <c r="M476" s="60">
        <v>1</v>
      </c>
      <c r="N476" s="60">
        <v>1</v>
      </c>
      <c r="O476" s="63" t="s">
        <v>681</v>
      </c>
      <c r="P476" s="63" t="s">
        <v>734</v>
      </c>
      <c r="Q476" s="62"/>
      <c r="R476" s="62"/>
      <c r="S476" s="62"/>
      <c r="T476" s="62"/>
      <c r="U476" s="62"/>
      <c r="V476" s="62"/>
      <c r="W476" s="62"/>
      <c r="X476" s="63" t="s">
        <v>734</v>
      </c>
      <c r="Y476" s="62"/>
      <c r="Z476" s="62"/>
      <c r="AA476" s="62"/>
      <c r="AB476" s="60"/>
    </row>
    <row r="477" spans="1:28" ht="15" customHeight="1" x14ac:dyDescent="0.25">
      <c r="A477" s="58">
        <v>467</v>
      </c>
      <c r="B477" s="66" t="s">
        <v>2862</v>
      </c>
      <c r="C477" s="67" t="s">
        <v>2863</v>
      </c>
      <c r="D477" s="59" t="s">
        <v>2864</v>
      </c>
      <c r="E477" s="66" t="s">
        <v>2862</v>
      </c>
      <c r="F477" s="60" t="s">
        <v>2865</v>
      </c>
      <c r="G477" s="62"/>
      <c r="H477" s="61">
        <v>1974</v>
      </c>
      <c r="I477" s="60" t="s">
        <v>679</v>
      </c>
      <c r="J477" s="60" t="s">
        <v>699</v>
      </c>
      <c r="K477" s="60">
        <v>37.5</v>
      </c>
      <c r="L477" s="62"/>
      <c r="M477" s="60">
        <v>1</v>
      </c>
      <c r="N477" s="60">
        <v>1</v>
      </c>
      <c r="O477" s="63" t="s">
        <v>681</v>
      </c>
      <c r="P477" s="63" t="s">
        <v>766</v>
      </c>
      <c r="Q477" s="62"/>
      <c r="R477" s="62"/>
      <c r="S477" s="62"/>
      <c r="T477" s="62"/>
      <c r="U477" s="62"/>
      <c r="V477" s="62"/>
      <c r="W477" s="62"/>
      <c r="X477" s="63" t="s">
        <v>766</v>
      </c>
      <c r="Y477" s="62"/>
      <c r="Z477" s="62"/>
      <c r="AA477" s="62"/>
      <c r="AB477" s="60"/>
    </row>
    <row r="478" spans="1:28" ht="15" customHeight="1" x14ac:dyDescent="0.25">
      <c r="A478" s="58">
        <v>468</v>
      </c>
      <c r="B478" s="66" t="s">
        <v>2866</v>
      </c>
      <c r="C478" s="67" t="s">
        <v>2867</v>
      </c>
      <c r="D478" s="59" t="s">
        <v>2868</v>
      </c>
      <c r="E478" s="66" t="s">
        <v>2866</v>
      </c>
      <c r="F478" s="60" t="s">
        <v>2869</v>
      </c>
      <c r="G478" s="62"/>
      <c r="H478" s="61">
        <v>1974</v>
      </c>
      <c r="I478" s="60" t="s">
        <v>679</v>
      </c>
      <c r="J478" s="60" t="s">
        <v>699</v>
      </c>
      <c r="K478" s="60">
        <v>37.5</v>
      </c>
      <c r="L478" s="62"/>
      <c r="M478" s="60">
        <v>1</v>
      </c>
      <c r="N478" s="60">
        <v>1</v>
      </c>
      <c r="O478" s="63" t="s">
        <v>681</v>
      </c>
      <c r="P478" s="63" t="s">
        <v>766</v>
      </c>
      <c r="Q478" s="62"/>
      <c r="R478" s="62"/>
      <c r="S478" s="62"/>
      <c r="T478" s="62"/>
      <c r="U478" s="62"/>
      <c r="V478" s="62"/>
      <c r="W478" s="62"/>
      <c r="X478" s="63" t="s">
        <v>766</v>
      </c>
      <c r="Y478" s="62"/>
      <c r="Z478" s="62"/>
      <c r="AA478" s="62"/>
      <c r="AB478" s="60"/>
    </row>
    <row r="479" spans="1:28" ht="15" customHeight="1" x14ac:dyDescent="0.25">
      <c r="A479" s="58">
        <v>469</v>
      </c>
      <c r="B479" s="66" t="s">
        <v>2870</v>
      </c>
      <c r="C479" s="67" t="s">
        <v>2871</v>
      </c>
      <c r="D479" s="59" t="s">
        <v>2872</v>
      </c>
      <c r="E479" s="66" t="s">
        <v>2870</v>
      </c>
      <c r="F479" s="60" t="s">
        <v>2873</v>
      </c>
      <c r="G479" s="62"/>
      <c r="H479" s="61">
        <v>1994</v>
      </c>
      <c r="I479" s="60" t="s">
        <v>689</v>
      </c>
      <c r="J479" s="60" t="s">
        <v>699</v>
      </c>
      <c r="K479" s="60">
        <v>37.5</v>
      </c>
      <c r="L479" s="62"/>
      <c r="M479" s="60">
        <v>1</v>
      </c>
      <c r="N479" s="60">
        <v>1</v>
      </c>
      <c r="O479" s="63" t="s">
        <v>681</v>
      </c>
      <c r="P479" s="63" t="s">
        <v>766</v>
      </c>
      <c r="Q479" s="62"/>
      <c r="R479" s="62"/>
      <c r="S479" s="62"/>
      <c r="T479" s="62"/>
      <c r="U479" s="62"/>
      <c r="V479" s="62"/>
      <c r="W479" s="62"/>
      <c r="X479" s="63" t="s">
        <v>766</v>
      </c>
      <c r="Y479" s="62"/>
      <c r="Z479" s="62"/>
      <c r="AA479" s="62"/>
      <c r="AB479" s="60"/>
    </row>
    <row r="480" spans="1:28" ht="15" customHeight="1" x14ac:dyDescent="0.25">
      <c r="A480" s="58">
        <v>470</v>
      </c>
      <c r="B480" s="66" t="s">
        <v>2874</v>
      </c>
      <c r="C480" s="67" t="s">
        <v>2875</v>
      </c>
      <c r="D480" s="59" t="s">
        <v>2876</v>
      </c>
      <c r="E480" s="66" t="s">
        <v>2874</v>
      </c>
      <c r="F480" s="60" t="s">
        <v>2877</v>
      </c>
      <c r="G480" s="62"/>
      <c r="H480" s="61">
        <v>2009</v>
      </c>
      <c r="I480" s="60" t="s">
        <v>689</v>
      </c>
      <c r="J480" s="60" t="s">
        <v>699</v>
      </c>
      <c r="K480" s="60">
        <v>50</v>
      </c>
      <c r="L480" s="62"/>
      <c r="M480" s="60">
        <v>1</v>
      </c>
      <c r="N480" s="60">
        <v>1</v>
      </c>
      <c r="O480" s="63" t="s">
        <v>681</v>
      </c>
      <c r="P480" s="63" t="s">
        <v>2878</v>
      </c>
      <c r="Q480" s="62"/>
      <c r="R480" s="62"/>
      <c r="S480" s="62"/>
      <c r="T480" s="62"/>
      <c r="U480" s="62"/>
      <c r="V480" s="62"/>
      <c r="W480" s="62"/>
      <c r="X480" s="63" t="s">
        <v>2878</v>
      </c>
      <c r="Y480" s="62"/>
      <c r="Z480" s="62"/>
      <c r="AA480" s="62"/>
      <c r="AB480" s="60"/>
    </row>
    <row r="481" spans="1:28" ht="15" customHeight="1" x14ac:dyDescent="0.25">
      <c r="A481" s="58">
        <v>471</v>
      </c>
      <c r="B481" s="66" t="s">
        <v>2879</v>
      </c>
      <c r="C481" s="67" t="s">
        <v>2880</v>
      </c>
      <c r="D481" s="59" t="s">
        <v>2881</v>
      </c>
      <c r="E481" s="66" t="s">
        <v>2879</v>
      </c>
      <c r="F481" s="60" t="s">
        <v>2882</v>
      </c>
      <c r="G481" s="62"/>
      <c r="H481" s="61">
        <v>1994</v>
      </c>
      <c r="I481" s="60" t="s">
        <v>689</v>
      </c>
      <c r="J481" s="60" t="s">
        <v>699</v>
      </c>
      <c r="K481" s="60">
        <v>37.5</v>
      </c>
      <c r="L481" s="62"/>
      <c r="M481" s="60">
        <v>1</v>
      </c>
      <c r="N481" s="60">
        <v>1</v>
      </c>
      <c r="O481" s="63" t="s">
        <v>681</v>
      </c>
      <c r="P481" s="63" t="s">
        <v>766</v>
      </c>
      <c r="Q481" s="62"/>
      <c r="R481" s="62"/>
      <c r="S481" s="62"/>
      <c r="T481" s="62"/>
      <c r="U481" s="62"/>
      <c r="V481" s="62"/>
      <c r="W481" s="62"/>
      <c r="X481" s="63" t="s">
        <v>766</v>
      </c>
      <c r="Y481" s="62"/>
      <c r="Z481" s="62"/>
      <c r="AA481" s="62"/>
      <c r="AB481" s="60"/>
    </row>
    <row r="482" spans="1:28" ht="15" customHeight="1" x14ac:dyDescent="0.25">
      <c r="A482" s="58">
        <v>472</v>
      </c>
      <c r="B482" s="66" t="s">
        <v>2883</v>
      </c>
      <c r="C482" s="67" t="s">
        <v>2884</v>
      </c>
      <c r="D482" s="59" t="s">
        <v>2885</v>
      </c>
      <c r="E482" s="66" t="s">
        <v>2883</v>
      </c>
      <c r="F482" s="60" t="s">
        <v>2886</v>
      </c>
      <c r="G482" s="62"/>
      <c r="H482" s="61">
        <v>2009</v>
      </c>
      <c r="I482" s="60" t="s">
        <v>679</v>
      </c>
      <c r="J482" s="60" t="s">
        <v>1333</v>
      </c>
      <c r="K482" s="60">
        <v>45</v>
      </c>
      <c r="L482" s="62"/>
      <c r="M482" s="60">
        <v>1</v>
      </c>
      <c r="N482" s="60">
        <v>1</v>
      </c>
      <c r="O482" s="63" t="s">
        <v>681</v>
      </c>
      <c r="P482" s="63" t="s">
        <v>2887</v>
      </c>
      <c r="Q482" s="62"/>
      <c r="R482" s="62"/>
      <c r="S482" s="62"/>
      <c r="T482" s="62"/>
      <c r="U482" s="62"/>
      <c r="V482" s="62"/>
      <c r="W482" s="62"/>
      <c r="X482" s="63" t="s">
        <v>2887</v>
      </c>
      <c r="Y482" s="62"/>
      <c r="Z482" s="62"/>
      <c r="AA482" s="62"/>
      <c r="AB482" s="60"/>
    </row>
    <row r="483" spans="1:28" ht="15" customHeight="1" x14ac:dyDescent="0.25">
      <c r="A483" s="58">
        <v>473</v>
      </c>
      <c r="B483" s="66" t="s">
        <v>252</v>
      </c>
      <c r="C483" s="67" t="s">
        <v>2888</v>
      </c>
      <c r="D483" s="59" t="s">
        <v>2889</v>
      </c>
      <c r="E483" s="66" t="s">
        <v>252</v>
      </c>
      <c r="F483" s="60" t="s">
        <v>2890</v>
      </c>
      <c r="G483" s="62"/>
      <c r="H483" s="61">
        <v>2009</v>
      </c>
      <c r="I483" s="60" t="s">
        <v>689</v>
      </c>
      <c r="J483" s="60" t="s">
        <v>680</v>
      </c>
      <c r="K483" s="60">
        <v>50</v>
      </c>
      <c r="L483" s="62"/>
      <c r="M483" s="60">
        <v>1</v>
      </c>
      <c r="N483" s="60">
        <v>1</v>
      </c>
      <c r="O483" s="63" t="s">
        <v>681</v>
      </c>
      <c r="P483" s="63" t="s">
        <v>2891</v>
      </c>
      <c r="Q483" s="62"/>
      <c r="R483" s="62"/>
      <c r="S483" s="62"/>
      <c r="T483" s="62"/>
      <c r="U483" s="62"/>
      <c r="V483" s="62"/>
      <c r="W483" s="62"/>
      <c r="X483" s="63" t="s">
        <v>2891</v>
      </c>
      <c r="Y483" s="62"/>
      <c r="Z483" s="62"/>
      <c r="AA483" s="62"/>
      <c r="AB483" s="60"/>
    </row>
    <row r="484" spans="1:28" ht="15" customHeight="1" x14ac:dyDescent="0.25">
      <c r="A484" s="58">
        <v>474</v>
      </c>
      <c r="B484" s="66" t="s">
        <v>214</v>
      </c>
      <c r="C484" s="67" t="s">
        <v>2892</v>
      </c>
      <c r="D484" s="59" t="s">
        <v>2893</v>
      </c>
      <c r="E484" s="66" t="s">
        <v>214</v>
      </c>
      <c r="F484" s="60" t="s">
        <v>2894</v>
      </c>
      <c r="G484" s="62"/>
      <c r="H484" s="61">
        <v>1974</v>
      </c>
      <c r="I484" s="60" t="s">
        <v>679</v>
      </c>
      <c r="J484" s="60" t="s">
        <v>710</v>
      </c>
      <c r="K484" s="60">
        <v>50</v>
      </c>
      <c r="L484" s="62"/>
      <c r="M484" s="60">
        <v>1</v>
      </c>
      <c r="N484" s="60">
        <v>1</v>
      </c>
      <c r="O484" s="63" t="s">
        <v>681</v>
      </c>
      <c r="P484" s="63" t="s">
        <v>788</v>
      </c>
      <c r="Q484" s="62"/>
      <c r="R484" s="62"/>
      <c r="S484" s="62"/>
      <c r="T484" s="62"/>
      <c r="U484" s="62"/>
      <c r="V484" s="62"/>
      <c r="W484" s="62"/>
      <c r="X484" s="63" t="s">
        <v>788</v>
      </c>
      <c r="Y484" s="62"/>
      <c r="Z484" s="62"/>
      <c r="AA484" s="62"/>
      <c r="AB484" s="60"/>
    </row>
    <row r="485" spans="1:28" ht="15" customHeight="1" x14ac:dyDescent="0.25">
      <c r="A485" s="58">
        <v>475</v>
      </c>
      <c r="B485" s="66" t="s">
        <v>215</v>
      </c>
      <c r="C485" s="67" t="s">
        <v>2895</v>
      </c>
      <c r="D485" s="59" t="s">
        <v>2896</v>
      </c>
      <c r="E485" s="66" t="s">
        <v>215</v>
      </c>
      <c r="F485" s="60" t="s">
        <v>2897</v>
      </c>
      <c r="G485" s="62"/>
      <c r="H485" s="61">
        <v>1979</v>
      </c>
      <c r="I485" s="60" t="s">
        <v>679</v>
      </c>
      <c r="J485" s="60" t="s">
        <v>710</v>
      </c>
      <c r="K485" s="60">
        <v>50</v>
      </c>
      <c r="L485" s="62"/>
      <c r="M485" s="60">
        <v>1</v>
      </c>
      <c r="N485" s="60">
        <v>1</v>
      </c>
      <c r="O485" s="63" t="s">
        <v>681</v>
      </c>
      <c r="P485" s="63" t="s">
        <v>788</v>
      </c>
      <c r="Q485" s="62"/>
      <c r="R485" s="62"/>
      <c r="S485" s="62"/>
      <c r="T485" s="62"/>
      <c r="U485" s="62"/>
      <c r="V485" s="62"/>
      <c r="W485" s="62"/>
      <c r="X485" s="63" t="s">
        <v>788</v>
      </c>
      <c r="Y485" s="62"/>
      <c r="Z485" s="62"/>
      <c r="AA485" s="62"/>
      <c r="AB485" s="60"/>
    </row>
    <row r="486" spans="1:28" ht="15" customHeight="1" x14ac:dyDescent="0.25">
      <c r="A486" s="58">
        <v>476</v>
      </c>
      <c r="B486" s="66" t="s">
        <v>2898</v>
      </c>
      <c r="C486" s="67" t="s">
        <v>2899</v>
      </c>
      <c r="D486" s="59" t="s">
        <v>2900</v>
      </c>
      <c r="E486" s="66" t="s">
        <v>2898</v>
      </c>
      <c r="F486" s="60" t="s">
        <v>2901</v>
      </c>
      <c r="G486" s="62"/>
      <c r="H486" s="61">
        <v>1991</v>
      </c>
      <c r="I486" s="60" t="s">
        <v>679</v>
      </c>
      <c r="J486" s="60" t="s">
        <v>680</v>
      </c>
      <c r="K486" s="60">
        <v>50</v>
      </c>
      <c r="L486" s="62"/>
      <c r="M486" s="60">
        <v>1</v>
      </c>
      <c r="N486" s="60">
        <v>1</v>
      </c>
      <c r="O486" s="63" t="s">
        <v>681</v>
      </c>
      <c r="P486" s="63" t="s">
        <v>2902</v>
      </c>
      <c r="Q486" s="62"/>
      <c r="R486" s="62"/>
      <c r="S486" s="62"/>
      <c r="T486" s="62"/>
      <c r="U486" s="62"/>
      <c r="V486" s="62"/>
      <c r="W486" s="62"/>
      <c r="X486" s="62"/>
      <c r="Y486" s="63" t="s">
        <v>2902</v>
      </c>
      <c r="Z486" s="62"/>
      <c r="AA486" s="62"/>
      <c r="AB486" s="60"/>
    </row>
    <row r="487" spans="1:28" ht="15" customHeight="1" x14ac:dyDescent="0.25">
      <c r="A487" s="58">
        <v>477</v>
      </c>
      <c r="B487" s="66" t="s">
        <v>375</v>
      </c>
      <c r="C487" s="67" t="s">
        <v>2903</v>
      </c>
      <c r="D487" s="59" t="s">
        <v>2904</v>
      </c>
      <c r="E487" s="66" t="s">
        <v>375</v>
      </c>
      <c r="F487" s="60" t="s">
        <v>2905</v>
      </c>
      <c r="G487" s="62"/>
      <c r="H487" s="61">
        <v>1997</v>
      </c>
      <c r="I487" s="60" t="s">
        <v>689</v>
      </c>
      <c r="J487" s="60" t="s">
        <v>710</v>
      </c>
      <c r="K487" s="60">
        <v>50</v>
      </c>
      <c r="L487" s="62"/>
      <c r="M487" s="60">
        <v>1</v>
      </c>
      <c r="N487" s="60">
        <v>1</v>
      </c>
      <c r="O487" s="63" t="s">
        <v>681</v>
      </c>
      <c r="P487" s="63" t="s">
        <v>788</v>
      </c>
      <c r="Q487" s="62"/>
      <c r="R487" s="62"/>
      <c r="S487" s="62"/>
      <c r="T487" s="62"/>
      <c r="U487" s="62"/>
      <c r="V487" s="62"/>
      <c r="W487" s="62"/>
      <c r="X487" s="63" t="s">
        <v>788</v>
      </c>
      <c r="Y487" s="62"/>
      <c r="Z487" s="62"/>
      <c r="AA487" s="62"/>
      <c r="AB487" s="60"/>
    </row>
    <row r="488" spans="1:28" ht="15" customHeight="1" x14ac:dyDescent="0.25">
      <c r="A488" s="58">
        <v>478</v>
      </c>
      <c r="B488" s="66" t="s">
        <v>307</v>
      </c>
      <c r="C488" s="67" t="s">
        <v>2906</v>
      </c>
      <c r="D488" s="59" t="s">
        <v>2907</v>
      </c>
      <c r="E488" s="66" t="s">
        <v>307</v>
      </c>
      <c r="F488" s="60" t="s">
        <v>2908</v>
      </c>
      <c r="G488" s="62"/>
      <c r="H488" s="61">
        <v>1992</v>
      </c>
      <c r="I488" s="60" t="s">
        <v>689</v>
      </c>
      <c r="J488" s="60" t="s">
        <v>680</v>
      </c>
      <c r="K488" s="60">
        <v>50</v>
      </c>
      <c r="L488" s="62"/>
      <c r="M488" s="60">
        <v>1</v>
      </c>
      <c r="N488" s="60">
        <v>1</v>
      </c>
      <c r="O488" s="63" t="s">
        <v>681</v>
      </c>
      <c r="P488" s="63" t="s">
        <v>788</v>
      </c>
      <c r="Q488" s="62"/>
      <c r="R488" s="62"/>
      <c r="S488" s="62"/>
      <c r="T488" s="62"/>
      <c r="U488" s="62"/>
      <c r="V488" s="62"/>
      <c r="W488" s="62"/>
      <c r="X488" s="63" t="s">
        <v>788</v>
      </c>
      <c r="Y488" s="62"/>
      <c r="Z488" s="62"/>
      <c r="AA488" s="62"/>
      <c r="AB488" s="60"/>
    </row>
    <row r="489" spans="1:28" ht="15" customHeight="1" x14ac:dyDescent="0.25">
      <c r="A489" s="58">
        <v>479</v>
      </c>
      <c r="B489" s="66" t="s">
        <v>305</v>
      </c>
      <c r="C489" s="67" t="s">
        <v>2909</v>
      </c>
      <c r="D489" s="59" t="s">
        <v>2910</v>
      </c>
      <c r="E489" s="66" t="s">
        <v>305</v>
      </c>
      <c r="F489" s="60" t="s">
        <v>2911</v>
      </c>
      <c r="G489" s="62"/>
      <c r="H489" s="61">
        <v>1991</v>
      </c>
      <c r="I489" s="60" t="s">
        <v>689</v>
      </c>
      <c r="J489" s="60" t="s">
        <v>710</v>
      </c>
      <c r="K489" s="60">
        <v>50</v>
      </c>
      <c r="L489" s="62"/>
      <c r="M489" s="60">
        <v>1</v>
      </c>
      <c r="N489" s="60">
        <v>1</v>
      </c>
      <c r="O489" s="63" t="s">
        <v>681</v>
      </c>
      <c r="P489" s="63" t="s">
        <v>788</v>
      </c>
      <c r="Q489" s="62"/>
      <c r="R489" s="62"/>
      <c r="S489" s="62"/>
      <c r="T489" s="62"/>
      <c r="U489" s="62"/>
      <c r="V489" s="62"/>
      <c r="W489" s="62"/>
      <c r="X489" s="63" t="s">
        <v>2912</v>
      </c>
      <c r="Y489" s="63" t="s">
        <v>2913</v>
      </c>
      <c r="Z489" s="62"/>
      <c r="AA489" s="62"/>
      <c r="AB489" s="60"/>
    </row>
    <row r="490" spans="1:28" ht="15" customHeight="1" x14ac:dyDescent="0.25">
      <c r="A490" s="58">
        <v>480</v>
      </c>
      <c r="B490" s="66" t="s">
        <v>280</v>
      </c>
      <c r="C490" s="67" t="s">
        <v>2914</v>
      </c>
      <c r="D490" s="59" t="s">
        <v>2915</v>
      </c>
      <c r="E490" s="66" t="s">
        <v>280</v>
      </c>
      <c r="F490" s="60" t="s">
        <v>2916</v>
      </c>
      <c r="G490" s="62"/>
      <c r="H490" s="61">
        <v>1992</v>
      </c>
      <c r="I490" s="60" t="s">
        <v>689</v>
      </c>
      <c r="J490" s="60" t="s">
        <v>680</v>
      </c>
      <c r="K490" s="60">
        <v>50</v>
      </c>
      <c r="L490" s="62"/>
      <c r="M490" s="60">
        <v>1</v>
      </c>
      <c r="N490" s="60">
        <v>1</v>
      </c>
      <c r="O490" s="63" t="s">
        <v>681</v>
      </c>
      <c r="P490" s="63" t="s">
        <v>788</v>
      </c>
      <c r="Q490" s="62"/>
      <c r="R490" s="62"/>
      <c r="S490" s="62"/>
      <c r="T490" s="62"/>
      <c r="U490" s="62"/>
      <c r="V490" s="62"/>
      <c r="W490" s="62"/>
      <c r="X490" s="63" t="s">
        <v>2917</v>
      </c>
      <c r="Y490" s="63" t="s">
        <v>2918</v>
      </c>
      <c r="Z490" s="62"/>
      <c r="AA490" s="62"/>
      <c r="AB490" s="60"/>
    </row>
    <row r="491" spans="1:28" ht="15" customHeight="1" x14ac:dyDescent="0.25">
      <c r="A491" s="58">
        <v>481</v>
      </c>
      <c r="B491" s="66" t="s">
        <v>2919</v>
      </c>
      <c r="C491" s="67" t="s">
        <v>2920</v>
      </c>
      <c r="D491" s="59" t="s">
        <v>2921</v>
      </c>
      <c r="E491" s="66" t="s">
        <v>2919</v>
      </c>
      <c r="F491" s="60" t="s">
        <v>2922</v>
      </c>
      <c r="G491" s="62"/>
      <c r="H491" s="61">
        <v>1973</v>
      </c>
      <c r="I491" s="60" t="s">
        <v>679</v>
      </c>
      <c r="J491" s="60" t="s">
        <v>699</v>
      </c>
      <c r="K491" s="60">
        <v>25</v>
      </c>
      <c r="L491" s="62"/>
      <c r="M491" s="60">
        <v>1</v>
      </c>
      <c r="N491" s="60">
        <v>1</v>
      </c>
      <c r="O491" s="63" t="s">
        <v>681</v>
      </c>
      <c r="P491" s="63" t="s">
        <v>734</v>
      </c>
      <c r="Q491" s="62"/>
      <c r="R491" s="62"/>
      <c r="S491" s="62"/>
      <c r="T491" s="62"/>
      <c r="U491" s="62"/>
      <c r="V491" s="62"/>
      <c r="W491" s="62"/>
      <c r="X491" s="63" t="s">
        <v>734</v>
      </c>
      <c r="Y491" s="62"/>
      <c r="Z491" s="62"/>
      <c r="AA491" s="62"/>
      <c r="AB491" s="60"/>
    </row>
    <row r="492" spans="1:28" ht="15" customHeight="1" x14ac:dyDescent="0.25">
      <c r="A492" s="58">
        <v>482</v>
      </c>
      <c r="B492" s="66" t="s">
        <v>2923</v>
      </c>
      <c r="C492" s="67" t="s">
        <v>2924</v>
      </c>
      <c r="D492" s="59" t="s">
        <v>2925</v>
      </c>
      <c r="E492" s="66" t="s">
        <v>2923</v>
      </c>
      <c r="F492" s="60" t="s">
        <v>2926</v>
      </c>
      <c r="G492" s="62"/>
      <c r="H492" s="61">
        <v>1994</v>
      </c>
      <c r="I492" s="60" t="s">
        <v>689</v>
      </c>
      <c r="J492" s="60" t="s">
        <v>687</v>
      </c>
      <c r="K492" s="60">
        <v>37.5</v>
      </c>
      <c r="L492" s="62"/>
      <c r="M492" s="60">
        <v>1</v>
      </c>
      <c r="N492" s="60">
        <v>1</v>
      </c>
      <c r="O492" s="63" t="s">
        <v>681</v>
      </c>
      <c r="P492" s="63" t="s">
        <v>766</v>
      </c>
      <c r="Q492" s="62"/>
      <c r="R492" s="62"/>
      <c r="S492" s="62"/>
      <c r="T492" s="62"/>
      <c r="U492" s="62"/>
      <c r="V492" s="62"/>
      <c r="W492" s="62"/>
      <c r="X492" s="63" t="s">
        <v>766</v>
      </c>
      <c r="Y492" s="62"/>
      <c r="Z492" s="62"/>
      <c r="AA492" s="62"/>
      <c r="AB492" s="60"/>
    </row>
    <row r="493" spans="1:28" ht="15" customHeight="1" x14ac:dyDescent="0.25">
      <c r="A493" s="58">
        <v>483</v>
      </c>
      <c r="B493" s="66" t="s">
        <v>2927</v>
      </c>
      <c r="C493" s="67" t="s">
        <v>2928</v>
      </c>
      <c r="D493" s="59" t="s">
        <v>2929</v>
      </c>
      <c r="E493" s="66" t="s">
        <v>2927</v>
      </c>
      <c r="F493" s="60" t="s">
        <v>2930</v>
      </c>
      <c r="G493" s="62"/>
      <c r="H493" s="61">
        <v>2009</v>
      </c>
      <c r="I493" s="60" t="s">
        <v>679</v>
      </c>
      <c r="J493" s="60" t="s">
        <v>687</v>
      </c>
      <c r="K493" s="60">
        <v>37.5</v>
      </c>
      <c r="L493" s="62"/>
      <c r="M493" s="60">
        <v>1</v>
      </c>
      <c r="N493" s="60">
        <v>1</v>
      </c>
      <c r="O493" s="63" t="s">
        <v>681</v>
      </c>
      <c r="P493" s="63" t="s">
        <v>2931</v>
      </c>
      <c r="Q493" s="62"/>
      <c r="R493" s="62"/>
      <c r="S493" s="62"/>
      <c r="T493" s="62"/>
      <c r="U493" s="62"/>
      <c r="V493" s="62"/>
      <c r="W493" s="62"/>
      <c r="X493" s="63" t="s">
        <v>2931</v>
      </c>
      <c r="Y493" s="62"/>
      <c r="Z493" s="62"/>
      <c r="AA493" s="62"/>
      <c r="AB493" s="60"/>
    </row>
    <row r="494" spans="1:28" ht="15" customHeight="1" x14ac:dyDescent="0.25">
      <c r="A494" s="58">
        <v>484</v>
      </c>
      <c r="B494" s="66" t="s">
        <v>382</v>
      </c>
      <c r="C494" s="67" t="s">
        <v>2932</v>
      </c>
      <c r="D494" s="59" t="s">
        <v>2933</v>
      </c>
      <c r="E494" s="66" t="s">
        <v>382</v>
      </c>
      <c r="F494" s="60" t="s">
        <v>2934</v>
      </c>
      <c r="G494" s="62"/>
      <c r="H494" s="61">
        <v>1997</v>
      </c>
      <c r="I494" s="60" t="s">
        <v>689</v>
      </c>
      <c r="J494" s="60" t="s">
        <v>680</v>
      </c>
      <c r="K494" s="60">
        <v>50</v>
      </c>
      <c r="L494" s="62"/>
      <c r="M494" s="60">
        <v>1</v>
      </c>
      <c r="N494" s="60">
        <v>1</v>
      </c>
      <c r="O494" s="63" t="s">
        <v>681</v>
      </c>
      <c r="P494" s="63" t="s">
        <v>2935</v>
      </c>
      <c r="Q494" s="62"/>
      <c r="R494" s="62"/>
      <c r="S494" s="62"/>
      <c r="T494" s="62"/>
      <c r="U494" s="62"/>
      <c r="V494" s="62"/>
      <c r="W494" s="62"/>
      <c r="X494" s="63" t="s">
        <v>2935</v>
      </c>
      <c r="Y494" s="62"/>
      <c r="Z494" s="62"/>
      <c r="AA494" s="62"/>
      <c r="AB494" s="60"/>
    </row>
    <row r="495" spans="1:28" ht="15" customHeight="1" x14ac:dyDescent="0.25">
      <c r="A495" s="58">
        <v>485</v>
      </c>
      <c r="B495" s="66" t="s">
        <v>260</v>
      </c>
      <c r="C495" s="67" t="s">
        <v>2936</v>
      </c>
      <c r="D495" s="59" t="s">
        <v>2937</v>
      </c>
      <c r="E495" s="66" t="s">
        <v>260</v>
      </c>
      <c r="F495" s="60" t="s">
        <v>2938</v>
      </c>
      <c r="G495" s="62"/>
      <c r="H495" s="61">
        <v>1974</v>
      </c>
      <c r="I495" s="60" t="s">
        <v>689</v>
      </c>
      <c r="J495" s="60" t="s">
        <v>687</v>
      </c>
      <c r="K495" s="60">
        <v>50</v>
      </c>
      <c r="L495" s="62"/>
      <c r="M495" s="60">
        <v>1</v>
      </c>
      <c r="N495" s="60">
        <v>1</v>
      </c>
      <c r="O495" s="63" t="s">
        <v>681</v>
      </c>
      <c r="P495" s="63" t="s">
        <v>788</v>
      </c>
      <c r="Q495" s="62"/>
      <c r="R495" s="62"/>
      <c r="S495" s="62"/>
      <c r="T495" s="62"/>
      <c r="U495" s="62"/>
      <c r="V495" s="62"/>
      <c r="W495" s="62"/>
      <c r="X495" s="63" t="s">
        <v>788</v>
      </c>
      <c r="Y495" s="62"/>
      <c r="Z495" s="62"/>
      <c r="AA495" s="62"/>
      <c r="AB495" s="60"/>
    </row>
    <row r="496" spans="1:28" ht="15" customHeight="1" x14ac:dyDescent="0.25">
      <c r="A496" s="58">
        <v>486</v>
      </c>
      <c r="B496" s="66" t="s">
        <v>270</v>
      </c>
      <c r="C496" s="67" t="s">
        <v>2939</v>
      </c>
      <c r="D496" s="59" t="s">
        <v>2940</v>
      </c>
      <c r="E496" s="66" t="s">
        <v>270</v>
      </c>
      <c r="F496" s="60" t="s">
        <v>2941</v>
      </c>
      <c r="G496" s="62"/>
      <c r="H496" s="61">
        <v>2013</v>
      </c>
      <c r="I496" s="60" t="s">
        <v>689</v>
      </c>
      <c r="J496" s="60" t="s">
        <v>687</v>
      </c>
      <c r="K496" s="60">
        <v>50</v>
      </c>
      <c r="L496" s="62"/>
      <c r="M496" s="60">
        <v>1</v>
      </c>
      <c r="N496" s="60">
        <v>1</v>
      </c>
      <c r="O496" s="63" t="s">
        <v>681</v>
      </c>
      <c r="P496" s="63" t="s">
        <v>788</v>
      </c>
      <c r="Q496" s="62"/>
      <c r="R496" s="62"/>
      <c r="S496" s="62"/>
      <c r="T496" s="62"/>
      <c r="U496" s="62"/>
      <c r="V496" s="62"/>
      <c r="W496" s="62"/>
      <c r="X496" s="63" t="s">
        <v>788</v>
      </c>
      <c r="Y496" s="62"/>
      <c r="Z496" s="62"/>
      <c r="AA496" s="62"/>
      <c r="AB496" s="60"/>
    </row>
    <row r="497" spans="1:28" ht="15" customHeight="1" x14ac:dyDescent="0.25">
      <c r="A497" s="58">
        <v>487</v>
      </c>
      <c r="B497" s="66" t="s">
        <v>206</v>
      </c>
      <c r="C497" s="67" t="s">
        <v>2942</v>
      </c>
      <c r="D497" s="59" t="s">
        <v>2943</v>
      </c>
      <c r="E497" s="66" t="s">
        <v>206</v>
      </c>
      <c r="F497" s="60" t="s">
        <v>2944</v>
      </c>
      <c r="G497" s="62"/>
      <c r="H497" s="61">
        <v>1991</v>
      </c>
      <c r="I497" s="62"/>
      <c r="J497" s="60" t="s">
        <v>687</v>
      </c>
      <c r="K497" s="60">
        <v>50</v>
      </c>
      <c r="L497" s="62"/>
      <c r="M497" s="60">
        <v>1</v>
      </c>
      <c r="N497" s="60">
        <v>1</v>
      </c>
      <c r="O497" s="63" t="s">
        <v>681</v>
      </c>
      <c r="P497" s="63" t="s">
        <v>788</v>
      </c>
      <c r="Q497" s="62"/>
      <c r="R497" s="62"/>
      <c r="S497" s="62"/>
      <c r="T497" s="62"/>
      <c r="U497" s="62"/>
      <c r="V497" s="62"/>
      <c r="W497" s="62"/>
      <c r="X497" s="63" t="s">
        <v>2945</v>
      </c>
      <c r="Y497" s="63" t="s">
        <v>2946</v>
      </c>
      <c r="Z497" s="62"/>
      <c r="AA497" s="62"/>
      <c r="AB497" s="60"/>
    </row>
    <row r="498" spans="1:28" ht="15" customHeight="1" x14ac:dyDescent="0.25">
      <c r="A498" s="58">
        <v>488</v>
      </c>
      <c r="B498" s="66" t="s">
        <v>221</v>
      </c>
      <c r="C498" s="67" t="s">
        <v>2947</v>
      </c>
      <c r="D498" s="59" t="s">
        <v>2948</v>
      </c>
      <c r="E498" s="66" t="s">
        <v>221</v>
      </c>
      <c r="F498" s="60" t="s">
        <v>2949</v>
      </c>
      <c r="G498" s="62"/>
      <c r="H498" s="61">
        <v>1974</v>
      </c>
      <c r="I498" s="62"/>
      <c r="J498" s="60" t="s">
        <v>687</v>
      </c>
      <c r="K498" s="60">
        <v>50</v>
      </c>
      <c r="L498" s="62"/>
      <c r="M498" s="60">
        <v>1</v>
      </c>
      <c r="N498" s="60">
        <v>1</v>
      </c>
      <c r="O498" s="63" t="s">
        <v>681</v>
      </c>
      <c r="P498" s="63" t="s">
        <v>788</v>
      </c>
      <c r="Q498" s="62"/>
      <c r="R498" s="62"/>
      <c r="S498" s="62"/>
      <c r="T498" s="62"/>
      <c r="U498" s="62"/>
      <c r="V498" s="62"/>
      <c r="W498" s="62"/>
      <c r="X498" s="63" t="s">
        <v>788</v>
      </c>
      <c r="Y498" s="62"/>
      <c r="Z498" s="62"/>
      <c r="AA498" s="62"/>
      <c r="AB498" s="60"/>
    </row>
    <row r="499" spans="1:28" ht="15" customHeight="1" x14ac:dyDescent="0.25">
      <c r="A499" s="58">
        <v>489</v>
      </c>
      <c r="B499" s="66" t="s">
        <v>265</v>
      </c>
      <c r="C499" s="67" t="s">
        <v>2950</v>
      </c>
      <c r="D499" s="59" t="s">
        <v>2951</v>
      </c>
      <c r="E499" s="66" t="s">
        <v>265</v>
      </c>
      <c r="F499" s="60" t="s">
        <v>2952</v>
      </c>
      <c r="G499" s="62"/>
      <c r="H499" s="61">
        <v>1994</v>
      </c>
      <c r="I499" s="60" t="s">
        <v>689</v>
      </c>
      <c r="J499" s="60" t="s">
        <v>687</v>
      </c>
      <c r="K499" s="60">
        <v>50</v>
      </c>
      <c r="L499" s="62"/>
      <c r="M499" s="60">
        <v>1</v>
      </c>
      <c r="N499" s="60">
        <v>1</v>
      </c>
      <c r="O499" s="63" t="s">
        <v>681</v>
      </c>
      <c r="P499" s="63" t="s">
        <v>864</v>
      </c>
      <c r="Q499" s="62"/>
      <c r="R499" s="62"/>
      <c r="S499" s="62"/>
      <c r="T499" s="62"/>
      <c r="U499" s="62"/>
      <c r="V499" s="62"/>
      <c r="W499" s="62"/>
      <c r="X499" s="63" t="s">
        <v>864</v>
      </c>
      <c r="Y499" s="62"/>
      <c r="Z499" s="62"/>
      <c r="AA499" s="62"/>
      <c r="AB499" s="60"/>
    </row>
    <row r="500" spans="1:28" ht="15" customHeight="1" x14ac:dyDescent="0.25">
      <c r="A500" s="58">
        <v>490</v>
      </c>
      <c r="B500" s="66" t="s">
        <v>301</v>
      </c>
      <c r="C500" s="67" t="s">
        <v>2953</v>
      </c>
      <c r="D500" s="59" t="s">
        <v>2954</v>
      </c>
      <c r="E500" s="66" t="s">
        <v>301</v>
      </c>
      <c r="F500" s="60" t="s">
        <v>2955</v>
      </c>
      <c r="G500" s="62"/>
      <c r="H500" s="61">
        <v>1994</v>
      </c>
      <c r="I500" s="60" t="s">
        <v>689</v>
      </c>
      <c r="J500" s="60" t="s">
        <v>687</v>
      </c>
      <c r="K500" s="60">
        <v>50</v>
      </c>
      <c r="L500" s="62"/>
      <c r="M500" s="60">
        <v>1</v>
      </c>
      <c r="N500" s="60">
        <v>1</v>
      </c>
      <c r="O500" s="63" t="s">
        <v>681</v>
      </c>
      <c r="P500" s="63" t="s">
        <v>788</v>
      </c>
      <c r="Q500" s="62"/>
      <c r="R500" s="62"/>
      <c r="S500" s="62"/>
      <c r="T500" s="62"/>
      <c r="U500" s="62"/>
      <c r="V500" s="62"/>
      <c r="W500" s="62"/>
      <c r="X500" s="63" t="s">
        <v>788</v>
      </c>
      <c r="Y500" s="62"/>
      <c r="Z500" s="62"/>
      <c r="AA500" s="62"/>
      <c r="AB500" s="60"/>
    </row>
    <row r="501" spans="1:28" ht="15" customHeight="1" x14ac:dyDescent="0.25">
      <c r="A501" s="58">
        <v>491</v>
      </c>
      <c r="B501" s="66" t="s">
        <v>319</v>
      </c>
      <c r="C501" s="67" t="s">
        <v>2956</v>
      </c>
      <c r="D501" s="59" t="s">
        <v>2957</v>
      </c>
      <c r="E501" s="66" t="s">
        <v>319</v>
      </c>
      <c r="F501" s="60" t="s">
        <v>2958</v>
      </c>
      <c r="G501" s="62"/>
      <c r="H501" s="61">
        <v>2013</v>
      </c>
      <c r="I501" s="60" t="s">
        <v>689</v>
      </c>
      <c r="J501" s="60" t="s">
        <v>687</v>
      </c>
      <c r="K501" s="60">
        <v>50</v>
      </c>
      <c r="L501" s="62"/>
      <c r="M501" s="60">
        <v>1</v>
      </c>
      <c r="N501" s="60">
        <v>1</v>
      </c>
      <c r="O501" s="63" t="s">
        <v>681</v>
      </c>
      <c r="P501" s="63" t="s">
        <v>788</v>
      </c>
      <c r="Q501" s="62"/>
      <c r="R501" s="62"/>
      <c r="S501" s="62"/>
      <c r="T501" s="62"/>
      <c r="U501" s="62"/>
      <c r="V501" s="62"/>
      <c r="W501" s="62"/>
      <c r="X501" s="63" t="s">
        <v>788</v>
      </c>
      <c r="Y501" s="62"/>
      <c r="Z501" s="62"/>
      <c r="AA501" s="62"/>
      <c r="AB501" s="60"/>
    </row>
    <row r="502" spans="1:28" ht="15" customHeight="1" x14ac:dyDescent="0.25">
      <c r="A502" s="58">
        <v>492</v>
      </c>
      <c r="B502" s="66" t="s">
        <v>2959</v>
      </c>
      <c r="C502" s="67" t="s">
        <v>2960</v>
      </c>
      <c r="D502" s="59" t="s">
        <v>2961</v>
      </c>
      <c r="E502" s="66" t="s">
        <v>2959</v>
      </c>
      <c r="F502" s="60" t="s">
        <v>2962</v>
      </c>
      <c r="G502" s="62"/>
      <c r="H502" s="61">
        <v>2009</v>
      </c>
      <c r="I502" s="60" t="s">
        <v>689</v>
      </c>
      <c r="J502" s="60" t="s">
        <v>680</v>
      </c>
      <c r="K502" s="60">
        <v>75</v>
      </c>
      <c r="L502" s="62"/>
      <c r="M502" s="60">
        <v>1</v>
      </c>
      <c r="N502" s="60">
        <v>1</v>
      </c>
      <c r="O502" s="63" t="s">
        <v>681</v>
      </c>
      <c r="P502" s="63" t="s">
        <v>1298</v>
      </c>
      <c r="Q502" s="62"/>
      <c r="R502" s="62"/>
      <c r="S502" s="62"/>
      <c r="T502" s="62"/>
      <c r="U502" s="62"/>
      <c r="V502" s="62"/>
      <c r="W502" s="62"/>
      <c r="X502" s="62"/>
      <c r="Y502" s="63" t="s">
        <v>1298</v>
      </c>
      <c r="Z502" s="62"/>
      <c r="AA502" s="62"/>
      <c r="AB502" s="60"/>
    </row>
    <row r="503" spans="1:28" ht="15" customHeight="1" x14ac:dyDescent="0.25">
      <c r="A503" s="58">
        <v>493</v>
      </c>
      <c r="B503" s="66" t="s">
        <v>414</v>
      </c>
      <c r="C503" s="67" t="s">
        <v>2963</v>
      </c>
      <c r="D503" s="59" t="s">
        <v>2964</v>
      </c>
      <c r="E503" s="66" t="s">
        <v>414</v>
      </c>
      <c r="F503" s="60" t="s">
        <v>2965</v>
      </c>
      <c r="G503" s="62"/>
      <c r="H503" s="61">
        <v>1994</v>
      </c>
      <c r="I503" s="60" t="s">
        <v>689</v>
      </c>
      <c r="J503" s="60" t="s">
        <v>680</v>
      </c>
      <c r="K503" s="60">
        <v>75</v>
      </c>
      <c r="L503" s="62"/>
      <c r="M503" s="60">
        <v>1</v>
      </c>
      <c r="N503" s="60">
        <v>1</v>
      </c>
      <c r="O503" s="63" t="s">
        <v>681</v>
      </c>
      <c r="P503" s="63" t="s">
        <v>700</v>
      </c>
      <c r="Q503" s="62"/>
      <c r="R503" s="62"/>
      <c r="S503" s="62"/>
      <c r="T503" s="62"/>
      <c r="U503" s="62"/>
      <c r="V503" s="62"/>
      <c r="W503" s="62"/>
      <c r="X503" s="63" t="s">
        <v>1159</v>
      </c>
      <c r="Y503" s="63" t="s">
        <v>1160</v>
      </c>
      <c r="Z503" s="62"/>
      <c r="AA503" s="62"/>
      <c r="AB503" s="60"/>
    </row>
    <row r="504" spans="1:28" ht="15" customHeight="1" x14ac:dyDescent="0.25">
      <c r="A504" s="58">
        <v>494</v>
      </c>
      <c r="B504" s="66" t="s">
        <v>289</v>
      </c>
      <c r="C504" s="67" t="s">
        <v>2966</v>
      </c>
      <c r="D504" s="59" t="s">
        <v>2967</v>
      </c>
      <c r="E504" s="66" t="s">
        <v>289</v>
      </c>
      <c r="F504" s="60" t="s">
        <v>2968</v>
      </c>
      <c r="G504" s="62"/>
      <c r="H504" s="61">
        <v>1974</v>
      </c>
      <c r="I504" s="60" t="s">
        <v>689</v>
      </c>
      <c r="J504" s="60" t="s">
        <v>687</v>
      </c>
      <c r="K504" s="60">
        <v>50</v>
      </c>
      <c r="L504" s="62"/>
      <c r="M504" s="60">
        <v>1</v>
      </c>
      <c r="N504" s="60">
        <v>1</v>
      </c>
      <c r="O504" s="63" t="s">
        <v>681</v>
      </c>
      <c r="P504" s="63" t="s">
        <v>788</v>
      </c>
      <c r="Q504" s="62"/>
      <c r="R504" s="62"/>
      <c r="S504" s="62"/>
      <c r="T504" s="62"/>
      <c r="U504" s="62"/>
      <c r="V504" s="62"/>
      <c r="W504" s="62"/>
      <c r="X504" s="63" t="s">
        <v>788</v>
      </c>
      <c r="Y504" s="62"/>
      <c r="Z504" s="62"/>
      <c r="AA504" s="62"/>
      <c r="AB504" s="60"/>
    </row>
    <row r="505" spans="1:28" ht="15" customHeight="1" x14ac:dyDescent="0.25">
      <c r="A505" s="58">
        <v>495</v>
      </c>
      <c r="B505" s="66" t="s">
        <v>211</v>
      </c>
      <c r="C505" s="67" t="s">
        <v>2969</v>
      </c>
      <c r="D505" s="59" t="s">
        <v>2970</v>
      </c>
      <c r="E505" s="66" t="s">
        <v>211</v>
      </c>
      <c r="F505" s="60" t="s">
        <v>2971</v>
      </c>
      <c r="G505" s="62"/>
      <c r="H505" s="61">
        <v>1974</v>
      </c>
      <c r="I505" s="62"/>
      <c r="J505" s="60" t="s">
        <v>687</v>
      </c>
      <c r="K505" s="60">
        <v>50</v>
      </c>
      <c r="L505" s="62"/>
      <c r="M505" s="60">
        <v>1</v>
      </c>
      <c r="N505" s="60">
        <v>1</v>
      </c>
      <c r="O505" s="63" t="s">
        <v>681</v>
      </c>
      <c r="P505" s="63" t="s">
        <v>788</v>
      </c>
      <c r="Q505" s="62"/>
      <c r="R505" s="62"/>
      <c r="S505" s="62"/>
      <c r="T505" s="62"/>
      <c r="U505" s="62"/>
      <c r="V505" s="62"/>
      <c r="W505" s="62"/>
      <c r="X505" s="63" t="s">
        <v>788</v>
      </c>
      <c r="Y505" s="62"/>
      <c r="Z505" s="62"/>
      <c r="AA505" s="62"/>
      <c r="AB505" s="60"/>
    </row>
    <row r="506" spans="1:28" ht="15" customHeight="1" x14ac:dyDescent="0.25">
      <c r="A506" s="58">
        <v>496</v>
      </c>
      <c r="B506" s="66" t="s">
        <v>278</v>
      </c>
      <c r="C506" s="67" t="s">
        <v>2972</v>
      </c>
      <c r="D506" s="59" t="s">
        <v>2973</v>
      </c>
      <c r="E506" s="66" t="s">
        <v>278</v>
      </c>
      <c r="F506" s="60" t="s">
        <v>2974</v>
      </c>
      <c r="G506" s="62"/>
      <c r="H506" s="61">
        <v>1994</v>
      </c>
      <c r="I506" s="60" t="s">
        <v>689</v>
      </c>
      <c r="J506" s="60" t="s">
        <v>687</v>
      </c>
      <c r="K506" s="60">
        <v>50</v>
      </c>
      <c r="L506" s="62"/>
      <c r="M506" s="60">
        <v>1</v>
      </c>
      <c r="N506" s="60">
        <v>1</v>
      </c>
      <c r="O506" s="63" t="s">
        <v>681</v>
      </c>
      <c r="P506" s="63" t="s">
        <v>864</v>
      </c>
      <c r="Q506" s="62"/>
      <c r="R506" s="62"/>
      <c r="S506" s="62"/>
      <c r="T506" s="62"/>
      <c r="U506" s="62"/>
      <c r="V506" s="62"/>
      <c r="W506" s="62"/>
      <c r="X506" s="63" t="s">
        <v>864</v>
      </c>
      <c r="Y506" s="62"/>
      <c r="Z506" s="62"/>
      <c r="AA506" s="62"/>
      <c r="AB506" s="60"/>
    </row>
    <row r="507" spans="1:28" ht="15" customHeight="1" x14ac:dyDescent="0.25">
      <c r="A507" s="58">
        <v>497</v>
      </c>
      <c r="B507" s="66" t="s">
        <v>262</v>
      </c>
      <c r="C507" s="67" t="s">
        <v>2975</v>
      </c>
      <c r="D507" s="59" t="s">
        <v>2976</v>
      </c>
      <c r="E507" s="66" t="s">
        <v>262</v>
      </c>
      <c r="F507" s="60" t="s">
        <v>2977</v>
      </c>
      <c r="G507" s="62"/>
      <c r="H507" s="61">
        <v>1991</v>
      </c>
      <c r="I507" s="60" t="s">
        <v>689</v>
      </c>
      <c r="J507" s="60" t="s">
        <v>680</v>
      </c>
      <c r="K507" s="60">
        <v>50</v>
      </c>
      <c r="L507" s="62"/>
      <c r="M507" s="60">
        <v>1</v>
      </c>
      <c r="N507" s="60">
        <v>1</v>
      </c>
      <c r="O507" s="63" t="s">
        <v>681</v>
      </c>
      <c r="P507" s="63" t="s">
        <v>788</v>
      </c>
      <c r="Q507" s="62"/>
      <c r="R507" s="62"/>
      <c r="S507" s="62"/>
      <c r="T507" s="62"/>
      <c r="U507" s="62"/>
      <c r="V507" s="62"/>
      <c r="W507" s="62"/>
      <c r="X507" s="63" t="s">
        <v>2945</v>
      </c>
      <c r="Y507" s="63" t="s">
        <v>2946</v>
      </c>
      <c r="Z507" s="62"/>
      <c r="AA507" s="62"/>
      <c r="AB507" s="60"/>
    </row>
    <row r="508" spans="1:28" ht="15" customHeight="1" x14ac:dyDescent="0.25">
      <c r="A508" s="58">
        <v>498</v>
      </c>
      <c r="B508" s="66" t="s">
        <v>381</v>
      </c>
      <c r="C508" s="67" t="s">
        <v>2978</v>
      </c>
      <c r="D508" s="59" t="s">
        <v>2979</v>
      </c>
      <c r="E508" s="66" t="s">
        <v>381</v>
      </c>
      <c r="F508" s="60" t="s">
        <v>2980</v>
      </c>
      <c r="G508" s="62"/>
      <c r="H508" s="61">
        <v>1997</v>
      </c>
      <c r="I508" s="60" t="s">
        <v>689</v>
      </c>
      <c r="J508" s="60" t="s">
        <v>680</v>
      </c>
      <c r="K508" s="60">
        <v>50</v>
      </c>
      <c r="L508" s="62"/>
      <c r="M508" s="60">
        <v>1</v>
      </c>
      <c r="N508" s="60">
        <v>1</v>
      </c>
      <c r="O508" s="63" t="s">
        <v>681</v>
      </c>
      <c r="P508" s="63" t="s">
        <v>2935</v>
      </c>
      <c r="Q508" s="62"/>
      <c r="R508" s="62"/>
      <c r="S508" s="62"/>
      <c r="T508" s="62"/>
      <c r="U508" s="62"/>
      <c r="V508" s="62"/>
      <c r="W508" s="62"/>
      <c r="X508" s="63" t="s">
        <v>2935</v>
      </c>
      <c r="Y508" s="62"/>
      <c r="Z508" s="62"/>
      <c r="AA508" s="62"/>
      <c r="AB508" s="60"/>
    </row>
    <row r="509" spans="1:28" ht="15" customHeight="1" x14ac:dyDescent="0.25">
      <c r="A509" s="58">
        <v>499</v>
      </c>
      <c r="B509" s="66" t="s">
        <v>308</v>
      </c>
      <c r="C509" s="67" t="s">
        <v>2981</v>
      </c>
      <c r="D509" s="59" t="s">
        <v>2982</v>
      </c>
      <c r="E509" s="66" t="s">
        <v>308</v>
      </c>
      <c r="F509" s="60" t="s">
        <v>2983</v>
      </c>
      <c r="G509" s="62"/>
      <c r="H509" s="61">
        <v>1992</v>
      </c>
      <c r="I509" s="60" t="s">
        <v>689</v>
      </c>
      <c r="J509" s="60" t="s">
        <v>680</v>
      </c>
      <c r="K509" s="60">
        <v>50</v>
      </c>
      <c r="L509" s="62"/>
      <c r="M509" s="60">
        <v>1</v>
      </c>
      <c r="N509" s="60">
        <v>1</v>
      </c>
      <c r="O509" s="63" t="s">
        <v>681</v>
      </c>
      <c r="P509" s="63" t="s">
        <v>788</v>
      </c>
      <c r="Q509" s="62"/>
      <c r="R509" s="62"/>
      <c r="S509" s="62"/>
      <c r="T509" s="62"/>
      <c r="U509" s="62"/>
      <c r="V509" s="62"/>
      <c r="W509" s="62"/>
      <c r="X509" s="63" t="s">
        <v>788</v>
      </c>
      <c r="Y509" s="62"/>
      <c r="Z509" s="62"/>
      <c r="AA509" s="62"/>
      <c r="AB509" s="60"/>
    </row>
    <row r="510" spans="1:28" ht="15" customHeight="1" x14ac:dyDescent="0.25">
      <c r="A510" s="58">
        <v>500</v>
      </c>
      <c r="B510" s="66" t="s">
        <v>2984</v>
      </c>
      <c r="C510" s="67" t="s">
        <v>2985</v>
      </c>
      <c r="D510" s="59" t="s">
        <v>2986</v>
      </c>
      <c r="E510" s="66" t="s">
        <v>2984</v>
      </c>
      <c r="F510" s="60" t="s">
        <v>2987</v>
      </c>
      <c r="G510" s="62"/>
      <c r="H510" s="61">
        <v>1979</v>
      </c>
      <c r="I510" s="60" t="s">
        <v>679</v>
      </c>
      <c r="J510" s="60" t="s">
        <v>680</v>
      </c>
      <c r="K510" s="60">
        <v>50</v>
      </c>
      <c r="L510" s="62"/>
      <c r="M510" s="60">
        <v>1</v>
      </c>
      <c r="N510" s="60">
        <v>1</v>
      </c>
      <c r="O510" s="63" t="s">
        <v>681</v>
      </c>
      <c r="P510" s="63" t="s">
        <v>788</v>
      </c>
      <c r="Q510" s="62"/>
      <c r="R510" s="62"/>
      <c r="S510" s="62"/>
      <c r="T510" s="62"/>
      <c r="U510" s="62"/>
      <c r="V510" s="62"/>
      <c r="W510" s="62"/>
      <c r="X510" s="63" t="s">
        <v>788</v>
      </c>
      <c r="Y510" s="62"/>
      <c r="Z510" s="62"/>
      <c r="AA510" s="62"/>
      <c r="AB510" s="60"/>
    </row>
    <row r="511" spans="1:28" ht="15" customHeight="1" x14ac:dyDescent="0.25">
      <c r="A511" s="58">
        <v>501</v>
      </c>
      <c r="B511" s="66" t="s">
        <v>226</v>
      </c>
      <c r="C511" s="67" t="s">
        <v>2988</v>
      </c>
      <c r="D511" s="59" t="s">
        <v>2989</v>
      </c>
      <c r="E511" s="66" t="s">
        <v>226</v>
      </c>
      <c r="F511" s="60" t="s">
        <v>2990</v>
      </c>
      <c r="G511" s="62"/>
      <c r="H511" s="61">
        <v>1973</v>
      </c>
      <c r="I511" s="60" t="s">
        <v>679</v>
      </c>
      <c r="J511" s="60" t="s">
        <v>680</v>
      </c>
      <c r="K511" s="60">
        <v>50</v>
      </c>
      <c r="L511" s="62"/>
      <c r="M511" s="60">
        <v>1</v>
      </c>
      <c r="N511" s="60">
        <v>1</v>
      </c>
      <c r="O511" s="63" t="s">
        <v>681</v>
      </c>
      <c r="P511" s="63" t="s">
        <v>788</v>
      </c>
      <c r="Q511" s="62"/>
      <c r="R511" s="62"/>
      <c r="S511" s="62"/>
      <c r="T511" s="62"/>
      <c r="U511" s="62"/>
      <c r="V511" s="62"/>
      <c r="W511" s="62"/>
      <c r="X511" s="63" t="s">
        <v>788</v>
      </c>
      <c r="Y511" s="62"/>
      <c r="Z511" s="62"/>
      <c r="AA511" s="62"/>
      <c r="AB511" s="60"/>
    </row>
    <row r="512" spans="1:28" ht="15" customHeight="1" x14ac:dyDescent="0.25">
      <c r="A512" s="58">
        <v>502</v>
      </c>
      <c r="B512" s="66" t="s">
        <v>2991</v>
      </c>
      <c r="C512" s="67" t="s">
        <v>2992</v>
      </c>
      <c r="D512" s="59" t="s">
        <v>2993</v>
      </c>
      <c r="E512" s="66" t="s">
        <v>2991</v>
      </c>
      <c r="F512" s="60" t="s">
        <v>2994</v>
      </c>
      <c r="G512" s="62"/>
      <c r="H512" s="61">
        <v>1974</v>
      </c>
      <c r="I512" s="60" t="s">
        <v>679</v>
      </c>
      <c r="J512" s="60" t="s">
        <v>680</v>
      </c>
      <c r="K512" s="60">
        <v>50</v>
      </c>
      <c r="L512" s="62"/>
      <c r="M512" s="60">
        <v>1</v>
      </c>
      <c r="N512" s="60">
        <v>1</v>
      </c>
      <c r="O512" s="63" t="s">
        <v>681</v>
      </c>
      <c r="P512" s="63" t="s">
        <v>788</v>
      </c>
      <c r="Q512" s="62"/>
      <c r="R512" s="62"/>
      <c r="S512" s="62"/>
      <c r="T512" s="62"/>
      <c r="U512" s="62"/>
      <c r="V512" s="62"/>
      <c r="W512" s="62"/>
      <c r="X512" s="63" t="s">
        <v>788</v>
      </c>
      <c r="Y512" s="62"/>
      <c r="Z512" s="62"/>
      <c r="AA512" s="62"/>
      <c r="AB512" s="60"/>
    </row>
    <row r="513" spans="1:28" ht="15" customHeight="1" x14ac:dyDescent="0.25">
      <c r="A513" s="58">
        <v>503</v>
      </c>
      <c r="B513" s="66" t="s">
        <v>195</v>
      </c>
      <c r="C513" s="67" t="s">
        <v>2995</v>
      </c>
      <c r="D513" s="59" t="s">
        <v>2996</v>
      </c>
      <c r="E513" s="66" t="s">
        <v>195</v>
      </c>
      <c r="F513" s="60" t="s">
        <v>2997</v>
      </c>
      <c r="G513" s="62"/>
      <c r="H513" s="61">
        <v>1973</v>
      </c>
      <c r="I513" s="60" t="s">
        <v>679</v>
      </c>
      <c r="J513" s="60" t="s">
        <v>687</v>
      </c>
      <c r="K513" s="60">
        <v>50</v>
      </c>
      <c r="L513" s="62"/>
      <c r="M513" s="60">
        <v>1</v>
      </c>
      <c r="N513" s="60">
        <v>1</v>
      </c>
      <c r="O513" s="63" t="s">
        <v>681</v>
      </c>
      <c r="P513" s="63" t="s">
        <v>788</v>
      </c>
      <c r="Q513" s="62"/>
      <c r="R513" s="62"/>
      <c r="S513" s="62"/>
      <c r="T513" s="62"/>
      <c r="U513" s="62"/>
      <c r="V513" s="62"/>
      <c r="W513" s="62"/>
      <c r="X513" s="63" t="s">
        <v>788</v>
      </c>
      <c r="Y513" s="62"/>
      <c r="Z513" s="62"/>
      <c r="AA513" s="62"/>
      <c r="AB513" s="60"/>
    </row>
    <row r="514" spans="1:28" ht="15" customHeight="1" x14ac:dyDescent="0.25">
      <c r="A514" s="58">
        <v>504</v>
      </c>
      <c r="B514" s="66" t="s">
        <v>298</v>
      </c>
      <c r="C514" s="67" t="s">
        <v>2998</v>
      </c>
      <c r="D514" s="59" t="s">
        <v>2999</v>
      </c>
      <c r="E514" s="66" t="s">
        <v>298</v>
      </c>
      <c r="F514" s="60" t="s">
        <v>3000</v>
      </c>
      <c r="G514" s="62"/>
      <c r="H514" s="61">
        <v>1993</v>
      </c>
      <c r="I514" s="60" t="s">
        <v>689</v>
      </c>
      <c r="J514" s="60" t="s">
        <v>687</v>
      </c>
      <c r="K514" s="60">
        <v>50</v>
      </c>
      <c r="L514" s="62"/>
      <c r="M514" s="60">
        <v>1</v>
      </c>
      <c r="N514" s="60">
        <v>1</v>
      </c>
      <c r="O514" s="63" t="s">
        <v>681</v>
      </c>
      <c r="P514" s="63" t="s">
        <v>788</v>
      </c>
      <c r="Q514" s="62"/>
      <c r="R514" s="62"/>
      <c r="S514" s="62"/>
      <c r="T514" s="62"/>
      <c r="U514" s="62"/>
      <c r="V514" s="62"/>
      <c r="W514" s="62"/>
      <c r="X514" s="63" t="s">
        <v>788</v>
      </c>
      <c r="Y514" s="62"/>
      <c r="Z514" s="62"/>
      <c r="AA514" s="62"/>
      <c r="AB514" s="60"/>
    </row>
    <row r="515" spans="1:28" ht="15" customHeight="1" x14ac:dyDescent="0.25">
      <c r="A515" s="58">
        <v>505</v>
      </c>
      <c r="B515" s="66" t="s">
        <v>3001</v>
      </c>
      <c r="C515" s="67" t="s">
        <v>3002</v>
      </c>
      <c r="D515" s="59" t="s">
        <v>3003</v>
      </c>
      <c r="E515" s="66" t="s">
        <v>3001</v>
      </c>
      <c r="F515" s="60" t="s">
        <v>3004</v>
      </c>
      <c r="G515" s="62"/>
      <c r="H515" s="61">
        <v>1971</v>
      </c>
      <c r="I515" s="62"/>
      <c r="J515" s="60" t="s">
        <v>687</v>
      </c>
      <c r="K515" s="60">
        <v>50</v>
      </c>
      <c r="L515" s="62"/>
      <c r="M515" s="60">
        <v>1</v>
      </c>
      <c r="N515" s="60">
        <v>1</v>
      </c>
      <c r="O515" s="63" t="s">
        <v>681</v>
      </c>
      <c r="P515" s="63" t="s">
        <v>788</v>
      </c>
      <c r="Q515" s="62"/>
      <c r="R515" s="62"/>
      <c r="S515" s="62"/>
      <c r="T515" s="62"/>
      <c r="U515" s="62"/>
      <c r="V515" s="62"/>
      <c r="W515" s="62"/>
      <c r="X515" s="63" t="s">
        <v>788</v>
      </c>
      <c r="Y515" s="62"/>
      <c r="Z515" s="62"/>
      <c r="AA515" s="62"/>
      <c r="AB515" s="60"/>
    </row>
    <row r="516" spans="1:28" ht="15" customHeight="1" x14ac:dyDescent="0.25">
      <c r="A516" s="58">
        <v>506</v>
      </c>
      <c r="B516" s="66" t="s">
        <v>291</v>
      </c>
      <c r="C516" s="67" t="s">
        <v>3005</v>
      </c>
      <c r="D516" s="59" t="s">
        <v>3006</v>
      </c>
      <c r="E516" s="66" t="s">
        <v>291</v>
      </c>
      <c r="F516" s="60" t="s">
        <v>3007</v>
      </c>
      <c r="G516" s="62"/>
      <c r="H516" s="61">
        <v>1992</v>
      </c>
      <c r="I516" s="60" t="s">
        <v>689</v>
      </c>
      <c r="J516" s="60" t="s">
        <v>680</v>
      </c>
      <c r="K516" s="60">
        <v>50</v>
      </c>
      <c r="L516" s="62"/>
      <c r="M516" s="60">
        <v>1</v>
      </c>
      <c r="N516" s="60">
        <v>1</v>
      </c>
      <c r="O516" s="63" t="s">
        <v>681</v>
      </c>
      <c r="P516" s="63" t="s">
        <v>788</v>
      </c>
      <c r="Q516" s="62"/>
      <c r="R516" s="62"/>
      <c r="S516" s="62"/>
      <c r="T516" s="62"/>
      <c r="U516" s="62"/>
      <c r="V516" s="62"/>
      <c r="W516" s="62"/>
      <c r="X516" s="63" t="s">
        <v>820</v>
      </c>
      <c r="Y516" s="63" t="s">
        <v>821</v>
      </c>
      <c r="Z516" s="62"/>
      <c r="AA516" s="62"/>
      <c r="AB516" s="60"/>
    </row>
    <row r="517" spans="1:28" ht="15" customHeight="1" x14ac:dyDescent="0.25">
      <c r="A517" s="58">
        <v>507</v>
      </c>
      <c r="B517" s="66" t="s">
        <v>3008</v>
      </c>
      <c r="C517" s="67" t="s">
        <v>3009</v>
      </c>
      <c r="D517" s="59" t="s">
        <v>3010</v>
      </c>
      <c r="E517" s="66" t="s">
        <v>3008</v>
      </c>
      <c r="F517" s="60" t="s">
        <v>3011</v>
      </c>
      <c r="G517" s="62"/>
      <c r="H517" s="61">
        <v>1995</v>
      </c>
      <c r="I517" s="60" t="s">
        <v>689</v>
      </c>
      <c r="J517" s="60" t="s">
        <v>680</v>
      </c>
      <c r="K517" s="60">
        <v>50</v>
      </c>
      <c r="L517" s="62"/>
      <c r="M517" s="60">
        <v>1</v>
      </c>
      <c r="N517" s="60">
        <v>1</v>
      </c>
      <c r="O517" s="63" t="s">
        <v>681</v>
      </c>
      <c r="P517" s="63" t="s">
        <v>3012</v>
      </c>
      <c r="Q517" s="62"/>
      <c r="R517" s="62"/>
      <c r="S517" s="62"/>
      <c r="T517" s="62"/>
      <c r="U517" s="62"/>
      <c r="V517" s="62"/>
      <c r="W517" s="62"/>
      <c r="X517" s="63" t="s">
        <v>3012</v>
      </c>
      <c r="Y517" s="62"/>
      <c r="Z517" s="62"/>
      <c r="AA517" s="62"/>
      <c r="AB517" s="60"/>
    </row>
    <row r="518" spans="1:28" ht="15" customHeight="1" x14ac:dyDescent="0.25">
      <c r="A518" s="58">
        <v>508</v>
      </c>
      <c r="B518" s="66" t="s">
        <v>3013</v>
      </c>
      <c r="C518" s="67" t="s">
        <v>3014</v>
      </c>
      <c r="D518" s="59" t="s">
        <v>3015</v>
      </c>
      <c r="E518" s="66" t="s">
        <v>3013</v>
      </c>
      <c r="F518" s="60" t="s">
        <v>3016</v>
      </c>
      <c r="G518" s="62"/>
      <c r="H518" s="61">
        <v>1972</v>
      </c>
      <c r="I518" s="60" t="s">
        <v>679</v>
      </c>
      <c r="J518" s="60" t="s">
        <v>699</v>
      </c>
      <c r="K518" s="60">
        <v>100</v>
      </c>
      <c r="L518" s="62"/>
      <c r="M518" s="60">
        <v>1</v>
      </c>
      <c r="N518" s="60">
        <v>1</v>
      </c>
      <c r="O518" s="63" t="s">
        <v>681</v>
      </c>
      <c r="P518" s="63" t="s">
        <v>912</v>
      </c>
      <c r="Q518" s="62"/>
      <c r="R518" s="62"/>
      <c r="S518" s="62"/>
      <c r="T518" s="62"/>
      <c r="U518" s="62"/>
      <c r="V518" s="62"/>
      <c r="W518" s="62"/>
      <c r="X518" s="63" t="s">
        <v>912</v>
      </c>
      <c r="Y518" s="62"/>
      <c r="Z518" s="62"/>
      <c r="AA518" s="62"/>
      <c r="AB518" s="60"/>
    </row>
    <row r="519" spans="1:28" ht="15" customHeight="1" x14ac:dyDescent="0.25">
      <c r="A519" s="58">
        <v>509</v>
      </c>
      <c r="B519" s="66" t="s">
        <v>3017</v>
      </c>
      <c r="C519" s="67" t="s">
        <v>3018</v>
      </c>
      <c r="D519" s="59" t="s">
        <v>3019</v>
      </c>
      <c r="E519" s="66" t="s">
        <v>3017</v>
      </c>
      <c r="F519" s="60" t="s">
        <v>3020</v>
      </c>
      <c r="G519" s="62"/>
      <c r="H519" s="61">
        <v>1975</v>
      </c>
      <c r="I519" s="60" t="s">
        <v>689</v>
      </c>
      <c r="J519" s="60" t="s">
        <v>699</v>
      </c>
      <c r="K519" s="60">
        <v>100</v>
      </c>
      <c r="L519" s="62"/>
      <c r="M519" s="60">
        <v>1</v>
      </c>
      <c r="N519" s="60">
        <v>1</v>
      </c>
      <c r="O519" s="63" t="s">
        <v>681</v>
      </c>
      <c r="P519" s="63" t="s">
        <v>912</v>
      </c>
      <c r="Q519" s="62"/>
      <c r="R519" s="62"/>
      <c r="S519" s="62"/>
      <c r="T519" s="62"/>
      <c r="U519" s="62"/>
      <c r="V519" s="62"/>
      <c r="W519" s="62"/>
      <c r="X519" s="63" t="s">
        <v>912</v>
      </c>
      <c r="Y519" s="62"/>
      <c r="Z519" s="62"/>
      <c r="AA519" s="62"/>
      <c r="AB519" s="60"/>
    </row>
    <row r="520" spans="1:28" ht="15" customHeight="1" x14ac:dyDescent="0.25">
      <c r="A520" s="58">
        <v>510</v>
      </c>
      <c r="B520" s="66" t="s">
        <v>3021</v>
      </c>
      <c r="C520" s="67" t="s">
        <v>3022</v>
      </c>
      <c r="D520" s="59" t="s">
        <v>3023</v>
      </c>
      <c r="E520" s="66" t="s">
        <v>3021</v>
      </c>
      <c r="F520" s="60" t="s">
        <v>3024</v>
      </c>
      <c r="G520" s="62"/>
      <c r="H520" s="61">
        <v>1993</v>
      </c>
      <c r="I520" s="60" t="s">
        <v>689</v>
      </c>
      <c r="J520" s="60" t="s">
        <v>699</v>
      </c>
      <c r="K520" s="60">
        <v>100</v>
      </c>
      <c r="L520" s="62"/>
      <c r="M520" s="60">
        <v>1</v>
      </c>
      <c r="N520" s="60">
        <v>1</v>
      </c>
      <c r="O520" s="63" t="s">
        <v>681</v>
      </c>
      <c r="P520" s="63" t="s">
        <v>912</v>
      </c>
      <c r="Q520" s="62"/>
      <c r="R520" s="62"/>
      <c r="S520" s="62"/>
      <c r="T520" s="62"/>
      <c r="U520" s="62"/>
      <c r="V520" s="62"/>
      <c r="W520" s="62"/>
      <c r="X520" s="63" t="s">
        <v>912</v>
      </c>
      <c r="Y520" s="62"/>
      <c r="Z520" s="62"/>
      <c r="AA520" s="62"/>
      <c r="AB520" s="60"/>
    </row>
    <row r="521" spans="1:28" ht="15" customHeight="1" x14ac:dyDescent="0.25">
      <c r="A521" s="58">
        <v>511</v>
      </c>
      <c r="B521" s="66" t="s">
        <v>405</v>
      </c>
      <c r="C521" s="67" t="s">
        <v>3025</v>
      </c>
      <c r="D521" s="59" t="s">
        <v>3026</v>
      </c>
      <c r="E521" s="66" t="s">
        <v>405</v>
      </c>
      <c r="F521" s="60" t="s">
        <v>3027</v>
      </c>
      <c r="G521" s="62"/>
      <c r="H521" s="61">
        <v>1991</v>
      </c>
      <c r="I521" s="60" t="s">
        <v>689</v>
      </c>
      <c r="J521" s="60" t="s">
        <v>687</v>
      </c>
      <c r="K521" s="60">
        <v>75</v>
      </c>
      <c r="L521" s="62"/>
      <c r="M521" s="60">
        <v>1</v>
      </c>
      <c r="N521" s="60">
        <v>1</v>
      </c>
      <c r="O521" s="63" t="s">
        <v>681</v>
      </c>
      <c r="P521" s="63" t="s">
        <v>700</v>
      </c>
      <c r="Q521" s="62"/>
      <c r="R521" s="62"/>
      <c r="S521" s="62"/>
      <c r="T521" s="62"/>
      <c r="U521" s="62"/>
      <c r="V521" s="62"/>
      <c r="W521" s="62"/>
      <c r="X521" s="63" t="s">
        <v>700</v>
      </c>
      <c r="Y521" s="62"/>
      <c r="Z521" s="62"/>
      <c r="AA521" s="62"/>
      <c r="AB521" s="60"/>
    </row>
    <row r="522" spans="1:28" ht="15" customHeight="1" x14ac:dyDescent="0.25">
      <c r="A522" s="58">
        <v>512</v>
      </c>
      <c r="B522" s="66" t="s">
        <v>404</v>
      </c>
      <c r="C522" s="67" t="s">
        <v>3028</v>
      </c>
      <c r="D522" s="59" t="s">
        <v>3029</v>
      </c>
      <c r="E522" s="66" t="s">
        <v>404</v>
      </c>
      <c r="F522" s="60" t="s">
        <v>3030</v>
      </c>
      <c r="G522" s="62"/>
      <c r="H522" s="61">
        <v>1991</v>
      </c>
      <c r="I522" s="60" t="s">
        <v>689</v>
      </c>
      <c r="J522" s="60" t="s">
        <v>687</v>
      </c>
      <c r="K522" s="60">
        <v>75</v>
      </c>
      <c r="L522" s="62"/>
      <c r="M522" s="60">
        <v>1</v>
      </c>
      <c r="N522" s="60">
        <v>1</v>
      </c>
      <c r="O522" s="63" t="s">
        <v>681</v>
      </c>
      <c r="P522" s="63" t="s">
        <v>700</v>
      </c>
      <c r="Q522" s="62"/>
      <c r="R522" s="62"/>
      <c r="S522" s="62"/>
      <c r="T522" s="62"/>
      <c r="U522" s="62"/>
      <c r="V522" s="62"/>
      <c r="W522" s="62"/>
      <c r="X522" s="63" t="s">
        <v>700</v>
      </c>
      <c r="Y522" s="62"/>
      <c r="Z522" s="62"/>
      <c r="AA522" s="62"/>
      <c r="AB522" s="60"/>
    </row>
    <row r="523" spans="1:28" ht="15" customHeight="1" x14ac:dyDescent="0.25">
      <c r="A523" s="58">
        <v>513</v>
      </c>
      <c r="B523" s="66" t="s">
        <v>3031</v>
      </c>
      <c r="C523" s="67" t="s">
        <v>3032</v>
      </c>
      <c r="D523" s="59" t="s">
        <v>3033</v>
      </c>
      <c r="E523" s="66" t="s">
        <v>3031</v>
      </c>
      <c r="F523" s="60" t="s">
        <v>3034</v>
      </c>
      <c r="G523" s="62"/>
      <c r="H523" s="61">
        <v>1974</v>
      </c>
      <c r="I523" s="60" t="s">
        <v>679</v>
      </c>
      <c r="J523" s="60" t="s">
        <v>687</v>
      </c>
      <c r="K523" s="60">
        <v>100</v>
      </c>
      <c r="L523" s="62"/>
      <c r="M523" s="60">
        <v>1</v>
      </c>
      <c r="N523" s="60">
        <v>1</v>
      </c>
      <c r="O523" s="63" t="s">
        <v>681</v>
      </c>
      <c r="P523" s="63" t="s">
        <v>912</v>
      </c>
      <c r="Q523" s="62"/>
      <c r="R523" s="62"/>
      <c r="S523" s="62"/>
      <c r="T523" s="62"/>
      <c r="U523" s="62"/>
      <c r="V523" s="62"/>
      <c r="W523" s="62"/>
      <c r="X523" s="63" t="s">
        <v>912</v>
      </c>
      <c r="Y523" s="62"/>
      <c r="Z523" s="62"/>
      <c r="AA523" s="62"/>
      <c r="AB523" s="60"/>
    </row>
    <row r="524" spans="1:28" ht="15" customHeight="1" x14ac:dyDescent="0.25">
      <c r="A524" s="58">
        <v>514</v>
      </c>
      <c r="B524" s="66" t="s">
        <v>3035</v>
      </c>
      <c r="C524" s="67" t="s">
        <v>3036</v>
      </c>
      <c r="D524" s="59" t="s">
        <v>3037</v>
      </c>
      <c r="E524" s="66" t="s">
        <v>3035</v>
      </c>
      <c r="F524" s="60" t="s">
        <v>3038</v>
      </c>
      <c r="G524" s="62"/>
      <c r="H524" s="61">
        <v>1976</v>
      </c>
      <c r="I524" s="60" t="s">
        <v>679</v>
      </c>
      <c r="J524" s="60" t="s">
        <v>687</v>
      </c>
      <c r="K524" s="60">
        <v>100</v>
      </c>
      <c r="L524" s="62"/>
      <c r="M524" s="60">
        <v>1</v>
      </c>
      <c r="N524" s="60">
        <v>1</v>
      </c>
      <c r="O524" s="63" t="s">
        <v>681</v>
      </c>
      <c r="P524" s="63" t="s">
        <v>912</v>
      </c>
      <c r="Q524" s="62"/>
      <c r="R524" s="62"/>
      <c r="S524" s="62"/>
      <c r="T524" s="62"/>
      <c r="U524" s="62"/>
      <c r="V524" s="62"/>
      <c r="W524" s="62"/>
      <c r="X524" s="63" t="s">
        <v>912</v>
      </c>
      <c r="Y524" s="62"/>
      <c r="Z524" s="62"/>
      <c r="AA524" s="62"/>
      <c r="AB524" s="60"/>
    </row>
    <row r="525" spans="1:28" ht="15" customHeight="1" x14ac:dyDescent="0.25">
      <c r="A525" s="58">
        <v>515</v>
      </c>
      <c r="B525" s="66" t="s">
        <v>3039</v>
      </c>
      <c r="C525" s="67" t="s">
        <v>3040</v>
      </c>
      <c r="D525" s="59" t="s">
        <v>3041</v>
      </c>
      <c r="E525" s="66" t="s">
        <v>3039</v>
      </c>
      <c r="F525" s="60" t="s">
        <v>3042</v>
      </c>
      <c r="G525" s="62"/>
      <c r="H525" s="61">
        <v>1992</v>
      </c>
      <c r="I525" s="60" t="s">
        <v>689</v>
      </c>
      <c r="J525" s="60" t="s">
        <v>699</v>
      </c>
      <c r="K525" s="60">
        <v>100</v>
      </c>
      <c r="L525" s="62"/>
      <c r="M525" s="60">
        <v>1</v>
      </c>
      <c r="N525" s="60">
        <v>1</v>
      </c>
      <c r="O525" s="63" t="s">
        <v>681</v>
      </c>
      <c r="P525" s="63" t="s">
        <v>912</v>
      </c>
      <c r="Q525" s="62"/>
      <c r="R525" s="62"/>
      <c r="S525" s="62"/>
      <c r="T525" s="62"/>
      <c r="U525" s="62"/>
      <c r="V525" s="62"/>
      <c r="W525" s="62"/>
      <c r="X525" s="63" t="s">
        <v>3043</v>
      </c>
      <c r="Y525" s="63" t="s">
        <v>3044</v>
      </c>
      <c r="Z525" s="62"/>
      <c r="AA525" s="62"/>
      <c r="AB525" s="60"/>
    </row>
    <row r="526" spans="1:28" ht="15" customHeight="1" x14ac:dyDescent="0.25">
      <c r="A526" s="58">
        <v>516</v>
      </c>
      <c r="B526" s="66" t="s">
        <v>445</v>
      </c>
      <c r="C526" s="67" t="s">
        <v>3045</v>
      </c>
      <c r="D526" s="59" t="s">
        <v>3046</v>
      </c>
      <c r="E526" s="66" t="s">
        <v>445</v>
      </c>
      <c r="F526" s="60" t="s">
        <v>3047</v>
      </c>
      <c r="G526" s="62"/>
      <c r="H526" s="61">
        <v>2009</v>
      </c>
      <c r="I526" s="60" t="s">
        <v>689</v>
      </c>
      <c r="J526" s="60" t="s">
        <v>687</v>
      </c>
      <c r="K526" s="60">
        <v>160</v>
      </c>
      <c r="L526" s="62"/>
      <c r="M526" s="60">
        <v>1</v>
      </c>
      <c r="N526" s="60">
        <v>1</v>
      </c>
      <c r="O526" s="63" t="s">
        <v>681</v>
      </c>
      <c r="P526" s="63" t="s">
        <v>3048</v>
      </c>
      <c r="Q526" s="62"/>
      <c r="R526" s="62"/>
      <c r="S526" s="62"/>
      <c r="T526" s="62"/>
      <c r="U526" s="62"/>
      <c r="V526" s="62"/>
      <c r="W526" s="62"/>
      <c r="X526" s="63" t="s">
        <v>3048</v>
      </c>
      <c r="Y526" s="62"/>
      <c r="Z526" s="62"/>
      <c r="AA526" s="62"/>
      <c r="AB526" s="60"/>
    </row>
    <row r="527" spans="1:28" ht="15" customHeight="1" x14ac:dyDescent="0.25">
      <c r="A527" s="58">
        <v>517</v>
      </c>
      <c r="B527" s="66" t="s">
        <v>443</v>
      </c>
      <c r="C527" s="67" t="s">
        <v>3049</v>
      </c>
      <c r="D527" s="59" t="s">
        <v>3050</v>
      </c>
      <c r="E527" s="66" t="s">
        <v>443</v>
      </c>
      <c r="F527" s="60" t="s">
        <v>3051</v>
      </c>
      <c r="G527" s="62"/>
      <c r="H527" s="61">
        <v>2005</v>
      </c>
      <c r="I527" s="60" t="s">
        <v>689</v>
      </c>
      <c r="J527" s="60" t="s">
        <v>687</v>
      </c>
      <c r="K527" s="60">
        <v>160</v>
      </c>
      <c r="L527" s="62"/>
      <c r="M527" s="60">
        <v>1</v>
      </c>
      <c r="N527" s="60">
        <v>1</v>
      </c>
      <c r="O527" s="63" t="s">
        <v>681</v>
      </c>
      <c r="P527" s="63" t="s">
        <v>1657</v>
      </c>
      <c r="Q527" s="63" t="s">
        <v>3052</v>
      </c>
      <c r="R527" s="62"/>
      <c r="S527" s="62"/>
      <c r="T527" s="62"/>
      <c r="U527" s="62"/>
      <c r="V527" s="62"/>
      <c r="W527" s="62"/>
      <c r="X527" s="63" t="s">
        <v>1657</v>
      </c>
      <c r="Y527" s="62"/>
      <c r="Z527" s="62"/>
      <c r="AA527" s="62"/>
      <c r="AB527" s="60"/>
    </row>
    <row r="528" spans="1:28" ht="15" customHeight="1" x14ac:dyDescent="0.25">
      <c r="A528" s="58">
        <v>518</v>
      </c>
      <c r="B528" s="66" t="s">
        <v>3053</v>
      </c>
      <c r="C528" s="67" t="s">
        <v>3054</v>
      </c>
      <c r="D528" s="59" t="s">
        <v>3055</v>
      </c>
      <c r="E528" s="66" t="s">
        <v>3053</v>
      </c>
      <c r="F528" s="60" t="s">
        <v>3056</v>
      </c>
      <c r="G528" s="62"/>
      <c r="H528" s="61">
        <v>2000</v>
      </c>
      <c r="I528" s="60" t="s">
        <v>689</v>
      </c>
      <c r="J528" s="60" t="s">
        <v>687</v>
      </c>
      <c r="K528" s="60">
        <v>160</v>
      </c>
      <c r="L528" s="62"/>
      <c r="M528" s="60">
        <v>1</v>
      </c>
      <c r="N528" s="60">
        <v>1</v>
      </c>
      <c r="O528" s="63" t="s">
        <v>681</v>
      </c>
      <c r="P528" s="63" t="s">
        <v>1228</v>
      </c>
      <c r="Q528" s="62"/>
      <c r="R528" s="62"/>
      <c r="S528" s="62"/>
      <c r="T528" s="62"/>
      <c r="U528" s="62"/>
      <c r="V528" s="62"/>
      <c r="W528" s="62"/>
      <c r="X528" s="63" t="s">
        <v>1228</v>
      </c>
      <c r="Y528" s="62"/>
      <c r="Z528" s="62"/>
      <c r="AA528" s="62"/>
      <c r="AB528" s="60"/>
    </row>
    <row r="529" spans="1:28" ht="15" customHeight="1" x14ac:dyDescent="0.25">
      <c r="A529" s="58">
        <v>519</v>
      </c>
      <c r="B529" s="66" t="s">
        <v>3057</v>
      </c>
      <c r="C529" s="67" t="s">
        <v>3058</v>
      </c>
      <c r="D529" s="59" t="s">
        <v>3059</v>
      </c>
      <c r="E529" s="66" t="s">
        <v>3057</v>
      </c>
      <c r="F529" s="60" t="s">
        <v>3060</v>
      </c>
      <c r="G529" s="62"/>
      <c r="H529" s="61">
        <v>1962</v>
      </c>
      <c r="I529" s="60" t="s">
        <v>682</v>
      </c>
      <c r="J529" s="60" t="s">
        <v>699</v>
      </c>
      <c r="K529" s="60">
        <v>160</v>
      </c>
      <c r="L529" s="62"/>
      <c r="M529" s="60">
        <v>1</v>
      </c>
      <c r="N529" s="60">
        <v>1</v>
      </c>
      <c r="O529" s="63" t="s">
        <v>681</v>
      </c>
      <c r="P529" s="63" t="s">
        <v>1657</v>
      </c>
      <c r="Q529" s="62"/>
      <c r="R529" s="62"/>
      <c r="S529" s="62"/>
      <c r="T529" s="62"/>
      <c r="U529" s="62"/>
      <c r="V529" s="62"/>
      <c r="W529" s="62"/>
      <c r="X529" s="63" t="s">
        <v>1657</v>
      </c>
      <c r="Y529" s="62"/>
      <c r="Z529" s="62"/>
      <c r="AA529" s="62"/>
      <c r="AB529" s="60"/>
    </row>
    <row r="530" spans="1:28" ht="15" customHeight="1" x14ac:dyDescent="0.25">
      <c r="A530" s="58">
        <v>520</v>
      </c>
      <c r="B530" s="66" t="s">
        <v>425</v>
      </c>
      <c r="C530" s="67" t="s">
        <v>3061</v>
      </c>
      <c r="D530" s="59" t="s">
        <v>3062</v>
      </c>
      <c r="E530" s="66" t="s">
        <v>425</v>
      </c>
      <c r="F530" s="60" t="s">
        <v>3063</v>
      </c>
      <c r="G530" s="62"/>
      <c r="H530" s="61">
        <v>1973</v>
      </c>
      <c r="I530" s="60" t="s">
        <v>689</v>
      </c>
      <c r="J530" s="60" t="s">
        <v>680</v>
      </c>
      <c r="K530" s="60">
        <v>100</v>
      </c>
      <c r="L530" s="62"/>
      <c r="M530" s="60">
        <v>1</v>
      </c>
      <c r="N530" s="60">
        <v>1</v>
      </c>
      <c r="O530" s="63" t="s">
        <v>681</v>
      </c>
      <c r="P530" s="63" t="s">
        <v>912</v>
      </c>
      <c r="Q530" s="62"/>
      <c r="R530" s="62"/>
      <c r="S530" s="62"/>
      <c r="T530" s="62"/>
      <c r="U530" s="62"/>
      <c r="V530" s="62"/>
      <c r="W530" s="62"/>
      <c r="X530" s="63" t="s">
        <v>912</v>
      </c>
      <c r="Y530" s="62"/>
      <c r="Z530" s="62"/>
      <c r="AA530" s="62"/>
      <c r="AB530" s="60"/>
    </row>
    <row r="531" spans="1:28" ht="15" customHeight="1" x14ac:dyDescent="0.25">
      <c r="A531" s="58">
        <v>521</v>
      </c>
      <c r="B531" s="66" t="s">
        <v>3064</v>
      </c>
      <c r="C531" s="67" t="s">
        <v>3065</v>
      </c>
      <c r="D531" s="59" t="s">
        <v>3066</v>
      </c>
      <c r="E531" s="66" t="s">
        <v>3064</v>
      </c>
      <c r="F531" s="60" t="s">
        <v>3067</v>
      </c>
      <c r="G531" s="62"/>
      <c r="H531" s="61">
        <v>1991</v>
      </c>
      <c r="I531" s="60" t="s">
        <v>689</v>
      </c>
      <c r="J531" s="60" t="s">
        <v>680</v>
      </c>
      <c r="K531" s="60">
        <v>100</v>
      </c>
      <c r="L531" s="62"/>
      <c r="M531" s="60">
        <v>1</v>
      </c>
      <c r="N531" s="60">
        <v>1</v>
      </c>
      <c r="O531" s="63" t="s">
        <v>681</v>
      </c>
      <c r="P531" s="63" t="s">
        <v>912</v>
      </c>
      <c r="Q531" s="62"/>
      <c r="R531" s="62"/>
      <c r="S531" s="62"/>
      <c r="T531" s="62"/>
      <c r="U531" s="62"/>
      <c r="V531" s="62"/>
      <c r="W531" s="62"/>
      <c r="X531" s="63" t="s">
        <v>3068</v>
      </c>
      <c r="Y531" s="63" t="s">
        <v>3069</v>
      </c>
      <c r="Z531" s="62"/>
      <c r="AA531" s="62"/>
      <c r="AB531" s="60"/>
    </row>
    <row r="532" spans="1:28" ht="15" customHeight="1" x14ac:dyDescent="0.25">
      <c r="A532" s="58">
        <v>522</v>
      </c>
      <c r="B532" s="66" t="s">
        <v>3070</v>
      </c>
      <c r="C532" s="67" t="s">
        <v>3071</v>
      </c>
      <c r="D532" s="59" t="s">
        <v>3072</v>
      </c>
      <c r="E532" s="66" t="s">
        <v>3070</v>
      </c>
      <c r="F532" s="60" t="s">
        <v>3073</v>
      </c>
      <c r="G532" s="62"/>
      <c r="H532" s="61">
        <v>1931</v>
      </c>
      <c r="I532" s="60" t="s">
        <v>682</v>
      </c>
      <c r="J532" s="60" t="s">
        <v>699</v>
      </c>
      <c r="K532" s="60">
        <v>250</v>
      </c>
      <c r="L532" s="62"/>
      <c r="M532" s="60">
        <v>1</v>
      </c>
      <c r="N532" s="60">
        <v>1</v>
      </c>
      <c r="O532" s="63" t="s">
        <v>681</v>
      </c>
      <c r="P532" s="63" t="s">
        <v>980</v>
      </c>
      <c r="Q532" s="62"/>
      <c r="R532" s="62"/>
      <c r="S532" s="62"/>
      <c r="T532" s="62"/>
      <c r="U532" s="62"/>
      <c r="V532" s="62"/>
      <c r="W532" s="62"/>
      <c r="X532" s="63" t="s">
        <v>980</v>
      </c>
      <c r="Y532" s="62"/>
      <c r="Z532" s="62"/>
      <c r="AA532" s="62"/>
      <c r="AB532" s="60"/>
    </row>
    <row r="533" spans="1:28" ht="15" customHeight="1" x14ac:dyDescent="0.25">
      <c r="A533" s="58">
        <v>523</v>
      </c>
      <c r="B533" s="66" t="s">
        <v>3074</v>
      </c>
      <c r="C533" s="67" t="s">
        <v>3075</v>
      </c>
      <c r="D533" s="59" t="s">
        <v>3076</v>
      </c>
      <c r="E533" s="66" t="s">
        <v>3074</v>
      </c>
      <c r="F533" s="60" t="s">
        <v>3077</v>
      </c>
      <c r="G533" s="62"/>
      <c r="H533" s="61">
        <v>2005</v>
      </c>
      <c r="I533" s="60" t="s">
        <v>689</v>
      </c>
      <c r="J533" s="60" t="s">
        <v>699</v>
      </c>
      <c r="K533" s="60">
        <v>250</v>
      </c>
      <c r="L533" s="62"/>
      <c r="M533" s="60">
        <v>1</v>
      </c>
      <c r="N533" s="60">
        <v>1</v>
      </c>
      <c r="O533" s="63" t="s">
        <v>681</v>
      </c>
      <c r="P533" s="63" t="s">
        <v>980</v>
      </c>
      <c r="Q533" s="62"/>
      <c r="R533" s="62"/>
      <c r="S533" s="62"/>
      <c r="T533" s="62"/>
      <c r="U533" s="62"/>
      <c r="V533" s="62"/>
      <c r="W533" s="62"/>
      <c r="X533" s="63" t="s">
        <v>1235</v>
      </c>
      <c r="Y533" s="63" t="s">
        <v>1236</v>
      </c>
      <c r="Z533" s="62"/>
      <c r="AA533" s="62"/>
      <c r="AB533" s="60"/>
    </row>
    <row r="534" spans="1:28" ht="15" customHeight="1" x14ac:dyDescent="0.25">
      <c r="A534" s="58">
        <v>524</v>
      </c>
      <c r="B534" s="66" t="s">
        <v>497</v>
      </c>
      <c r="C534" s="67" t="s">
        <v>3078</v>
      </c>
      <c r="D534" s="59" t="s">
        <v>3079</v>
      </c>
      <c r="E534" s="66" t="s">
        <v>497</v>
      </c>
      <c r="F534" s="60" t="s">
        <v>3080</v>
      </c>
      <c r="G534" s="62"/>
      <c r="H534" s="61">
        <v>1973</v>
      </c>
      <c r="I534" s="60" t="s">
        <v>988</v>
      </c>
      <c r="J534" s="60" t="s">
        <v>680</v>
      </c>
      <c r="K534" s="60">
        <v>300</v>
      </c>
      <c r="L534" s="62"/>
      <c r="M534" s="60">
        <v>1</v>
      </c>
      <c r="N534" s="60">
        <v>1</v>
      </c>
      <c r="O534" s="63" t="s">
        <v>681</v>
      </c>
      <c r="P534" s="63" t="s">
        <v>3081</v>
      </c>
      <c r="Q534" s="62"/>
      <c r="R534" s="62"/>
      <c r="S534" s="62"/>
      <c r="T534" s="62"/>
      <c r="U534" s="62"/>
      <c r="V534" s="62"/>
      <c r="W534" s="62"/>
      <c r="X534" s="63" t="s">
        <v>3081</v>
      </c>
      <c r="Y534" s="62"/>
      <c r="Z534" s="62"/>
      <c r="AA534" s="62"/>
      <c r="AB534" s="60"/>
    </row>
    <row r="535" spans="1:28" ht="15" customHeight="1" x14ac:dyDescent="0.25">
      <c r="A535" s="58">
        <v>525</v>
      </c>
      <c r="B535" s="66" t="s">
        <v>503</v>
      </c>
      <c r="C535" s="67" t="s">
        <v>3082</v>
      </c>
      <c r="D535" s="59" t="s">
        <v>3083</v>
      </c>
      <c r="E535" s="66" t="s">
        <v>503</v>
      </c>
      <c r="F535" s="60" t="s">
        <v>3084</v>
      </c>
      <c r="G535" s="62"/>
      <c r="H535" s="61">
        <v>1974</v>
      </c>
      <c r="I535" s="60" t="s">
        <v>679</v>
      </c>
      <c r="J535" s="60" t="s">
        <v>680</v>
      </c>
      <c r="K535" s="60">
        <v>300</v>
      </c>
      <c r="L535" s="62"/>
      <c r="M535" s="60">
        <v>1</v>
      </c>
      <c r="N535" s="60">
        <v>1</v>
      </c>
      <c r="O535" s="63" t="s">
        <v>681</v>
      </c>
      <c r="P535" s="63" t="s">
        <v>989</v>
      </c>
      <c r="Q535" s="62"/>
      <c r="R535" s="62"/>
      <c r="S535" s="62"/>
      <c r="T535" s="62"/>
      <c r="U535" s="62"/>
      <c r="V535" s="62"/>
      <c r="W535" s="62"/>
      <c r="X535" s="63" t="s">
        <v>989</v>
      </c>
      <c r="Y535" s="62"/>
      <c r="Z535" s="62"/>
      <c r="AA535" s="62"/>
      <c r="AB535" s="60"/>
    </row>
    <row r="536" spans="1:28" ht="15" customHeight="1" x14ac:dyDescent="0.25">
      <c r="A536" s="58">
        <v>526</v>
      </c>
      <c r="B536" s="66" t="s">
        <v>3085</v>
      </c>
      <c r="C536" s="67" t="s">
        <v>3086</v>
      </c>
      <c r="D536" s="59" t="s">
        <v>3087</v>
      </c>
      <c r="E536" s="66" t="s">
        <v>3085</v>
      </c>
      <c r="F536" s="60" t="s">
        <v>3088</v>
      </c>
      <c r="G536" s="62"/>
      <c r="H536" s="61">
        <v>1971</v>
      </c>
      <c r="I536" s="60" t="s">
        <v>682</v>
      </c>
      <c r="J536" s="60" t="s">
        <v>710</v>
      </c>
      <c r="K536" s="60">
        <v>315</v>
      </c>
      <c r="L536" s="62"/>
      <c r="M536" s="60">
        <v>1</v>
      </c>
      <c r="N536" s="60">
        <v>1</v>
      </c>
      <c r="O536" s="63" t="s">
        <v>681</v>
      </c>
      <c r="P536" s="63" t="s">
        <v>996</v>
      </c>
      <c r="Q536" s="62"/>
      <c r="R536" s="62"/>
      <c r="S536" s="62"/>
      <c r="T536" s="62"/>
      <c r="U536" s="62"/>
      <c r="V536" s="62"/>
      <c r="W536" s="62"/>
      <c r="X536" s="63" t="s">
        <v>996</v>
      </c>
      <c r="Y536" s="62"/>
      <c r="Z536" s="62"/>
      <c r="AA536" s="62"/>
      <c r="AB536" s="60"/>
    </row>
    <row r="537" spans="1:28" ht="15" customHeight="1" x14ac:dyDescent="0.25">
      <c r="A537" s="58">
        <v>527</v>
      </c>
      <c r="B537" s="66" t="s">
        <v>506</v>
      </c>
      <c r="C537" s="67" t="s">
        <v>3089</v>
      </c>
      <c r="D537" s="59" t="s">
        <v>3090</v>
      </c>
      <c r="E537" s="66" t="s">
        <v>506</v>
      </c>
      <c r="F537" s="60" t="s">
        <v>3091</v>
      </c>
      <c r="G537" s="62"/>
      <c r="H537" s="61">
        <v>1976</v>
      </c>
      <c r="I537" s="60" t="s">
        <v>682</v>
      </c>
      <c r="J537" s="60" t="s">
        <v>710</v>
      </c>
      <c r="K537" s="60">
        <v>315</v>
      </c>
      <c r="L537" s="62"/>
      <c r="M537" s="60">
        <v>1</v>
      </c>
      <c r="N537" s="60">
        <v>1</v>
      </c>
      <c r="O537" s="63" t="s">
        <v>681</v>
      </c>
      <c r="P537" s="63" t="s">
        <v>996</v>
      </c>
      <c r="Q537" s="62"/>
      <c r="R537" s="62"/>
      <c r="S537" s="62"/>
      <c r="T537" s="62"/>
      <c r="U537" s="62"/>
      <c r="V537" s="62"/>
      <c r="W537" s="62"/>
      <c r="X537" s="63" t="s">
        <v>996</v>
      </c>
      <c r="Y537" s="62"/>
      <c r="Z537" s="62"/>
      <c r="AA537" s="62"/>
      <c r="AB537" s="60"/>
    </row>
    <row r="538" spans="1:28" ht="15" customHeight="1" x14ac:dyDescent="0.25">
      <c r="A538" s="58">
        <v>528</v>
      </c>
      <c r="B538" s="66" t="s">
        <v>499</v>
      </c>
      <c r="C538" s="67" t="s">
        <v>3092</v>
      </c>
      <c r="D538" s="59" t="s">
        <v>3093</v>
      </c>
      <c r="E538" s="66" t="s">
        <v>499</v>
      </c>
      <c r="F538" s="60" t="s">
        <v>3094</v>
      </c>
      <c r="G538" s="62"/>
      <c r="H538" s="61">
        <v>1971</v>
      </c>
      <c r="I538" s="60" t="s">
        <v>689</v>
      </c>
      <c r="J538" s="60" t="s">
        <v>710</v>
      </c>
      <c r="K538" s="60">
        <v>300</v>
      </c>
      <c r="L538" s="62"/>
      <c r="M538" s="60">
        <v>1</v>
      </c>
      <c r="N538" s="60">
        <v>1</v>
      </c>
      <c r="O538" s="63" t="s">
        <v>681</v>
      </c>
      <c r="P538" s="63" t="s">
        <v>989</v>
      </c>
      <c r="Q538" s="62"/>
      <c r="R538" s="62"/>
      <c r="S538" s="62"/>
      <c r="T538" s="62"/>
      <c r="U538" s="62"/>
      <c r="V538" s="62"/>
      <c r="W538" s="62"/>
      <c r="X538" s="63" t="s">
        <v>989</v>
      </c>
      <c r="Y538" s="62"/>
      <c r="Z538" s="62"/>
      <c r="AA538" s="62"/>
      <c r="AB538" s="60"/>
    </row>
    <row r="539" spans="1:28" ht="15" customHeight="1" x14ac:dyDescent="0.25">
      <c r="A539" s="58">
        <v>529</v>
      </c>
      <c r="B539" s="66" t="s">
        <v>3095</v>
      </c>
      <c r="C539" s="67" t="s">
        <v>3096</v>
      </c>
      <c r="D539" s="59" t="s">
        <v>3097</v>
      </c>
      <c r="E539" s="66" t="s">
        <v>3095</v>
      </c>
      <c r="F539" s="60" t="s">
        <v>3098</v>
      </c>
      <c r="G539" s="62"/>
      <c r="H539" s="61">
        <v>1973</v>
      </c>
      <c r="I539" s="60" t="s">
        <v>679</v>
      </c>
      <c r="J539" s="60" t="s">
        <v>680</v>
      </c>
      <c r="K539" s="60">
        <v>300</v>
      </c>
      <c r="L539" s="62"/>
      <c r="M539" s="60">
        <v>1</v>
      </c>
      <c r="N539" s="60">
        <v>1</v>
      </c>
      <c r="O539" s="63" t="s">
        <v>681</v>
      </c>
      <c r="P539" s="63" t="s">
        <v>989</v>
      </c>
      <c r="Q539" s="62"/>
      <c r="R539" s="62"/>
      <c r="S539" s="62"/>
      <c r="T539" s="62"/>
      <c r="U539" s="62"/>
      <c r="V539" s="62"/>
      <c r="W539" s="62"/>
      <c r="X539" s="63" t="s">
        <v>989</v>
      </c>
      <c r="Y539" s="62"/>
      <c r="Z539" s="62"/>
      <c r="AA539" s="62"/>
      <c r="AB539" s="60"/>
    </row>
    <row r="540" spans="1:28" ht="15" customHeight="1" x14ac:dyDescent="0.25">
      <c r="A540" s="58">
        <v>530</v>
      </c>
      <c r="B540" s="66" t="s">
        <v>515</v>
      </c>
      <c r="C540" s="67" t="s">
        <v>3099</v>
      </c>
      <c r="D540" s="59" t="s">
        <v>3100</v>
      </c>
      <c r="E540" s="66" t="s">
        <v>515</v>
      </c>
      <c r="F540" s="60" t="s">
        <v>3101</v>
      </c>
      <c r="G540" s="62"/>
      <c r="H540" s="61">
        <v>1976</v>
      </c>
      <c r="I540" s="60" t="s">
        <v>682</v>
      </c>
      <c r="J540" s="60" t="s">
        <v>680</v>
      </c>
      <c r="K540" s="60">
        <v>315</v>
      </c>
      <c r="L540" s="62"/>
      <c r="M540" s="60">
        <v>1</v>
      </c>
      <c r="N540" s="60">
        <v>1</v>
      </c>
      <c r="O540" s="63" t="s">
        <v>681</v>
      </c>
      <c r="P540" s="63" t="s">
        <v>996</v>
      </c>
      <c r="Q540" s="62"/>
      <c r="R540" s="62"/>
      <c r="S540" s="62"/>
      <c r="T540" s="62"/>
      <c r="U540" s="62"/>
      <c r="V540" s="62"/>
      <c r="W540" s="62"/>
      <c r="X540" s="63" t="s">
        <v>996</v>
      </c>
      <c r="Y540" s="62"/>
      <c r="Z540" s="62"/>
      <c r="AA540" s="62"/>
      <c r="AB540" s="60"/>
    </row>
    <row r="541" spans="1:28" ht="15" customHeight="1" x14ac:dyDescent="0.25">
      <c r="A541" s="58">
        <v>531</v>
      </c>
      <c r="B541" s="66" t="s">
        <v>516</v>
      </c>
      <c r="C541" s="67" t="s">
        <v>3102</v>
      </c>
      <c r="D541" s="59" t="s">
        <v>3103</v>
      </c>
      <c r="E541" s="66" t="s">
        <v>516</v>
      </c>
      <c r="F541" s="60" t="s">
        <v>3104</v>
      </c>
      <c r="G541" s="62"/>
      <c r="H541" s="61">
        <v>1976</v>
      </c>
      <c r="I541" s="60" t="s">
        <v>682</v>
      </c>
      <c r="J541" s="60" t="s">
        <v>680</v>
      </c>
      <c r="K541" s="60">
        <v>315</v>
      </c>
      <c r="L541" s="62"/>
      <c r="M541" s="60">
        <v>1</v>
      </c>
      <c r="N541" s="60">
        <v>1</v>
      </c>
      <c r="O541" s="63" t="s">
        <v>681</v>
      </c>
      <c r="P541" s="63" t="s">
        <v>996</v>
      </c>
      <c r="Q541" s="62"/>
      <c r="R541" s="62"/>
      <c r="S541" s="62"/>
      <c r="T541" s="62"/>
      <c r="U541" s="62"/>
      <c r="V541" s="62"/>
      <c r="W541" s="62"/>
      <c r="X541" s="63" t="s">
        <v>996</v>
      </c>
      <c r="Y541" s="62"/>
      <c r="Z541" s="62"/>
      <c r="AA541" s="62"/>
      <c r="AB541" s="60"/>
    </row>
    <row r="542" spans="1:28" ht="15" customHeight="1" x14ac:dyDescent="0.25">
      <c r="A542" s="58">
        <v>532</v>
      </c>
      <c r="B542" s="66" t="s">
        <v>511</v>
      </c>
      <c r="C542" s="67" t="s">
        <v>3105</v>
      </c>
      <c r="D542" s="59" t="s">
        <v>3106</v>
      </c>
      <c r="E542" s="66" t="s">
        <v>511</v>
      </c>
      <c r="F542" s="60" t="s">
        <v>3107</v>
      </c>
      <c r="G542" s="62"/>
      <c r="H542" s="61">
        <v>1976</v>
      </c>
      <c r="I542" s="60" t="s">
        <v>682</v>
      </c>
      <c r="J542" s="60" t="s">
        <v>680</v>
      </c>
      <c r="K542" s="60">
        <v>315</v>
      </c>
      <c r="L542" s="62"/>
      <c r="M542" s="60">
        <v>1</v>
      </c>
      <c r="N542" s="60">
        <v>1</v>
      </c>
      <c r="O542" s="63" t="s">
        <v>681</v>
      </c>
      <c r="P542" s="63" t="s">
        <v>996</v>
      </c>
      <c r="Q542" s="62"/>
      <c r="R542" s="62"/>
      <c r="S542" s="62"/>
      <c r="T542" s="62"/>
      <c r="U542" s="62"/>
      <c r="V542" s="62"/>
      <c r="W542" s="62"/>
      <c r="X542" s="63" t="s">
        <v>996</v>
      </c>
      <c r="Y542" s="62"/>
      <c r="Z542" s="62"/>
      <c r="AA542" s="62"/>
      <c r="AB542" s="60"/>
    </row>
    <row r="543" spans="1:28" ht="15" customHeight="1" x14ac:dyDescent="0.25">
      <c r="A543" s="58">
        <v>533</v>
      </c>
      <c r="B543" s="66" t="s">
        <v>509</v>
      </c>
      <c r="C543" s="67" t="s">
        <v>3108</v>
      </c>
      <c r="D543" s="59" t="s">
        <v>3109</v>
      </c>
      <c r="E543" s="66" t="s">
        <v>509</v>
      </c>
      <c r="F543" s="60" t="s">
        <v>3110</v>
      </c>
      <c r="G543" s="62"/>
      <c r="H543" s="61">
        <v>1976</v>
      </c>
      <c r="I543" s="60" t="s">
        <v>682</v>
      </c>
      <c r="J543" s="60" t="s">
        <v>680</v>
      </c>
      <c r="K543" s="60">
        <v>315</v>
      </c>
      <c r="L543" s="62"/>
      <c r="M543" s="60">
        <v>1</v>
      </c>
      <c r="N543" s="60">
        <v>1</v>
      </c>
      <c r="O543" s="63" t="s">
        <v>681</v>
      </c>
      <c r="P543" s="63" t="s">
        <v>996</v>
      </c>
      <c r="Q543" s="62"/>
      <c r="R543" s="62"/>
      <c r="S543" s="62"/>
      <c r="T543" s="62"/>
      <c r="U543" s="62"/>
      <c r="V543" s="62"/>
      <c r="W543" s="62"/>
      <c r="X543" s="63" t="s">
        <v>996</v>
      </c>
      <c r="Y543" s="62"/>
      <c r="Z543" s="62"/>
      <c r="AA543" s="62"/>
      <c r="AB543" s="60"/>
    </row>
    <row r="544" spans="1:28" ht="15" customHeight="1" x14ac:dyDescent="0.25">
      <c r="A544" s="58">
        <v>534</v>
      </c>
      <c r="B544" s="66" t="s">
        <v>3111</v>
      </c>
      <c r="C544" s="67" t="s">
        <v>3112</v>
      </c>
      <c r="D544" s="59" t="s">
        <v>3113</v>
      </c>
      <c r="E544" s="66" t="s">
        <v>3111</v>
      </c>
      <c r="F544" s="60" t="s">
        <v>3114</v>
      </c>
      <c r="G544" s="62"/>
      <c r="H544" s="61">
        <v>2010</v>
      </c>
      <c r="I544" s="60" t="s">
        <v>689</v>
      </c>
      <c r="J544" s="60" t="s">
        <v>699</v>
      </c>
      <c r="K544" s="60">
        <v>160</v>
      </c>
      <c r="L544" s="62"/>
      <c r="M544" s="60">
        <v>1</v>
      </c>
      <c r="N544" s="60">
        <v>1</v>
      </c>
      <c r="O544" s="63" t="s">
        <v>681</v>
      </c>
      <c r="P544" s="63" t="s">
        <v>1534</v>
      </c>
      <c r="Q544" s="62"/>
      <c r="R544" s="62"/>
      <c r="S544" s="62"/>
      <c r="T544" s="62"/>
      <c r="U544" s="62"/>
      <c r="V544" s="62"/>
      <c r="W544" s="62"/>
      <c r="X544" s="63" t="s">
        <v>1534</v>
      </c>
      <c r="Y544" s="62"/>
      <c r="Z544" s="62"/>
      <c r="AA544" s="62"/>
      <c r="AB544" s="60"/>
    </row>
    <row r="545" spans="1:28" ht="15" customHeight="1" x14ac:dyDescent="0.25">
      <c r="A545" s="58">
        <v>535</v>
      </c>
      <c r="B545" s="66" t="s">
        <v>3115</v>
      </c>
      <c r="C545" s="67" t="s">
        <v>3116</v>
      </c>
      <c r="D545" s="59" t="s">
        <v>3117</v>
      </c>
      <c r="E545" s="66" t="s">
        <v>3115</v>
      </c>
      <c r="F545" s="60" t="s">
        <v>3118</v>
      </c>
      <c r="G545" s="62"/>
      <c r="H545" s="61">
        <v>1976</v>
      </c>
      <c r="I545" s="60" t="s">
        <v>682</v>
      </c>
      <c r="J545" s="60" t="s">
        <v>710</v>
      </c>
      <c r="K545" s="60">
        <v>200</v>
      </c>
      <c r="L545" s="62"/>
      <c r="M545" s="60">
        <v>1</v>
      </c>
      <c r="N545" s="60">
        <v>1</v>
      </c>
      <c r="O545" s="63" t="s">
        <v>681</v>
      </c>
      <c r="P545" s="63" t="s">
        <v>3119</v>
      </c>
      <c r="Q545" s="62"/>
      <c r="R545" s="62"/>
      <c r="S545" s="62"/>
      <c r="T545" s="62"/>
      <c r="U545" s="62"/>
      <c r="V545" s="62"/>
      <c r="W545" s="62"/>
      <c r="X545" s="63" t="s">
        <v>3119</v>
      </c>
      <c r="Y545" s="62"/>
      <c r="Z545" s="62"/>
      <c r="AA545" s="62"/>
      <c r="AB545" s="60"/>
    </row>
    <row r="546" spans="1:28" ht="15" customHeight="1" x14ac:dyDescent="0.25">
      <c r="A546" s="58">
        <v>536</v>
      </c>
      <c r="B546" s="66" t="s">
        <v>467</v>
      </c>
      <c r="C546" s="67" t="s">
        <v>3120</v>
      </c>
      <c r="D546" s="59" t="s">
        <v>3121</v>
      </c>
      <c r="E546" s="66" t="s">
        <v>467</v>
      </c>
      <c r="F546" s="60" t="s">
        <v>3122</v>
      </c>
      <c r="G546" s="62"/>
      <c r="H546" s="61">
        <v>1970</v>
      </c>
      <c r="I546" s="60" t="s">
        <v>682</v>
      </c>
      <c r="J546" s="60" t="s">
        <v>680</v>
      </c>
      <c r="K546" s="60">
        <v>200</v>
      </c>
      <c r="L546" s="62"/>
      <c r="M546" s="60">
        <v>1</v>
      </c>
      <c r="N546" s="60">
        <v>1</v>
      </c>
      <c r="O546" s="63" t="s">
        <v>681</v>
      </c>
      <c r="P546" s="63" t="s">
        <v>1008</v>
      </c>
      <c r="Q546" s="62"/>
      <c r="R546" s="62"/>
      <c r="S546" s="62"/>
      <c r="T546" s="62"/>
      <c r="U546" s="62"/>
      <c r="V546" s="62"/>
      <c r="W546" s="62"/>
      <c r="X546" s="63" t="s">
        <v>1008</v>
      </c>
      <c r="Y546" s="62"/>
      <c r="Z546" s="62"/>
      <c r="AA546" s="62"/>
      <c r="AB546" s="60"/>
    </row>
    <row r="547" spans="1:28" ht="15" customHeight="1" x14ac:dyDescent="0.25">
      <c r="A547" s="58">
        <v>537</v>
      </c>
      <c r="B547" s="66" t="s">
        <v>3123</v>
      </c>
      <c r="C547" s="67" t="s">
        <v>3124</v>
      </c>
      <c r="D547" s="59" t="s">
        <v>3125</v>
      </c>
      <c r="E547" s="66" t="s">
        <v>3123</v>
      </c>
      <c r="F547" s="60" t="s">
        <v>3126</v>
      </c>
      <c r="G547" s="62"/>
      <c r="H547" s="61">
        <v>1973</v>
      </c>
      <c r="I547" s="60" t="s">
        <v>679</v>
      </c>
      <c r="J547" s="60" t="s">
        <v>687</v>
      </c>
      <c r="K547" s="60">
        <v>225</v>
      </c>
      <c r="L547" s="62"/>
      <c r="M547" s="60">
        <v>1</v>
      </c>
      <c r="N547" s="60">
        <v>1</v>
      </c>
      <c r="O547" s="63" t="s">
        <v>681</v>
      </c>
      <c r="P547" s="63" t="s">
        <v>3127</v>
      </c>
      <c r="Q547" s="62"/>
      <c r="R547" s="62"/>
      <c r="S547" s="62"/>
      <c r="T547" s="62"/>
      <c r="U547" s="62"/>
      <c r="V547" s="62"/>
      <c r="W547" s="62"/>
      <c r="X547" s="63" t="s">
        <v>3127</v>
      </c>
      <c r="Y547" s="62"/>
      <c r="Z547" s="62"/>
      <c r="AA547" s="62"/>
      <c r="AB547" s="60"/>
    </row>
    <row r="548" spans="1:28" ht="15" customHeight="1" x14ac:dyDescent="0.25">
      <c r="A548" s="58">
        <v>538</v>
      </c>
      <c r="B548" s="66" t="s">
        <v>494</v>
      </c>
      <c r="C548" s="67" t="s">
        <v>3128</v>
      </c>
      <c r="D548" s="59" t="s">
        <v>3129</v>
      </c>
      <c r="E548" s="66" t="s">
        <v>494</v>
      </c>
      <c r="F548" s="60" t="s">
        <v>3130</v>
      </c>
      <c r="G548" s="62"/>
      <c r="H548" s="61">
        <v>1976</v>
      </c>
      <c r="I548" s="60" t="s">
        <v>682</v>
      </c>
      <c r="J548" s="60" t="s">
        <v>680</v>
      </c>
      <c r="K548" s="60">
        <v>250</v>
      </c>
      <c r="L548" s="62"/>
      <c r="M548" s="60">
        <v>1</v>
      </c>
      <c r="N548" s="60">
        <v>1</v>
      </c>
      <c r="O548" s="63" t="s">
        <v>681</v>
      </c>
      <c r="P548" s="63" t="s">
        <v>3131</v>
      </c>
      <c r="Q548" s="62"/>
      <c r="R548" s="62"/>
      <c r="S548" s="62"/>
      <c r="T548" s="62"/>
      <c r="U548" s="62"/>
      <c r="V548" s="62"/>
      <c r="W548" s="62"/>
      <c r="X548" s="63" t="s">
        <v>3131</v>
      </c>
      <c r="Y548" s="62"/>
      <c r="Z548" s="62"/>
      <c r="AA548" s="62"/>
      <c r="AB548" s="60"/>
    </row>
    <row r="549" spans="1:28" ht="15" customHeight="1" x14ac:dyDescent="0.25">
      <c r="A549" s="58">
        <v>539</v>
      </c>
      <c r="B549" s="66" t="s">
        <v>490</v>
      </c>
      <c r="C549" s="67" t="s">
        <v>3132</v>
      </c>
      <c r="D549" s="59" t="s">
        <v>3133</v>
      </c>
      <c r="E549" s="66" t="s">
        <v>490</v>
      </c>
      <c r="F549" s="60" t="s">
        <v>3134</v>
      </c>
      <c r="G549" s="62"/>
      <c r="H549" s="61">
        <v>1976</v>
      </c>
      <c r="I549" s="60" t="s">
        <v>682</v>
      </c>
      <c r="J549" s="60" t="s">
        <v>710</v>
      </c>
      <c r="K549" s="60">
        <v>250</v>
      </c>
      <c r="L549" s="62"/>
      <c r="M549" s="60">
        <v>1</v>
      </c>
      <c r="N549" s="60">
        <v>1</v>
      </c>
      <c r="O549" s="63" t="s">
        <v>681</v>
      </c>
      <c r="P549" s="63" t="s">
        <v>980</v>
      </c>
      <c r="Q549" s="62"/>
      <c r="R549" s="62"/>
      <c r="S549" s="62"/>
      <c r="T549" s="62"/>
      <c r="U549" s="62"/>
      <c r="V549" s="62"/>
      <c r="W549" s="62"/>
      <c r="X549" s="63" t="s">
        <v>980</v>
      </c>
      <c r="Y549" s="62"/>
      <c r="Z549" s="62"/>
      <c r="AA549" s="62"/>
      <c r="AB549" s="60"/>
    </row>
    <row r="550" spans="1:28" ht="15" customHeight="1" x14ac:dyDescent="0.25">
      <c r="A550" s="58">
        <v>540</v>
      </c>
      <c r="B550" s="66" t="s">
        <v>491</v>
      </c>
      <c r="C550" s="67" t="s">
        <v>3135</v>
      </c>
      <c r="D550" s="59" t="s">
        <v>3136</v>
      </c>
      <c r="E550" s="66" t="s">
        <v>491</v>
      </c>
      <c r="F550" s="60" t="s">
        <v>3137</v>
      </c>
      <c r="G550" s="62"/>
      <c r="H550" s="61">
        <v>1957</v>
      </c>
      <c r="I550" s="60" t="s">
        <v>682</v>
      </c>
      <c r="J550" s="60" t="s">
        <v>680</v>
      </c>
      <c r="K550" s="60">
        <v>250</v>
      </c>
      <c r="L550" s="62"/>
      <c r="M550" s="60">
        <v>1</v>
      </c>
      <c r="N550" s="60">
        <v>1</v>
      </c>
      <c r="O550" s="63" t="s">
        <v>681</v>
      </c>
      <c r="P550" s="63" t="s">
        <v>3131</v>
      </c>
      <c r="Q550" s="62"/>
      <c r="R550" s="62"/>
      <c r="S550" s="62"/>
      <c r="T550" s="62"/>
      <c r="U550" s="62"/>
      <c r="V550" s="62"/>
      <c r="W550" s="62"/>
      <c r="X550" s="63" t="s">
        <v>3131</v>
      </c>
      <c r="Y550" s="62"/>
      <c r="Z550" s="62"/>
      <c r="AA550" s="62"/>
      <c r="AB550" s="60"/>
    </row>
    <row r="551" spans="1:28" ht="15" customHeight="1" x14ac:dyDescent="0.25">
      <c r="A551" s="58">
        <v>541</v>
      </c>
      <c r="B551" s="66" t="s">
        <v>3138</v>
      </c>
      <c r="C551" s="67" t="s">
        <v>3139</v>
      </c>
      <c r="D551" s="59" t="s">
        <v>3140</v>
      </c>
      <c r="E551" s="66" t="s">
        <v>3138</v>
      </c>
      <c r="F551" s="60" t="s">
        <v>3141</v>
      </c>
      <c r="G551" s="62"/>
      <c r="H551" s="61">
        <v>2006</v>
      </c>
      <c r="I551" s="60" t="s">
        <v>689</v>
      </c>
      <c r="J551" s="60" t="s">
        <v>699</v>
      </c>
      <c r="K551" s="60">
        <v>250</v>
      </c>
      <c r="L551" s="62"/>
      <c r="M551" s="60">
        <v>1</v>
      </c>
      <c r="N551" s="60">
        <v>1</v>
      </c>
      <c r="O551" s="63" t="s">
        <v>681</v>
      </c>
      <c r="P551" s="63" t="s">
        <v>980</v>
      </c>
      <c r="Q551" s="63" t="s">
        <v>3142</v>
      </c>
      <c r="R551" s="62"/>
      <c r="S551" s="62"/>
      <c r="T551" s="62"/>
      <c r="U551" s="62"/>
      <c r="V551" s="62"/>
      <c r="W551" s="62"/>
      <c r="X551" s="63" t="s">
        <v>980</v>
      </c>
      <c r="Y551" s="62"/>
      <c r="Z551" s="62"/>
      <c r="AA551" s="62"/>
      <c r="AB551" s="60"/>
    </row>
    <row r="552" spans="1:28" ht="15" customHeight="1" x14ac:dyDescent="0.25">
      <c r="A552" s="58">
        <v>542</v>
      </c>
      <c r="B552" s="66" t="s">
        <v>3143</v>
      </c>
      <c r="C552" s="67" t="s">
        <v>3144</v>
      </c>
      <c r="D552" s="59" t="s">
        <v>3145</v>
      </c>
      <c r="E552" s="66" t="s">
        <v>3143</v>
      </c>
      <c r="F552" s="60" t="s">
        <v>3146</v>
      </c>
      <c r="G552" s="62"/>
      <c r="H552" s="61">
        <v>1973</v>
      </c>
      <c r="I552" s="60" t="s">
        <v>679</v>
      </c>
      <c r="J552" s="60" t="s">
        <v>680</v>
      </c>
      <c r="K552" s="60">
        <v>300</v>
      </c>
      <c r="L552" s="62"/>
      <c r="M552" s="60">
        <v>1</v>
      </c>
      <c r="N552" s="60">
        <v>1</v>
      </c>
      <c r="O552" s="63" t="s">
        <v>681</v>
      </c>
      <c r="P552" s="63" t="s">
        <v>989</v>
      </c>
      <c r="Q552" s="62"/>
      <c r="R552" s="62"/>
      <c r="S552" s="62"/>
      <c r="T552" s="62"/>
      <c r="U552" s="62"/>
      <c r="V552" s="62"/>
      <c r="W552" s="62"/>
      <c r="X552" s="63" t="s">
        <v>989</v>
      </c>
      <c r="Y552" s="62"/>
      <c r="Z552" s="62"/>
      <c r="AA552" s="62"/>
      <c r="AB552" s="60"/>
    </row>
    <row r="553" spans="1:28" ht="15" customHeight="1" x14ac:dyDescent="0.25">
      <c r="A553" s="58">
        <v>543</v>
      </c>
      <c r="B553" s="66" t="s">
        <v>3147</v>
      </c>
      <c r="C553" s="67" t="s">
        <v>3148</v>
      </c>
      <c r="D553" s="59" t="s">
        <v>3149</v>
      </c>
      <c r="E553" s="66" t="s">
        <v>3147</v>
      </c>
      <c r="F553" s="60" t="s">
        <v>3150</v>
      </c>
      <c r="G553" s="62"/>
      <c r="H553" s="61">
        <v>1997</v>
      </c>
      <c r="I553" s="60" t="s">
        <v>689</v>
      </c>
      <c r="J553" s="60" t="s">
        <v>699</v>
      </c>
      <c r="K553" s="60">
        <v>320</v>
      </c>
      <c r="L553" s="62"/>
      <c r="M553" s="60">
        <v>1</v>
      </c>
      <c r="N553" s="60">
        <v>1</v>
      </c>
      <c r="O553" s="63" t="s">
        <v>681</v>
      </c>
      <c r="P553" s="63" t="s">
        <v>970</v>
      </c>
      <c r="Q553" s="62"/>
      <c r="R553" s="62"/>
      <c r="S553" s="62"/>
      <c r="T553" s="62"/>
      <c r="U553" s="62"/>
      <c r="V553" s="62"/>
      <c r="W553" s="62"/>
      <c r="X553" s="63" t="s">
        <v>3151</v>
      </c>
      <c r="Y553" s="63" t="s">
        <v>3152</v>
      </c>
      <c r="Z553" s="62"/>
      <c r="AA553" s="62"/>
      <c r="AB553" s="60"/>
    </row>
    <row r="554" spans="1:28" ht="15" customHeight="1" x14ac:dyDescent="0.25">
      <c r="A554" s="58">
        <v>544</v>
      </c>
      <c r="B554" s="66" t="s">
        <v>3153</v>
      </c>
      <c r="C554" s="67" t="s">
        <v>3154</v>
      </c>
      <c r="D554" s="59" t="s">
        <v>3155</v>
      </c>
      <c r="E554" s="66" t="s">
        <v>3153</v>
      </c>
      <c r="F554" s="60" t="s">
        <v>3156</v>
      </c>
      <c r="G554" s="62"/>
      <c r="H554" s="61">
        <v>1976</v>
      </c>
      <c r="I554" s="60" t="s">
        <v>682</v>
      </c>
      <c r="J554" s="60" t="s">
        <v>699</v>
      </c>
      <c r="K554" s="60">
        <v>315</v>
      </c>
      <c r="L554" s="62"/>
      <c r="M554" s="60">
        <v>1</v>
      </c>
      <c r="N554" s="60">
        <v>1</v>
      </c>
      <c r="O554" s="63" t="s">
        <v>681</v>
      </c>
      <c r="P554" s="63" t="s">
        <v>996</v>
      </c>
      <c r="Q554" s="62"/>
      <c r="R554" s="62"/>
      <c r="S554" s="62"/>
      <c r="T554" s="62"/>
      <c r="U554" s="62"/>
      <c r="V554" s="62"/>
      <c r="W554" s="62"/>
      <c r="X554" s="63" t="s">
        <v>996</v>
      </c>
      <c r="Y554" s="62"/>
      <c r="Z554" s="62"/>
      <c r="AA554" s="62"/>
      <c r="AB554" s="60"/>
    </row>
    <row r="555" spans="1:28" ht="15" customHeight="1" x14ac:dyDescent="0.25">
      <c r="A555" s="58">
        <v>545</v>
      </c>
      <c r="B555" s="66" t="s">
        <v>3157</v>
      </c>
      <c r="C555" s="67" t="s">
        <v>3158</v>
      </c>
      <c r="D555" s="59" t="s">
        <v>3159</v>
      </c>
      <c r="E555" s="66" t="s">
        <v>3157</v>
      </c>
      <c r="F555" s="60" t="s">
        <v>3160</v>
      </c>
      <c r="G555" s="62"/>
      <c r="H555" s="61">
        <v>1976</v>
      </c>
      <c r="I555" s="60" t="s">
        <v>682</v>
      </c>
      <c r="J555" s="60" t="s">
        <v>699</v>
      </c>
      <c r="K555" s="60">
        <v>315</v>
      </c>
      <c r="L555" s="62"/>
      <c r="M555" s="60">
        <v>1</v>
      </c>
      <c r="N555" s="60">
        <v>1</v>
      </c>
      <c r="O555" s="63" t="s">
        <v>681</v>
      </c>
      <c r="P555" s="63" t="s">
        <v>996</v>
      </c>
      <c r="Q555" s="62"/>
      <c r="R555" s="62"/>
      <c r="S555" s="62"/>
      <c r="T555" s="62"/>
      <c r="U555" s="62"/>
      <c r="V555" s="62"/>
      <c r="W555" s="62"/>
      <c r="X555" s="63" t="s">
        <v>996</v>
      </c>
      <c r="Y555" s="62"/>
      <c r="Z555" s="62"/>
      <c r="AA555" s="62"/>
      <c r="AB555" s="60"/>
    </row>
    <row r="556" spans="1:28" ht="15" customHeight="1" x14ac:dyDescent="0.25">
      <c r="A556" s="58">
        <v>546</v>
      </c>
      <c r="B556" s="66" t="s">
        <v>3161</v>
      </c>
      <c r="C556" s="67" t="s">
        <v>3162</v>
      </c>
      <c r="D556" s="59" t="s">
        <v>3163</v>
      </c>
      <c r="E556" s="66" t="s">
        <v>3161</v>
      </c>
      <c r="F556" s="60" t="s">
        <v>3164</v>
      </c>
      <c r="G556" s="62"/>
      <c r="H556" s="61">
        <v>1976</v>
      </c>
      <c r="I556" s="60" t="s">
        <v>689</v>
      </c>
      <c r="J556" s="60" t="s">
        <v>699</v>
      </c>
      <c r="K556" s="60">
        <v>300</v>
      </c>
      <c r="L556" s="62"/>
      <c r="M556" s="60">
        <v>1</v>
      </c>
      <c r="N556" s="60">
        <v>1</v>
      </c>
      <c r="O556" s="63" t="s">
        <v>681</v>
      </c>
      <c r="P556" s="63" t="s">
        <v>970</v>
      </c>
      <c r="Q556" s="62"/>
      <c r="R556" s="62"/>
      <c r="S556" s="62"/>
      <c r="T556" s="62"/>
      <c r="U556" s="62"/>
      <c r="V556" s="62"/>
      <c r="W556" s="62"/>
      <c r="X556" s="63" t="s">
        <v>970</v>
      </c>
      <c r="Y556" s="62"/>
      <c r="Z556" s="62"/>
      <c r="AA556" s="62"/>
      <c r="AB556" s="60"/>
    </row>
    <row r="557" spans="1:28" ht="15" customHeight="1" x14ac:dyDescent="0.25">
      <c r="A557" s="58">
        <v>547</v>
      </c>
      <c r="B557" s="66" t="s">
        <v>530</v>
      </c>
      <c r="C557" s="67" t="s">
        <v>3165</v>
      </c>
      <c r="D557" s="59" t="s">
        <v>3166</v>
      </c>
      <c r="E557" s="66" t="s">
        <v>530</v>
      </c>
      <c r="F557" s="60" t="s">
        <v>3167</v>
      </c>
      <c r="G557" s="62"/>
      <c r="H557" s="61">
        <v>1971</v>
      </c>
      <c r="I557" s="60" t="s">
        <v>988</v>
      </c>
      <c r="J557" s="60" t="s">
        <v>680</v>
      </c>
      <c r="K557" s="60">
        <v>500</v>
      </c>
      <c r="L557" s="62"/>
      <c r="M557" s="60">
        <v>1</v>
      </c>
      <c r="N557" s="60">
        <v>1</v>
      </c>
      <c r="O557" s="63" t="s">
        <v>681</v>
      </c>
      <c r="P557" s="63" t="s">
        <v>1069</v>
      </c>
      <c r="Q557" s="62"/>
      <c r="R557" s="62"/>
      <c r="S557" s="62"/>
      <c r="T557" s="62"/>
      <c r="U557" s="62"/>
      <c r="V557" s="62"/>
      <c r="W557" s="62"/>
      <c r="X557" s="63" t="s">
        <v>1069</v>
      </c>
      <c r="Y557" s="62"/>
      <c r="Z557" s="62"/>
      <c r="AA557" s="62"/>
      <c r="AB557" s="60"/>
    </row>
    <row r="558" spans="1:28" ht="15" customHeight="1" x14ac:dyDescent="0.25">
      <c r="A558" s="58">
        <v>548</v>
      </c>
      <c r="B558" s="66" t="s">
        <v>3168</v>
      </c>
      <c r="C558" s="67" t="s">
        <v>3169</v>
      </c>
      <c r="D558" s="59" t="s">
        <v>3170</v>
      </c>
      <c r="E558" s="66" t="s">
        <v>3168</v>
      </c>
      <c r="F558" s="60" t="s">
        <v>3171</v>
      </c>
      <c r="G558" s="62"/>
      <c r="H558" s="61">
        <v>2013</v>
      </c>
      <c r="I558" s="60" t="s">
        <v>689</v>
      </c>
      <c r="J558" s="60" t="s">
        <v>699</v>
      </c>
      <c r="K558" s="60">
        <v>50</v>
      </c>
      <c r="L558" s="62"/>
      <c r="M558" s="60">
        <v>1</v>
      </c>
      <c r="N558" s="60">
        <v>1</v>
      </c>
      <c r="O558" s="63" t="s">
        <v>681</v>
      </c>
      <c r="P558" s="63" t="s">
        <v>1383</v>
      </c>
      <c r="Q558" s="63" t="s">
        <v>3172</v>
      </c>
      <c r="R558" s="62"/>
      <c r="S558" s="62"/>
      <c r="T558" s="62"/>
      <c r="U558" s="62"/>
      <c r="V558" s="62"/>
      <c r="W558" s="62"/>
      <c r="X558" s="62"/>
      <c r="Y558" s="62"/>
      <c r="Z558" s="62"/>
      <c r="AA558" s="62"/>
      <c r="AB558" s="63" t="s">
        <v>1385</v>
      </c>
    </row>
    <row r="559" spans="1:28" ht="15" customHeight="1" x14ac:dyDescent="0.25">
      <c r="A559" s="58">
        <v>549</v>
      </c>
      <c r="B559" s="66" t="s">
        <v>73</v>
      </c>
      <c r="C559" s="67" t="s">
        <v>3173</v>
      </c>
      <c r="D559" s="59" t="s">
        <v>3174</v>
      </c>
      <c r="E559" s="66" t="s">
        <v>73</v>
      </c>
      <c r="F559" s="60" t="s">
        <v>3175</v>
      </c>
      <c r="G559" s="62"/>
      <c r="H559" s="61">
        <v>2014</v>
      </c>
      <c r="I559" s="60" t="s">
        <v>689</v>
      </c>
      <c r="J559" s="60" t="s">
        <v>699</v>
      </c>
      <c r="K559" s="60">
        <v>50</v>
      </c>
      <c r="L559" s="62"/>
      <c r="M559" s="60">
        <v>1</v>
      </c>
      <c r="N559" s="60">
        <v>1</v>
      </c>
      <c r="O559" s="63" t="s">
        <v>681</v>
      </c>
      <c r="P559" s="63" t="s">
        <v>3176</v>
      </c>
      <c r="Q559" s="63" t="s">
        <v>3177</v>
      </c>
      <c r="R559" s="62"/>
      <c r="S559" s="62"/>
      <c r="T559" s="62"/>
      <c r="U559" s="62"/>
      <c r="V559" s="62"/>
      <c r="W559" s="62"/>
      <c r="X559" s="63" t="s">
        <v>3176</v>
      </c>
      <c r="Y559" s="62"/>
      <c r="Z559" s="62"/>
      <c r="AA559" s="62"/>
      <c r="AB559" s="60"/>
    </row>
    <row r="560" spans="1:28" ht="15" customHeight="1" x14ac:dyDescent="0.25">
      <c r="A560" s="58">
        <v>550</v>
      </c>
      <c r="B560" s="66" t="s">
        <v>3178</v>
      </c>
      <c r="C560" s="67" t="s">
        <v>3179</v>
      </c>
      <c r="D560" s="59" t="s">
        <v>3180</v>
      </c>
      <c r="E560" s="66" t="s">
        <v>3178</v>
      </c>
      <c r="F560" s="60" t="s">
        <v>3181</v>
      </c>
      <c r="G560" s="62"/>
      <c r="H560" s="61">
        <v>1974</v>
      </c>
      <c r="I560" s="60" t="s">
        <v>679</v>
      </c>
      <c r="J560" s="60" t="s">
        <v>699</v>
      </c>
      <c r="K560" s="60">
        <v>50</v>
      </c>
      <c r="L560" s="62"/>
      <c r="M560" s="60">
        <v>1</v>
      </c>
      <c r="N560" s="60">
        <v>1</v>
      </c>
      <c r="O560" s="63" t="s">
        <v>681</v>
      </c>
      <c r="P560" s="63" t="s">
        <v>788</v>
      </c>
      <c r="Q560" s="62"/>
      <c r="R560" s="62"/>
      <c r="S560" s="62"/>
      <c r="T560" s="62"/>
      <c r="U560" s="62"/>
      <c r="V560" s="62"/>
      <c r="W560" s="62"/>
      <c r="X560" s="63" t="s">
        <v>788</v>
      </c>
      <c r="Y560" s="62"/>
      <c r="Z560" s="62"/>
      <c r="AA560" s="62"/>
      <c r="AB560" s="60"/>
    </row>
    <row r="561" spans="1:28" ht="15" customHeight="1" x14ac:dyDescent="0.25">
      <c r="A561" s="58">
        <v>551</v>
      </c>
      <c r="B561" s="66" t="s">
        <v>3182</v>
      </c>
      <c r="C561" s="67" t="s">
        <v>3183</v>
      </c>
      <c r="D561" s="59" t="s">
        <v>3184</v>
      </c>
      <c r="E561" s="66" t="s">
        <v>3182</v>
      </c>
      <c r="F561" s="60" t="s">
        <v>3185</v>
      </c>
      <c r="G561" s="62"/>
      <c r="H561" s="61">
        <v>2013</v>
      </c>
      <c r="I561" s="60" t="s">
        <v>689</v>
      </c>
      <c r="J561" s="60" t="s">
        <v>699</v>
      </c>
      <c r="K561" s="60">
        <v>50</v>
      </c>
      <c r="L561" s="62"/>
      <c r="M561" s="60">
        <v>1</v>
      </c>
      <c r="N561" s="60">
        <v>1</v>
      </c>
      <c r="O561" s="63" t="s">
        <v>681</v>
      </c>
      <c r="P561" s="63" t="s">
        <v>1687</v>
      </c>
      <c r="Q561" s="63" t="s">
        <v>3186</v>
      </c>
      <c r="R561" s="62"/>
      <c r="S561" s="62"/>
      <c r="T561" s="62"/>
      <c r="U561" s="62"/>
      <c r="V561" s="62"/>
      <c r="W561" s="62"/>
      <c r="X561" s="63" t="s">
        <v>1687</v>
      </c>
      <c r="Y561" s="62"/>
      <c r="Z561" s="62"/>
      <c r="AA561" s="62"/>
      <c r="AB561" s="60"/>
    </row>
    <row r="562" spans="1:28" ht="15" customHeight="1" x14ac:dyDescent="0.25">
      <c r="A562" s="58">
        <v>552</v>
      </c>
      <c r="B562" s="66" t="s">
        <v>353</v>
      </c>
      <c r="C562" s="67" t="s">
        <v>3187</v>
      </c>
      <c r="D562" s="59" t="s">
        <v>3188</v>
      </c>
      <c r="E562" s="66" t="s">
        <v>353</v>
      </c>
      <c r="F562" s="60" t="s">
        <v>3189</v>
      </c>
      <c r="G562" s="62"/>
      <c r="H562" s="61">
        <v>1997</v>
      </c>
      <c r="I562" s="60" t="s">
        <v>689</v>
      </c>
      <c r="J562" s="60" t="s">
        <v>680</v>
      </c>
      <c r="K562" s="60">
        <v>50</v>
      </c>
      <c r="L562" s="62"/>
      <c r="M562" s="60">
        <v>1</v>
      </c>
      <c r="N562" s="60">
        <v>1</v>
      </c>
      <c r="O562" s="63" t="s">
        <v>681</v>
      </c>
      <c r="P562" s="63" t="s">
        <v>788</v>
      </c>
      <c r="Q562" s="62"/>
      <c r="R562" s="62"/>
      <c r="S562" s="62"/>
      <c r="T562" s="62"/>
      <c r="U562" s="62"/>
      <c r="V562" s="62"/>
      <c r="W562" s="62"/>
      <c r="X562" s="63" t="s">
        <v>788</v>
      </c>
      <c r="Y562" s="62"/>
      <c r="Z562" s="62"/>
      <c r="AA562" s="62"/>
      <c r="AB562" s="60"/>
    </row>
    <row r="563" spans="1:28" ht="15" customHeight="1" x14ac:dyDescent="0.25">
      <c r="A563" s="58">
        <v>553</v>
      </c>
      <c r="B563" s="66" t="s">
        <v>354</v>
      </c>
      <c r="C563" s="67" t="s">
        <v>3190</v>
      </c>
      <c r="D563" s="59" t="s">
        <v>3191</v>
      </c>
      <c r="E563" s="66" t="s">
        <v>354</v>
      </c>
      <c r="F563" s="60" t="s">
        <v>3192</v>
      </c>
      <c r="G563" s="62"/>
      <c r="H563" s="61">
        <v>1997</v>
      </c>
      <c r="I563" s="60" t="s">
        <v>689</v>
      </c>
      <c r="J563" s="60" t="s">
        <v>680</v>
      </c>
      <c r="K563" s="60">
        <v>50</v>
      </c>
      <c r="L563" s="62"/>
      <c r="M563" s="60">
        <v>1</v>
      </c>
      <c r="N563" s="60">
        <v>1</v>
      </c>
      <c r="O563" s="63" t="s">
        <v>681</v>
      </c>
      <c r="P563" s="63" t="s">
        <v>788</v>
      </c>
      <c r="Q563" s="62"/>
      <c r="R563" s="62"/>
      <c r="S563" s="62"/>
      <c r="T563" s="62"/>
      <c r="U563" s="62"/>
      <c r="V563" s="62"/>
      <c r="W563" s="62"/>
      <c r="X563" s="63" t="s">
        <v>788</v>
      </c>
      <c r="Y563" s="62"/>
      <c r="Z563" s="62"/>
      <c r="AA563" s="62"/>
      <c r="AB563" s="60"/>
    </row>
    <row r="564" spans="1:28" ht="15" customHeight="1" x14ac:dyDescent="0.25">
      <c r="A564" s="58">
        <v>554</v>
      </c>
      <c r="B564" s="66" t="s">
        <v>3193</v>
      </c>
      <c r="C564" s="67" t="s">
        <v>3194</v>
      </c>
      <c r="D564" s="59" t="s">
        <v>3195</v>
      </c>
      <c r="E564" s="66" t="s">
        <v>3193</v>
      </c>
      <c r="F564" s="60" t="s">
        <v>3196</v>
      </c>
      <c r="G564" s="62"/>
      <c r="H564" s="61">
        <v>1974</v>
      </c>
      <c r="I564" s="60" t="s">
        <v>679</v>
      </c>
      <c r="J564" s="60" t="s">
        <v>680</v>
      </c>
      <c r="K564" s="60">
        <v>50</v>
      </c>
      <c r="L564" s="62"/>
      <c r="M564" s="60">
        <v>1</v>
      </c>
      <c r="N564" s="60">
        <v>1</v>
      </c>
      <c r="O564" s="63" t="s">
        <v>681</v>
      </c>
      <c r="P564" s="63" t="s">
        <v>788</v>
      </c>
      <c r="Q564" s="62"/>
      <c r="R564" s="62"/>
      <c r="S564" s="62"/>
      <c r="T564" s="62"/>
      <c r="U564" s="62"/>
      <c r="V564" s="62"/>
      <c r="W564" s="62"/>
      <c r="X564" s="63" t="s">
        <v>788</v>
      </c>
      <c r="Y564" s="62"/>
      <c r="Z564" s="62"/>
      <c r="AA564" s="62"/>
      <c r="AB564" s="60"/>
    </row>
    <row r="565" spans="1:28" ht="15" customHeight="1" x14ac:dyDescent="0.25">
      <c r="A565" s="58">
        <v>555</v>
      </c>
      <c r="B565" s="66" t="s">
        <v>3197</v>
      </c>
      <c r="C565" s="67" t="s">
        <v>3198</v>
      </c>
      <c r="D565" s="59" t="s">
        <v>3199</v>
      </c>
      <c r="E565" s="66" t="s">
        <v>3197</v>
      </c>
      <c r="F565" s="60" t="s">
        <v>3200</v>
      </c>
      <c r="G565" s="62"/>
      <c r="H565" s="61">
        <v>1974</v>
      </c>
      <c r="I565" s="60" t="s">
        <v>679</v>
      </c>
      <c r="J565" s="60" t="s">
        <v>699</v>
      </c>
      <c r="K565" s="60">
        <v>50</v>
      </c>
      <c r="L565" s="62"/>
      <c r="M565" s="60">
        <v>1</v>
      </c>
      <c r="N565" s="60">
        <v>1</v>
      </c>
      <c r="O565" s="63" t="s">
        <v>681</v>
      </c>
      <c r="P565" s="63" t="s">
        <v>864</v>
      </c>
      <c r="Q565" s="62"/>
      <c r="R565" s="62"/>
      <c r="S565" s="62"/>
      <c r="T565" s="62"/>
      <c r="U565" s="62"/>
      <c r="V565" s="62"/>
      <c r="W565" s="62"/>
      <c r="X565" s="63" t="s">
        <v>864</v>
      </c>
      <c r="Y565" s="62"/>
      <c r="Z565" s="62"/>
      <c r="AA565" s="62"/>
      <c r="AB565" s="60"/>
    </row>
    <row r="566" spans="1:28" ht="15" customHeight="1" x14ac:dyDescent="0.25">
      <c r="A566" s="58">
        <v>556</v>
      </c>
      <c r="B566" s="66" t="s">
        <v>3201</v>
      </c>
      <c r="C566" s="67" t="s">
        <v>3202</v>
      </c>
      <c r="D566" s="59" t="s">
        <v>3203</v>
      </c>
      <c r="E566" s="66" t="s">
        <v>3201</v>
      </c>
      <c r="F566" s="60" t="s">
        <v>3204</v>
      </c>
      <c r="G566" s="62"/>
      <c r="H566" s="61">
        <v>1970</v>
      </c>
      <c r="I566" s="60" t="s">
        <v>679</v>
      </c>
      <c r="J566" s="60" t="s">
        <v>684</v>
      </c>
      <c r="K566" s="60">
        <v>50</v>
      </c>
      <c r="L566" s="62"/>
      <c r="M566" s="60">
        <v>1</v>
      </c>
      <c r="N566" s="60">
        <v>1</v>
      </c>
      <c r="O566" s="63" t="s">
        <v>681</v>
      </c>
      <c r="P566" s="63" t="s">
        <v>788</v>
      </c>
      <c r="Q566" s="62"/>
      <c r="R566" s="62"/>
      <c r="S566" s="62"/>
      <c r="T566" s="62"/>
      <c r="U566" s="62"/>
      <c r="V566" s="62"/>
      <c r="W566" s="62"/>
      <c r="X566" s="63" t="s">
        <v>788</v>
      </c>
      <c r="Y566" s="62"/>
      <c r="Z566" s="62"/>
      <c r="AA566" s="62"/>
      <c r="AB566" s="60"/>
    </row>
    <row r="567" spans="1:28" ht="15" customHeight="1" x14ac:dyDescent="0.25">
      <c r="A567" s="58">
        <v>557</v>
      </c>
      <c r="B567" s="66" t="s">
        <v>3205</v>
      </c>
      <c r="C567" s="67" t="s">
        <v>3206</v>
      </c>
      <c r="D567" s="59" t="s">
        <v>3207</v>
      </c>
      <c r="E567" s="66" t="s">
        <v>3205</v>
      </c>
      <c r="F567" s="60" t="s">
        <v>3208</v>
      </c>
      <c r="G567" s="62"/>
      <c r="H567" s="61">
        <v>1994</v>
      </c>
      <c r="I567" s="60" t="s">
        <v>679</v>
      </c>
      <c r="J567" s="60" t="s">
        <v>699</v>
      </c>
      <c r="K567" s="60">
        <v>50</v>
      </c>
      <c r="L567" s="62"/>
      <c r="M567" s="60">
        <v>1</v>
      </c>
      <c r="N567" s="60">
        <v>1</v>
      </c>
      <c r="O567" s="63" t="s">
        <v>681</v>
      </c>
      <c r="P567" s="63" t="s">
        <v>788</v>
      </c>
      <c r="Q567" s="62"/>
      <c r="R567" s="62"/>
      <c r="S567" s="62"/>
      <c r="T567" s="62"/>
      <c r="U567" s="62"/>
      <c r="V567" s="62"/>
      <c r="W567" s="62"/>
      <c r="X567" s="63" t="s">
        <v>788</v>
      </c>
      <c r="Y567" s="62"/>
      <c r="Z567" s="62"/>
      <c r="AA567" s="62"/>
      <c r="AB567" s="60"/>
    </row>
    <row r="568" spans="1:28" ht="15" customHeight="1" x14ac:dyDescent="0.25">
      <c r="A568" s="58">
        <v>558</v>
      </c>
      <c r="B568" s="66" t="s">
        <v>3209</v>
      </c>
      <c r="C568" s="67" t="s">
        <v>3210</v>
      </c>
      <c r="D568" s="59" t="s">
        <v>3211</v>
      </c>
      <c r="E568" s="66" t="s">
        <v>3209</v>
      </c>
      <c r="F568" s="60" t="s">
        <v>3212</v>
      </c>
      <c r="G568" s="62"/>
      <c r="H568" s="61">
        <v>1972</v>
      </c>
      <c r="I568" s="60" t="s">
        <v>679</v>
      </c>
      <c r="J568" s="60" t="s">
        <v>699</v>
      </c>
      <c r="K568" s="60">
        <v>50</v>
      </c>
      <c r="L568" s="62"/>
      <c r="M568" s="60">
        <v>1</v>
      </c>
      <c r="N568" s="60">
        <v>1</v>
      </c>
      <c r="O568" s="63" t="s">
        <v>681</v>
      </c>
      <c r="P568" s="63" t="s">
        <v>788</v>
      </c>
      <c r="Q568" s="62"/>
      <c r="R568" s="62"/>
      <c r="S568" s="62"/>
      <c r="T568" s="62"/>
      <c r="U568" s="62"/>
      <c r="V568" s="62"/>
      <c r="W568" s="62"/>
      <c r="X568" s="63" t="s">
        <v>788</v>
      </c>
      <c r="Y568" s="62"/>
      <c r="Z568" s="62"/>
      <c r="AA568" s="62"/>
      <c r="AB568" s="60"/>
    </row>
    <row r="569" spans="1:28" ht="15" customHeight="1" x14ac:dyDescent="0.25">
      <c r="A569" s="58">
        <v>559</v>
      </c>
      <c r="B569" s="66" t="s">
        <v>3213</v>
      </c>
      <c r="C569" s="67" t="s">
        <v>3214</v>
      </c>
      <c r="D569" s="59" t="s">
        <v>3215</v>
      </c>
      <c r="E569" s="66" t="s">
        <v>3213</v>
      </c>
      <c r="F569" s="60" t="s">
        <v>3216</v>
      </c>
      <c r="G569" s="62"/>
      <c r="H569" s="61">
        <v>1997</v>
      </c>
      <c r="I569" s="60" t="s">
        <v>689</v>
      </c>
      <c r="J569" s="60" t="s">
        <v>699</v>
      </c>
      <c r="K569" s="60">
        <v>50</v>
      </c>
      <c r="L569" s="62"/>
      <c r="M569" s="60">
        <v>1</v>
      </c>
      <c r="N569" s="60">
        <v>1</v>
      </c>
      <c r="O569" s="63" t="s">
        <v>681</v>
      </c>
      <c r="P569" s="63" t="s">
        <v>864</v>
      </c>
      <c r="Q569" s="62"/>
      <c r="R569" s="62"/>
      <c r="S569" s="62"/>
      <c r="T569" s="62"/>
      <c r="U569" s="62"/>
      <c r="V569" s="62"/>
      <c r="W569" s="62"/>
      <c r="X569" s="63" t="s">
        <v>864</v>
      </c>
      <c r="Y569" s="62"/>
      <c r="Z569" s="62"/>
      <c r="AA569" s="62"/>
      <c r="AB569" s="60"/>
    </row>
    <row r="570" spans="1:28" ht="15" customHeight="1" x14ac:dyDescent="0.25">
      <c r="A570" s="58">
        <v>560</v>
      </c>
      <c r="B570" s="66" t="s">
        <v>3217</v>
      </c>
      <c r="C570" s="67" t="s">
        <v>3218</v>
      </c>
      <c r="D570" s="59" t="s">
        <v>3219</v>
      </c>
      <c r="E570" s="66" t="s">
        <v>3217</v>
      </c>
      <c r="F570" s="60" t="s">
        <v>3220</v>
      </c>
      <c r="G570" s="62"/>
      <c r="H570" s="61">
        <v>1972</v>
      </c>
      <c r="I570" s="60" t="s">
        <v>679</v>
      </c>
      <c r="J570" s="60" t="s">
        <v>699</v>
      </c>
      <c r="K570" s="60">
        <v>50</v>
      </c>
      <c r="L570" s="62"/>
      <c r="M570" s="60">
        <v>1</v>
      </c>
      <c r="N570" s="60">
        <v>1</v>
      </c>
      <c r="O570" s="63" t="s">
        <v>681</v>
      </c>
      <c r="P570" s="63" t="s">
        <v>788</v>
      </c>
      <c r="Q570" s="62"/>
      <c r="R570" s="62"/>
      <c r="S570" s="62"/>
      <c r="T570" s="62"/>
      <c r="U570" s="62"/>
      <c r="V570" s="62"/>
      <c r="W570" s="62"/>
      <c r="X570" s="63" t="s">
        <v>788</v>
      </c>
      <c r="Y570" s="62"/>
      <c r="Z570" s="62"/>
      <c r="AA570" s="62"/>
      <c r="AB570" s="60"/>
    </row>
    <row r="571" spans="1:28" ht="15" customHeight="1" x14ac:dyDescent="0.25">
      <c r="A571" s="58">
        <v>561</v>
      </c>
      <c r="B571" s="66" t="s">
        <v>3221</v>
      </c>
      <c r="C571" s="67" t="s">
        <v>3222</v>
      </c>
      <c r="D571" s="59" t="s">
        <v>3223</v>
      </c>
      <c r="E571" s="66" t="s">
        <v>3221</v>
      </c>
      <c r="F571" s="60" t="s">
        <v>3224</v>
      </c>
      <c r="G571" s="62"/>
      <c r="H571" s="61">
        <v>2009</v>
      </c>
      <c r="I571" s="60" t="s">
        <v>679</v>
      </c>
      <c r="J571" s="60" t="s">
        <v>699</v>
      </c>
      <c r="K571" s="60">
        <v>50</v>
      </c>
      <c r="L571" s="62"/>
      <c r="M571" s="60">
        <v>1</v>
      </c>
      <c r="N571" s="60">
        <v>1</v>
      </c>
      <c r="O571" s="63" t="s">
        <v>681</v>
      </c>
      <c r="P571" s="63" t="s">
        <v>705</v>
      </c>
      <c r="Q571" s="62"/>
      <c r="R571" s="62"/>
      <c r="S571" s="62"/>
      <c r="T571" s="62"/>
      <c r="U571" s="62"/>
      <c r="V571" s="62"/>
      <c r="W571" s="62"/>
      <c r="X571" s="63" t="s">
        <v>705</v>
      </c>
      <c r="Y571" s="62"/>
      <c r="Z571" s="62"/>
      <c r="AA571" s="62"/>
      <c r="AB571" s="60"/>
    </row>
    <row r="572" spans="1:28" ht="15" customHeight="1" x14ac:dyDescent="0.25">
      <c r="A572" s="58">
        <v>562</v>
      </c>
      <c r="B572" s="66" t="s">
        <v>263</v>
      </c>
      <c r="C572" s="67" t="s">
        <v>3225</v>
      </c>
      <c r="D572" s="59" t="s">
        <v>3226</v>
      </c>
      <c r="E572" s="66" t="s">
        <v>263</v>
      </c>
      <c r="F572" s="60" t="s">
        <v>3227</v>
      </c>
      <c r="G572" s="62"/>
      <c r="H572" s="61">
        <v>1994</v>
      </c>
      <c r="I572" s="60" t="s">
        <v>689</v>
      </c>
      <c r="J572" s="60" t="s">
        <v>680</v>
      </c>
      <c r="K572" s="60">
        <v>50</v>
      </c>
      <c r="L572" s="62"/>
      <c r="M572" s="60">
        <v>1</v>
      </c>
      <c r="N572" s="60">
        <v>1</v>
      </c>
      <c r="O572" s="63" t="s">
        <v>681</v>
      </c>
      <c r="P572" s="63" t="s">
        <v>980</v>
      </c>
      <c r="Q572" s="62"/>
      <c r="R572" s="62"/>
      <c r="S572" s="62"/>
      <c r="T572" s="62"/>
      <c r="U572" s="62"/>
      <c r="V572" s="62"/>
      <c r="W572" s="62"/>
      <c r="X572" s="63" t="s">
        <v>980</v>
      </c>
      <c r="Y572" s="62"/>
      <c r="Z572" s="62"/>
      <c r="AA572" s="62"/>
      <c r="AB572" s="60"/>
    </row>
    <row r="573" spans="1:28" ht="15" customHeight="1" x14ac:dyDescent="0.25">
      <c r="A573" s="58">
        <v>563</v>
      </c>
      <c r="B573" s="66" t="s">
        <v>3228</v>
      </c>
      <c r="C573" s="67" t="s">
        <v>3229</v>
      </c>
      <c r="D573" s="59" t="s">
        <v>3230</v>
      </c>
      <c r="E573" s="66" t="s">
        <v>3228</v>
      </c>
      <c r="F573" s="60" t="s">
        <v>3231</v>
      </c>
      <c r="G573" s="62"/>
      <c r="H573" s="61">
        <v>1992</v>
      </c>
      <c r="I573" s="60" t="s">
        <v>689</v>
      </c>
      <c r="J573" s="60" t="s">
        <v>699</v>
      </c>
      <c r="K573" s="60">
        <v>50</v>
      </c>
      <c r="L573" s="62"/>
      <c r="M573" s="60">
        <v>1</v>
      </c>
      <c r="N573" s="60">
        <v>1</v>
      </c>
      <c r="O573" s="63" t="s">
        <v>681</v>
      </c>
      <c r="P573" s="63" t="s">
        <v>788</v>
      </c>
      <c r="Q573" s="62"/>
      <c r="R573" s="62"/>
      <c r="S573" s="62"/>
      <c r="T573" s="62"/>
      <c r="U573" s="62"/>
      <c r="V573" s="62"/>
      <c r="W573" s="62"/>
      <c r="X573" s="63" t="s">
        <v>788</v>
      </c>
      <c r="Y573" s="62"/>
      <c r="Z573" s="62"/>
      <c r="AA573" s="62"/>
      <c r="AB573" s="60"/>
    </row>
    <row r="574" spans="1:28" ht="15" customHeight="1" x14ac:dyDescent="0.25">
      <c r="A574" s="58">
        <v>564</v>
      </c>
      <c r="B574" s="66" t="s">
        <v>3232</v>
      </c>
      <c r="C574" s="67" t="s">
        <v>3233</v>
      </c>
      <c r="D574" s="59" t="s">
        <v>3234</v>
      </c>
      <c r="E574" s="66" t="s">
        <v>3232</v>
      </c>
      <c r="F574" s="60" t="s">
        <v>3235</v>
      </c>
      <c r="G574" s="62"/>
      <c r="H574" s="61">
        <v>1994</v>
      </c>
      <c r="I574" s="60" t="s">
        <v>689</v>
      </c>
      <c r="J574" s="60" t="s">
        <v>699</v>
      </c>
      <c r="K574" s="60">
        <v>75</v>
      </c>
      <c r="L574" s="62"/>
      <c r="M574" s="60">
        <v>1</v>
      </c>
      <c r="N574" s="60">
        <v>1</v>
      </c>
      <c r="O574" s="63" t="s">
        <v>681</v>
      </c>
      <c r="P574" s="63" t="s">
        <v>700</v>
      </c>
      <c r="Q574" s="62"/>
      <c r="R574" s="62"/>
      <c r="S574" s="62"/>
      <c r="T574" s="62"/>
      <c r="U574" s="62"/>
      <c r="V574" s="62"/>
      <c r="W574" s="62"/>
      <c r="X574" s="63" t="s">
        <v>700</v>
      </c>
      <c r="Y574" s="62"/>
      <c r="Z574" s="62"/>
      <c r="AA574" s="62"/>
      <c r="AB574" s="60"/>
    </row>
    <row r="575" spans="1:28" ht="15" customHeight="1" x14ac:dyDescent="0.25">
      <c r="A575" s="58">
        <v>565</v>
      </c>
      <c r="B575" s="66" t="s">
        <v>3236</v>
      </c>
      <c r="C575" s="67" t="s">
        <v>3237</v>
      </c>
      <c r="D575" s="59" t="s">
        <v>3238</v>
      </c>
      <c r="E575" s="66" t="s">
        <v>3236</v>
      </c>
      <c r="F575" s="60" t="s">
        <v>3239</v>
      </c>
      <c r="G575" s="62"/>
      <c r="H575" s="61">
        <v>1993</v>
      </c>
      <c r="I575" s="60" t="s">
        <v>689</v>
      </c>
      <c r="J575" s="60" t="s">
        <v>699</v>
      </c>
      <c r="K575" s="60">
        <v>75</v>
      </c>
      <c r="L575" s="62"/>
      <c r="M575" s="60">
        <v>1</v>
      </c>
      <c r="N575" s="60">
        <v>1</v>
      </c>
      <c r="O575" s="63" t="s">
        <v>681</v>
      </c>
      <c r="P575" s="63" t="s">
        <v>700</v>
      </c>
      <c r="Q575" s="62"/>
      <c r="R575" s="62"/>
      <c r="S575" s="62"/>
      <c r="T575" s="62"/>
      <c r="U575" s="62"/>
      <c r="V575" s="62"/>
      <c r="W575" s="62"/>
      <c r="X575" s="63" t="s">
        <v>700</v>
      </c>
      <c r="Y575" s="62"/>
      <c r="Z575" s="62"/>
      <c r="AA575" s="62"/>
      <c r="AB575" s="60"/>
    </row>
    <row r="576" spans="1:28" ht="15" customHeight="1" x14ac:dyDescent="0.25">
      <c r="A576" s="58">
        <v>566</v>
      </c>
      <c r="B576" s="66" t="s">
        <v>3240</v>
      </c>
      <c r="C576" s="67" t="s">
        <v>3241</v>
      </c>
      <c r="D576" s="59" t="s">
        <v>3242</v>
      </c>
      <c r="E576" s="66" t="s">
        <v>3240</v>
      </c>
      <c r="F576" s="60" t="s">
        <v>3243</v>
      </c>
      <c r="G576" s="62"/>
      <c r="H576" s="61">
        <v>1972</v>
      </c>
      <c r="I576" s="60" t="s">
        <v>679</v>
      </c>
      <c r="J576" s="60" t="s">
        <v>699</v>
      </c>
      <c r="K576" s="60">
        <v>75</v>
      </c>
      <c r="L576" s="62"/>
      <c r="M576" s="60">
        <v>1</v>
      </c>
      <c r="N576" s="60">
        <v>1</v>
      </c>
      <c r="O576" s="63" t="s">
        <v>681</v>
      </c>
      <c r="P576" s="63" t="s">
        <v>700</v>
      </c>
      <c r="Q576" s="62"/>
      <c r="R576" s="62"/>
      <c r="S576" s="62"/>
      <c r="T576" s="62"/>
      <c r="U576" s="62"/>
      <c r="V576" s="62"/>
      <c r="W576" s="62"/>
      <c r="X576" s="63" t="s">
        <v>700</v>
      </c>
      <c r="Y576" s="62"/>
      <c r="Z576" s="62"/>
      <c r="AA576" s="62"/>
      <c r="AB576" s="60"/>
    </row>
    <row r="577" spans="1:28" ht="15" customHeight="1" x14ac:dyDescent="0.25">
      <c r="A577" s="58">
        <v>567</v>
      </c>
      <c r="B577" s="66" t="s">
        <v>3244</v>
      </c>
      <c r="C577" s="67" t="s">
        <v>3245</v>
      </c>
      <c r="D577" s="59" t="s">
        <v>3246</v>
      </c>
      <c r="E577" s="66" t="s">
        <v>3244</v>
      </c>
      <c r="F577" s="60" t="s">
        <v>3247</v>
      </c>
      <c r="G577" s="62"/>
      <c r="H577" s="61">
        <v>2006</v>
      </c>
      <c r="I577" s="60" t="s">
        <v>689</v>
      </c>
      <c r="J577" s="60" t="s">
        <v>699</v>
      </c>
      <c r="K577" s="60">
        <v>75</v>
      </c>
      <c r="L577" s="62"/>
      <c r="M577" s="60">
        <v>1</v>
      </c>
      <c r="N577" s="60">
        <v>1</v>
      </c>
      <c r="O577" s="63" t="s">
        <v>681</v>
      </c>
      <c r="P577" s="63" t="s">
        <v>700</v>
      </c>
      <c r="Q577" s="63" t="s">
        <v>3248</v>
      </c>
      <c r="R577" s="62"/>
      <c r="S577" s="62"/>
      <c r="T577" s="62"/>
      <c r="U577" s="62"/>
      <c r="V577" s="62"/>
      <c r="W577" s="62"/>
      <c r="X577" s="63" t="s">
        <v>700</v>
      </c>
      <c r="Y577" s="62"/>
      <c r="Z577" s="62"/>
      <c r="AA577" s="62"/>
      <c r="AB577" s="60"/>
    </row>
    <row r="578" spans="1:28" ht="15" customHeight="1" x14ac:dyDescent="0.25">
      <c r="A578" s="58">
        <v>568</v>
      </c>
      <c r="B578" s="66" t="s">
        <v>3249</v>
      </c>
      <c r="C578" s="67" t="s">
        <v>3250</v>
      </c>
      <c r="D578" s="59" t="s">
        <v>3251</v>
      </c>
      <c r="E578" s="66" t="s">
        <v>3249</v>
      </c>
      <c r="F578" s="60" t="s">
        <v>3252</v>
      </c>
      <c r="G578" s="62"/>
      <c r="H578" s="61">
        <v>2005</v>
      </c>
      <c r="I578" s="60" t="s">
        <v>689</v>
      </c>
      <c r="J578" s="60" t="s">
        <v>699</v>
      </c>
      <c r="K578" s="60">
        <v>100</v>
      </c>
      <c r="L578" s="62"/>
      <c r="M578" s="60">
        <v>1</v>
      </c>
      <c r="N578" s="60">
        <v>1</v>
      </c>
      <c r="O578" s="63" t="s">
        <v>681</v>
      </c>
      <c r="P578" s="63" t="s">
        <v>912</v>
      </c>
      <c r="Q578" s="62"/>
      <c r="R578" s="62"/>
      <c r="S578" s="62"/>
      <c r="T578" s="62"/>
      <c r="U578" s="62"/>
      <c r="V578" s="62"/>
      <c r="W578" s="62"/>
      <c r="X578" s="63" t="s">
        <v>912</v>
      </c>
      <c r="Y578" s="62"/>
      <c r="Z578" s="62"/>
      <c r="AA578" s="62"/>
      <c r="AB578" s="60"/>
    </row>
    <row r="579" spans="1:28" ht="15" customHeight="1" x14ac:dyDescent="0.25">
      <c r="A579" s="58">
        <v>569</v>
      </c>
      <c r="B579" s="66" t="s">
        <v>3253</v>
      </c>
      <c r="C579" s="67" t="s">
        <v>3254</v>
      </c>
      <c r="D579" s="59" t="s">
        <v>3255</v>
      </c>
      <c r="E579" s="66" t="s">
        <v>3253</v>
      </c>
      <c r="F579" s="60" t="s">
        <v>3256</v>
      </c>
      <c r="G579" s="62"/>
      <c r="H579" s="61">
        <v>2008</v>
      </c>
      <c r="I579" s="60" t="s">
        <v>689</v>
      </c>
      <c r="J579" s="60" t="s">
        <v>699</v>
      </c>
      <c r="K579" s="60">
        <v>100</v>
      </c>
      <c r="L579" s="62"/>
      <c r="M579" s="60">
        <v>1</v>
      </c>
      <c r="N579" s="60">
        <v>1</v>
      </c>
      <c r="O579" s="63" t="s">
        <v>681</v>
      </c>
      <c r="P579" s="63" t="s">
        <v>3257</v>
      </c>
      <c r="Q579" s="62"/>
      <c r="R579" s="62"/>
      <c r="S579" s="62"/>
      <c r="T579" s="62"/>
      <c r="U579" s="62"/>
      <c r="V579" s="62"/>
      <c r="W579" s="62"/>
      <c r="X579" s="63" t="s">
        <v>3257</v>
      </c>
      <c r="Y579" s="62"/>
      <c r="Z579" s="62"/>
      <c r="AA579" s="62"/>
      <c r="AB579" s="60"/>
    </row>
    <row r="580" spans="1:28" ht="15" customHeight="1" x14ac:dyDescent="0.25">
      <c r="A580" s="58">
        <v>570</v>
      </c>
      <c r="B580" s="66" t="s">
        <v>3258</v>
      </c>
      <c r="C580" s="67" t="s">
        <v>3259</v>
      </c>
      <c r="D580" s="59" t="s">
        <v>3260</v>
      </c>
      <c r="E580" s="66" t="s">
        <v>3258</v>
      </c>
      <c r="F580" s="60" t="s">
        <v>3261</v>
      </c>
      <c r="G580" s="62"/>
      <c r="H580" s="61">
        <v>1992</v>
      </c>
      <c r="I580" s="60" t="s">
        <v>689</v>
      </c>
      <c r="J580" s="60" t="s">
        <v>699</v>
      </c>
      <c r="K580" s="60">
        <v>75</v>
      </c>
      <c r="L580" s="62"/>
      <c r="M580" s="60">
        <v>1</v>
      </c>
      <c r="N580" s="60">
        <v>1</v>
      </c>
      <c r="O580" s="63" t="s">
        <v>681</v>
      </c>
      <c r="P580" s="63" t="s">
        <v>700</v>
      </c>
      <c r="Q580" s="62"/>
      <c r="R580" s="62"/>
      <c r="S580" s="62"/>
      <c r="T580" s="62"/>
      <c r="U580" s="62"/>
      <c r="V580" s="62"/>
      <c r="W580" s="62"/>
      <c r="X580" s="63" t="s">
        <v>1297</v>
      </c>
      <c r="Y580" s="63" t="s">
        <v>1298</v>
      </c>
      <c r="Z580" s="62"/>
      <c r="AA580" s="62"/>
      <c r="AB580" s="60"/>
    </row>
    <row r="581" spans="1:28" ht="15" customHeight="1" x14ac:dyDescent="0.25">
      <c r="A581" s="58">
        <v>571</v>
      </c>
      <c r="B581" s="66" t="s">
        <v>3262</v>
      </c>
      <c r="C581" s="67" t="s">
        <v>3263</v>
      </c>
      <c r="D581" s="59" t="s">
        <v>3264</v>
      </c>
      <c r="E581" s="66" t="s">
        <v>3262</v>
      </c>
      <c r="F581" s="60" t="s">
        <v>3265</v>
      </c>
      <c r="G581" s="62"/>
      <c r="H581" s="61">
        <v>2005</v>
      </c>
      <c r="I581" s="60" t="s">
        <v>689</v>
      </c>
      <c r="J581" s="60" t="s">
        <v>680</v>
      </c>
      <c r="K581" s="60">
        <v>400</v>
      </c>
      <c r="L581" s="62"/>
      <c r="M581" s="60">
        <v>1</v>
      </c>
      <c r="N581" s="60">
        <v>1</v>
      </c>
      <c r="O581" s="63" t="s">
        <v>681</v>
      </c>
      <c r="P581" s="63" t="s">
        <v>1038</v>
      </c>
      <c r="Q581" s="62"/>
      <c r="R581" s="62"/>
      <c r="S581" s="62"/>
      <c r="T581" s="62"/>
      <c r="U581" s="62"/>
      <c r="V581" s="62"/>
      <c r="W581" s="62"/>
      <c r="X581" s="63" t="s">
        <v>3266</v>
      </c>
      <c r="Y581" s="63" t="s">
        <v>3267</v>
      </c>
      <c r="Z581" s="62"/>
      <c r="AA581" s="62"/>
      <c r="AB581" s="60"/>
    </row>
    <row r="582" spans="1:28" ht="15" customHeight="1" x14ac:dyDescent="0.25">
      <c r="A582" s="58">
        <v>572</v>
      </c>
      <c r="B582" s="66" t="s">
        <v>3268</v>
      </c>
      <c r="C582" s="67" t="s">
        <v>3269</v>
      </c>
      <c r="D582" s="59" t="s">
        <v>3270</v>
      </c>
      <c r="E582" s="66" t="s">
        <v>3268</v>
      </c>
      <c r="F582" s="60" t="s">
        <v>3271</v>
      </c>
      <c r="G582" s="62"/>
      <c r="H582" s="61">
        <v>2004</v>
      </c>
      <c r="I582" s="60" t="s">
        <v>689</v>
      </c>
      <c r="J582" s="60" t="s">
        <v>699</v>
      </c>
      <c r="K582" s="60">
        <v>400</v>
      </c>
      <c r="L582" s="62"/>
      <c r="M582" s="60">
        <v>1</v>
      </c>
      <c r="N582" s="60">
        <v>1</v>
      </c>
      <c r="O582" s="63" t="s">
        <v>681</v>
      </c>
      <c r="P582" s="63" t="s">
        <v>1038</v>
      </c>
      <c r="Q582" s="62"/>
      <c r="R582" s="62"/>
      <c r="S582" s="62"/>
      <c r="T582" s="62"/>
      <c r="U582" s="62"/>
      <c r="V582" s="62"/>
      <c r="W582" s="62"/>
      <c r="X582" s="63" t="s">
        <v>1853</v>
      </c>
      <c r="Y582" s="62"/>
      <c r="Z582" s="62"/>
      <c r="AA582" s="62"/>
      <c r="AB582" s="63" t="s">
        <v>1854</v>
      </c>
    </row>
    <row r="583" spans="1:28" ht="15" customHeight="1" x14ac:dyDescent="0.25">
      <c r="A583" s="58">
        <v>573</v>
      </c>
      <c r="B583" s="66" t="s">
        <v>444</v>
      </c>
      <c r="C583" s="67" t="s">
        <v>3272</v>
      </c>
      <c r="D583" s="59" t="s">
        <v>3273</v>
      </c>
      <c r="E583" s="66" t="s">
        <v>444</v>
      </c>
      <c r="F583" s="60" t="s">
        <v>3274</v>
      </c>
      <c r="G583" s="62"/>
      <c r="H583" s="61">
        <v>2005</v>
      </c>
      <c r="I583" s="60" t="s">
        <v>689</v>
      </c>
      <c r="J583" s="60" t="s">
        <v>710</v>
      </c>
      <c r="K583" s="60">
        <v>160</v>
      </c>
      <c r="L583" s="62"/>
      <c r="M583" s="60">
        <v>1</v>
      </c>
      <c r="N583" s="60">
        <v>1</v>
      </c>
      <c r="O583" s="63" t="s">
        <v>681</v>
      </c>
      <c r="P583" s="63" t="s">
        <v>1230</v>
      </c>
      <c r="Q583" s="62"/>
      <c r="R583" s="62"/>
      <c r="S583" s="62"/>
      <c r="T583" s="62"/>
      <c r="U583" s="62"/>
      <c r="V583" s="62"/>
      <c r="W583" s="62"/>
      <c r="X583" s="62"/>
      <c r="Y583" s="63" t="s">
        <v>1230</v>
      </c>
      <c r="Z583" s="62"/>
      <c r="AA583" s="62"/>
      <c r="AB583" s="60"/>
    </row>
    <row r="584" spans="1:28" ht="15" customHeight="1" x14ac:dyDescent="0.25">
      <c r="A584" s="58">
        <v>574</v>
      </c>
      <c r="B584" s="66" t="s">
        <v>3275</v>
      </c>
      <c r="C584" s="67" t="s">
        <v>3276</v>
      </c>
      <c r="D584" s="59" t="s">
        <v>3277</v>
      </c>
      <c r="E584" s="66" t="s">
        <v>3275</v>
      </c>
      <c r="F584" s="60" t="s">
        <v>3278</v>
      </c>
      <c r="G584" s="62"/>
      <c r="H584" s="61">
        <v>2005</v>
      </c>
      <c r="I584" s="60" t="s">
        <v>689</v>
      </c>
      <c r="J584" s="60" t="s">
        <v>699</v>
      </c>
      <c r="K584" s="60">
        <v>160</v>
      </c>
      <c r="L584" s="62"/>
      <c r="M584" s="60">
        <v>1</v>
      </c>
      <c r="N584" s="60">
        <v>1</v>
      </c>
      <c r="O584" s="63" t="s">
        <v>681</v>
      </c>
      <c r="P584" s="63" t="s">
        <v>1228</v>
      </c>
      <c r="Q584" s="62"/>
      <c r="R584" s="62"/>
      <c r="S584" s="62"/>
      <c r="T584" s="62"/>
      <c r="U584" s="62"/>
      <c r="V584" s="62"/>
      <c r="W584" s="62"/>
      <c r="X584" s="63" t="s">
        <v>1229</v>
      </c>
      <c r="Y584" s="63" t="s">
        <v>1230</v>
      </c>
      <c r="Z584" s="62"/>
      <c r="AA584" s="62"/>
      <c r="AB584" s="60"/>
    </row>
    <row r="585" spans="1:28" ht="15" customHeight="1" x14ac:dyDescent="0.25">
      <c r="A585" s="58">
        <v>575</v>
      </c>
      <c r="B585" s="66" t="s">
        <v>3279</v>
      </c>
      <c r="C585" s="67" t="s">
        <v>3280</v>
      </c>
      <c r="D585" s="59" t="s">
        <v>3281</v>
      </c>
      <c r="E585" s="66" t="s">
        <v>3279</v>
      </c>
      <c r="F585" s="60" t="s">
        <v>3282</v>
      </c>
      <c r="G585" s="62"/>
      <c r="H585" s="61">
        <v>2008</v>
      </c>
      <c r="I585" s="60" t="s">
        <v>689</v>
      </c>
      <c r="J585" s="60" t="s">
        <v>699</v>
      </c>
      <c r="K585" s="60">
        <v>250</v>
      </c>
      <c r="L585" s="62"/>
      <c r="M585" s="60">
        <v>1</v>
      </c>
      <c r="N585" s="60">
        <v>1</v>
      </c>
      <c r="O585" s="63" t="s">
        <v>681</v>
      </c>
      <c r="P585" s="63" t="s">
        <v>980</v>
      </c>
      <c r="Q585" s="63" t="s">
        <v>3283</v>
      </c>
      <c r="R585" s="62"/>
      <c r="S585" s="62"/>
      <c r="T585" s="62"/>
      <c r="U585" s="62"/>
      <c r="V585" s="62"/>
      <c r="W585" s="62"/>
      <c r="X585" s="63" t="s">
        <v>980</v>
      </c>
      <c r="Y585" s="62"/>
      <c r="Z585" s="62"/>
      <c r="AA585" s="62"/>
      <c r="AB585" s="60"/>
    </row>
    <row r="586" spans="1:28" ht="15" customHeight="1" x14ac:dyDescent="0.25">
      <c r="A586" s="58">
        <v>576</v>
      </c>
      <c r="B586" s="66" t="s">
        <v>3284</v>
      </c>
      <c r="C586" s="67" t="s">
        <v>3285</v>
      </c>
      <c r="D586" s="59" t="s">
        <v>3286</v>
      </c>
      <c r="E586" s="66" t="s">
        <v>3284</v>
      </c>
      <c r="F586" s="60" t="s">
        <v>3287</v>
      </c>
      <c r="G586" s="62"/>
      <c r="H586" s="61">
        <v>2005</v>
      </c>
      <c r="I586" s="60" t="s">
        <v>689</v>
      </c>
      <c r="J586" s="60" t="s">
        <v>710</v>
      </c>
      <c r="K586" s="60">
        <v>1500</v>
      </c>
      <c r="L586" s="62"/>
      <c r="M586" s="60">
        <v>1</v>
      </c>
      <c r="N586" s="60">
        <v>1</v>
      </c>
      <c r="O586" s="63" t="s">
        <v>681</v>
      </c>
      <c r="P586" s="63" t="s">
        <v>3288</v>
      </c>
      <c r="Q586" s="62"/>
      <c r="R586" s="62"/>
      <c r="S586" s="62"/>
      <c r="T586" s="62"/>
      <c r="U586" s="62"/>
      <c r="V586" s="62"/>
      <c r="W586" s="62"/>
      <c r="X586" s="63" t="s">
        <v>3288</v>
      </c>
      <c r="Y586" s="62"/>
      <c r="Z586" s="62"/>
      <c r="AA586" s="62"/>
      <c r="AB586" s="60"/>
    </row>
    <row r="587" spans="1:28" ht="15" customHeight="1" x14ac:dyDescent="0.25">
      <c r="A587" s="58">
        <v>577</v>
      </c>
      <c r="B587" s="66" t="s">
        <v>3289</v>
      </c>
      <c r="C587" s="67" t="s">
        <v>3290</v>
      </c>
      <c r="D587" s="59" t="s">
        <v>3291</v>
      </c>
      <c r="E587" s="66" t="s">
        <v>3289</v>
      </c>
      <c r="F587" s="60" t="s">
        <v>3292</v>
      </c>
      <c r="G587" s="62"/>
      <c r="H587" s="61">
        <v>1991</v>
      </c>
      <c r="I587" s="60" t="s">
        <v>689</v>
      </c>
      <c r="J587" s="60" t="s">
        <v>1245</v>
      </c>
      <c r="K587" s="60">
        <v>75</v>
      </c>
      <c r="L587" s="62"/>
      <c r="M587" s="60">
        <v>1</v>
      </c>
      <c r="N587" s="60">
        <v>1</v>
      </c>
      <c r="O587" s="63" t="s">
        <v>681</v>
      </c>
      <c r="P587" s="63" t="s">
        <v>700</v>
      </c>
      <c r="Q587" s="62"/>
      <c r="R587" s="62"/>
      <c r="S587" s="62"/>
      <c r="T587" s="62"/>
      <c r="U587" s="62"/>
      <c r="V587" s="62"/>
      <c r="W587" s="62"/>
      <c r="X587" s="63" t="s">
        <v>3293</v>
      </c>
      <c r="Y587" s="63" t="s">
        <v>3069</v>
      </c>
      <c r="Z587" s="62"/>
      <c r="AA587" s="62"/>
      <c r="AB587" s="60"/>
    </row>
    <row r="588" spans="1:28" ht="15" customHeight="1" x14ac:dyDescent="0.25">
      <c r="A588" s="58">
        <v>578</v>
      </c>
      <c r="B588" s="66" t="s">
        <v>3294</v>
      </c>
      <c r="C588" s="67" t="s">
        <v>3295</v>
      </c>
      <c r="D588" s="59" t="s">
        <v>3296</v>
      </c>
      <c r="E588" s="66" t="s">
        <v>3294</v>
      </c>
      <c r="F588" s="60" t="s">
        <v>3297</v>
      </c>
      <c r="G588" s="62"/>
      <c r="H588" s="61">
        <v>1972</v>
      </c>
      <c r="I588" s="60" t="s">
        <v>679</v>
      </c>
      <c r="J588" s="60" t="s">
        <v>1245</v>
      </c>
      <c r="K588" s="60">
        <v>100</v>
      </c>
      <c r="L588" s="62"/>
      <c r="M588" s="60">
        <v>1</v>
      </c>
      <c r="N588" s="60">
        <v>1</v>
      </c>
      <c r="O588" s="63" t="s">
        <v>681</v>
      </c>
      <c r="P588" s="63" t="s">
        <v>912</v>
      </c>
      <c r="Q588" s="62"/>
      <c r="R588" s="62"/>
      <c r="S588" s="62"/>
      <c r="T588" s="62"/>
      <c r="U588" s="62"/>
      <c r="V588" s="62"/>
      <c r="W588" s="62"/>
      <c r="X588" s="63" t="s">
        <v>912</v>
      </c>
      <c r="Y588" s="62"/>
      <c r="Z588" s="62"/>
      <c r="AA588" s="62"/>
      <c r="AB588" s="60"/>
    </row>
    <row r="589" spans="1:28" ht="15" customHeight="1" x14ac:dyDescent="0.25">
      <c r="A589" s="58">
        <v>579</v>
      </c>
      <c r="B589" s="66" t="s">
        <v>3298</v>
      </c>
      <c r="C589" s="67" t="s">
        <v>3299</v>
      </c>
      <c r="D589" s="59" t="s">
        <v>3300</v>
      </c>
      <c r="E589" s="66" t="s">
        <v>3298</v>
      </c>
      <c r="F589" s="60" t="s">
        <v>3301</v>
      </c>
      <c r="G589" s="62"/>
      <c r="H589" s="61">
        <v>1994</v>
      </c>
      <c r="I589" s="60" t="s">
        <v>689</v>
      </c>
      <c r="J589" s="60" t="s">
        <v>1245</v>
      </c>
      <c r="K589" s="60">
        <v>75</v>
      </c>
      <c r="L589" s="62"/>
      <c r="M589" s="60">
        <v>1</v>
      </c>
      <c r="N589" s="60">
        <v>1</v>
      </c>
      <c r="O589" s="63" t="s">
        <v>681</v>
      </c>
      <c r="P589" s="63" t="s">
        <v>700</v>
      </c>
      <c r="Q589" s="62"/>
      <c r="R589" s="62"/>
      <c r="S589" s="62"/>
      <c r="T589" s="62"/>
      <c r="U589" s="62"/>
      <c r="V589" s="62"/>
      <c r="W589" s="62"/>
      <c r="X589" s="63" t="s">
        <v>700</v>
      </c>
      <c r="Y589" s="62"/>
      <c r="Z589" s="62"/>
      <c r="AA589" s="62"/>
      <c r="AB589" s="60"/>
    </row>
    <row r="590" spans="1:28" ht="15" customHeight="1" x14ac:dyDescent="0.25">
      <c r="A590" s="58">
        <v>580</v>
      </c>
      <c r="B590" s="66" t="s">
        <v>3302</v>
      </c>
      <c r="C590" s="67" t="s">
        <v>3303</v>
      </c>
      <c r="D590" s="59" t="s">
        <v>3304</v>
      </c>
      <c r="E590" s="66" t="s">
        <v>3302</v>
      </c>
      <c r="F590" s="60" t="s">
        <v>3305</v>
      </c>
      <c r="G590" s="62"/>
      <c r="H590" s="61">
        <v>1999</v>
      </c>
      <c r="I590" s="60" t="s">
        <v>689</v>
      </c>
      <c r="J590" s="60" t="s">
        <v>1260</v>
      </c>
      <c r="K590" s="60">
        <v>75</v>
      </c>
      <c r="L590" s="62"/>
      <c r="M590" s="60">
        <v>1</v>
      </c>
      <c r="N590" s="60">
        <v>1</v>
      </c>
      <c r="O590" s="63" t="s">
        <v>681</v>
      </c>
      <c r="P590" s="63" t="s">
        <v>700</v>
      </c>
      <c r="Q590" s="62"/>
      <c r="R590" s="62"/>
      <c r="S590" s="62"/>
      <c r="T590" s="62"/>
      <c r="U590" s="62"/>
      <c r="V590" s="62"/>
      <c r="W590" s="62"/>
      <c r="X590" s="63" t="s">
        <v>700</v>
      </c>
      <c r="Y590" s="62"/>
      <c r="Z590" s="62"/>
      <c r="AA590" s="62"/>
      <c r="AB590" s="60"/>
    </row>
    <row r="591" spans="1:28" ht="15" customHeight="1" x14ac:dyDescent="0.25">
      <c r="A591" s="58">
        <v>581</v>
      </c>
      <c r="B591" s="66" t="s">
        <v>3306</v>
      </c>
      <c r="C591" s="67" t="s">
        <v>3307</v>
      </c>
      <c r="D591" s="59" t="s">
        <v>3308</v>
      </c>
      <c r="E591" s="66" t="s">
        <v>3306</v>
      </c>
      <c r="F591" s="60" t="s">
        <v>3309</v>
      </c>
      <c r="G591" s="62"/>
      <c r="H591" s="61">
        <v>2004</v>
      </c>
      <c r="I591" s="60" t="s">
        <v>1296</v>
      </c>
      <c r="J591" s="60" t="s">
        <v>1245</v>
      </c>
      <c r="K591" s="60">
        <v>75</v>
      </c>
      <c r="L591" s="62"/>
      <c r="M591" s="60">
        <v>1</v>
      </c>
      <c r="N591" s="60">
        <v>1</v>
      </c>
      <c r="O591" s="63" t="s">
        <v>681</v>
      </c>
      <c r="P591" s="63" t="s">
        <v>700</v>
      </c>
      <c r="Q591" s="62"/>
      <c r="R591" s="62"/>
      <c r="S591" s="62"/>
      <c r="T591" s="62"/>
      <c r="U591" s="62"/>
      <c r="V591" s="62"/>
      <c r="W591" s="62"/>
      <c r="X591" s="63" t="s">
        <v>700</v>
      </c>
      <c r="Y591" s="62"/>
      <c r="Z591" s="62"/>
      <c r="AA591" s="62"/>
      <c r="AB591" s="60"/>
    </row>
    <row r="592" spans="1:28" ht="15" customHeight="1" x14ac:dyDescent="0.25">
      <c r="A592" s="58">
        <v>582</v>
      </c>
      <c r="B592" s="66" t="s">
        <v>3310</v>
      </c>
      <c r="C592" s="67" t="s">
        <v>3311</v>
      </c>
      <c r="D592" s="59" t="s">
        <v>3312</v>
      </c>
      <c r="E592" s="66" t="s">
        <v>3310</v>
      </c>
      <c r="F592" s="60" t="s">
        <v>3313</v>
      </c>
      <c r="G592" s="62"/>
      <c r="H592" s="61">
        <v>1994</v>
      </c>
      <c r="I592" s="60" t="s">
        <v>689</v>
      </c>
      <c r="J592" s="60" t="s">
        <v>1245</v>
      </c>
      <c r="K592" s="60">
        <v>75</v>
      </c>
      <c r="L592" s="62"/>
      <c r="M592" s="60">
        <v>1</v>
      </c>
      <c r="N592" s="60">
        <v>1</v>
      </c>
      <c r="O592" s="63" t="s">
        <v>681</v>
      </c>
      <c r="P592" s="63" t="s">
        <v>700</v>
      </c>
      <c r="Q592" s="62"/>
      <c r="R592" s="62"/>
      <c r="S592" s="62"/>
      <c r="T592" s="62"/>
      <c r="U592" s="62"/>
      <c r="V592" s="62"/>
      <c r="W592" s="62"/>
      <c r="X592" s="63" t="s">
        <v>3314</v>
      </c>
      <c r="Y592" s="63" t="s">
        <v>3315</v>
      </c>
      <c r="Z592" s="62"/>
      <c r="AA592" s="62"/>
      <c r="AB592" s="60"/>
    </row>
    <row r="593" spans="1:28" ht="15" customHeight="1" x14ac:dyDescent="0.25">
      <c r="A593" s="58">
        <v>583</v>
      </c>
      <c r="B593" s="66" t="s">
        <v>3316</v>
      </c>
      <c r="C593" s="67" t="s">
        <v>3317</v>
      </c>
      <c r="D593" s="59" t="s">
        <v>3318</v>
      </c>
      <c r="E593" s="66" t="s">
        <v>3316</v>
      </c>
      <c r="F593" s="60" t="s">
        <v>3319</v>
      </c>
      <c r="G593" s="62"/>
      <c r="H593" s="61">
        <v>2008</v>
      </c>
      <c r="I593" s="60" t="s">
        <v>1445</v>
      </c>
      <c r="J593" s="60" t="s">
        <v>1102</v>
      </c>
      <c r="K593" s="60">
        <v>250</v>
      </c>
      <c r="L593" s="62"/>
      <c r="M593" s="60">
        <v>1</v>
      </c>
      <c r="N593" s="60">
        <v>1</v>
      </c>
      <c r="O593" s="63" t="s">
        <v>681</v>
      </c>
      <c r="P593" s="63" t="s">
        <v>3320</v>
      </c>
      <c r="Q593" s="63" t="s">
        <v>3321</v>
      </c>
      <c r="R593" s="62"/>
      <c r="S593" s="62"/>
      <c r="T593" s="62"/>
      <c r="U593" s="62"/>
      <c r="V593" s="62"/>
      <c r="W593" s="62"/>
      <c r="X593" s="63" t="s">
        <v>3320</v>
      </c>
      <c r="Y593" s="62"/>
      <c r="Z593" s="62"/>
      <c r="AA593" s="62"/>
      <c r="AB593" s="60"/>
    </row>
    <row r="594" spans="1:28" ht="15" customHeight="1" x14ac:dyDescent="0.25">
      <c r="A594" s="58">
        <v>584</v>
      </c>
      <c r="B594" s="66" t="s">
        <v>3322</v>
      </c>
      <c r="C594" s="67" t="s">
        <v>3323</v>
      </c>
      <c r="D594" s="59" t="s">
        <v>3324</v>
      </c>
      <c r="E594" s="66" t="s">
        <v>3322</v>
      </c>
      <c r="F594" s="60" t="s">
        <v>3325</v>
      </c>
      <c r="G594" s="62"/>
      <c r="H594" s="61">
        <v>2007</v>
      </c>
      <c r="I594" s="62"/>
      <c r="J594" s="60" t="s">
        <v>1102</v>
      </c>
      <c r="K594" s="60">
        <v>75</v>
      </c>
      <c r="L594" s="62"/>
      <c r="M594" s="60">
        <v>1</v>
      </c>
      <c r="N594" s="60">
        <v>1</v>
      </c>
      <c r="O594" s="63" t="s">
        <v>681</v>
      </c>
      <c r="P594" s="63" t="s">
        <v>700</v>
      </c>
      <c r="Q594" s="63" t="s">
        <v>3326</v>
      </c>
      <c r="R594" s="62"/>
      <c r="S594" s="62"/>
      <c r="T594" s="62"/>
      <c r="U594" s="62"/>
      <c r="V594" s="62"/>
      <c r="W594" s="62"/>
      <c r="X594" s="63" t="s">
        <v>700</v>
      </c>
      <c r="Y594" s="62"/>
      <c r="Z594" s="62"/>
      <c r="AA594" s="62"/>
      <c r="AB594" s="60"/>
    </row>
    <row r="595" spans="1:28" ht="15" customHeight="1" x14ac:dyDescent="0.25">
      <c r="A595" s="58">
        <v>585</v>
      </c>
      <c r="B595" s="66" t="s">
        <v>3327</v>
      </c>
      <c r="C595" s="67" t="s">
        <v>3328</v>
      </c>
      <c r="D595" s="59" t="s">
        <v>3329</v>
      </c>
      <c r="E595" s="66" t="s">
        <v>3327</v>
      </c>
      <c r="F595" s="60" t="s">
        <v>3330</v>
      </c>
      <c r="G595" s="62"/>
      <c r="H595" s="61">
        <v>2004</v>
      </c>
      <c r="I595" s="60" t="s">
        <v>679</v>
      </c>
      <c r="J595" s="60" t="s">
        <v>1245</v>
      </c>
      <c r="K595" s="60">
        <v>37.5</v>
      </c>
      <c r="L595" s="62"/>
      <c r="M595" s="60">
        <v>1</v>
      </c>
      <c r="N595" s="60">
        <v>1</v>
      </c>
      <c r="O595" s="63" t="s">
        <v>681</v>
      </c>
      <c r="P595" s="63" t="s">
        <v>766</v>
      </c>
      <c r="Q595" s="62"/>
      <c r="R595" s="62"/>
      <c r="S595" s="62"/>
      <c r="T595" s="62"/>
      <c r="U595" s="62"/>
      <c r="V595" s="62"/>
      <c r="W595" s="62"/>
      <c r="X595" s="63" t="s">
        <v>766</v>
      </c>
      <c r="Y595" s="62"/>
      <c r="Z595" s="62"/>
      <c r="AA595" s="62"/>
      <c r="AB595" s="60"/>
    </row>
    <row r="596" spans="1:28" ht="15" customHeight="1" x14ac:dyDescent="0.25">
      <c r="A596" s="58">
        <v>586</v>
      </c>
      <c r="B596" s="66" t="s">
        <v>3331</v>
      </c>
      <c r="C596" s="67" t="s">
        <v>3332</v>
      </c>
      <c r="D596" s="59" t="s">
        <v>3333</v>
      </c>
      <c r="E596" s="66" t="s">
        <v>3331</v>
      </c>
      <c r="F596" s="60" t="s">
        <v>3334</v>
      </c>
      <c r="G596" s="62"/>
      <c r="H596" s="61">
        <v>1980</v>
      </c>
      <c r="I596" s="60" t="s">
        <v>679</v>
      </c>
      <c r="J596" s="60" t="s">
        <v>684</v>
      </c>
      <c r="K596" s="60">
        <v>100</v>
      </c>
      <c r="L596" s="62"/>
      <c r="M596" s="60">
        <v>1</v>
      </c>
      <c r="N596" s="60">
        <v>1</v>
      </c>
      <c r="O596" s="63" t="s">
        <v>681</v>
      </c>
      <c r="P596" s="63" t="s">
        <v>912</v>
      </c>
      <c r="Q596" s="62"/>
      <c r="R596" s="62"/>
      <c r="S596" s="62"/>
      <c r="T596" s="62"/>
      <c r="U596" s="62"/>
      <c r="V596" s="62"/>
      <c r="W596" s="62"/>
      <c r="X596" s="63" t="s">
        <v>912</v>
      </c>
      <c r="Y596" s="62"/>
      <c r="Z596" s="62"/>
      <c r="AA596" s="62"/>
      <c r="AB596" s="60"/>
    </row>
    <row r="597" spans="1:28" ht="15" customHeight="1" x14ac:dyDescent="0.25">
      <c r="A597" s="58">
        <v>587</v>
      </c>
      <c r="B597" s="66" t="s">
        <v>3335</v>
      </c>
      <c r="C597" s="67" t="s">
        <v>3336</v>
      </c>
      <c r="D597" s="59" t="s">
        <v>3337</v>
      </c>
      <c r="E597" s="66" t="s">
        <v>3335</v>
      </c>
      <c r="F597" s="60" t="s">
        <v>3338</v>
      </c>
      <c r="G597" s="62"/>
      <c r="H597" s="61">
        <v>2009</v>
      </c>
      <c r="I597" s="60" t="s">
        <v>689</v>
      </c>
      <c r="J597" s="60" t="s">
        <v>1333</v>
      </c>
      <c r="K597" s="60">
        <v>75</v>
      </c>
      <c r="L597" s="62"/>
      <c r="M597" s="60">
        <v>1</v>
      </c>
      <c r="N597" s="60">
        <v>1</v>
      </c>
      <c r="O597" s="63" t="s">
        <v>681</v>
      </c>
      <c r="P597" s="63" t="s">
        <v>3339</v>
      </c>
      <c r="Q597" s="62"/>
      <c r="R597" s="62"/>
      <c r="S597" s="62"/>
      <c r="T597" s="62"/>
      <c r="U597" s="62"/>
      <c r="V597" s="62"/>
      <c r="W597" s="62"/>
      <c r="X597" s="63" t="s">
        <v>3339</v>
      </c>
      <c r="Y597" s="62"/>
      <c r="Z597" s="62"/>
      <c r="AA597" s="62"/>
      <c r="AB597" s="60"/>
    </row>
    <row r="598" spans="1:28" ht="15" customHeight="1" x14ac:dyDescent="0.25">
      <c r="A598" s="58">
        <v>588</v>
      </c>
      <c r="B598" s="66" t="s">
        <v>3340</v>
      </c>
      <c r="C598" s="67" t="s">
        <v>3341</v>
      </c>
      <c r="D598" s="59" t="s">
        <v>3342</v>
      </c>
      <c r="E598" s="66" t="s">
        <v>3340</v>
      </c>
      <c r="F598" s="60" t="s">
        <v>3343</v>
      </c>
      <c r="G598" s="62"/>
      <c r="H598" s="61">
        <v>1972</v>
      </c>
      <c r="I598" s="60" t="s">
        <v>679</v>
      </c>
      <c r="J598" s="60" t="s">
        <v>1245</v>
      </c>
      <c r="K598" s="60">
        <v>225</v>
      </c>
      <c r="L598" s="62"/>
      <c r="M598" s="60">
        <v>1</v>
      </c>
      <c r="N598" s="60">
        <v>1</v>
      </c>
      <c r="O598" s="63" t="s">
        <v>681</v>
      </c>
      <c r="P598" s="63" t="s">
        <v>1012</v>
      </c>
      <c r="Q598" s="62"/>
      <c r="R598" s="62"/>
      <c r="S598" s="62"/>
      <c r="T598" s="62"/>
      <c r="U598" s="62"/>
      <c r="V598" s="62"/>
      <c r="W598" s="62"/>
      <c r="X598" s="63" t="s">
        <v>1012</v>
      </c>
      <c r="Y598" s="62"/>
      <c r="Z598" s="62"/>
      <c r="AA598" s="62"/>
      <c r="AB598" s="60"/>
    </row>
    <row r="599" spans="1:28" ht="15" customHeight="1" x14ac:dyDescent="0.25">
      <c r="A599" s="58">
        <v>589</v>
      </c>
      <c r="B599" s="66" t="s">
        <v>3344</v>
      </c>
      <c r="C599" s="67" t="s">
        <v>3345</v>
      </c>
      <c r="D599" s="59" t="s">
        <v>3346</v>
      </c>
      <c r="E599" s="66" t="s">
        <v>3344</v>
      </c>
      <c r="F599" s="60" t="s">
        <v>3347</v>
      </c>
      <c r="G599" s="62"/>
      <c r="H599" s="61">
        <v>2004</v>
      </c>
      <c r="I599" s="60" t="s">
        <v>1303</v>
      </c>
      <c r="J599" s="60" t="s">
        <v>680</v>
      </c>
      <c r="K599" s="60">
        <v>320</v>
      </c>
      <c r="L599" s="62"/>
      <c r="M599" s="60">
        <v>1</v>
      </c>
      <c r="N599" s="60">
        <v>1</v>
      </c>
      <c r="O599" s="63" t="s">
        <v>681</v>
      </c>
      <c r="P599" s="63" t="s">
        <v>970</v>
      </c>
      <c r="Q599" s="62"/>
      <c r="R599" s="62"/>
      <c r="S599" s="62"/>
      <c r="T599" s="62"/>
      <c r="U599" s="62"/>
      <c r="V599" s="62"/>
      <c r="W599" s="62"/>
      <c r="X599" s="63" t="s">
        <v>970</v>
      </c>
      <c r="Y599" s="62"/>
      <c r="Z599" s="62"/>
      <c r="AA599" s="62"/>
      <c r="AB599" s="60"/>
    </row>
    <row r="600" spans="1:28" ht="15" customHeight="1" x14ac:dyDescent="0.25">
      <c r="A600" s="58">
        <v>590</v>
      </c>
      <c r="B600" s="66" t="s">
        <v>3348</v>
      </c>
      <c r="C600" s="67" t="s">
        <v>3349</v>
      </c>
      <c r="D600" s="59" t="s">
        <v>3350</v>
      </c>
      <c r="E600" s="66" t="s">
        <v>3348</v>
      </c>
      <c r="F600" s="60" t="s">
        <v>3351</v>
      </c>
      <c r="G600" s="62"/>
      <c r="H600" s="61">
        <v>2008</v>
      </c>
      <c r="I600" s="60" t="s">
        <v>1303</v>
      </c>
      <c r="J600" s="60" t="s">
        <v>1102</v>
      </c>
      <c r="K600" s="60">
        <v>250</v>
      </c>
      <c r="L600" s="62"/>
      <c r="M600" s="60">
        <v>1</v>
      </c>
      <c r="N600" s="60">
        <v>1</v>
      </c>
      <c r="O600" s="63" t="s">
        <v>681</v>
      </c>
      <c r="P600" s="63" t="s">
        <v>980</v>
      </c>
      <c r="Q600" s="63" t="s">
        <v>3352</v>
      </c>
      <c r="R600" s="62"/>
      <c r="S600" s="62"/>
      <c r="T600" s="62"/>
      <c r="U600" s="62"/>
      <c r="V600" s="62"/>
      <c r="W600" s="62"/>
      <c r="X600" s="63" t="s">
        <v>3353</v>
      </c>
      <c r="Y600" s="62"/>
      <c r="Z600" s="62"/>
      <c r="AA600" s="62"/>
      <c r="AB600" s="63" t="s">
        <v>3354</v>
      </c>
    </row>
    <row r="601" spans="1:28" ht="15" customHeight="1" x14ac:dyDescent="0.25">
      <c r="A601" s="58">
        <v>591</v>
      </c>
      <c r="B601" s="66" t="s">
        <v>3355</v>
      </c>
      <c r="C601" s="67" t="s">
        <v>3356</v>
      </c>
      <c r="D601" s="59" t="s">
        <v>3357</v>
      </c>
      <c r="E601" s="66" t="s">
        <v>3355</v>
      </c>
      <c r="F601" s="60" t="s">
        <v>3358</v>
      </c>
      <c r="G601" s="62"/>
      <c r="H601" s="61">
        <v>2004</v>
      </c>
      <c r="I601" s="60" t="s">
        <v>1296</v>
      </c>
      <c r="J601" s="60" t="s">
        <v>1245</v>
      </c>
      <c r="K601" s="60">
        <v>75</v>
      </c>
      <c r="L601" s="62"/>
      <c r="M601" s="60">
        <v>1</v>
      </c>
      <c r="N601" s="60">
        <v>1</v>
      </c>
      <c r="O601" s="63" t="s">
        <v>681</v>
      </c>
      <c r="P601" s="63" t="s">
        <v>700</v>
      </c>
      <c r="Q601" s="62"/>
      <c r="R601" s="62"/>
      <c r="S601" s="62"/>
      <c r="T601" s="62"/>
      <c r="U601" s="62"/>
      <c r="V601" s="62"/>
      <c r="W601" s="62"/>
      <c r="X601" s="63" t="s">
        <v>700</v>
      </c>
      <c r="Y601" s="62"/>
      <c r="Z601" s="62"/>
      <c r="AA601" s="62"/>
      <c r="AB601" s="60"/>
    </row>
    <row r="602" spans="1:28" ht="15" customHeight="1" x14ac:dyDescent="0.25">
      <c r="A602" s="58">
        <v>592</v>
      </c>
      <c r="B602" s="66" t="s">
        <v>3359</v>
      </c>
      <c r="C602" s="67" t="s">
        <v>3360</v>
      </c>
      <c r="D602" s="59" t="s">
        <v>3361</v>
      </c>
      <c r="E602" s="66" t="s">
        <v>3359</v>
      </c>
      <c r="F602" s="60" t="s">
        <v>3362</v>
      </c>
      <c r="G602" s="62"/>
      <c r="H602" s="61">
        <v>2004</v>
      </c>
      <c r="I602" s="60" t="s">
        <v>1296</v>
      </c>
      <c r="J602" s="60" t="s">
        <v>1245</v>
      </c>
      <c r="K602" s="60">
        <v>50</v>
      </c>
      <c r="L602" s="62"/>
      <c r="M602" s="60">
        <v>1</v>
      </c>
      <c r="N602" s="60">
        <v>1</v>
      </c>
      <c r="O602" s="63" t="s">
        <v>681</v>
      </c>
      <c r="P602" s="63" t="s">
        <v>788</v>
      </c>
      <c r="Q602" s="62"/>
      <c r="R602" s="62"/>
      <c r="S602" s="62"/>
      <c r="T602" s="62"/>
      <c r="U602" s="62"/>
      <c r="V602" s="62"/>
      <c r="W602" s="62"/>
      <c r="X602" s="63" t="s">
        <v>3363</v>
      </c>
      <c r="Y602" s="63" t="s">
        <v>3364</v>
      </c>
      <c r="Z602" s="62"/>
      <c r="AA602" s="62"/>
      <c r="AB602" s="60"/>
    </row>
    <row r="603" spans="1:28" ht="15" customHeight="1" x14ac:dyDescent="0.25">
      <c r="A603" s="58">
        <v>593</v>
      </c>
      <c r="B603" s="66" t="s">
        <v>3365</v>
      </c>
      <c r="C603" s="67" t="s">
        <v>3366</v>
      </c>
      <c r="D603" s="59" t="s">
        <v>3367</v>
      </c>
      <c r="E603" s="66" t="s">
        <v>3365</v>
      </c>
      <c r="F603" s="60" t="s">
        <v>3368</v>
      </c>
      <c r="G603" s="62"/>
      <c r="H603" s="61">
        <v>1974</v>
      </c>
      <c r="I603" s="60" t="s">
        <v>679</v>
      </c>
      <c r="J603" s="60" t="s">
        <v>1245</v>
      </c>
      <c r="K603" s="60">
        <v>50</v>
      </c>
      <c r="L603" s="62"/>
      <c r="M603" s="60">
        <v>1</v>
      </c>
      <c r="N603" s="60">
        <v>1</v>
      </c>
      <c r="O603" s="63" t="s">
        <v>681</v>
      </c>
      <c r="P603" s="63" t="s">
        <v>864</v>
      </c>
      <c r="Q603" s="62"/>
      <c r="R603" s="62"/>
      <c r="S603" s="62"/>
      <c r="T603" s="62"/>
      <c r="U603" s="62"/>
      <c r="V603" s="62"/>
      <c r="W603" s="62"/>
      <c r="X603" s="63" t="s">
        <v>864</v>
      </c>
      <c r="Y603" s="62"/>
      <c r="Z603" s="62"/>
      <c r="AA603" s="62"/>
      <c r="AB603" s="60"/>
    </row>
    <row r="604" spans="1:28" ht="15" customHeight="1" x14ac:dyDescent="0.25">
      <c r="A604" s="58">
        <v>594</v>
      </c>
      <c r="B604" s="66" t="s">
        <v>3369</v>
      </c>
      <c r="C604" s="67" t="s">
        <v>3370</v>
      </c>
      <c r="D604" s="59" t="s">
        <v>3371</v>
      </c>
      <c r="E604" s="66" t="s">
        <v>3369</v>
      </c>
      <c r="F604" s="60" t="s">
        <v>3372</v>
      </c>
      <c r="G604" s="62"/>
      <c r="H604" s="61">
        <v>1972</v>
      </c>
      <c r="I604" s="60" t="s">
        <v>679</v>
      </c>
      <c r="J604" s="60" t="s">
        <v>1245</v>
      </c>
      <c r="K604" s="60">
        <v>50</v>
      </c>
      <c r="L604" s="62"/>
      <c r="M604" s="60">
        <v>1</v>
      </c>
      <c r="N604" s="60">
        <v>1</v>
      </c>
      <c r="O604" s="63" t="s">
        <v>681</v>
      </c>
      <c r="P604" s="63" t="s">
        <v>864</v>
      </c>
      <c r="Q604" s="62"/>
      <c r="R604" s="62"/>
      <c r="S604" s="62"/>
      <c r="T604" s="62"/>
      <c r="U604" s="62"/>
      <c r="V604" s="62"/>
      <c r="W604" s="62"/>
      <c r="X604" s="63" t="s">
        <v>864</v>
      </c>
      <c r="Y604" s="62"/>
      <c r="Z604" s="62"/>
      <c r="AA604" s="62"/>
      <c r="AB604" s="60"/>
    </row>
    <row r="605" spans="1:28" ht="15" customHeight="1" x14ac:dyDescent="0.25">
      <c r="A605" s="58">
        <v>595</v>
      </c>
      <c r="B605" s="66" t="s">
        <v>3373</v>
      </c>
      <c r="C605" s="67" t="s">
        <v>3374</v>
      </c>
      <c r="D605" s="59" t="s">
        <v>3375</v>
      </c>
      <c r="E605" s="66" t="s">
        <v>3373</v>
      </c>
      <c r="F605" s="60" t="s">
        <v>3376</v>
      </c>
      <c r="G605" s="62"/>
      <c r="H605" s="61">
        <v>2001</v>
      </c>
      <c r="I605" s="60" t="s">
        <v>689</v>
      </c>
      <c r="J605" s="60" t="s">
        <v>684</v>
      </c>
      <c r="K605" s="60">
        <v>75</v>
      </c>
      <c r="L605" s="62"/>
      <c r="M605" s="60">
        <v>1</v>
      </c>
      <c r="N605" s="60">
        <v>1</v>
      </c>
      <c r="O605" s="63" t="s">
        <v>681</v>
      </c>
      <c r="P605" s="63" t="s">
        <v>700</v>
      </c>
      <c r="Q605" s="62"/>
      <c r="R605" s="62"/>
      <c r="S605" s="62"/>
      <c r="T605" s="62"/>
      <c r="U605" s="62"/>
      <c r="V605" s="62"/>
      <c r="W605" s="62"/>
      <c r="X605" s="63" t="s">
        <v>700</v>
      </c>
      <c r="Y605" s="62"/>
      <c r="Z605" s="62"/>
      <c r="AA605" s="62"/>
      <c r="AB605" s="60"/>
    </row>
    <row r="606" spans="1:28" ht="15" customHeight="1" x14ac:dyDescent="0.25">
      <c r="A606" s="58">
        <v>596</v>
      </c>
      <c r="B606" s="66" t="s">
        <v>3377</v>
      </c>
      <c r="C606" s="67" t="s">
        <v>3378</v>
      </c>
      <c r="D606" s="59" t="s">
        <v>3379</v>
      </c>
      <c r="E606" s="66" t="s">
        <v>3377</v>
      </c>
      <c r="F606" s="60" t="s">
        <v>3380</v>
      </c>
      <c r="G606" s="62"/>
      <c r="H606" s="61">
        <v>1957</v>
      </c>
      <c r="I606" s="60" t="s">
        <v>3381</v>
      </c>
      <c r="J606" s="60" t="s">
        <v>1283</v>
      </c>
      <c r="K606" s="60">
        <v>125</v>
      </c>
      <c r="L606" s="62"/>
      <c r="M606" s="60">
        <v>1</v>
      </c>
      <c r="N606" s="60">
        <v>1</v>
      </c>
      <c r="O606" s="63" t="s">
        <v>681</v>
      </c>
      <c r="P606" s="63" t="s">
        <v>3382</v>
      </c>
      <c r="Q606" s="62"/>
      <c r="R606" s="62"/>
      <c r="S606" s="62"/>
      <c r="T606" s="62"/>
      <c r="U606" s="62"/>
      <c r="V606" s="62"/>
      <c r="W606" s="62"/>
      <c r="X606" s="63" t="s">
        <v>3382</v>
      </c>
      <c r="Y606" s="62"/>
      <c r="Z606" s="62"/>
      <c r="AA606" s="62"/>
      <c r="AB606" s="60"/>
    </row>
    <row r="607" spans="1:28" ht="15" customHeight="1" x14ac:dyDescent="0.25">
      <c r="A607" s="58">
        <v>597</v>
      </c>
      <c r="B607" s="66" t="s">
        <v>3383</v>
      </c>
      <c r="C607" s="67" t="s">
        <v>3384</v>
      </c>
      <c r="D607" s="59" t="s">
        <v>3385</v>
      </c>
      <c r="E607" s="66" t="s">
        <v>3383</v>
      </c>
      <c r="F607" s="60" t="s">
        <v>3386</v>
      </c>
      <c r="G607" s="62"/>
      <c r="H607" s="61">
        <v>1997</v>
      </c>
      <c r="I607" s="60" t="s">
        <v>689</v>
      </c>
      <c r="J607" s="60" t="s">
        <v>1283</v>
      </c>
      <c r="K607" s="60">
        <v>25</v>
      </c>
      <c r="L607" s="62"/>
      <c r="M607" s="60">
        <v>1</v>
      </c>
      <c r="N607" s="60">
        <v>1</v>
      </c>
      <c r="O607" s="63" t="s">
        <v>681</v>
      </c>
      <c r="P607" s="63" t="s">
        <v>734</v>
      </c>
      <c r="Q607" s="62"/>
      <c r="R607" s="62"/>
      <c r="S607" s="62"/>
      <c r="T607" s="62"/>
      <c r="U607" s="62"/>
      <c r="V607" s="62"/>
      <c r="W607" s="62"/>
      <c r="X607" s="63" t="s">
        <v>734</v>
      </c>
      <c r="Y607" s="62"/>
      <c r="Z607" s="62"/>
      <c r="AA607" s="62"/>
      <c r="AB607" s="60"/>
    </row>
    <row r="608" spans="1:28" ht="15" customHeight="1" x14ac:dyDescent="0.25">
      <c r="A608" s="58">
        <v>598</v>
      </c>
      <c r="B608" s="66" t="s">
        <v>3387</v>
      </c>
      <c r="C608" s="67" t="s">
        <v>3388</v>
      </c>
      <c r="D608" s="59" t="s">
        <v>3389</v>
      </c>
      <c r="E608" s="66" t="s">
        <v>3387</v>
      </c>
      <c r="F608" s="60" t="s">
        <v>3390</v>
      </c>
      <c r="G608" s="62"/>
      <c r="H608" s="61">
        <v>1997</v>
      </c>
      <c r="I608" s="60" t="s">
        <v>689</v>
      </c>
      <c r="J608" s="60" t="s">
        <v>1283</v>
      </c>
      <c r="K608" s="60">
        <v>25</v>
      </c>
      <c r="L608" s="62"/>
      <c r="M608" s="60">
        <v>1</v>
      </c>
      <c r="N608" s="60">
        <v>1</v>
      </c>
      <c r="O608" s="63" t="s">
        <v>681</v>
      </c>
      <c r="P608" s="63" t="s">
        <v>734</v>
      </c>
      <c r="Q608" s="62"/>
      <c r="R608" s="62"/>
      <c r="S608" s="62"/>
      <c r="T608" s="62"/>
      <c r="U608" s="62"/>
      <c r="V608" s="62"/>
      <c r="W608" s="62"/>
      <c r="X608" s="63" t="s">
        <v>734</v>
      </c>
      <c r="Y608" s="62"/>
      <c r="Z608" s="62"/>
      <c r="AA608" s="62"/>
      <c r="AB608" s="60"/>
    </row>
    <row r="609" spans="1:28" ht="15" customHeight="1" x14ac:dyDescent="0.25">
      <c r="A609" s="58">
        <v>599</v>
      </c>
      <c r="B609" s="66" t="s">
        <v>3391</v>
      </c>
      <c r="C609" s="67" t="s">
        <v>3392</v>
      </c>
      <c r="D609" s="59" t="s">
        <v>3393</v>
      </c>
      <c r="E609" s="66" t="s">
        <v>3391</v>
      </c>
      <c r="F609" s="60" t="s">
        <v>3394</v>
      </c>
      <c r="G609" s="62"/>
      <c r="H609" s="61">
        <v>2014</v>
      </c>
      <c r="I609" s="60" t="s">
        <v>689</v>
      </c>
      <c r="J609" s="60" t="s">
        <v>680</v>
      </c>
      <c r="K609" s="60">
        <v>50</v>
      </c>
      <c r="L609" s="62"/>
      <c r="M609" s="60">
        <v>1</v>
      </c>
      <c r="N609" s="60">
        <v>1</v>
      </c>
      <c r="O609" s="63" t="s">
        <v>681</v>
      </c>
      <c r="P609" s="63" t="s">
        <v>1317</v>
      </c>
      <c r="Q609" s="63" t="s">
        <v>1323</v>
      </c>
      <c r="R609" s="62"/>
      <c r="S609" s="62"/>
      <c r="T609" s="62"/>
      <c r="U609" s="62"/>
      <c r="V609" s="62"/>
      <c r="W609" s="62"/>
      <c r="X609" s="63" t="s">
        <v>1317</v>
      </c>
      <c r="Y609" s="62"/>
      <c r="Z609" s="62"/>
      <c r="AA609" s="62"/>
      <c r="AB609" s="60"/>
    </row>
    <row r="610" spans="1:28" ht="15" customHeight="1" x14ac:dyDescent="0.25">
      <c r="A610" s="58">
        <v>600</v>
      </c>
      <c r="B610" s="66" t="s">
        <v>3395</v>
      </c>
      <c r="C610" s="67" t="s">
        <v>3396</v>
      </c>
      <c r="D610" s="59" t="s">
        <v>3397</v>
      </c>
      <c r="E610" s="66" t="s">
        <v>3395</v>
      </c>
      <c r="F610" s="60" t="s">
        <v>3398</v>
      </c>
      <c r="G610" s="62"/>
      <c r="H610" s="61">
        <v>2001</v>
      </c>
      <c r="I610" s="60" t="s">
        <v>689</v>
      </c>
      <c r="J610" s="60" t="s">
        <v>684</v>
      </c>
      <c r="K610" s="60">
        <v>50</v>
      </c>
      <c r="L610" s="62"/>
      <c r="M610" s="60">
        <v>1</v>
      </c>
      <c r="N610" s="60">
        <v>1</v>
      </c>
      <c r="O610" s="63" t="s">
        <v>681</v>
      </c>
      <c r="P610" s="63" t="s">
        <v>788</v>
      </c>
      <c r="Q610" s="62"/>
      <c r="R610" s="62"/>
      <c r="S610" s="62"/>
      <c r="T610" s="62"/>
      <c r="U610" s="62"/>
      <c r="V610" s="62"/>
      <c r="W610" s="62"/>
      <c r="X610" s="63" t="s">
        <v>788</v>
      </c>
      <c r="Y610" s="62"/>
      <c r="Z610" s="62"/>
      <c r="AA610" s="62"/>
      <c r="AB610" s="60"/>
    </row>
    <row r="611" spans="1:28" ht="15" customHeight="1" x14ac:dyDescent="0.25">
      <c r="A611" s="58">
        <v>601</v>
      </c>
      <c r="B611" s="66" t="s">
        <v>3399</v>
      </c>
      <c r="C611" s="67" t="s">
        <v>3400</v>
      </c>
      <c r="D611" s="59" t="s">
        <v>3401</v>
      </c>
      <c r="E611" s="66" t="s">
        <v>3399</v>
      </c>
      <c r="F611" s="60" t="s">
        <v>3402</v>
      </c>
      <c r="G611" s="62"/>
      <c r="H611" s="61">
        <v>2009</v>
      </c>
      <c r="I611" s="60" t="s">
        <v>689</v>
      </c>
      <c r="J611" s="60" t="s">
        <v>687</v>
      </c>
      <c r="K611" s="60">
        <v>75</v>
      </c>
      <c r="L611" s="62"/>
      <c r="M611" s="60">
        <v>1</v>
      </c>
      <c r="N611" s="60">
        <v>1</v>
      </c>
      <c r="O611" s="63" t="s">
        <v>681</v>
      </c>
      <c r="P611" s="63" t="s">
        <v>1727</v>
      </c>
      <c r="Q611" s="62"/>
      <c r="R611" s="62"/>
      <c r="S611" s="62"/>
      <c r="T611" s="62"/>
      <c r="U611" s="62"/>
      <c r="V611" s="62"/>
      <c r="W611" s="62"/>
      <c r="X611" s="63" t="s">
        <v>1727</v>
      </c>
      <c r="Y611" s="62"/>
      <c r="Z611" s="62"/>
      <c r="AA611" s="62"/>
      <c r="AB611" s="60"/>
    </row>
    <row r="612" spans="1:28" ht="15" customHeight="1" x14ac:dyDescent="0.25">
      <c r="A612" s="58">
        <v>602</v>
      </c>
      <c r="B612" s="66" t="s">
        <v>3403</v>
      </c>
      <c r="C612" s="67" t="s">
        <v>3404</v>
      </c>
      <c r="D612" s="59" t="s">
        <v>3405</v>
      </c>
      <c r="E612" s="66" t="s">
        <v>3403</v>
      </c>
      <c r="F612" s="60" t="s">
        <v>3406</v>
      </c>
      <c r="G612" s="62"/>
      <c r="H612" s="61">
        <v>2010</v>
      </c>
      <c r="I612" s="60" t="s">
        <v>689</v>
      </c>
      <c r="J612" s="60" t="s">
        <v>1102</v>
      </c>
      <c r="K612" s="60">
        <v>320</v>
      </c>
      <c r="L612" s="62"/>
      <c r="M612" s="60">
        <v>1</v>
      </c>
      <c r="N612" s="60">
        <v>1</v>
      </c>
      <c r="O612" s="63" t="s">
        <v>681</v>
      </c>
      <c r="P612" s="63" t="s">
        <v>3407</v>
      </c>
      <c r="Q612" s="62"/>
      <c r="R612" s="62"/>
      <c r="S612" s="62"/>
      <c r="T612" s="62"/>
      <c r="U612" s="62"/>
      <c r="V612" s="62"/>
      <c r="W612" s="62"/>
      <c r="X612" s="63" t="s">
        <v>3407</v>
      </c>
      <c r="Y612" s="62"/>
      <c r="Z612" s="62"/>
      <c r="AA612" s="62"/>
      <c r="AB612" s="60"/>
    </row>
    <row r="613" spans="1:28" ht="15" customHeight="1" x14ac:dyDescent="0.25">
      <c r="A613" s="58">
        <v>603</v>
      </c>
      <c r="B613" s="66" t="s">
        <v>3408</v>
      </c>
      <c r="C613" s="67" t="s">
        <v>3409</v>
      </c>
      <c r="D613" s="59" t="s">
        <v>3410</v>
      </c>
      <c r="E613" s="66" t="s">
        <v>3408</v>
      </c>
      <c r="F613" s="60" t="s">
        <v>3411</v>
      </c>
      <c r="G613" s="62"/>
      <c r="H613" s="61">
        <v>1994</v>
      </c>
      <c r="I613" s="60" t="s">
        <v>1445</v>
      </c>
      <c r="J613" s="60" t="s">
        <v>683</v>
      </c>
      <c r="K613" s="60">
        <v>75</v>
      </c>
      <c r="L613" s="62"/>
      <c r="M613" s="60">
        <v>1</v>
      </c>
      <c r="N613" s="60">
        <v>1</v>
      </c>
      <c r="O613" s="63" t="s">
        <v>681</v>
      </c>
      <c r="P613" s="63" t="s">
        <v>3412</v>
      </c>
      <c r="Q613" s="62"/>
      <c r="R613" s="62"/>
      <c r="S613" s="62"/>
      <c r="T613" s="62"/>
      <c r="U613" s="62"/>
      <c r="V613" s="62"/>
      <c r="W613" s="62"/>
      <c r="X613" s="63" t="s">
        <v>3412</v>
      </c>
      <c r="Y613" s="62"/>
      <c r="Z613" s="62"/>
      <c r="AA613" s="62"/>
      <c r="AB613" s="60"/>
    </row>
    <row r="614" spans="1:28" ht="15" customHeight="1" x14ac:dyDescent="0.25">
      <c r="A614" s="58">
        <v>604</v>
      </c>
      <c r="B614" s="66" t="s">
        <v>3413</v>
      </c>
      <c r="C614" s="67" t="s">
        <v>3414</v>
      </c>
      <c r="D614" s="59" t="s">
        <v>3415</v>
      </c>
      <c r="E614" s="66" t="s">
        <v>3413</v>
      </c>
      <c r="F614" s="60" t="s">
        <v>3416</v>
      </c>
      <c r="G614" s="62"/>
      <c r="H614" s="61">
        <v>1974</v>
      </c>
      <c r="I614" s="60" t="s">
        <v>679</v>
      </c>
      <c r="J614" s="60" t="s">
        <v>1283</v>
      </c>
      <c r="K614" s="60">
        <v>50</v>
      </c>
      <c r="L614" s="62"/>
      <c r="M614" s="60">
        <v>1</v>
      </c>
      <c r="N614" s="60">
        <v>1</v>
      </c>
      <c r="O614" s="63" t="s">
        <v>681</v>
      </c>
      <c r="P614" s="63" t="s">
        <v>788</v>
      </c>
      <c r="Q614" s="62"/>
      <c r="R614" s="62"/>
      <c r="S614" s="62"/>
      <c r="T614" s="62"/>
      <c r="U614" s="62"/>
      <c r="V614" s="62"/>
      <c r="W614" s="62"/>
      <c r="X614" s="63" t="s">
        <v>788</v>
      </c>
      <c r="Y614" s="62"/>
      <c r="Z614" s="62"/>
      <c r="AA614" s="62"/>
      <c r="AB614" s="60"/>
    </row>
    <row r="615" spans="1:28" ht="15" customHeight="1" x14ac:dyDescent="0.25">
      <c r="A615" s="58">
        <v>605</v>
      </c>
      <c r="B615" s="66" t="s">
        <v>3417</v>
      </c>
      <c r="C615" s="67" t="s">
        <v>3418</v>
      </c>
      <c r="D615" s="59" t="s">
        <v>3419</v>
      </c>
      <c r="E615" s="66" t="s">
        <v>3417</v>
      </c>
      <c r="F615" s="60" t="s">
        <v>3420</v>
      </c>
      <c r="G615" s="62"/>
      <c r="H615" s="61">
        <v>2001</v>
      </c>
      <c r="I615" s="60" t="s">
        <v>689</v>
      </c>
      <c r="J615" s="60" t="s">
        <v>1260</v>
      </c>
      <c r="K615" s="60">
        <v>400</v>
      </c>
      <c r="L615" s="62"/>
      <c r="M615" s="60">
        <v>1</v>
      </c>
      <c r="N615" s="60">
        <v>1</v>
      </c>
      <c r="O615" s="63" t="s">
        <v>681</v>
      </c>
      <c r="P615" s="63" t="s">
        <v>1038</v>
      </c>
      <c r="Q615" s="62"/>
      <c r="R615" s="62"/>
      <c r="S615" s="62"/>
      <c r="T615" s="62"/>
      <c r="U615" s="62"/>
      <c r="V615" s="62"/>
      <c r="W615" s="62"/>
      <c r="X615" s="63" t="s">
        <v>1038</v>
      </c>
      <c r="Y615" s="62"/>
      <c r="Z615" s="62"/>
      <c r="AA615" s="62"/>
      <c r="AB615" s="60"/>
    </row>
    <row r="616" spans="1:28" ht="15" customHeight="1" x14ac:dyDescent="0.25">
      <c r="A616" s="58">
        <v>606</v>
      </c>
      <c r="B616" s="66" t="s">
        <v>3421</v>
      </c>
      <c r="C616" s="67" t="s">
        <v>3422</v>
      </c>
      <c r="D616" s="59" t="s">
        <v>3423</v>
      </c>
      <c r="E616" s="66" t="s">
        <v>3421</v>
      </c>
      <c r="F616" s="60" t="s">
        <v>3424</v>
      </c>
      <c r="G616" s="62"/>
      <c r="H616" s="61">
        <v>1984</v>
      </c>
      <c r="I616" s="60" t="s">
        <v>679</v>
      </c>
      <c r="J616" s="60" t="s">
        <v>1245</v>
      </c>
      <c r="K616" s="60">
        <v>75</v>
      </c>
      <c r="L616" s="62"/>
      <c r="M616" s="60">
        <v>1</v>
      </c>
      <c r="N616" s="60">
        <v>1</v>
      </c>
      <c r="O616" s="63" t="s">
        <v>681</v>
      </c>
      <c r="P616" s="63" t="s">
        <v>700</v>
      </c>
      <c r="Q616" s="62"/>
      <c r="R616" s="62"/>
      <c r="S616" s="62"/>
      <c r="T616" s="62"/>
      <c r="U616" s="62"/>
      <c r="V616" s="62"/>
      <c r="W616" s="62"/>
      <c r="X616" s="63" t="s">
        <v>3425</v>
      </c>
      <c r="Y616" s="63" t="s">
        <v>3426</v>
      </c>
      <c r="Z616" s="62"/>
      <c r="AA616" s="62"/>
      <c r="AB616" s="60"/>
    </row>
    <row r="617" spans="1:28" ht="15" customHeight="1" x14ac:dyDescent="0.25">
      <c r="A617" s="58">
        <v>607</v>
      </c>
      <c r="B617" s="66" t="s">
        <v>3427</v>
      </c>
      <c r="C617" s="67" t="s">
        <v>3428</v>
      </c>
      <c r="D617" s="59" t="s">
        <v>3429</v>
      </c>
      <c r="E617" s="66" t="s">
        <v>3427</v>
      </c>
      <c r="F617" s="60" t="s">
        <v>3430</v>
      </c>
      <c r="G617" s="62"/>
      <c r="H617" s="61">
        <v>2004</v>
      </c>
      <c r="I617" s="60" t="s">
        <v>689</v>
      </c>
      <c r="J617" s="60" t="s">
        <v>1283</v>
      </c>
      <c r="K617" s="60">
        <v>400</v>
      </c>
      <c r="L617" s="62"/>
      <c r="M617" s="60">
        <v>1</v>
      </c>
      <c r="N617" s="60">
        <v>1</v>
      </c>
      <c r="O617" s="63" t="s">
        <v>681</v>
      </c>
      <c r="P617" s="63" t="s">
        <v>1038</v>
      </c>
      <c r="Q617" s="62"/>
      <c r="R617" s="62"/>
      <c r="S617" s="62"/>
      <c r="T617" s="62"/>
      <c r="U617" s="62"/>
      <c r="V617" s="62"/>
      <c r="W617" s="62"/>
      <c r="X617" s="63" t="s">
        <v>3266</v>
      </c>
      <c r="Y617" s="63" t="s">
        <v>3267</v>
      </c>
      <c r="Z617" s="62"/>
      <c r="AA617" s="62"/>
      <c r="AB617" s="60"/>
    </row>
    <row r="618" spans="1:28" ht="15" customHeight="1" x14ac:dyDescent="0.25">
      <c r="A618" s="58">
        <v>608</v>
      </c>
      <c r="B618" s="66" t="s">
        <v>3431</v>
      </c>
      <c r="C618" s="67" t="s">
        <v>3432</v>
      </c>
      <c r="D618" s="59" t="s">
        <v>3433</v>
      </c>
      <c r="E618" s="66" t="s">
        <v>3431</v>
      </c>
      <c r="F618" s="60" t="s">
        <v>3434</v>
      </c>
      <c r="G618" s="62"/>
      <c r="H618" s="61">
        <v>2008</v>
      </c>
      <c r="I618" s="60" t="s">
        <v>1303</v>
      </c>
      <c r="J618" s="60" t="s">
        <v>688</v>
      </c>
      <c r="K618" s="60">
        <v>100</v>
      </c>
      <c r="L618" s="62"/>
      <c r="M618" s="60">
        <v>1</v>
      </c>
      <c r="N618" s="60">
        <v>1</v>
      </c>
      <c r="O618" s="63" t="s">
        <v>681</v>
      </c>
      <c r="P618" s="63" t="s">
        <v>912</v>
      </c>
      <c r="Q618" s="63" t="s">
        <v>3435</v>
      </c>
      <c r="R618" s="62"/>
      <c r="S618" s="62"/>
      <c r="T618" s="62"/>
      <c r="U618" s="62"/>
      <c r="V618" s="62"/>
      <c r="W618" s="62"/>
      <c r="X618" s="63" t="s">
        <v>912</v>
      </c>
      <c r="Y618" s="62"/>
      <c r="Z618" s="62"/>
      <c r="AA618" s="62"/>
      <c r="AB618" s="60"/>
    </row>
    <row r="619" spans="1:28" ht="15" customHeight="1" x14ac:dyDescent="0.25">
      <c r="A619" s="58">
        <v>609</v>
      </c>
      <c r="B619" s="66" t="s">
        <v>3436</v>
      </c>
      <c r="C619" s="67" t="s">
        <v>3437</v>
      </c>
      <c r="D619" s="59" t="s">
        <v>3438</v>
      </c>
      <c r="E619" s="66" t="s">
        <v>3436</v>
      </c>
      <c r="F619" s="60" t="s">
        <v>3439</v>
      </c>
      <c r="G619" s="62"/>
      <c r="H619" s="61">
        <v>1999</v>
      </c>
      <c r="I619" s="60" t="s">
        <v>689</v>
      </c>
      <c r="J619" s="60" t="s">
        <v>684</v>
      </c>
      <c r="K619" s="60">
        <v>50</v>
      </c>
      <c r="L619" s="62"/>
      <c r="M619" s="60">
        <v>1</v>
      </c>
      <c r="N619" s="60">
        <v>1</v>
      </c>
      <c r="O619" s="63" t="s">
        <v>681</v>
      </c>
      <c r="P619" s="63" t="s">
        <v>788</v>
      </c>
      <c r="Q619" s="62"/>
      <c r="R619" s="62"/>
      <c r="S619" s="62"/>
      <c r="T619" s="62"/>
      <c r="U619" s="62"/>
      <c r="V619" s="62"/>
      <c r="W619" s="62"/>
      <c r="X619" s="63" t="s">
        <v>788</v>
      </c>
      <c r="Y619" s="62"/>
      <c r="Z619" s="62"/>
      <c r="AA619" s="62"/>
      <c r="AB619" s="60"/>
    </row>
    <row r="620" spans="1:28" ht="15" customHeight="1" x14ac:dyDescent="0.25">
      <c r="A620" s="58">
        <v>610</v>
      </c>
      <c r="B620" s="66" t="s">
        <v>3440</v>
      </c>
      <c r="C620" s="67" t="s">
        <v>3441</v>
      </c>
      <c r="D620" s="59" t="s">
        <v>3442</v>
      </c>
      <c r="E620" s="66" t="s">
        <v>3440</v>
      </c>
      <c r="F620" s="60" t="s">
        <v>3443</v>
      </c>
      <c r="G620" s="62"/>
      <c r="H620" s="61">
        <v>1992</v>
      </c>
      <c r="I620" s="60" t="s">
        <v>689</v>
      </c>
      <c r="J620" s="62"/>
      <c r="K620" s="60">
        <v>75</v>
      </c>
      <c r="L620" s="62"/>
      <c r="M620" s="60">
        <v>1</v>
      </c>
      <c r="N620" s="60">
        <v>1</v>
      </c>
      <c r="O620" s="63" t="s">
        <v>681</v>
      </c>
      <c r="P620" s="63" t="s">
        <v>700</v>
      </c>
      <c r="Q620" s="62"/>
      <c r="R620" s="62"/>
      <c r="S620" s="62"/>
      <c r="T620" s="62"/>
      <c r="U620" s="62"/>
      <c r="V620" s="62"/>
      <c r="W620" s="62"/>
      <c r="X620" s="63" t="s">
        <v>700</v>
      </c>
      <c r="Y620" s="62"/>
      <c r="Z620" s="62"/>
      <c r="AA620" s="62"/>
      <c r="AB620" s="60"/>
    </row>
    <row r="621" spans="1:28" ht="15" customHeight="1" x14ac:dyDescent="0.25">
      <c r="A621" s="58">
        <v>611</v>
      </c>
      <c r="B621" s="66" t="s">
        <v>83</v>
      </c>
      <c r="C621" s="67" t="s">
        <v>3444</v>
      </c>
      <c r="D621" s="59" t="s">
        <v>3445</v>
      </c>
      <c r="E621" s="66" t="s">
        <v>83</v>
      </c>
      <c r="F621" s="60" t="s">
        <v>3446</v>
      </c>
      <c r="G621" s="62"/>
      <c r="H621" s="61">
        <v>2014</v>
      </c>
      <c r="I621" s="60" t="s">
        <v>689</v>
      </c>
      <c r="J621" s="60" t="s">
        <v>680</v>
      </c>
      <c r="K621" s="60">
        <v>50</v>
      </c>
      <c r="L621" s="62"/>
      <c r="M621" s="60">
        <v>1</v>
      </c>
      <c r="N621" s="60">
        <v>1</v>
      </c>
      <c r="O621" s="63" t="s">
        <v>681</v>
      </c>
      <c r="P621" s="63" t="s">
        <v>1317</v>
      </c>
      <c r="Q621" s="63" t="s">
        <v>3447</v>
      </c>
      <c r="R621" s="62"/>
      <c r="S621" s="62"/>
      <c r="T621" s="62"/>
      <c r="U621" s="62"/>
      <c r="V621" s="62"/>
      <c r="W621" s="62"/>
      <c r="X621" s="63" t="s">
        <v>1317</v>
      </c>
      <c r="Y621" s="62"/>
      <c r="Z621" s="62"/>
      <c r="AA621" s="62"/>
      <c r="AB621" s="60"/>
    </row>
    <row r="622" spans="1:28" ht="15" customHeight="1" x14ac:dyDescent="0.25">
      <c r="A622" s="58">
        <v>612</v>
      </c>
      <c r="B622" s="66" t="s">
        <v>80</v>
      </c>
      <c r="C622" s="67" t="s">
        <v>3448</v>
      </c>
      <c r="D622" s="59" t="s">
        <v>3449</v>
      </c>
      <c r="E622" s="66" t="s">
        <v>80</v>
      </c>
      <c r="F622" s="60" t="s">
        <v>3450</v>
      </c>
      <c r="G622" s="62"/>
      <c r="H622" s="61">
        <v>2014</v>
      </c>
      <c r="I622" s="60" t="s">
        <v>689</v>
      </c>
      <c r="J622" s="60" t="s">
        <v>680</v>
      </c>
      <c r="K622" s="60">
        <v>50</v>
      </c>
      <c r="L622" s="62"/>
      <c r="M622" s="60">
        <v>1</v>
      </c>
      <c r="N622" s="60">
        <v>1</v>
      </c>
      <c r="O622" s="63" t="s">
        <v>681</v>
      </c>
      <c r="P622" s="63" t="s">
        <v>1317</v>
      </c>
      <c r="Q622" s="63" t="s">
        <v>3447</v>
      </c>
      <c r="R622" s="62"/>
      <c r="S622" s="62"/>
      <c r="T622" s="62"/>
      <c r="U622" s="62"/>
      <c r="V622" s="62"/>
      <c r="W622" s="62"/>
      <c r="X622" s="63" t="s">
        <v>1317</v>
      </c>
      <c r="Y622" s="62"/>
      <c r="Z622" s="62"/>
      <c r="AA622" s="62"/>
      <c r="AB622" s="60"/>
    </row>
    <row r="623" spans="1:28" ht="15" customHeight="1" x14ac:dyDescent="0.25">
      <c r="A623" s="58">
        <v>613</v>
      </c>
      <c r="B623" s="66" t="s">
        <v>3451</v>
      </c>
      <c r="C623" s="67" t="s">
        <v>3452</v>
      </c>
      <c r="D623" s="59" t="s">
        <v>3453</v>
      </c>
      <c r="E623" s="66" t="s">
        <v>3451</v>
      </c>
      <c r="F623" s="60" t="s">
        <v>3454</v>
      </c>
      <c r="G623" s="62"/>
      <c r="H623" s="61">
        <v>2005</v>
      </c>
      <c r="I623" s="62"/>
      <c r="J623" s="60" t="s">
        <v>1102</v>
      </c>
      <c r="K623" s="60">
        <v>160</v>
      </c>
      <c r="L623" s="62"/>
      <c r="M623" s="60">
        <v>1</v>
      </c>
      <c r="N623" s="60">
        <v>1</v>
      </c>
      <c r="O623" s="63" t="s">
        <v>681</v>
      </c>
      <c r="P623" s="63" t="s">
        <v>1228</v>
      </c>
      <c r="Q623" s="62"/>
      <c r="R623" s="62"/>
      <c r="S623" s="62"/>
      <c r="T623" s="62"/>
      <c r="U623" s="62"/>
      <c r="V623" s="62"/>
      <c r="W623" s="62"/>
      <c r="X623" s="63" t="s">
        <v>1228</v>
      </c>
      <c r="Y623" s="62"/>
      <c r="Z623" s="62"/>
      <c r="AA623" s="62"/>
      <c r="AB623" s="60"/>
    </row>
    <row r="624" spans="1:28" ht="15" customHeight="1" x14ac:dyDescent="0.25">
      <c r="A624" s="58">
        <v>614</v>
      </c>
      <c r="B624" s="66" t="s">
        <v>3455</v>
      </c>
      <c r="C624" s="67" t="s">
        <v>3456</v>
      </c>
      <c r="D624" s="59" t="s">
        <v>3457</v>
      </c>
      <c r="E624" s="66" t="s">
        <v>3455</v>
      </c>
      <c r="F624" s="60" t="s">
        <v>3458</v>
      </c>
      <c r="G624" s="62"/>
      <c r="H624" s="61">
        <v>2006</v>
      </c>
      <c r="I624" s="60" t="s">
        <v>689</v>
      </c>
      <c r="J624" s="60" t="s">
        <v>1283</v>
      </c>
      <c r="K624" s="60">
        <v>75</v>
      </c>
      <c r="L624" s="62"/>
      <c r="M624" s="60">
        <v>1</v>
      </c>
      <c r="N624" s="60">
        <v>1</v>
      </c>
      <c r="O624" s="63" t="s">
        <v>681</v>
      </c>
      <c r="P624" s="63" t="s">
        <v>700</v>
      </c>
      <c r="Q624" s="63" t="s">
        <v>1426</v>
      </c>
      <c r="R624" s="62"/>
      <c r="S624" s="62"/>
      <c r="T624" s="62"/>
      <c r="U624" s="62"/>
      <c r="V624" s="62"/>
      <c r="W624" s="62"/>
      <c r="X624" s="63" t="s">
        <v>700</v>
      </c>
      <c r="Y624" s="62"/>
      <c r="Z624" s="62"/>
      <c r="AA624" s="62"/>
      <c r="AB624" s="60"/>
    </row>
    <row r="625" spans="1:28" ht="15" customHeight="1" x14ac:dyDescent="0.25">
      <c r="A625" s="58">
        <v>615</v>
      </c>
      <c r="B625" s="66" t="s">
        <v>3459</v>
      </c>
      <c r="C625" s="67" t="s">
        <v>3460</v>
      </c>
      <c r="D625" s="59" t="s">
        <v>3461</v>
      </c>
      <c r="E625" s="66" t="s">
        <v>3459</v>
      </c>
      <c r="F625" s="60" t="s">
        <v>3462</v>
      </c>
      <c r="G625" s="62"/>
      <c r="H625" s="61">
        <v>2007</v>
      </c>
      <c r="I625" s="60" t="s">
        <v>689</v>
      </c>
      <c r="J625" s="60" t="s">
        <v>1283</v>
      </c>
      <c r="K625" s="60">
        <v>75</v>
      </c>
      <c r="L625" s="62"/>
      <c r="M625" s="60">
        <v>1</v>
      </c>
      <c r="N625" s="60">
        <v>1</v>
      </c>
      <c r="O625" s="63" t="s">
        <v>681</v>
      </c>
      <c r="P625" s="63" t="s">
        <v>700</v>
      </c>
      <c r="Q625" s="63" t="s">
        <v>3463</v>
      </c>
      <c r="R625" s="62"/>
      <c r="S625" s="62"/>
      <c r="T625" s="62"/>
      <c r="U625" s="62"/>
      <c r="V625" s="62"/>
      <c r="W625" s="62"/>
      <c r="X625" s="63" t="s">
        <v>700</v>
      </c>
      <c r="Y625" s="62"/>
      <c r="Z625" s="62"/>
      <c r="AA625" s="62"/>
      <c r="AB625" s="60"/>
    </row>
    <row r="626" spans="1:28" ht="15" customHeight="1" x14ac:dyDescent="0.25">
      <c r="A626" s="58">
        <v>616</v>
      </c>
      <c r="B626" s="66" t="s">
        <v>3464</v>
      </c>
      <c r="C626" s="67" t="s">
        <v>3465</v>
      </c>
      <c r="D626" s="59" t="s">
        <v>3466</v>
      </c>
      <c r="E626" s="66" t="s">
        <v>3464</v>
      </c>
      <c r="F626" s="60" t="s">
        <v>3467</v>
      </c>
      <c r="G626" s="62"/>
      <c r="H626" s="61">
        <v>2005</v>
      </c>
      <c r="I626" s="62"/>
      <c r="J626" s="60" t="s">
        <v>684</v>
      </c>
      <c r="K626" s="60">
        <v>320</v>
      </c>
      <c r="L626" s="62"/>
      <c r="M626" s="60">
        <v>1</v>
      </c>
      <c r="N626" s="60">
        <v>1</v>
      </c>
      <c r="O626" s="63" t="s">
        <v>681</v>
      </c>
      <c r="P626" s="63" t="s">
        <v>970</v>
      </c>
      <c r="Q626" s="62"/>
      <c r="R626" s="62"/>
      <c r="S626" s="62"/>
      <c r="T626" s="62"/>
      <c r="U626" s="62"/>
      <c r="V626" s="62"/>
      <c r="W626" s="62"/>
      <c r="X626" s="63" t="s">
        <v>2389</v>
      </c>
      <c r="Y626" s="62"/>
      <c r="Z626" s="62"/>
      <c r="AA626" s="62"/>
      <c r="AB626" s="63" t="s">
        <v>2390</v>
      </c>
    </row>
    <row r="627" spans="1:28" ht="15" customHeight="1" x14ac:dyDescent="0.25">
      <c r="A627" s="58">
        <v>617</v>
      </c>
      <c r="B627" s="66" t="s">
        <v>2821</v>
      </c>
      <c r="C627" s="67" t="s">
        <v>3468</v>
      </c>
      <c r="D627" s="59" t="s">
        <v>3469</v>
      </c>
      <c r="E627" s="66" t="s">
        <v>2821</v>
      </c>
      <c r="F627" s="60" t="s">
        <v>3470</v>
      </c>
      <c r="G627" s="62"/>
      <c r="H627" s="61">
        <v>2017</v>
      </c>
      <c r="I627" s="60" t="s">
        <v>11</v>
      </c>
      <c r="J627" s="60" t="s">
        <v>3471</v>
      </c>
      <c r="K627" s="60">
        <v>50</v>
      </c>
      <c r="L627" s="62"/>
      <c r="M627" s="60">
        <v>1</v>
      </c>
      <c r="N627" s="60">
        <v>1</v>
      </c>
      <c r="O627" s="63" t="s">
        <v>681</v>
      </c>
      <c r="P627" s="63">
        <v>1</v>
      </c>
      <c r="Q627" s="62"/>
      <c r="R627" s="62"/>
      <c r="S627" s="62"/>
      <c r="T627" s="62"/>
      <c r="U627" s="62"/>
      <c r="V627" s="62"/>
      <c r="W627" s="62"/>
      <c r="X627" s="62"/>
      <c r="Y627" s="63">
        <v>1</v>
      </c>
      <c r="Z627" s="62"/>
      <c r="AA627" s="62"/>
      <c r="AB627" s="60"/>
    </row>
    <row r="628" spans="1:28" ht="15" customHeight="1" x14ac:dyDescent="0.25">
      <c r="A628" s="58">
        <v>618</v>
      </c>
      <c r="B628" s="66" t="s">
        <v>3472</v>
      </c>
      <c r="C628" s="67" t="s">
        <v>3473</v>
      </c>
      <c r="D628" s="59" t="s">
        <v>3474</v>
      </c>
      <c r="E628" s="66" t="s">
        <v>3472</v>
      </c>
      <c r="F628" s="60" t="s">
        <v>3475</v>
      </c>
      <c r="G628" s="62"/>
      <c r="H628" s="61">
        <v>2008</v>
      </c>
      <c r="I628" s="60" t="s">
        <v>689</v>
      </c>
      <c r="J628" s="60" t="s">
        <v>699</v>
      </c>
      <c r="K628" s="60">
        <v>100</v>
      </c>
      <c r="L628" s="62"/>
      <c r="M628" s="60">
        <v>1</v>
      </c>
      <c r="N628" s="60">
        <v>1</v>
      </c>
      <c r="O628" s="63" t="s">
        <v>681</v>
      </c>
      <c r="P628" s="63" t="s">
        <v>3476</v>
      </c>
      <c r="Q628" s="62"/>
      <c r="R628" s="62"/>
      <c r="S628" s="62"/>
      <c r="T628" s="62"/>
      <c r="U628" s="62"/>
      <c r="V628" s="62"/>
      <c r="W628" s="62"/>
      <c r="X628" s="62"/>
      <c r="Y628" s="62"/>
      <c r="Z628" s="62"/>
      <c r="AA628" s="62"/>
      <c r="AB628" s="63" t="s">
        <v>3477</v>
      </c>
    </row>
    <row r="629" spans="1:28" ht="15" customHeight="1" x14ac:dyDescent="0.25">
      <c r="A629" s="58">
        <v>619</v>
      </c>
      <c r="B629" s="66" t="s">
        <v>3478</v>
      </c>
      <c r="C629" s="67" t="s">
        <v>3479</v>
      </c>
      <c r="D629" s="59" t="s">
        <v>3480</v>
      </c>
      <c r="E629" s="66" t="s">
        <v>3478</v>
      </c>
      <c r="F629" s="60" t="s">
        <v>3481</v>
      </c>
      <c r="G629" s="62"/>
      <c r="H629" s="61">
        <v>2017</v>
      </c>
      <c r="I629" s="60" t="s">
        <v>1565</v>
      </c>
      <c r="J629" s="60" t="s">
        <v>680</v>
      </c>
      <c r="K629" s="60">
        <v>50</v>
      </c>
      <c r="L629" s="62"/>
      <c r="M629" s="60">
        <v>1</v>
      </c>
      <c r="N629" s="60">
        <v>1</v>
      </c>
      <c r="O629" s="63" t="s">
        <v>681</v>
      </c>
      <c r="P629" s="63" t="s">
        <v>3482</v>
      </c>
      <c r="Q629" s="63" t="s">
        <v>3483</v>
      </c>
      <c r="R629" s="62"/>
      <c r="S629" s="62"/>
      <c r="T629" s="62"/>
      <c r="U629" s="62"/>
      <c r="V629" s="62"/>
      <c r="W629" s="62"/>
      <c r="X629" s="63" t="s">
        <v>3482</v>
      </c>
      <c r="Y629" s="62"/>
      <c r="Z629" s="62"/>
      <c r="AA629" s="62"/>
      <c r="AB629" s="60"/>
    </row>
    <row r="630" spans="1:28" ht="15" customHeight="1" x14ac:dyDescent="0.25">
      <c r="A630" s="58">
        <v>620</v>
      </c>
      <c r="B630" s="66" t="s">
        <v>3484</v>
      </c>
      <c r="C630" s="67" t="s">
        <v>3485</v>
      </c>
      <c r="D630" s="59" t="s">
        <v>3486</v>
      </c>
      <c r="E630" s="66" t="s">
        <v>3484</v>
      </c>
      <c r="F630" s="60" t="s">
        <v>3487</v>
      </c>
      <c r="G630" s="62"/>
      <c r="H630" s="61">
        <v>2016</v>
      </c>
      <c r="I630" s="62"/>
      <c r="J630" s="60" t="s">
        <v>684</v>
      </c>
      <c r="K630" s="60">
        <v>75</v>
      </c>
      <c r="L630" s="62"/>
      <c r="M630" s="60">
        <v>1</v>
      </c>
      <c r="N630" s="60">
        <v>1</v>
      </c>
      <c r="O630" s="63" t="s">
        <v>681</v>
      </c>
      <c r="P630" s="63" t="s">
        <v>1276</v>
      </c>
      <c r="Q630" s="63" t="s">
        <v>3488</v>
      </c>
      <c r="R630" s="62"/>
      <c r="S630" s="62"/>
      <c r="T630" s="62"/>
      <c r="U630" s="62"/>
      <c r="V630" s="62"/>
      <c r="W630" s="62"/>
      <c r="X630" s="62"/>
      <c r="Y630" s="62"/>
      <c r="Z630" s="62"/>
      <c r="AA630" s="62"/>
      <c r="AB630" s="63" t="s">
        <v>1278</v>
      </c>
    </row>
    <row r="631" spans="1:28" ht="15" customHeight="1" x14ac:dyDescent="0.25">
      <c r="A631" s="58">
        <v>621</v>
      </c>
      <c r="B631" s="66" t="s">
        <v>3489</v>
      </c>
      <c r="C631" s="67" t="s">
        <v>3490</v>
      </c>
      <c r="D631" s="59" t="s">
        <v>3491</v>
      </c>
      <c r="E631" s="66" t="s">
        <v>3489</v>
      </c>
      <c r="F631" s="60" t="s">
        <v>3492</v>
      </c>
      <c r="G631" s="62"/>
      <c r="H631" s="61">
        <v>2009</v>
      </c>
      <c r="I631" s="60" t="s">
        <v>689</v>
      </c>
      <c r="J631" s="60" t="s">
        <v>687</v>
      </c>
      <c r="K631" s="60">
        <v>250</v>
      </c>
      <c r="L631" s="62"/>
      <c r="M631" s="60">
        <v>1</v>
      </c>
      <c r="N631" s="60">
        <v>1</v>
      </c>
      <c r="O631" s="63" t="s">
        <v>681</v>
      </c>
      <c r="P631" s="63" t="s">
        <v>694</v>
      </c>
      <c r="Q631" s="62"/>
      <c r="R631" s="62"/>
      <c r="S631" s="62"/>
      <c r="T631" s="62"/>
      <c r="U631" s="62"/>
      <c r="V631" s="62"/>
      <c r="W631" s="62"/>
      <c r="X631" s="63" t="s">
        <v>694</v>
      </c>
      <c r="Y631" s="62"/>
      <c r="Z631" s="62"/>
      <c r="AA631" s="62"/>
      <c r="AB631" s="60"/>
    </row>
    <row r="632" spans="1:28" ht="15" customHeight="1" x14ac:dyDescent="0.25">
      <c r="A632" s="58">
        <v>622</v>
      </c>
      <c r="B632" s="66" t="s">
        <v>3493</v>
      </c>
      <c r="C632" s="67" t="s">
        <v>3494</v>
      </c>
      <c r="D632" s="59" t="s">
        <v>3495</v>
      </c>
      <c r="E632" s="66" t="s">
        <v>3493</v>
      </c>
      <c r="F632" s="60" t="s">
        <v>3496</v>
      </c>
      <c r="G632" s="62"/>
      <c r="H632" s="61">
        <v>2008</v>
      </c>
      <c r="I632" s="60" t="s">
        <v>689</v>
      </c>
      <c r="J632" s="60" t="s">
        <v>1283</v>
      </c>
      <c r="K632" s="60">
        <v>75</v>
      </c>
      <c r="L632" s="62"/>
      <c r="M632" s="60">
        <v>1</v>
      </c>
      <c r="N632" s="60">
        <v>1</v>
      </c>
      <c r="O632" s="63" t="s">
        <v>681</v>
      </c>
      <c r="P632" s="63" t="s">
        <v>3497</v>
      </c>
      <c r="Q632" s="62"/>
      <c r="R632" s="62"/>
      <c r="S632" s="62"/>
      <c r="T632" s="62"/>
      <c r="U632" s="62"/>
      <c r="V632" s="62"/>
      <c r="W632" s="62"/>
      <c r="X632" s="63" t="s">
        <v>3497</v>
      </c>
      <c r="Y632" s="62"/>
      <c r="Z632" s="62"/>
      <c r="AA632" s="62"/>
      <c r="AB632" s="60"/>
    </row>
    <row r="633" spans="1:28" ht="15" customHeight="1" x14ac:dyDescent="0.25">
      <c r="A633" s="58">
        <v>623</v>
      </c>
      <c r="B633" s="66" t="s">
        <v>3498</v>
      </c>
      <c r="C633" s="67" t="s">
        <v>3499</v>
      </c>
      <c r="D633" s="59" t="s">
        <v>3500</v>
      </c>
      <c r="E633" s="66" t="s">
        <v>3498</v>
      </c>
      <c r="F633" s="60" t="s">
        <v>3501</v>
      </c>
      <c r="G633" s="62"/>
      <c r="H633" s="61">
        <v>2002</v>
      </c>
      <c r="I633" s="60" t="s">
        <v>1303</v>
      </c>
      <c r="J633" s="60" t="s">
        <v>684</v>
      </c>
      <c r="K633" s="60">
        <v>100</v>
      </c>
      <c r="L633" s="62"/>
      <c r="M633" s="60">
        <v>1</v>
      </c>
      <c r="N633" s="60">
        <v>1</v>
      </c>
      <c r="O633" s="63" t="s">
        <v>681</v>
      </c>
      <c r="P633" s="63" t="s">
        <v>912</v>
      </c>
      <c r="Q633" s="62"/>
      <c r="R633" s="62"/>
      <c r="S633" s="62"/>
      <c r="T633" s="62"/>
      <c r="U633" s="62"/>
      <c r="V633" s="62"/>
      <c r="W633" s="62"/>
      <c r="X633" s="63" t="s">
        <v>912</v>
      </c>
      <c r="Y633" s="62"/>
      <c r="Z633" s="62"/>
      <c r="AA633" s="62"/>
      <c r="AB633" s="60"/>
    </row>
    <row r="634" spans="1:28" ht="15" customHeight="1" x14ac:dyDescent="0.25">
      <c r="A634" s="58">
        <v>624</v>
      </c>
      <c r="B634" s="66" t="s">
        <v>3502</v>
      </c>
      <c r="C634" s="67" t="s">
        <v>3503</v>
      </c>
      <c r="D634" s="59" t="s">
        <v>3504</v>
      </c>
      <c r="E634" s="66" t="s">
        <v>3502</v>
      </c>
      <c r="F634" s="60" t="s">
        <v>3505</v>
      </c>
      <c r="G634" s="62"/>
      <c r="H634" s="61">
        <v>2009</v>
      </c>
      <c r="I634" s="60" t="s">
        <v>689</v>
      </c>
      <c r="J634" s="60" t="s">
        <v>699</v>
      </c>
      <c r="K634" s="60">
        <v>160</v>
      </c>
      <c r="L634" s="62"/>
      <c r="M634" s="60">
        <v>1</v>
      </c>
      <c r="N634" s="60">
        <v>1</v>
      </c>
      <c r="O634" s="63" t="s">
        <v>681</v>
      </c>
      <c r="P634" s="63" t="s">
        <v>3506</v>
      </c>
      <c r="Q634" s="62"/>
      <c r="R634" s="62"/>
      <c r="S634" s="62"/>
      <c r="T634" s="62"/>
      <c r="U634" s="62"/>
      <c r="V634" s="62"/>
      <c r="W634" s="62"/>
      <c r="X634" s="63" t="s">
        <v>3506</v>
      </c>
      <c r="Y634" s="62"/>
      <c r="Z634" s="62"/>
      <c r="AA634" s="62"/>
      <c r="AB634" s="60"/>
    </row>
    <row r="635" spans="1:28" ht="15" customHeight="1" x14ac:dyDescent="0.25">
      <c r="A635" s="58">
        <v>625</v>
      </c>
      <c r="B635" s="66" t="s">
        <v>3507</v>
      </c>
      <c r="C635" s="67" t="s">
        <v>3508</v>
      </c>
      <c r="D635" s="59" t="s">
        <v>3509</v>
      </c>
      <c r="E635" s="66" t="s">
        <v>3507</v>
      </c>
      <c r="F635" s="60" t="s">
        <v>3510</v>
      </c>
      <c r="G635" s="62"/>
      <c r="H635" s="61">
        <v>1999</v>
      </c>
      <c r="I635" s="60" t="s">
        <v>689</v>
      </c>
      <c r="J635" s="62"/>
      <c r="K635" s="60">
        <v>400</v>
      </c>
      <c r="L635" s="62"/>
      <c r="M635" s="60">
        <v>1</v>
      </c>
      <c r="N635" s="60">
        <v>1</v>
      </c>
      <c r="O635" s="63" t="s">
        <v>681</v>
      </c>
      <c r="P635" s="63" t="s">
        <v>1038</v>
      </c>
      <c r="Q635" s="62"/>
      <c r="R635" s="62"/>
      <c r="S635" s="62"/>
      <c r="T635" s="62"/>
      <c r="U635" s="62"/>
      <c r="V635" s="62"/>
      <c r="W635" s="62"/>
      <c r="X635" s="63" t="s">
        <v>1038</v>
      </c>
      <c r="Y635" s="62"/>
      <c r="Z635" s="62"/>
      <c r="AA635" s="62"/>
      <c r="AB635" s="60"/>
    </row>
    <row r="636" spans="1:28" ht="15" customHeight="1" x14ac:dyDescent="0.25">
      <c r="A636" s="58">
        <v>626</v>
      </c>
      <c r="B636" s="66" t="s">
        <v>3511</v>
      </c>
      <c r="C636" s="67" t="s">
        <v>3512</v>
      </c>
      <c r="D636" s="59" t="s">
        <v>3513</v>
      </c>
      <c r="E636" s="66" t="s">
        <v>3511</v>
      </c>
      <c r="F636" s="60" t="s">
        <v>3514</v>
      </c>
      <c r="G636" s="62"/>
      <c r="H636" s="61">
        <v>1999</v>
      </c>
      <c r="I636" s="60" t="s">
        <v>689</v>
      </c>
      <c r="J636" s="60" t="s">
        <v>1283</v>
      </c>
      <c r="K636" s="60">
        <v>160</v>
      </c>
      <c r="L636" s="62"/>
      <c r="M636" s="60">
        <v>1</v>
      </c>
      <c r="N636" s="60">
        <v>1</v>
      </c>
      <c r="O636" s="63" t="s">
        <v>681</v>
      </c>
      <c r="P636" s="63" t="s">
        <v>1228</v>
      </c>
      <c r="Q636" s="62"/>
      <c r="R636" s="62"/>
      <c r="S636" s="62"/>
      <c r="T636" s="62"/>
      <c r="U636" s="62"/>
      <c r="V636" s="62"/>
      <c r="W636" s="62"/>
      <c r="X636" s="63" t="s">
        <v>1228</v>
      </c>
      <c r="Y636" s="62"/>
      <c r="Z636" s="62"/>
      <c r="AA636" s="62"/>
      <c r="AB636" s="60"/>
    </row>
    <row r="637" spans="1:28" ht="15" customHeight="1" x14ac:dyDescent="0.25">
      <c r="A637" s="58">
        <v>627</v>
      </c>
      <c r="B637" s="66" t="s">
        <v>3515</v>
      </c>
      <c r="C637" s="67" t="s">
        <v>3516</v>
      </c>
      <c r="D637" s="59" t="s">
        <v>3517</v>
      </c>
      <c r="E637" s="66" t="s">
        <v>3515</v>
      </c>
      <c r="F637" s="60" t="s">
        <v>3518</v>
      </c>
      <c r="G637" s="62"/>
      <c r="H637" s="61">
        <v>2014</v>
      </c>
      <c r="I637" s="60" t="s">
        <v>689</v>
      </c>
      <c r="J637" s="60" t="s">
        <v>680</v>
      </c>
      <c r="K637" s="60">
        <v>50</v>
      </c>
      <c r="L637" s="62"/>
      <c r="M637" s="60">
        <v>1</v>
      </c>
      <c r="N637" s="60">
        <v>1</v>
      </c>
      <c r="O637" s="63" t="s">
        <v>681</v>
      </c>
      <c r="P637" s="63" t="s">
        <v>3519</v>
      </c>
      <c r="Q637" s="63" t="s">
        <v>3520</v>
      </c>
      <c r="R637" s="62"/>
      <c r="S637" s="62"/>
      <c r="T637" s="62"/>
      <c r="U637" s="62"/>
      <c r="V637" s="62"/>
      <c r="W637" s="62"/>
      <c r="X637" s="63" t="s">
        <v>3519</v>
      </c>
      <c r="Y637" s="62"/>
      <c r="Z637" s="62"/>
      <c r="AA637" s="62"/>
      <c r="AB637" s="60"/>
    </row>
    <row r="638" spans="1:28" ht="15" customHeight="1" x14ac:dyDescent="0.25">
      <c r="A638" s="58">
        <v>628</v>
      </c>
      <c r="B638" s="66" t="s">
        <v>3521</v>
      </c>
      <c r="C638" s="67" t="s">
        <v>3522</v>
      </c>
      <c r="D638" s="59" t="s">
        <v>3523</v>
      </c>
      <c r="E638" s="66" t="s">
        <v>3521</v>
      </c>
      <c r="F638" s="60" t="s">
        <v>3524</v>
      </c>
      <c r="G638" s="62"/>
      <c r="H638" s="61">
        <v>2001</v>
      </c>
      <c r="I638" s="60" t="s">
        <v>689</v>
      </c>
      <c r="J638" s="60" t="s">
        <v>684</v>
      </c>
      <c r="K638" s="60">
        <v>75</v>
      </c>
      <c r="L638" s="62"/>
      <c r="M638" s="60">
        <v>1</v>
      </c>
      <c r="N638" s="60">
        <v>1</v>
      </c>
      <c r="O638" s="63" t="s">
        <v>681</v>
      </c>
      <c r="P638" s="63" t="s">
        <v>700</v>
      </c>
      <c r="Q638" s="62"/>
      <c r="R638" s="62"/>
      <c r="S638" s="62"/>
      <c r="T638" s="62"/>
      <c r="U638" s="62"/>
      <c r="V638" s="62"/>
      <c r="W638" s="62"/>
      <c r="X638" s="63" t="s">
        <v>700</v>
      </c>
      <c r="Y638" s="62"/>
      <c r="Z638" s="62"/>
      <c r="AA638" s="62"/>
      <c r="AB638" s="60"/>
    </row>
    <row r="639" spans="1:28" ht="15" customHeight="1" x14ac:dyDescent="0.25">
      <c r="A639" s="58">
        <v>629</v>
      </c>
      <c r="B639" s="66" t="s">
        <v>3525</v>
      </c>
      <c r="C639" s="67" t="s">
        <v>3526</v>
      </c>
      <c r="D639" s="59" t="s">
        <v>3527</v>
      </c>
      <c r="E639" s="66" t="s">
        <v>3525</v>
      </c>
      <c r="F639" s="60" t="s">
        <v>3528</v>
      </c>
      <c r="G639" s="62"/>
      <c r="H639" s="61">
        <v>2008</v>
      </c>
      <c r="I639" s="60" t="s">
        <v>689</v>
      </c>
      <c r="J639" s="60" t="s">
        <v>1283</v>
      </c>
      <c r="K639" s="60">
        <v>75</v>
      </c>
      <c r="L639" s="62"/>
      <c r="M639" s="60">
        <v>1</v>
      </c>
      <c r="N639" s="60">
        <v>1</v>
      </c>
      <c r="O639" s="63" t="s">
        <v>681</v>
      </c>
      <c r="P639" s="63" t="s">
        <v>700</v>
      </c>
      <c r="Q639" s="63" t="s">
        <v>3529</v>
      </c>
      <c r="R639" s="62"/>
      <c r="S639" s="62"/>
      <c r="T639" s="62"/>
      <c r="U639" s="62"/>
      <c r="V639" s="62"/>
      <c r="W639" s="62"/>
      <c r="X639" s="63" t="s">
        <v>1705</v>
      </c>
      <c r="Y639" s="62"/>
      <c r="Z639" s="62"/>
      <c r="AA639" s="62"/>
      <c r="AB639" s="63" t="s">
        <v>1706</v>
      </c>
    </row>
    <row r="640" spans="1:28" ht="15" customHeight="1" x14ac:dyDescent="0.25">
      <c r="A640" s="58">
        <v>630</v>
      </c>
      <c r="B640" s="66" t="s">
        <v>3530</v>
      </c>
      <c r="C640" s="67" t="s">
        <v>3531</v>
      </c>
      <c r="D640" s="59" t="s">
        <v>3532</v>
      </c>
      <c r="E640" s="66" t="s">
        <v>3530</v>
      </c>
      <c r="F640" s="60" t="s">
        <v>3533</v>
      </c>
      <c r="G640" s="62"/>
      <c r="H640" s="61">
        <v>1997</v>
      </c>
      <c r="I640" s="60" t="s">
        <v>689</v>
      </c>
      <c r="J640" s="60" t="s">
        <v>687</v>
      </c>
      <c r="K640" s="60">
        <v>50</v>
      </c>
      <c r="L640" s="62"/>
      <c r="M640" s="60">
        <v>1</v>
      </c>
      <c r="N640" s="60">
        <v>1</v>
      </c>
      <c r="O640" s="63" t="s">
        <v>681</v>
      </c>
      <c r="P640" s="63" t="s">
        <v>864</v>
      </c>
      <c r="Q640" s="62"/>
      <c r="R640" s="62"/>
      <c r="S640" s="62"/>
      <c r="T640" s="62"/>
      <c r="U640" s="62"/>
      <c r="V640" s="62"/>
      <c r="W640" s="62"/>
      <c r="X640" s="63" t="s">
        <v>864</v>
      </c>
      <c r="Y640" s="62"/>
      <c r="Z640" s="62"/>
      <c r="AA640" s="62"/>
      <c r="AB640" s="60"/>
    </row>
    <row r="641" spans="1:28" ht="15" customHeight="1" x14ac:dyDescent="0.25">
      <c r="A641" s="58">
        <v>631</v>
      </c>
      <c r="B641" s="66" t="s">
        <v>3534</v>
      </c>
      <c r="C641" s="67" t="s">
        <v>3535</v>
      </c>
      <c r="D641" s="59" t="s">
        <v>3536</v>
      </c>
      <c r="E641" s="66" t="s">
        <v>3534</v>
      </c>
      <c r="F641" s="60" t="s">
        <v>3537</v>
      </c>
      <c r="G641" s="62"/>
      <c r="H641" s="61">
        <v>2000</v>
      </c>
      <c r="I641" s="60" t="s">
        <v>689</v>
      </c>
      <c r="J641" s="60" t="s">
        <v>680</v>
      </c>
      <c r="K641" s="60">
        <v>75</v>
      </c>
      <c r="L641" s="62"/>
      <c r="M641" s="60">
        <v>1</v>
      </c>
      <c r="N641" s="60">
        <v>1</v>
      </c>
      <c r="O641" s="63" t="s">
        <v>681</v>
      </c>
      <c r="P641" s="63" t="s">
        <v>700</v>
      </c>
      <c r="Q641" s="62"/>
      <c r="R641" s="62"/>
      <c r="S641" s="62"/>
      <c r="T641" s="62"/>
      <c r="U641" s="62"/>
      <c r="V641" s="62"/>
      <c r="W641" s="62"/>
      <c r="X641" s="63" t="s">
        <v>1904</v>
      </c>
      <c r="Y641" s="62"/>
      <c r="Z641" s="62"/>
      <c r="AA641" s="62"/>
      <c r="AB641" s="63" t="s">
        <v>1905</v>
      </c>
    </row>
    <row r="642" spans="1:28" ht="15" customHeight="1" x14ac:dyDescent="0.25">
      <c r="A642" s="58">
        <v>632</v>
      </c>
      <c r="B642" s="66" t="s">
        <v>3538</v>
      </c>
      <c r="C642" s="67" t="s">
        <v>3539</v>
      </c>
      <c r="D642" s="59" t="s">
        <v>3540</v>
      </c>
      <c r="E642" s="66" t="s">
        <v>3538</v>
      </c>
      <c r="F642" s="60" t="s">
        <v>3541</v>
      </c>
      <c r="G642" s="62"/>
      <c r="H642" s="61">
        <v>2011</v>
      </c>
      <c r="I642" s="60" t="s">
        <v>689</v>
      </c>
      <c r="J642" s="60" t="s">
        <v>1283</v>
      </c>
      <c r="K642" s="60">
        <v>160</v>
      </c>
      <c r="L642" s="62"/>
      <c r="M642" s="60">
        <v>1</v>
      </c>
      <c r="N642" s="60">
        <v>1</v>
      </c>
      <c r="O642" s="63" t="s">
        <v>681</v>
      </c>
      <c r="P642" s="63" t="s">
        <v>1534</v>
      </c>
      <c r="Q642" s="63" t="s">
        <v>3542</v>
      </c>
      <c r="R642" s="62"/>
      <c r="S642" s="62"/>
      <c r="T642" s="62"/>
      <c r="U642" s="62"/>
      <c r="V642" s="62"/>
      <c r="W642" s="62"/>
      <c r="X642" s="62"/>
      <c r="Y642" s="63" t="s">
        <v>1534</v>
      </c>
      <c r="Z642" s="62"/>
      <c r="AA642" s="62"/>
      <c r="AB642" s="60"/>
    </row>
    <row r="643" spans="1:28" ht="15" customHeight="1" x14ac:dyDescent="0.25">
      <c r="A643" s="58">
        <v>633</v>
      </c>
      <c r="B643" s="66" t="s">
        <v>3543</v>
      </c>
      <c r="C643" s="67" t="s">
        <v>3544</v>
      </c>
      <c r="D643" s="59" t="s">
        <v>3545</v>
      </c>
      <c r="E643" s="66" t="s">
        <v>3543</v>
      </c>
      <c r="F643" s="60" t="s">
        <v>3546</v>
      </c>
      <c r="G643" s="62"/>
      <c r="H643" s="61">
        <v>2007</v>
      </c>
      <c r="I643" s="60" t="s">
        <v>689</v>
      </c>
      <c r="J643" s="60" t="s">
        <v>687</v>
      </c>
      <c r="K643" s="60">
        <v>75</v>
      </c>
      <c r="L643" s="62"/>
      <c r="M643" s="60">
        <v>1</v>
      </c>
      <c r="N643" s="60">
        <v>1</v>
      </c>
      <c r="O643" s="63" t="s">
        <v>681</v>
      </c>
      <c r="P643" s="63" t="s">
        <v>1222</v>
      </c>
      <c r="Q643" s="63" t="s">
        <v>3547</v>
      </c>
      <c r="R643" s="62"/>
      <c r="S643" s="62"/>
      <c r="T643" s="62"/>
      <c r="U643" s="62"/>
      <c r="V643" s="62"/>
      <c r="W643" s="62"/>
      <c r="X643" s="63" t="s">
        <v>1222</v>
      </c>
      <c r="Y643" s="62"/>
      <c r="Z643" s="62"/>
      <c r="AA643" s="62"/>
      <c r="AB643" s="60"/>
    </row>
    <row r="644" spans="1:28" ht="15" customHeight="1" x14ac:dyDescent="0.25">
      <c r="A644" s="58">
        <v>634</v>
      </c>
      <c r="B644" s="66" t="s">
        <v>3548</v>
      </c>
      <c r="C644" s="67" t="s">
        <v>3549</v>
      </c>
      <c r="D644" s="59" t="s">
        <v>3550</v>
      </c>
      <c r="E644" s="66" t="s">
        <v>3548</v>
      </c>
      <c r="F644" s="60" t="s">
        <v>3551</v>
      </c>
      <c r="G644" s="62"/>
      <c r="H644" s="61">
        <v>2007</v>
      </c>
      <c r="I644" s="62"/>
      <c r="J644" s="60" t="s">
        <v>684</v>
      </c>
      <c r="K644" s="60">
        <v>50</v>
      </c>
      <c r="L644" s="62"/>
      <c r="M644" s="60">
        <v>1</v>
      </c>
      <c r="N644" s="60">
        <v>1</v>
      </c>
      <c r="O644" s="63" t="s">
        <v>681</v>
      </c>
      <c r="P644" s="63" t="s">
        <v>788</v>
      </c>
      <c r="Q644" s="63" t="s">
        <v>3552</v>
      </c>
      <c r="R644" s="62"/>
      <c r="S644" s="62"/>
      <c r="T644" s="62"/>
      <c r="U644" s="62"/>
      <c r="V644" s="62"/>
      <c r="W644" s="62"/>
      <c r="X644" s="63" t="s">
        <v>788</v>
      </c>
      <c r="Y644" s="62"/>
      <c r="Z644" s="62"/>
      <c r="AA644" s="62"/>
      <c r="AB644" s="60"/>
    </row>
    <row r="645" spans="1:28" ht="15" customHeight="1" x14ac:dyDescent="0.25">
      <c r="A645" s="58">
        <v>635</v>
      </c>
      <c r="B645" s="66" t="s">
        <v>3553</v>
      </c>
      <c r="C645" s="67" t="s">
        <v>3554</v>
      </c>
      <c r="D645" s="59" t="s">
        <v>3555</v>
      </c>
      <c r="E645" s="66" t="s">
        <v>3553</v>
      </c>
      <c r="F645" s="60" t="s">
        <v>3556</v>
      </c>
      <c r="G645" s="62"/>
      <c r="H645" s="61">
        <v>2009</v>
      </c>
      <c r="I645" s="60" t="s">
        <v>689</v>
      </c>
      <c r="J645" s="60" t="s">
        <v>684</v>
      </c>
      <c r="K645" s="60">
        <v>50</v>
      </c>
      <c r="L645" s="62"/>
      <c r="M645" s="60">
        <v>1</v>
      </c>
      <c r="N645" s="60">
        <v>1</v>
      </c>
      <c r="O645" s="63" t="s">
        <v>681</v>
      </c>
      <c r="P645" s="63" t="s">
        <v>3557</v>
      </c>
      <c r="Q645" s="62"/>
      <c r="R645" s="62"/>
      <c r="S645" s="62"/>
      <c r="T645" s="62"/>
      <c r="U645" s="62"/>
      <c r="V645" s="62"/>
      <c r="W645" s="62"/>
      <c r="X645" s="63" t="s">
        <v>3557</v>
      </c>
      <c r="Y645" s="62"/>
      <c r="Z645" s="62"/>
      <c r="AA645" s="62"/>
      <c r="AB645" s="60"/>
    </row>
    <row r="646" spans="1:28" ht="15" customHeight="1" x14ac:dyDescent="0.25">
      <c r="A646" s="58">
        <v>636</v>
      </c>
      <c r="B646" s="66" t="s">
        <v>3558</v>
      </c>
      <c r="C646" s="67" t="s">
        <v>3559</v>
      </c>
      <c r="D646" s="59" t="s">
        <v>3560</v>
      </c>
      <c r="E646" s="66" t="s">
        <v>3558</v>
      </c>
      <c r="F646" s="60" t="s">
        <v>3561</v>
      </c>
      <c r="G646" s="62"/>
      <c r="H646" s="61">
        <v>2007</v>
      </c>
      <c r="I646" s="60" t="s">
        <v>689</v>
      </c>
      <c r="J646" s="60" t="s">
        <v>1102</v>
      </c>
      <c r="K646" s="60">
        <v>160</v>
      </c>
      <c r="L646" s="62"/>
      <c r="M646" s="60">
        <v>1</v>
      </c>
      <c r="N646" s="60">
        <v>1</v>
      </c>
      <c r="O646" s="63" t="s">
        <v>681</v>
      </c>
      <c r="P646" s="63" t="s">
        <v>1228</v>
      </c>
      <c r="Q646" s="63" t="s">
        <v>3562</v>
      </c>
      <c r="R646" s="62"/>
      <c r="S646" s="62"/>
      <c r="T646" s="62"/>
      <c r="U646" s="62"/>
      <c r="V646" s="62"/>
      <c r="W646" s="62"/>
      <c r="X646" s="63" t="s">
        <v>1228</v>
      </c>
      <c r="Y646" s="62"/>
      <c r="Z646" s="62"/>
      <c r="AA646" s="62"/>
      <c r="AB646" s="60"/>
    </row>
    <row r="647" spans="1:28" ht="15" customHeight="1" x14ac:dyDescent="0.25">
      <c r="A647" s="58">
        <v>637</v>
      </c>
      <c r="B647" s="66" t="s">
        <v>3563</v>
      </c>
      <c r="C647" s="67" t="s">
        <v>3564</v>
      </c>
      <c r="D647" s="59" t="s">
        <v>3565</v>
      </c>
      <c r="E647" s="66" t="s">
        <v>3563</v>
      </c>
      <c r="F647" s="60" t="s">
        <v>3566</v>
      </c>
      <c r="G647" s="62"/>
      <c r="H647" s="61">
        <v>2006</v>
      </c>
      <c r="I647" s="62"/>
      <c r="J647" s="60" t="s">
        <v>687</v>
      </c>
      <c r="K647" s="60">
        <v>75</v>
      </c>
      <c r="L647" s="62"/>
      <c r="M647" s="60">
        <v>1</v>
      </c>
      <c r="N647" s="60">
        <v>1</v>
      </c>
      <c r="O647" s="63" t="s">
        <v>681</v>
      </c>
      <c r="P647" s="63" t="s">
        <v>1961</v>
      </c>
      <c r="Q647" s="63" t="s">
        <v>3567</v>
      </c>
      <c r="R647" s="62"/>
      <c r="S647" s="62"/>
      <c r="T647" s="62"/>
      <c r="U647" s="62"/>
      <c r="V647" s="62"/>
      <c r="W647" s="62"/>
      <c r="X647" s="63" t="s">
        <v>1961</v>
      </c>
      <c r="Y647" s="62"/>
      <c r="Z647" s="62"/>
      <c r="AA647" s="62"/>
      <c r="AB647" s="60"/>
    </row>
    <row r="648" spans="1:28" ht="15" customHeight="1" x14ac:dyDescent="0.25">
      <c r="A648" s="58">
        <v>638</v>
      </c>
      <c r="B648" s="66" t="s">
        <v>3568</v>
      </c>
      <c r="C648" s="67" t="s">
        <v>3569</v>
      </c>
      <c r="D648" s="59" t="s">
        <v>3570</v>
      </c>
      <c r="E648" s="66" t="s">
        <v>3568</v>
      </c>
      <c r="F648" s="60" t="s">
        <v>3571</v>
      </c>
      <c r="G648" s="62"/>
      <c r="H648" s="61">
        <v>2009</v>
      </c>
      <c r="I648" s="60" t="s">
        <v>689</v>
      </c>
      <c r="J648" s="60" t="s">
        <v>680</v>
      </c>
      <c r="K648" s="60">
        <v>75</v>
      </c>
      <c r="L648" s="62"/>
      <c r="M648" s="60">
        <v>1</v>
      </c>
      <c r="N648" s="60">
        <v>1</v>
      </c>
      <c r="O648" s="63" t="s">
        <v>681</v>
      </c>
      <c r="P648" s="63" t="s">
        <v>3572</v>
      </c>
      <c r="Q648" s="62"/>
      <c r="R648" s="62"/>
      <c r="S648" s="62"/>
      <c r="T648" s="62"/>
      <c r="U648" s="62"/>
      <c r="V648" s="62"/>
      <c r="W648" s="62"/>
      <c r="X648" s="63" t="s">
        <v>3572</v>
      </c>
      <c r="Y648" s="62"/>
      <c r="Z648" s="62"/>
      <c r="AA648" s="62"/>
      <c r="AB648" s="60"/>
    </row>
    <row r="649" spans="1:28" ht="15" customHeight="1" x14ac:dyDescent="0.25">
      <c r="A649" s="58">
        <v>639</v>
      </c>
      <c r="B649" s="66" t="s">
        <v>3573</v>
      </c>
      <c r="C649" s="67" t="s">
        <v>3574</v>
      </c>
      <c r="D649" s="59" t="s">
        <v>3575</v>
      </c>
      <c r="E649" s="66" t="s">
        <v>3573</v>
      </c>
      <c r="F649" s="60" t="s">
        <v>3576</v>
      </c>
      <c r="G649" s="62"/>
      <c r="H649" s="61">
        <v>2006</v>
      </c>
      <c r="I649" s="60" t="s">
        <v>1303</v>
      </c>
      <c r="J649" s="60" t="s">
        <v>684</v>
      </c>
      <c r="K649" s="60">
        <v>75</v>
      </c>
      <c r="L649" s="62"/>
      <c r="M649" s="60">
        <v>1</v>
      </c>
      <c r="N649" s="60">
        <v>1</v>
      </c>
      <c r="O649" s="63" t="s">
        <v>681</v>
      </c>
      <c r="P649" s="63" t="s">
        <v>700</v>
      </c>
      <c r="Q649" s="63" t="s">
        <v>3577</v>
      </c>
      <c r="R649" s="62"/>
      <c r="S649" s="62"/>
      <c r="T649" s="62"/>
      <c r="U649" s="62"/>
      <c r="V649" s="62"/>
      <c r="W649" s="62"/>
      <c r="X649" s="63" t="s">
        <v>700</v>
      </c>
      <c r="Y649" s="62"/>
      <c r="Z649" s="62"/>
      <c r="AA649" s="62"/>
      <c r="AB649" s="60"/>
    </row>
    <row r="650" spans="1:28" ht="15" customHeight="1" x14ac:dyDescent="0.25">
      <c r="A650" s="58">
        <v>640</v>
      </c>
      <c r="B650" s="66" t="s">
        <v>3578</v>
      </c>
      <c r="C650" s="67" t="s">
        <v>3579</v>
      </c>
      <c r="D650" s="59" t="s">
        <v>3580</v>
      </c>
      <c r="E650" s="66" t="s">
        <v>3578</v>
      </c>
      <c r="F650" s="60" t="s">
        <v>3581</v>
      </c>
      <c r="G650" s="62"/>
      <c r="H650" s="61">
        <v>2004</v>
      </c>
      <c r="I650" s="60" t="s">
        <v>689</v>
      </c>
      <c r="J650" s="60" t="s">
        <v>699</v>
      </c>
      <c r="K650" s="60">
        <v>250</v>
      </c>
      <c r="L650" s="62"/>
      <c r="M650" s="60">
        <v>1</v>
      </c>
      <c r="N650" s="60">
        <v>1</v>
      </c>
      <c r="O650" s="63" t="s">
        <v>681</v>
      </c>
      <c r="P650" s="63" t="s">
        <v>980</v>
      </c>
      <c r="Q650" s="62"/>
      <c r="R650" s="62"/>
      <c r="S650" s="62"/>
      <c r="T650" s="62"/>
      <c r="U650" s="62"/>
      <c r="V650" s="62"/>
      <c r="W650" s="62"/>
      <c r="X650" s="63" t="s">
        <v>1235</v>
      </c>
      <c r="Y650" s="63" t="s">
        <v>1236</v>
      </c>
      <c r="Z650" s="62"/>
      <c r="AA650" s="62"/>
      <c r="AB650" s="60"/>
    </row>
    <row r="651" spans="1:28" ht="15" customHeight="1" x14ac:dyDescent="0.25">
      <c r="A651" s="58">
        <v>641</v>
      </c>
      <c r="B651" s="66" t="s">
        <v>3582</v>
      </c>
      <c r="C651" s="67" t="s">
        <v>3583</v>
      </c>
      <c r="D651" s="59" t="s">
        <v>3584</v>
      </c>
      <c r="E651" s="66" t="s">
        <v>3582</v>
      </c>
      <c r="F651" s="60" t="s">
        <v>3585</v>
      </c>
      <c r="G651" s="62"/>
      <c r="H651" s="61">
        <v>1997</v>
      </c>
      <c r="I651" s="60" t="s">
        <v>689</v>
      </c>
      <c r="J651" s="60" t="s">
        <v>1260</v>
      </c>
      <c r="K651" s="60">
        <v>25</v>
      </c>
      <c r="L651" s="62"/>
      <c r="M651" s="60">
        <v>1</v>
      </c>
      <c r="N651" s="60">
        <v>1</v>
      </c>
      <c r="O651" s="63" t="s">
        <v>681</v>
      </c>
      <c r="P651" s="63" t="s">
        <v>734</v>
      </c>
      <c r="Q651" s="62"/>
      <c r="R651" s="62"/>
      <c r="S651" s="62"/>
      <c r="T651" s="62"/>
      <c r="U651" s="62"/>
      <c r="V651" s="62"/>
      <c r="W651" s="62"/>
      <c r="X651" s="63" t="s">
        <v>734</v>
      </c>
      <c r="Y651" s="62"/>
      <c r="Z651" s="62"/>
      <c r="AA651" s="62"/>
      <c r="AB651" s="60"/>
    </row>
    <row r="652" spans="1:28" ht="15" customHeight="1" x14ac:dyDescent="0.25">
      <c r="A652" s="58">
        <v>642</v>
      </c>
      <c r="B652" s="66" t="s">
        <v>3586</v>
      </c>
      <c r="C652" s="67" t="s">
        <v>3587</v>
      </c>
      <c r="D652" s="59" t="s">
        <v>3588</v>
      </c>
      <c r="E652" s="66" t="s">
        <v>3586</v>
      </c>
      <c r="F652" s="60" t="s">
        <v>3589</v>
      </c>
      <c r="G652" s="62"/>
      <c r="H652" s="61">
        <v>1997</v>
      </c>
      <c r="I652" s="60" t="s">
        <v>689</v>
      </c>
      <c r="J652" s="60" t="s">
        <v>1260</v>
      </c>
      <c r="K652" s="60">
        <v>37.5</v>
      </c>
      <c r="L652" s="62"/>
      <c r="M652" s="60">
        <v>1</v>
      </c>
      <c r="N652" s="60">
        <v>1</v>
      </c>
      <c r="O652" s="63" t="s">
        <v>681</v>
      </c>
      <c r="P652" s="63" t="s">
        <v>766</v>
      </c>
      <c r="Q652" s="62"/>
      <c r="R652" s="62"/>
      <c r="S652" s="62"/>
      <c r="T652" s="62"/>
      <c r="U652" s="62"/>
      <c r="V652" s="62"/>
      <c r="W652" s="62"/>
      <c r="X652" s="63" t="s">
        <v>766</v>
      </c>
      <c r="Y652" s="62"/>
      <c r="Z652" s="62"/>
      <c r="AA652" s="62"/>
      <c r="AB652" s="60"/>
    </row>
    <row r="653" spans="1:28" ht="15" customHeight="1" x14ac:dyDescent="0.25">
      <c r="A653" s="58">
        <v>643</v>
      </c>
      <c r="B653" s="66" t="s">
        <v>3590</v>
      </c>
      <c r="C653" s="67" t="s">
        <v>3591</v>
      </c>
      <c r="D653" s="59" t="s">
        <v>3592</v>
      </c>
      <c r="E653" s="66" t="s">
        <v>3590</v>
      </c>
      <c r="F653" s="60" t="s">
        <v>3593</v>
      </c>
      <c r="G653" s="62"/>
      <c r="H653" s="61">
        <v>2004</v>
      </c>
      <c r="I653" s="60" t="s">
        <v>689</v>
      </c>
      <c r="J653" s="60" t="s">
        <v>1333</v>
      </c>
      <c r="K653" s="60">
        <v>50</v>
      </c>
      <c r="L653" s="62"/>
      <c r="M653" s="60">
        <v>1</v>
      </c>
      <c r="N653" s="60">
        <v>1</v>
      </c>
      <c r="O653" s="63" t="s">
        <v>681</v>
      </c>
      <c r="P653" s="63" t="s">
        <v>788</v>
      </c>
      <c r="Q653" s="62"/>
      <c r="R653" s="62"/>
      <c r="S653" s="62"/>
      <c r="T653" s="62"/>
      <c r="U653" s="62"/>
      <c r="V653" s="62"/>
      <c r="W653" s="62"/>
      <c r="X653" s="63" t="s">
        <v>3594</v>
      </c>
      <c r="Y653" s="62"/>
      <c r="Z653" s="62"/>
      <c r="AA653" s="62"/>
      <c r="AB653" s="63" t="s">
        <v>3595</v>
      </c>
    </row>
    <row r="654" spans="1:28" ht="15" customHeight="1" x14ac:dyDescent="0.25">
      <c r="A654" s="58">
        <v>644</v>
      </c>
      <c r="B654" s="66" t="s">
        <v>3596</v>
      </c>
      <c r="C654" s="67" t="s">
        <v>3597</v>
      </c>
      <c r="D654" s="59" t="s">
        <v>3598</v>
      </c>
      <c r="E654" s="66" t="s">
        <v>3596</v>
      </c>
      <c r="F654" s="60" t="s">
        <v>3599</v>
      </c>
      <c r="G654" s="62"/>
      <c r="H654" s="61">
        <v>2007</v>
      </c>
      <c r="I654" s="62"/>
      <c r="J654" s="60" t="s">
        <v>684</v>
      </c>
      <c r="K654" s="60">
        <v>50</v>
      </c>
      <c r="L654" s="62"/>
      <c r="M654" s="60">
        <v>1</v>
      </c>
      <c r="N654" s="60">
        <v>1</v>
      </c>
      <c r="O654" s="63" t="s">
        <v>681</v>
      </c>
      <c r="P654" s="63" t="s">
        <v>788</v>
      </c>
      <c r="Q654" s="63" t="s">
        <v>3600</v>
      </c>
      <c r="R654" s="62"/>
      <c r="S654" s="62"/>
      <c r="T654" s="62"/>
      <c r="U654" s="62"/>
      <c r="V654" s="62"/>
      <c r="W654" s="62"/>
      <c r="X654" s="63" t="s">
        <v>788</v>
      </c>
      <c r="Y654" s="62"/>
      <c r="Z654" s="62"/>
      <c r="AA654" s="62"/>
      <c r="AB654" s="60"/>
    </row>
    <row r="655" spans="1:28" ht="15" customHeight="1" x14ac:dyDescent="0.25">
      <c r="A655" s="58">
        <v>645</v>
      </c>
      <c r="B655" s="66" t="s">
        <v>3601</v>
      </c>
      <c r="C655" s="67" t="s">
        <v>3602</v>
      </c>
      <c r="D655" s="59" t="s">
        <v>3603</v>
      </c>
      <c r="E655" s="66" t="s">
        <v>3601</v>
      </c>
      <c r="F655" s="60" t="s">
        <v>3604</v>
      </c>
      <c r="G655" s="62"/>
      <c r="H655" s="61">
        <v>2008</v>
      </c>
      <c r="I655" s="60" t="s">
        <v>1303</v>
      </c>
      <c r="J655" s="60" t="s">
        <v>688</v>
      </c>
      <c r="K655" s="60">
        <v>75</v>
      </c>
      <c r="L655" s="62"/>
      <c r="M655" s="60">
        <v>1</v>
      </c>
      <c r="N655" s="60">
        <v>1</v>
      </c>
      <c r="O655" s="63" t="s">
        <v>681</v>
      </c>
      <c r="P655" s="63" t="s">
        <v>1308</v>
      </c>
      <c r="Q655" s="62"/>
      <c r="R655" s="62"/>
      <c r="S655" s="62"/>
      <c r="T655" s="62"/>
      <c r="U655" s="62"/>
      <c r="V655" s="62"/>
      <c r="W655" s="62"/>
      <c r="X655" s="63" t="s">
        <v>1308</v>
      </c>
      <c r="Y655" s="62"/>
      <c r="Z655" s="62"/>
      <c r="AA655" s="62"/>
      <c r="AB655" s="60"/>
    </row>
    <row r="656" spans="1:28" ht="15" customHeight="1" x14ac:dyDescent="0.25">
      <c r="A656" s="58">
        <v>646</v>
      </c>
      <c r="B656" s="66" t="s">
        <v>3605</v>
      </c>
      <c r="C656" s="67" t="s">
        <v>3606</v>
      </c>
      <c r="D656" s="59" t="s">
        <v>3607</v>
      </c>
      <c r="E656" s="66" t="s">
        <v>3605</v>
      </c>
      <c r="F656" s="60" t="s">
        <v>3608</v>
      </c>
      <c r="G656" s="62"/>
      <c r="H656" s="61">
        <v>1982</v>
      </c>
      <c r="I656" s="60" t="s">
        <v>679</v>
      </c>
      <c r="J656" s="60" t="s">
        <v>1245</v>
      </c>
      <c r="K656" s="60">
        <v>50</v>
      </c>
      <c r="L656" s="62"/>
      <c r="M656" s="60">
        <v>1</v>
      </c>
      <c r="N656" s="60">
        <v>1</v>
      </c>
      <c r="O656" s="63" t="s">
        <v>681</v>
      </c>
      <c r="P656" s="63" t="s">
        <v>788</v>
      </c>
      <c r="Q656" s="62"/>
      <c r="R656" s="62"/>
      <c r="S656" s="62"/>
      <c r="T656" s="62"/>
      <c r="U656" s="62"/>
      <c r="V656" s="62"/>
      <c r="W656" s="62"/>
      <c r="X656" s="63" t="s">
        <v>3609</v>
      </c>
      <c r="Y656" s="63" t="s">
        <v>784</v>
      </c>
      <c r="Z656" s="62"/>
      <c r="AA656" s="62"/>
      <c r="AB656" s="60"/>
    </row>
    <row r="657" spans="1:28" ht="15" customHeight="1" x14ac:dyDescent="0.25">
      <c r="A657" s="58">
        <v>647</v>
      </c>
      <c r="B657" s="66" t="s">
        <v>3610</v>
      </c>
      <c r="C657" s="67" t="s">
        <v>3611</v>
      </c>
      <c r="D657" s="59" t="s">
        <v>3612</v>
      </c>
      <c r="E657" s="66" t="s">
        <v>3610</v>
      </c>
      <c r="F657" s="60" t="s">
        <v>3613</v>
      </c>
      <c r="G657" s="62"/>
      <c r="H657" s="61">
        <v>1995</v>
      </c>
      <c r="I657" s="60" t="s">
        <v>689</v>
      </c>
      <c r="J657" s="60" t="s">
        <v>1245</v>
      </c>
      <c r="K657" s="60">
        <v>100</v>
      </c>
      <c r="L657" s="62"/>
      <c r="M657" s="60">
        <v>1</v>
      </c>
      <c r="N657" s="60">
        <v>1</v>
      </c>
      <c r="O657" s="63" t="s">
        <v>681</v>
      </c>
      <c r="P657" s="63" t="s">
        <v>912</v>
      </c>
      <c r="Q657" s="62"/>
      <c r="R657" s="62"/>
      <c r="S657" s="62"/>
      <c r="T657" s="62"/>
      <c r="U657" s="62"/>
      <c r="V657" s="62"/>
      <c r="W657" s="62"/>
      <c r="X657" s="63" t="s">
        <v>912</v>
      </c>
      <c r="Y657" s="62"/>
      <c r="Z657" s="62"/>
      <c r="AA657" s="62"/>
      <c r="AB657" s="60"/>
    </row>
    <row r="658" spans="1:28" ht="15" customHeight="1" x14ac:dyDescent="0.25">
      <c r="A658" s="58">
        <v>648</v>
      </c>
      <c r="B658" s="66" t="s">
        <v>3614</v>
      </c>
      <c r="C658" s="67" t="s">
        <v>3615</v>
      </c>
      <c r="D658" s="59" t="s">
        <v>3616</v>
      </c>
      <c r="E658" s="66" t="s">
        <v>3614</v>
      </c>
      <c r="F658" s="60" t="s">
        <v>3617</v>
      </c>
      <c r="G658" s="62"/>
      <c r="H658" s="61">
        <v>2006</v>
      </c>
      <c r="I658" s="60" t="s">
        <v>689</v>
      </c>
      <c r="J658" s="60" t="s">
        <v>1102</v>
      </c>
      <c r="K658" s="60">
        <v>15</v>
      </c>
      <c r="L658" s="62"/>
      <c r="M658" s="60">
        <v>1</v>
      </c>
      <c r="N658" s="60">
        <v>1</v>
      </c>
      <c r="O658" s="63" t="s">
        <v>681</v>
      </c>
      <c r="P658" s="63" t="s">
        <v>2840</v>
      </c>
      <c r="Q658" s="63" t="s">
        <v>3618</v>
      </c>
      <c r="R658" s="62"/>
      <c r="S658" s="62"/>
      <c r="T658" s="62"/>
      <c r="U658" s="62"/>
      <c r="V658" s="62"/>
      <c r="W658" s="62"/>
      <c r="X658" s="63" t="s">
        <v>2840</v>
      </c>
      <c r="Y658" s="62"/>
      <c r="Z658" s="62"/>
      <c r="AA658" s="62"/>
      <c r="AB658" s="60"/>
    </row>
    <row r="659" spans="1:28" ht="15" customHeight="1" x14ac:dyDescent="0.25">
      <c r="A659" s="58">
        <v>649</v>
      </c>
      <c r="B659" s="66" t="s">
        <v>3619</v>
      </c>
      <c r="C659" s="67" t="s">
        <v>3620</v>
      </c>
      <c r="D659" s="59" t="s">
        <v>3621</v>
      </c>
      <c r="E659" s="66" t="s">
        <v>3619</v>
      </c>
      <c r="F659" s="60" t="s">
        <v>3622</v>
      </c>
      <c r="G659" s="62"/>
      <c r="H659" s="61">
        <v>2016</v>
      </c>
      <c r="I659" s="62"/>
      <c r="J659" s="60" t="s">
        <v>684</v>
      </c>
      <c r="K659" s="60">
        <v>50</v>
      </c>
      <c r="L659" s="62"/>
      <c r="M659" s="60">
        <v>1</v>
      </c>
      <c r="N659" s="60">
        <v>1</v>
      </c>
      <c r="O659" s="63" t="s">
        <v>681</v>
      </c>
      <c r="P659" s="63" t="s">
        <v>1354</v>
      </c>
      <c r="Q659" s="63" t="s">
        <v>3623</v>
      </c>
      <c r="R659" s="62"/>
      <c r="S659" s="62"/>
      <c r="T659" s="62"/>
      <c r="U659" s="62"/>
      <c r="V659" s="62"/>
      <c r="W659" s="62"/>
      <c r="X659" s="63" t="s">
        <v>1354</v>
      </c>
      <c r="Y659" s="62"/>
      <c r="Z659" s="62"/>
      <c r="AA659" s="62"/>
      <c r="AB659" s="60"/>
    </row>
    <row r="660" spans="1:28" ht="15" customHeight="1" x14ac:dyDescent="0.25">
      <c r="A660" s="58">
        <v>650</v>
      </c>
      <c r="B660" s="66" t="s">
        <v>3624</v>
      </c>
      <c r="C660" s="67" t="s">
        <v>3625</v>
      </c>
      <c r="D660" s="59" t="s">
        <v>3626</v>
      </c>
      <c r="E660" s="66" t="s">
        <v>3624</v>
      </c>
      <c r="F660" s="60" t="s">
        <v>3627</v>
      </c>
      <c r="G660" s="62"/>
      <c r="H660" s="61">
        <v>2014</v>
      </c>
      <c r="I660" s="60" t="s">
        <v>689</v>
      </c>
      <c r="J660" s="60" t="s">
        <v>699</v>
      </c>
      <c r="K660" s="60">
        <v>400</v>
      </c>
      <c r="L660" s="62"/>
      <c r="M660" s="60">
        <v>1</v>
      </c>
      <c r="N660" s="60">
        <v>1</v>
      </c>
      <c r="O660" s="63" t="s">
        <v>681</v>
      </c>
      <c r="P660" s="63" t="s">
        <v>2372</v>
      </c>
      <c r="Q660" s="63" t="s">
        <v>3628</v>
      </c>
      <c r="R660" s="62"/>
      <c r="S660" s="62"/>
      <c r="T660" s="62"/>
      <c r="U660" s="62"/>
      <c r="V660" s="62"/>
      <c r="W660" s="62"/>
      <c r="X660" s="62"/>
      <c r="Y660" s="62"/>
      <c r="Z660" s="62"/>
      <c r="AA660" s="62"/>
      <c r="AB660" s="63" t="s">
        <v>2374</v>
      </c>
    </row>
    <row r="661" spans="1:28" ht="15" customHeight="1" x14ac:dyDescent="0.25">
      <c r="A661" s="58">
        <v>651</v>
      </c>
      <c r="B661" s="66" t="s">
        <v>3629</v>
      </c>
      <c r="C661" s="67" t="s">
        <v>3630</v>
      </c>
      <c r="D661" s="59" t="s">
        <v>3631</v>
      </c>
      <c r="E661" s="66" t="s">
        <v>3629</v>
      </c>
      <c r="F661" s="60" t="s">
        <v>3632</v>
      </c>
      <c r="G661" s="62"/>
      <c r="H661" s="61">
        <v>1973</v>
      </c>
      <c r="I661" s="60" t="s">
        <v>679</v>
      </c>
      <c r="J661" s="60" t="s">
        <v>1245</v>
      </c>
      <c r="K661" s="60">
        <v>25</v>
      </c>
      <c r="L661" s="62"/>
      <c r="M661" s="60">
        <v>1</v>
      </c>
      <c r="N661" s="60">
        <v>1</v>
      </c>
      <c r="O661" s="63" t="s">
        <v>681</v>
      </c>
      <c r="P661" s="63" t="s">
        <v>2585</v>
      </c>
      <c r="Q661" s="62"/>
      <c r="R661" s="62"/>
      <c r="S661" s="62"/>
      <c r="T661" s="62"/>
      <c r="U661" s="62"/>
      <c r="V661" s="62"/>
      <c r="W661" s="62"/>
      <c r="X661" s="63" t="s">
        <v>2585</v>
      </c>
      <c r="Y661" s="62"/>
      <c r="Z661" s="62"/>
      <c r="AA661" s="62"/>
      <c r="AB661" s="60"/>
    </row>
    <row r="662" spans="1:28" ht="15" customHeight="1" x14ac:dyDescent="0.25">
      <c r="A662" s="58">
        <v>652</v>
      </c>
      <c r="B662" s="66" t="s">
        <v>3633</v>
      </c>
      <c r="C662" s="67" t="s">
        <v>3634</v>
      </c>
      <c r="D662" s="59" t="s">
        <v>3635</v>
      </c>
      <c r="E662" s="66" t="s">
        <v>3633</v>
      </c>
      <c r="F662" s="60" t="s">
        <v>3636</v>
      </c>
      <c r="G662" s="62"/>
      <c r="H662" s="61">
        <v>1995</v>
      </c>
      <c r="I662" s="62"/>
      <c r="J662" s="60" t="s">
        <v>683</v>
      </c>
      <c r="K662" s="60">
        <v>50</v>
      </c>
      <c r="L662" s="62"/>
      <c r="M662" s="60">
        <v>1</v>
      </c>
      <c r="N662" s="60">
        <v>1</v>
      </c>
      <c r="O662" s="63" t="s">
        <v>681</v>
      </c>
      <c r="P662" s="63" t="s">
        <v>2287</v>
      </c>
      <c r="Q662" s="62"/>
      <c r="R662" s="62"/>
      <c r="S662" s="62"/>
      <c r="T662" s="62"/>
      <c r="U662" s="62"/>
      <c r="V662" s="62"/>
      <c r="W662" s="62"/>
      <c r="X662" s="63" t="s">
        <v>2287</v>
      </c>
      <c r="Y662" s="62"/>
      <c r="Z662" s="62"/>
      <c r="AA662" s="62"/>
      <c r="AB662" s="60"/>
    </row>
    <row r="663" spans="1:28" ht="15" customHeight="1" x14ac:dyDescent="0.25">
      <c r="A663" s="58">
        <v>653</v>
      </c>
      <c r="B663" s="66" t="s">
        <v>3637</v>
      </c>
      <c r="C663" s="67" t="s">
        <v>3638</v>
      </c>
      <c r="D663" s="59" t="s">
        <v>3639</v>
      </c>
      <c r="E663" s="66" t="s">
        <v>3637</v>
      </c>
      <c r="F663" s="60" t="s">
        <v>3640</v>
      </c>
      <c r="G663" s="62"/>
      <c r="H663" s="61">
        <v>2014</v>
      </c>
      <c r="I663" s="60" t="s">
        <v>689</v>
      </c>
      <c r="J663" s="60" t="s">
        <v>680</v>
      </c>
      <c r="K663" s="60">
        <v>50</v>
      </c>
      <c r="L663" s="62"/>
      <c r="M663" s="60">
        <v>1</v>
      </c>
      <c r="N663" s="60">
        <v>1</v>
      </c>
      <c r="O663" s="63" t="s">
        <v>681</v>
      </c>
      <c r="P663" s="63" t="s">
        <v>1317</v>
      </c>
      <c r="Q663" s="63" t="s">
        <v>3641</v>
      </c>
      <c r="R663" s="62"/>
      <c r="S663" s="62"/>
      <c r="T663" s="62"/>
      <c r="U663" s="62"/>
      <c r="V663" s="62"/>
      <c r="W663" s="62"/>
      <c r="X663" s="63" t="s">
        <v>1317</v>
      </c>
      <c r="Y663" s="62"/>
      <c r="Z663" s="62"/>
      <c r="AA663" s="62"/>
      <c r="AB663" s="60"/>
    </row>
    <row r="664" spans="1:28" ht="15" customHeight="1" x14ac:dyDescent="0.25">
      <c r="A664" s="58">
        <v>654</v>
      </c>
      <c r="B664" s="66" t="s">
        <v>3642</v>
      </c>
      <c r="C664" s="67" t="s">
        <v>3643</v>
      </c>
      <c r="D664" s="59" t="s">
        <v>3644</v>
      </c>
      <c r="E664" s="66" t="s">
        <v>3642</v>
      </c>
      <c r="F664" s="60" t="s">
        <v>3645</v>
      </c>
      <c r="G664" s="62"/>
      <c r="H664" s="61">
        <v>2016</v>
      </c>
      <c r="I664" s="60" t="s">
        <v>1716</v>
      </c>
      <c r="J664" s="60" t="s">
        <v>1283</v>
      </c>
      <c r="K664" s="60">
        <v>50</v>
      </c>
      <c r="L664" s="62"/>
      <c r="M664" s="60">
        <v>1</v>
      </c>
      <c r="N664" s="60">
        <v>1</v>
      </c>
      <c r="O664" s="63" t="s">
        <v>681</v>
      </c>
      <c r="P664" s="63" t="s">
        <v>1744</v>
      </c>
      <c r="Q664" s="63" t="s">
        <v>3646</v>
      </c>
      <c r="R664" s="62"/>
      <c r="S664" s="62"/>
      <c r="T664" s="62"/>
      <c r="U664" s="62"/>
      <c r="V664" s="62"/>
      <c r="W664" s="62"/>
      <c r="X664" s="63" t="s">
        <v>1744</v>
      </c>
      <c r="Y664" s="62"/>
      <c r="Z664" s="62"/>
      <c r="AA664" s="62"/>
      <c r="AB664" s="60"/>
    </row>
    <row r="665" spans="1:28" ht="15" customHeight="1" x14ac:dyDescent="0.25">
      <c r="A665" s="58">
        <v>655</v>
      </c>
      <c r="B665" s="66" t="s">
        <v>3647</v>
      </c>
      <c r="C665" s="67" t="s">
        <v>3648</v>
      </c>
      <c r="D665" s="59" t="s">
        <v>3649</v>
      </c>
      <c r="E665" s="66" t="s">
        <v>3647</v>
      </c>
      <c r="F665" s="60" t="s">
        <v>3650</v>
      </c>
      <c r="G665" s="62"/>
      <c r="H665" s="61">
        <v>2001</v>
      </c>
      <c r="I665" s="60" t="s">
        <v>689</v>
      </c>
      <c r="J665" s="60" t="s">
        <v>684</v>
      </c>
      <c r="K665" s="60">
        <v>50</v>
      </c>
      <c r="L665" s="62"/>
      <c r="M665" s="60">
        <v>1</v>
      </c>
      <c r="N665" s="60">
        <v>1</v>
      </c>
      <c r="O665" s="63" t="s">
        <v>681</v>
      </c>
      <c r="P665" s="63" t="s">
        <v>864</v>
      </c>
      <c r="Q665" s="62"/>
      <c r="R665" s="62"/>
      <c r="S665" s="62"/>
      <c r="T665" s="62"/>
      <c r="U665" s="62"/>
      <c r="V665" s="62"/>
      <c r="W665" s="62"/>
      <c r="X665" s="63" t="s">
        <v>864</v>
      </c>
      <c r="Y665" s="62"/>
      <c r="Z665" s="62"/>
      <c r="AA665" s="62"/>
      <c r="AB665" s="60"/>
    </row>
    <row r="666" spans="1:28" ht="15" customHeight="1" x14ac:dyDescent="0.25">
      <c r="A666" s="58">
        <v>656</v>
      </c>
      <c r="B666" s="66" t="s">
        <v>3651</v>
      </c>
      <c r="C666" s="67" t="s">
        <v>3652</v>
      </c>
      <c r="D666" s="59" t="s">
        <v>3653</v>
      </c>
      <c r="E666" s="66" t="s">
        <v>3651</v>
      </c>
      <c r="F666" s="60" t="s">
        <v>3654</v>
      </c>
      <c r="G666" s="62"/>
      <c r="H666" s="61">
        <v>2014</v>
      </c>
      <c r="I666" s="62"/>
      <c r="J666" s="60" t="s">
        <v>684</v>
      </c>
      <c r="K666" s="60">
        <v>160</v>
      </c>
      <c r="L666" s="62"/>
      <c r="M666" s="60">
        <v>1</v>
      </c>
      <c r="N666" s="60">
        <v>1</v>
      </c>
      <c r="O666" s="63" t="s">
        <v>681</v>
      </c>
      <c r="P666" s="63" t="s">
        <v>2357</v>
      </c>
      <c r="Q666" s="63" t="s">
        <v>3655</v>
      </c>
      <c r="R666" s="62"/>
      <c r="S666" s="62"/>
      <c r="T666" s="62"/>
      <c r="U666" s="62"/>
      <c r="V666" s="62"/>
      <c r="W666" s="62"/>
      <c r="X666" s="62"/>
      <c r="Y666" s="62"/>
      <c r="Z666" s="62"/>
      <c r="AA666" s="62"/>
      <c r="AB666" s="63" t="s">
        <v>2359</v>
      </c>
    </row>
    <row r="667" spans="1:28" ht="15" customHeight="1" x14ac:dyDescent="0.25">
      <c r="A667" s="58">
        <v>657</v>
      </c>
      <c r="B667" s="66" t="s">
        <v>3656</v>
      </c>
      <c r="C667" s="67" t="s">
        <v>3657</v>
      </c>
      <c r="D667" s="59" t="s">
        <v>3658</v>
      </c>
      <c r="E667" s="66" t="s">
        <v>3656</v>
      </c>
      <c r="F667" s="60" t="s">
        <v>3659</v>
      </c>
      <c r="G667" s="62"/>
      <c r="H667" s="61">
        <v>2006</v>
      </c>
      <c r="I667" s="60" t="s">
        <v>689</v>
      </c>
      <c r="J667" s="60" t="s">
        <v>1283</v>
      </c>
      <c r="K667" s="60">
        <v>250</v>
      </c>
      <c r="L667" s="62"/>
      <c r="M667" s="60">
        <v>1</v>
      </c>
      <c r="N667" s="60">
        <v>1</v>
      </c>
      <c r="O667" s="63" t="s">
        <v>681</v>
      </c>
      <c r="P667" s="63" t="s">
        <v>980</v>
      </c>
      <c r="Q667" s="63" t="s">
        <v>3660</v>
      </c>
      <c r="R667" s="62"/>
      <c r="S667" s="62"/>
      <c r="T667" s="62"/>
      <c r="U667" s="62"/>
      <c r="V667" s="62"/>
      <c r="W667" s="62"/>
      <c r="X667" s="63" t="s">
        <v>980</v>
      </c>
      <c r="Y667" s="62"/>
      <c r="Z667" s="62"/>
      <c r="AA667" s="62"/>
      <c r="AB667" s="60"/>
    </row>
    <row r="668" spans="1:28" ht="15" customHeight="1" x14ac:dyDescent="0.25">
      <c r="A668" s="58">
        <v>658</v>
      </c>
      <c r="B668" s="66" t="s">
        <v>3661</v>
      </c>
      <c r="C668" s="67" t="s">
        <v>3662</v>
      </c>
      <c r="D668" s="59" t="s">
        <v>3663</v>
      </c>
      <c r="E668" s="66" t="s">
        <v>3661</v>
      </c>
      <c r="F668" s="60" t="s">
        <v>3664</v>
      </c>
      <c r="G668" s="62"/>
      <c r="H668" s="61">
        <v>2006</v>
      </c>
      <c r="I668" s="60" t="s">
        <v>689</v>
      </c>
      <c r="J668" s="60" t="s">
        <v>1102</v>
      </c>
      <c r="K668" s="60">
        <v>15</v>
      </c>
      <c r="L668" s="62"/>
      <c r="M668" s="60">
        <v>1</v>
      </c>
      <c r="N668" s="60">
        <v>1</v>
      </c>
      <c r="O668" s="63" t="s">
        <v>681</v>
      </c>
      <c r="P668" s="63" t="s">
        <v>2840</v>
      </c>
      <c r="Q668" s="63" t="s">
        <v>3665</v>
      </c>
      <c r="R668" s="62"/>
      <c r="S668" s="62"/>
      <c r="T668" s="62"/>
      <c r="U668" s="62"/>
      <c r="V668" s="62"/>
      <c r="W668" s="62"/>
      <c r="X668" s="63" t="s">
        <v>2840</v>
      </c>
      <c r="Y668" s="62"/>
      <c r="Z668" s="62"/>
      <c r="AA668" s="62"/>
      <c r="AB668" s="60"/>
    </row>
    <row r="669" spans="1:28" ht="15" customHeight="1" x14ac:dyDescent="0.25">
      <c r="A669" s="58">
        <v>659</v>
      </c>
      <c r="B669" s="66" t="s">
        <v>127</v>
      </c>
      <c r="C669" s="67" t="s">
        <v>3666</v>
      </c>
      <c r="D669" s="59" t="s">
        <v>3667</v>
      </c>
      <c r="E669" s="66" t="s">
        <v>127</v>
      </c>
      <c r="F669" s="60" t="s">
        <v>3668</v>
      </c>
      <c r="G669" s="62"/>
      <c r="H669" s="61">
        <v>2013</v>
      </c>
      <c r="I669" s="60" t="s">
        <v>689</v>
      </c>
      <c r="J669" s="60" t="s">
        <v>687</v>
      </c>
      <c r="K669" s="60">
        <v>50</v>
      </c>
      <c r="L669" s="62"/>
      <c r="M669" s="60">
        <v>1</v>
      </c>
      <c r="N669" s="60">
        <v>1</v>
      </c>
      <c r="O669" s="63" t="s">
        <v>681</v>
      </c>
      <c r="P669" s="63" t="s">
        <v>1317</v>
      </c>
      <c r="Q669" s="63" t="s">
        <v>1682</v>
      </c>
      <c r="R669" s="62"/>
      <c r="S669" s="62"/>
      <c r="T669" s="62"/>
      <c r="U669" s="62"/>
      <c r="V669" s="62"/>
      <c r="W669" s="62"/>
      <c r="X669" s="63" t="s">
        <v>1317</v>
      </c>
      <c r="Y669" s="62"/>
      <c r="Z669" s="62"/>
      <c r="AA669" s="62"/>
      <c r="AB669" s="60"/>
    </row>
    <row r="670" spans="1:28" ht="15" customHeight="1" x14ac:dyDescent="0.25">
      <c r="A670" s="58">
        <v>660</v>
      </c>
      <c r="B670" s="66" t="s">
        <v>130</v>
      </c>
      <c r="C670" s="67" t="s">
        <v>3669</v>
      </c>
      <c r="D670" s="59" t="s">
        <v>3670</v>
      </c>
      <c r="E670" s="66" t="s">
        <v>130</v>
      </c>
      <c r="F670" s="60" t="s">
        <v>3671</v>
      </c>
      <c r="G670" s="62"/>
      <c r="H670" s="61">
        <v>2013</v>
      </c>
      <c r="I670" s="60" t="s">
        <v>689</v>
      </c>
      <c r="J670" s="60" t="s">
        <v>687</v>
      </c>
      <c r="K670" s="60">
        <v>50</v>
      </c>
      <c r="L670" s="62"/>
      <c r="M670" s="60">
        <v>1</v>
      </c>
      <c r="N670" s="60">
        <v>1</v>
      </c>
      <c r="O670" s="63" t="s">
        <v>681</v>
      </c>
      <c r="P670" s="63" t="s">
        <v>1317</v>
      </c>
      <c r="Q670" s="63" t="s">
        <v>3672</v>
      </c>
      <c r="R670" s="62"/>
      <c r="S670" s="62"/>
      <c r="T670" s="62"/>
      <c r="U670" s="62"/>
      <c r="V670" s="62"/>
      <c r="W670" s="62"/>
      <c r="X670" s="63" t="s">
        <v>1317</v>
      </c>
      <c r="Y670" s="62"/>
      <c r="Z670" s="62"/>
      <c r="AA670" s="62"/>
      <c r="AB670" s="60"/>
    </row>
    <row r="671" spans="1:28" ht="15" customHeight="1" x14ac:dyDescent="0.25">
      <c r="A671" s="58">
        <v>661</v>
      </c>
      <c r="B671" s="66" t="s">
        <v>3673</v>
      </c>
      <c r="C671" s="67" t="s">
        <v>3674</v>
      </c>
      <c r="D671" s="59" t="s">
        <v>3675</v>
      </c>
      <c r="E671" s="66" t="s">
        <v>3673</v>
      </c>
      <c r="F671" s="60" t="s">
        <v>3676</v>
      </c>
      <c r="G671" s="62"/>
      <c r="H671" s="61">
        <v>2013</v>
      </c>
      <c r="I671" s="60" t="s">
        <v>689</v>
      </c>
      <c r="J671" s="60" t="s">
        <v>687</v>
      </c>
      <c r="K671" s="60">
        <v>50</v>
      </c>
      <c r="L671" s="62"/>
      <c r="M671" s="60">
        <v>1</v>
      </c>
      <c r="N671" s="60">
        <v>1</v>
      </c>
      <c r="O671" s="63" t="s">
        <v>681</v>
      </c>
      <c r="P671" s="63" t="s">
        <v>1687</v>
      </c>
      <c r="Q671" s="63" t="s">
        <v>3677</v>
      </c>
      <c r="R671" s="62"/>
      <c r="S671" s="62"/>
      <c r="T671" s="62"/>
      <c r="U671" s="62"/>
      <c r="V671" s="62"/>
      <c r="W671" s="62"/>
      <c r="X671" s="63" t="s">
        <v>1687</v>
      </c>
      <c r="Y671" s="62"/>
      <c r="Z671" s="62"/>
      <c r="AA671" s="62"/>
      <c r="AB671" s="60"/>
    </row>
    <row r="672" spans="1:28" ht="15" customHeight="1" x14ac:dyDescent="0.25">
      <c r="A672" s="58">
        <v>662</v>
      </c>
      <c r="B672" s="66" t="s">
        <v>131</v>
      </c>
      <c r="C672" s="67" t="s">
        <v>3678</v>
      </c>
      <c r="D672" s="59" t="s">
        <v>3679</v>
      </c>
      <c r="E672" s="66" t="s">
        <v>131</v>
      </c>
      <c r="F672" s="60" t="s">
        <v>3680</v>
      </c>
      <c r="G672" s="62"/>
      <c r="H672" s="61">
        <v>2013</v>
      </c>
      <c r="I672" s="60" t="s">
        <v>689</v>
      </c>
      <c r="J672" s="60" t="s">
        <v>687</v>
      </c>
      <c r="K672" s="60">
        <v>50</v>
      </c>
      <c r="L672" s="62"/>
      <c r="M672" s="60">
        <v>1</v>
      </c>
      <c r="N672" s="60">
        <v>1</v>
      </c>
      <c r="O672" s="63" t="s">
        <v>681</v>
      </c>
      <c r="P672" s="63" t="s">
        <v>1317</v>
      </c>
      <c r="Q672" s="63" t="s">
        <v>3681</v>
      </c>
      <c r="R672" s="62"/>
      <c r="S672" s="62"/>
      <c r="T672" s="62"/>
      <c r="U672" s="62"/>
      <c r="V672" s="62"/>
      <c r="W672" s="62"/>
      <c r="X672" s="63" t="s">
        <v>1317</v>
      </c>
      <c r="Y672" s="62"/>
      <c r="Z672" s="62"/>
      <c r="AA672" s="62"/>
      <c r="AB672" s="60"/>
    </row>
    <row r="673" spans="1:28" ht="15" customHeight="1" x14ac:dyDescent="0.25">
      <c r="A673" s="58">
        <v>663</v>
      </c>
      <c r="B673" s="66" t="s">
        <v>128</v>
      </c>
      <c r="C673" s="67" t="s">
        <v>3682</v>
      </c>
      <c r="D673" s="59" t="s">
        <v>3683</v>
      </c>
      <c r="E673" s="66" t="s">
        <v>128</v>
      </c>
      <c r="F673" s="60" t="s">
        <v>3684</v>
      </c>
      <c r="G673" s="62"/>
      <c r="H673" s="61">
        <v>2013</v>
      </c>
      <c r="I673" s="60" t="s">
        <v>689</v>
      </c>
      <c r="J673" s="60" t="s">
        <v>687</v>
      </c>
      <c r="K673" s="60">
        <v>50</v>
      </c>
      <c r="L673" s="62"/>
      <c r="M673" s="60">
        <v>1</v>
      </c>
      <c r="N673" s="60">
        <v>1</v>
      </c>
      <c r="O673" s="63" t="s">
        <v>681</v>
      </c>
      <c r="P673" s="63" t="s">
        <v>1317</v>
      </c>
      <c r="Q673" s="63" t="s">
        <v>3681</v>
      </c>
      <c r="R673" s="62"/>
      <c r="S673" s="62"/>
      <c r="T673" s="62"/>
      <c r="U673" s="62"/>
      <c r="V673" s="62"/>
      <c r="W673" s="62"/>
      <c r="X673" s="63" t="s">
        <v>1317</v>
      </c>
      <c r="Y673" s="62"/>
      <c r="Z673" s="62"/>
      <c r="AA673" s="62"/>
      <c r="AB673" s="60"/>
    </row>
    <row r="674" spans="1:28" ht="15" customHeight="1" x14ac:dyDescent="0.25">
      <c r="A674" s="58">
        <v>664</v>
      </c>
      <c r="B674" s="66" t="s">
        <v>3685</v>
      </c>
      <c r="C674" s="67" t="s">
        <v>3686</v>
      </c>
      <c r="D674" s="59" t="s">
        <v>3687</v>
      </c>
      <c r="E674" s="66" t="s">
        <v>3685</v>
      </c>
      <c r="F674" s="60" t="s">
        <v>3688</v>
      </c>
      <c r="G674" s="62"/>
      <c r="H674" s="61">
        <v>2016</v>
      </c>
      <c r="I674" s="62"/>
      <c r="J674" s="60" t="s">
        <v>710</v>
      </c>
      <c r="K674" s="60">
        <v>160</v>
      </c>
      <c r="L674" s="62"/>
      <c r="M674" s="60">
        <v>1</v>
      </c>
      <c r="N674" s="60">
        <v>1</v>
      </c>
      <c r="O674" s="63" t="s">
        <v>681</v>
      </c>
      <c r="P674" s="63" t="s">
        <v>3689</v>
      </c>
      <c r="Q674" s="63" t="s">
        <v>3690</v>
      </c>
      <c r="R674" s="62"/>
      <c r="S674" s="62"/>
      <c r="T674" s="62"/>
      <c r="U674" s="62"/>
      <c r="V674" s="62"/>
      <c r="W674" s="62"/>
      <c r="X674" s="63" t="s">
        <v>3689</v>
      </c>
      <c r="Y674" s="62"/>
      <c r="Z674" s="62"/>
      <c r="AA674" s="62"/>
      <c r="AB674" s="60"/>
    </row>
    <row r="675" spans="1:28" ht="15" customHeight="1" x14ac:dyDescent="0.25">
      <c r="A675" s="58">
        <v>665</v>
      </c>
      <c r="B675" s="66" t="s">
        <v>3691</v>
      </c>
      <c r="C675" s="67" t="s">
        <v>3692</v>
      </c>
      <c r="D675" s="59" t="s">
        <v>3693</v>
      </c>
      <c r="E675" s="66" t="s">
        <v>3691</v>
      </c>
      <c r="F675" s="60" t="s">
        <v>3694</v>
      </c>
      <c r="G675" s="62"/>
      <c r="H675" s="61">
        <v>2007</v>
      </c>
      <c r="I675" s="60" t="s">
        <v>689</v>
      </c>
      <c r="J675" s="60" t="s">
        <v>699</v>
      </c>
      <c r="K675" s="60">
        <v>100</v>
      </c>
      <c r="L675" s="62"/>
      <c r="M675" s="60">
        <v>1</v>
      </c>
      <c r="N675" s="60">
        <v>1</v>
      </c>
      <c r="O675" s="63" t="s">
        <v>681</v>
      </c>
      <c r="P675" s="63" t="s">
        <v>912</v>
      </c>
      <c r="Q675" s="63" t="s">
        <v>3695</v>
      </c>
      <c r="R675" s="62"/>
      <c r="S675" s="62"/>
      <c r="T675" s="62"/>
      <c r="U675" s="62"/>
      <c r="V675" s="62"/>
      <c r="W675" s="62"/>
      <c r="X675" s="63" t="s">
        <v>912</v>
      </c>
      <c r="Y675" s="62"/>
      <c r="Z675" s="62"/>
      <c r="AA675" s="62"/>
      <c r="AB675" s="60"/>
    </row>
    <row r="676" spans="1:28" ht="15" customHeight="1" x14ac:dyDescent="0.25">
      <c r="A676" s="58">
        <v>666</v>
      </c>
      <c r="B676" s="66" t="s">
        <v>121</v>
      </c>
      <c r="C676" s="67" t="s">
        <v>3696</v>
      </c>
      <c r="D676" s="59" t="s">
        <v>3697</v>
      </c>
      <c r="E676" s="66" t="s">
        <v>121</v>
      </c>
      <c r="F676" s="60" t="s">
        <v>3698</v>
      </c>
      <c r="G676" s="62"/>
      <c r="H676" s="61">
        <v>2014</v>
      </c>
      <c r="I676" s="60" t="s">
        <v>689</v>
      </c>
      <c r="J676" s="60" t="s">
        <v>680</v>
      </c>
      <c r="K676" s="60">
        <v>50</v>
      </c>
      <c r="L676" s="62"/>
      <c r="M676" s="60">
        <v>1</v>
      </c>
      <c r="N676" s="60">
        <v>1</v>
      </c>
      <c r="O676" s="63" t="s">
        <v>681</v>
      </c>
      <c r="P676" s="63" t="s">
        <v>1317</v>
      </c>
      <c r="Q676" s="63" t="s">
        <v>3699</v>
      </c>
      <c r="R676" s="62"/>
      <c r="S676" s="62"/>
      <c r="T676" s="62"/>
      <c r="U676" s="62"/>
      <c r="V676" s="62"/>
      <c r="W676" s="62"/>
      <c r="X676" s="63" t="s">
        <v>1317</v>
      </c>
      <c r="Y676" s="62"/>
      <c r="Z676" s="62"/>
      <c r="AA676" s="62"/>
      <c r="AB676" s="60"/>
    </row>
    <row r="677" spans="1:28" ht="15" customHeight="1" x14ac:dyDescent="0.25">
      <c r="A677" s="58">
        <v>667</v>
      </c>
      <c r="B677" s="66" t="s">
        <v>3700</v>
      </c>
      <c r="C677" s="67" t="s">
        <v>3701</v>
      </c>
      <c r="D677" s="59" t="s">
        <v>3702</v>
      </c>
      <c r="E677" s="66" t="s">
        <v>3700</v>
      </c>
      <c r="F677" s="60" t="s">
        <v>3703</v>
      </c>
      <c r="G677" s="62"/>
      <c r="H677" s="61">
        <v>2006</v>
      </c>
      <c r="I677" s="60" t="s">
        <v>689</v>
      </c>
      <c r="J677" s="60" t="s">
        <v>1102</v>
      </c>
      <c r="K677" s="60">
        <v>100</v>
      </c>
      <c r="L677" s="62"/>
      <c r="M677" s="60">
        <v>1</v>
      </c>
      <c r="N677" s="60">
        <v>1</v>
      </c>
      <c r="O677" s="63" t="s">
        <v>681</v>
      </c>
      <c r="P677" s="63" t="s">
        <v>912</v>
      </c>
      <c r="Q677" s="63" t="s">
        <v>3704</v>
      </c>
      <c r="R677" s="62"/>
      <c r="S677" s="62"/>
      <c r="T677" s="62"/>
      <c r="U677" s="62"/>
      <c r="V677" s="62"/>
      <c r="W677" s="62"/>
      <c r="X677" s="63" t="s">
        <v>912</v>
      </c>
      <c r="Y677" s="62"/>
      <c r="Z677" s="62"/>
      <c r="AA677" s="62"/>
      <c r="AB677" s="60"/>
    </row>
    <row r="678" spans="1:28" ht="15" customHeight="1" x14ac:dyDescent="0.25">
      <c r="A678" s="58">
        <v>668</v>
      </c>
      <c r="B678" s="66" t="s">
        <v>3705</v>
      </c>
      <c r="C678" s="67" t="s">
        <v>3706</v>
      </c>
      <c r="D678" s="59" t="s">
        <v>3707</v>
      </c>
      <c r="E678" s="66" t="s">
        <v>3705</v>
      </c>
      <c r="F678" s="60" t="s">
        <v>3708</v>
      </c>
      <c r="G678" s="62"/>
      <c r="H678" s="61">
        <v>2014</v>
      </c>
      <c r="I678" s="60" t="s">
        <v>689</v>
      </c>
      <c r="J678" s="60" t="s">
        <v>680</v>
      </c>
      <c r="K678" s="60">
        <v>75</v>
      </c>
      <c r="L678" s="62"/>
      <c r="M678" s="60">
        <v>1</v>
      </c>
      <c r="N678" s="60">
        <v>1</v>
      </c>
      <c r="O678" s="63" t="s">
        <v>681</v>
      </c>
      <c r="P678" s="63" t="s">
        <v>1365</v>
      </c>
      <c r="Q678" s="63" t="s">
        <v>3709</v>
      </c>
      <c r="R678" s="62"/>
      <c r="S678" s="62"/>
      <c r="T678" s="62"/>
      <c r="U678" s="62"/>
      <c r="V678" s="62"/>
      <c r="W678" s="62"/>
      <c r="X678" s="62"/>
      <c r="Y678" s="62"/>
      <c r="Z678" s="62"/>
      <c r="AA678" s="62"/>
      <c r="AB678" s="63" t="s">
        <v>1367</v>
      </c>
    </row>
    <row r="679" spans="1:28" ht="15" customHeight="1" x14ac:dyDescent="0.25">
      <c r="A679" s="58">
        <v>669</v>
      </c>
      <c r="B679" s="66" t="s">
        <v>134</v>
      </c>
      <c r="C679" s="67" t="s">
        <v>3710</v>
      </c>
      <c r="D679" s="59" t="s">
        <v>3711</v>
      </c>
      <c r="E679" s="66" t="s">
        <v>134</v>
      </c>
      <c r="F679" s="60" t="s">
        <v>3712</v>
      </c>
      <c r="G679" s="62"/>
      <c r="H679" s="61">
        <v>2016</v>
      </c>
      <c r="I679" s="62"/>
      <c r="J679" s="60" t="s">
        <v>1333</v>
      </c>
      <c r="K679" s="60">
        <v>50</v>
      </c>
      <c r="L679" s="62"/>
      <c r="M679" s="60">
        <v>1</v>
      </c>
      <c r="N679" s="60">
        <v>1</v>
      </c>
      <c r="O679" s="63" t="s">
        <v>681</v>
      </c>
      <c r="P679" s="63" t="s">
        <v>1412</v>
      </c>
      <c r="Q679" s="63" t="s">
        <v>3713</v>
      </c>
      <c r="R679" s="62"/>
      <c r="S679" s="62"/>
      <c r="T679" s="62"/>
      <c r="U679" s="62"/>
      <c r="V679" s="62"/>
      <c r="W679" s="62"/>
      <c r="X679" s="63" t="s">
        <v>1412</v>
      </c>
      <c r="Y679" s="62"/>
      <c r="Z679" s="62"/>
      <c r="AA679" s="62"/>
      <c r="AB679" s="60"/>
    </row>
    <row r="680" spans="1:28" ht="15" customHeight="1" x14ac:dyDescent="0.25">
      <c r="A680" s="58">
        <v>670</v>
      </c>
      <c r="B680" s="66" t="s">
        <v>87</v>
      </c>
      <c r="C680" s="67" t="s">
        <v>3714</v>
      </c>
      <c r="D680" s="59" t="s">
        <v>3715</v>
      </c>
      <c r="E680" s="66" t="s">
        <v>87</v>
      </c>
      <c r="F680" s="60" t="s">
        <v>3716</v>
      </c>
      <c r="G680" s="62"/>
      <c r="H680" s="61">
        <v>2016</v>
      </c>
      <c r="I680" s="60" t="s">
        <v>689</v>
      </c>
      <c r="J680" s="60" t="s">
        <v>680</v>
      </c>
      <c r="K680" s="60">
        <v>50</v>
      </c>
      <c r="L680" s="62"/>
      <c r="M680" s="60">
        <v>1</v>
      </c>
      <c r="N680" s="60">
        <v>1</v>
      </c>
      <c r="O680" s="63" t="s">
        <v>681</v>
      </c>
      <c r="P680" s="63" t="s">
        <v>1460</v>
      </c>
      <c r="Q680" s="63" t="s">
        <v>3717</v>
      </c>
      <c r="R680" s="62"/>
      <c r="S680" s="62"/>
      <c r="T680" s="62"/>
      <c r="U680" s="62"/>
      <c r="V680" s="62"/>
      <c r="W680" s="62"/>
      <c r="X680" s="63" t="s">
        <v>1460</v>
      </c>
      <c r="Y680" s="62"/>
      <c r="Z680" s="62"/>
      <c r="AA680" s="62"/>
      <c r="AB680" s="60"/>
    </row>
    <row r="681" spans="1:28" ht="15" customHeight="1" x14ac:dyDescent="0.25">
      <c r="A681" s="58">
        <v>671</v>
      </c>
      <c r="B681" s="66" t="s">
        <v>3718</v>
      </c>
      <c r="C681" s="67" t="s">
        <v>3719</v>
      </c>
      <c r="D681" s="59" t="s">
        <v>3720</v>
      </c>
      <c r="E681" s="66" t="s">
        <v>3718</v>
      </c>
      <c r="F681" s="60" t="s">
        <v>3721</v>
      </c>
      <c r="G681" s="62"/>
      <c r="H681" s="61">
        <v>2007</v>
      </c>
      <c r="I681" s="62"/>
      <c r="J681" s="60" t="s">
        <v>1710</v>
      </c>
      <c r="K681" s="60">
        <v>250</v>
      </c>
      <c r="L681" s="62"/>
      <c r="M681" s="60">
        <v>1</v>
      </c>
      <c r="N681" s="60">
        <v>1</v>
      </c>
      <c r="O681" s="63" t="s">
        <v>681</v>
      </c>
      <c r="P681" s="63" t="s">
        <v>980</v>
      </c>
      <c r="Q681" s="63" t="s">
        <v>3722</v>
      </c>
      <c r="R681" s="62"/>
      <c r="S681" s="62"/>
      <c r="T681" s="62"/>
      <c r="U681" s="62"/>
      <c r="V681" s="62"/>
      <c r="W681" s="62"/>
      <c r="X681" s="63" t="s">
        <v>3723</v>
      </c>
      <c r="Y681" s="62"/>
      <c r="Z681" s="62"/>
      <c r="AA681" s="62"/>
      <c r="AB681" s="63" t="s">
        <v>3724</v>
      </c>
    </row>
    <row r="682" spans="1:28" ht="15" customHeight="1" x14ac:dyDescent="0.25">
      <c r="A682" s="58">
        <v>672</v>
      </c>
      <c r="B682" s="66" t="s">
        <v>3725</v>
      </c>
      <c r="C682" s="67" t="s">
        <v>3726</v>
      </c>
      <c r="D682" s="59" t="s">
        <v>3727</v>
      </c>
      <c r="E682" s="66" t="s">
        <v>3725</v>
      </c>
      <c r="F682" s="60" t="s">
        <v>3728</v>
      </c>
      <c r="G682" s="62"/>
      <c r="H682" s="61">
        <v>2006</v>
      </c>
      <c r="I682" s="60" t="s">
        <v>689</v>
      </c>
      <c r="J682" s="60" t="s">
        <v>684</v>
      </c>
      <c r="K682" s="60">
        <v>400</v>
      </c>
      <c r="L682" s="62"/>
      <c r="M682" s="60">
        <v>1</v>
      </c>
      <c r="N682" s="60">
        <v>1</v>
      </c>
      <c r="O682" s="63" t="s">
        <v>681</v>
      </c>
      <c r="P682" s="63" t="s">
        <v>1038</v>
      </c>
      <c r="Q682" s="63" t="s">
        <v>3729</v>
      </c>
      <c r="R682" s="62"/>
      <c r="S682" s="62"/>
      <c r="T682" s="62"/>
      <c r="U682" s="62"/>
      <c r="V682" s="62"/>
      <c r="W682" s="62"/>
      <c r="X682" s="63" t="s">
        <v>1038</v>
      </c>
      <c r="Y682" s="62"/>
      <c r="Z682" s="62"/>
      <c r="AA682" s="62"/>
      <c r="AB682" s="60"/>
    </row>
    <row r="683" spans="1:28" ht="15" customHeight="1" x14ac:dyDescent="0.25">
      <c r="A683" s="58">
        <v>673</v>
      </c>
      <c r="B683" s="66" t="s">
        <v>3730</v>
      </c>
      <c r="C683" s="67" t="s">
        <v>3731</v>
      </c>
      <c r="D683" s="59" t="s">
        <v>3732</v>
      </c>
      <c r="E683" s="66" t="s">
        <v>3730</v>
      </c>
      <c r="F683" s="60" t="s">
        <v>3733</v>
      </c>
      <c r="G683" s="62"/>
      <c r="H683" s="61">
        <v>2018</v>
      </c>
      <c r="I683" s="62"/>
      <c r="J683" s="62"/>
      <c r="K683" s="60">
        <v>560</v>
      </c>
      <c r="L683" s="62"/>
      <c r="M683" s="60">
        <v>1</v>
      </c>
      <c r="N683" s="60">
        <v>1</v>
      </c>
      <c r="O683" s="63" t="s">
        <v>681</v>
      </c>
      <c r="P683" s="63" t="s">
        <v>2761</v>
      </c>
      <c r="Q683" s="63" t="s">
        <v>3734</v>
      </c>
      <c r="R683" s="62"/>
      <c r="S683" s="62"/>
      <c r="T683" s="62"/>
      <c r="U683" s="62"/>
      <c r="V683" s="62"/>
      <c r="W683" s="62"/>
      <c r="X683" s="63" t="s">
        <v>2761</v>
      </c>
      <c r="Y683" s="62"/>
      <c r="Z683" s="62"/>
      <c r="AA683" s="62"/>
      <c r="AB683" s="60"/>
    </row>
    <row r="684" spans="1:28" ht="15" customHeight="1" x14ac:dyDescent="0.25">
      <c r="A684" s="58">
        <v>674</v>
      </c>
      <c r="B684" s="66" t="s">
        <v>3735</v>
      </c>
      <c r="C684" s="67" t="s">
        <v>3736</v>
      </c>
      <c r="D684" s="59" t="s">
        <v>3737</v>
      </c>
      <c r="E684" s="66" t="s">
        <v>3735</v>
      </c>
      <c r="F684" s="60" t="s">
        <v>3738</v>
      </c>
      <c r="G684" s="62"/>
      <c r="H684" s="61">
        <v>2016</v>
      </c>
      <c r="I684" s="60" t="s">
        <v>689</v>
      </c>
      <c r="J684" s="60" t="s">
        <v>680</v>
      </c>
      <c r="K684" s="60">
        <v>50</v>
      </c>
      <c r="L684" s="62"/>
      <c r="M684" s="60">
        <v>1</v>
      </c>
      <c r="N684" s="60">
        <v>1</v>
      </c>
      <c r="O684" s="63" t="s">
        <v>681</v>
      </c>
      <c r="P684" s="63" t="s">
        <v>1754</v>
      </c>
      <c r="Q684" s="63" t="s">
        <v>1755</v>
      </c>
      <c r="R684" s="62"/>
      <c r="S684" s="62"/>
      <c r="T684" s="62"/>
      <c r="U684" s="62"/>
      <c r="V684" s="62"/>
      <c r="W684" s="62"/>
      <c r="X684" s="63" t="s">
        <v>1754</v>
      </c>
      <c r="Y684" s="62"/>
      <c r="Z684" s="62"/>
      <c r="AA684" s="62"/>
      <c r="AB684" s="60"/>
    </row>
    <row r="685" spans="1:28" ht="15" customHeight="1" x14ac:dyDescent="0.25">
      <c r="A685" s="58">
        <v>675</v>
      </c>
      <c r="B685" s="66" t="s">
        <v>3739</v>
      </c>
      <c r="C685" s="67" t="s">
        <v>3740</v>
      </c>
      <c r="D685" s="59" t="s">
        <v>3741</v>
      </c>
      <c r="E685" s="66" t="s">
        <v>3739</v>
      </c>
      <c r="F685" s="60" t="s">
        <v>3742</v>
      </c>
      <c r="G685" s="62"/>
      <c r="H685" s="61">
        <v>2014</v>
      </c>
      <c r="I685" s="60" t="s">
        <v>1303</v>
      </c>
      <c r="J685" s="60" t="s">
        <v>688</v>
      </c>
      <c r="K685" s="60">
        <v>75</v>
      </c>
      <c r="L685" s="62"/>
      <c r="M685" s="60">
        <v>1</v>
      </c>
      <c r="N685" s="60">
        <v>1</v>
      </c>
      <c r="O685" s="63" t="s">
        <v>681</v>
      </c>
      <c r="P685" s="63" t="s">
        <v>3743</v>
      </c>
      <c r="Q685" s="63" t="s">
        <v>3744</v>
      </c>
      <c r="R685" s="62"/>
      <c r="S685" s="62"/>
      <c r="T685" s="62"/>
      <c r="U685" s="62"/>
      <c r="V685" s="62"/>
      <c r="W685" s="62"/>
      <c r="X685" s="63" t="s">
        <v>3743</v>
      </c>
      <c r="Y685" s="62"/>
      <c r="Z685" s="62"/>
      <c r="AA685" s="62"/>
      <c r="AB685" s="60"/>
    </row>
    <row r="686" spans="1:28" ht="15" customHeight="1" x14ac:dyDescent="0.25">
      <c r="A686" s="58">
        <v>676</v>
      </c>
      <c r="B686" s="66" t="s">
        <v>3745</v>
      </c>
      <c r="C686" s="67" t="s">
        <v>3746</v>
      </c>
      <c r="D686" s="59" t="s">
        <v>3747</v>
      </c>
      <c r="E686" s="66" t="s">
        <v>3745</v>
      </c>
      <c r="F686" s="60" t="s">
        <v>3748</v>
      </c>
      <c r="G686" s="62"/>
      <c r="H686" s="61">
        <v>2018</v>
      </c>
      <c r="I686" s="62"/>
      <c r="J686" s="60" t="s">
        <v>684</v>
      </c>
      <c r="K686" s="60">
        <v>50</v>
      </c>
      <c r="L686" s="62"/>
      <c r="M686" s="60">
        <v>1</v>
      </c>
      <c r="N686" s="60">
        <v>1</v>
      </c>
      <c r="O686" s="63" t="s">
        <v>681</v>
      </c>
      <c r="P686" s="63" t="s">
        <v>1776</v>
      </c>
      <c r="Q686" s="63" t="s">
        <v>1777</v>
      </c>
      <c r="R686" s="62"/>
      <c r="S686" s="62"/>
      <c r="T686" s="62"/>
      <c r="U686" s="62"/>
      <c r="V686" s="62"/>
      <c r="W686" s="62"/>
      <c r="X686" s="63" t="s">
        <v>1776</v>
      </c>
      <c r="Y686" s="62"/>
      <c r="Z686" s="62"/>
      <c r="AA686" s="62"/>
      <c r="AB686" s="60"/>
    </row>
    <row r="687" spans="1:28" ht="15" customHeight="1" x14ac:dyDescent="0.25">
      <c r="A687" s="58">
        <v>677</v>
      </c>
      <c r="B687" s="66" t="s">
        <v>3749</v>
      </c>
      <c r="C687" s="67" t="s">
        <v>3750</v>
      </c>
      <c r="D687" s="59" t="s">
        <v>3751</v>
      </c>
      <c r="E687" s="66" t="s">
        <v>3749</v>
      </c>
      <c r="F687" s="60" t="s">
        <v>3752</v>
      </c>
      <c r="G687" s="62"/>
      <c r="H687" s="61">
        <v>2009</v>
      </c>
      <c r="I687" s="62"/>
      <c r="J687" s="60" t="s">
        <v>684</v>
      </c>
      <c r="K687" s="60">
        <v>160</v>
      </c>
      <c r="L687" s="62"/>
      <c r="M687" s="60">
        <v>1</v>
      </c>
      <c r="N687" s="60">
        <v>1</v>
      </c>
      <c r="O687" s="63" t="s">
        <v>681</v>
      </c>
      <c r="P687" s="63" t="s">
        <v>2102</v>
      </c>
      <c r="Q687" s="62"/>
      <c r="R687" s="62"/>
      <c r="S687" s="62"/>
      <c r="T687" s="62"/>
      <c r="U687" s="62"/>
      <c r="V687" s="62"/>
      <c r="W687" s="62"/>
      <c r="X687" s="63" t="s">
        <v>2102</v>
      </c>
      <c r="Y687" s="62"/>
      <c r="Z687" s="62"/>
      <c r="AA687" s="62"/>
      <c r="AB687" s="60"/>
    </row>
    <row r="688" spans="1:28" ht="15" customHeight="1" x14ac:dyDescent="0.25">
      <c r="A688" s="58">
        <v>678</v>
      </c>
      <c r="B688" s="66" t="s">
        <v>3753</v>
      </c>
      <c r="C688" s="67" t="s">
        <v>3754</v>
      </c>
      <c r="D688" s="59" t="s">
        <v>3755</v>
      </c>
      <c r="E688" s="66" t="s">
        <v>3753</v>
      </c>
      <c r="F688" s="60" t="s">
        <v>3756</v>
      </c>
      <c r="G688" s="62"/>
      <c r="H688" s="61">
        <v>2007</v>
      </c>
      <c r="I688" s="60" t="s">
        <v>1565</v>
      </c>
      <c r="J688" s="60" t="s">
        <v>1260</v>
      </c>
      <c r="K688" s="60">
        <v>320</v>
      </c>
      <c r="L688" s="62"/>
      <c r="M688" s="60">
        <v>1</v>
      </c>
      <c r="N688" s="60">
        <v>1</v>
      </c>
      <c r="O688" s="63" t="s">
        <v>681</v>
      </c>
      <c r="P688" s="63" t="s">
        <v>970</v>
      </c>
      <c r="Q688" s="63" t="s">
        <v>3757</v>
      </c>
      <c r="R688" s="62"/>
      <c r="S688" s="62"/>
      <c r="T688" s="62"/>
      <c r="U688" s="62"/>
      <c r="V688" s="62"/>
      <c r="W688" s="62"/>
      <c r="X688" s="63" t="s">
        <v>970</v>
      </c>
      <c r="Y688" s="62"/>
      <c r="Z688" s="62"/>
      <c r="AA688" s="62"/>
      <c r="AB688" s="60"/>
    </row>
    <row r="689" spans="1:28" ht="15" customHeight="1" x14ac:dyDescent="0.25">
      <c r="A689" s="58">
        <v>679</v>
      </c>
      <c r="B689" s="66" t="s">
        <v>3758</v>
      </c>
      <c r="C689" s="67" t="s">
        <v>3759</v>
      </c>
      <c r="D689" s="59" t="s">
        <v>3760</v>
      </c>
      <c r="E689" s="66" t="s">
        <v>3758</v>
      </c>
      <c r="F689" s="60" t="s">
        <v>3761</v>
      </c>
      <c r="G689" s="62"/>
      <c r="H689" s="61">
        <v>2016</v>
      </c>
      <c r="I689" s="60" t="s">
        <v>689</v>
      </c>
      <c r="J689" s="60" t="s">
        <v>684</v>
      </c>
      <c r="K689" s="60">
        <v>50</v>
      </c>
      <c r="L689" s="62"/>
      <c r="M689" s="60">
        <v>1</v>
      </c>
      <c r="N689" s="60">
        <v>1</v>
      </c>
      <c r="O689" s="63" t="s">
        <v>681</v>
      </c>
      <c r="P689" s="63" t="s">
        <v>3762</v>
      </c>
      <c r="Q689" s="63" t="s">
        <v>3763</v>
      </c>
      <c r="R689" s="62"/>
      <c r="S689" s="62"/>
      <c r="T689" s="62"/>
      <c r="U689" s="62"/>
      <c r="V689" s="62"/>
      <c r="W689" s="62"/>
      <c r="X689" s="63" t="s">
        <v>3762</v>
      </c>
      <c r="Y689" s="62"/>
      <c r="Z689" s="62"/>
      <c r="AA689" s="62"/>
      <c r="AB689" s="60"/>
    </row>
    <row r="690" spans="1:28" ht="15" customHeight="1" x14ac:dyDescent="0.25">
      <c r="A690" s="58">
        <v>680</v>
      </c>
      <c r="B690" s="66" t="s">
        <v>3764</v>
      </c>
      <c r="C690" s="67" t="s">
        <v>3765</v>
      </c>
      <c r="D690" s="59" t="s">
        <v>3766</v>
      </c>
      <c r="E690" s="66" t="s">
        <v>3764</v>
      </c>
      <c r="F690" s="60" t="s">
        <v>3767</v>
      </c>
      <c r="G690" s="62"/>
      <c r="H690" s="61">
        <v>2009</v>
      </c>
      <c r="I690" s="62"/>
      <c r="J690" s="60" t="s">
        <v>684</v>
      </c>
      <c r="K690" s="60">
        <v>250</v>
      </c>
      <c r="L690" s="62"/>
      <c r="M690" s="60">
        <v>1</v>
      </c>
      <c r="N690" s="60">
        <v>1</v>
      </c>
      <c r="O690" s="63" t="s">
        <v>681</v>
      </c>
      <c r="P690" s="63" t="s">
        <v>980</v>
      </c>
      <c r="Q690" s="63" t="s">
        <v>3768</v>
      </c>
      <c r="R690" s="62"/>
      <c r="S690" s="62"/>
      <c r="T690" s="62"/>
      <c r="U690" s="62"/>
      <c r="V690" s="62"/>
      <c r="W690" s="62"/>
      <c r="X690" s="63" t="s">
        <v>980</v>
      </c>
      <c r="Y690" s="62"/>
      <c r="Z690" s="62"/>
      <c r="AA690" s="62"/>
      <c r="AB690" s="60"/>
    </row>
    <row r="691" spans="1:28" ht="15" customHeight="1" x14ac:dyDescent="0.25">
      <c r="A691" s="58">
        <v>681</v>
      </c>
      <c r="B691" s="66" t="s">
        <v>3769</v>
      </c>
      <c r="C691" s="67" t="s">
        <v>3770</v>
      </c>
      <c r="D691" s="59" t="s">
        <v>3771</v>
      </c>
      <c r="E691" s="66" t="s">
        <v>3769</v>
      </c>
      <c r="F691" s="60" t="s">
        <v>3772</v>
      </c>
      <c r="G691" s="62"/>
      <c r="H691" s="61">
        <v>2016</v>
      </c>
      <c r="I691" s="62"/>
      <c r="J691" s="60" t="s">
        <v>1283</v>
      </c>
      <c r="K691" s="60">
        <v>50</v>
      </c>
      <c r="L691" s="62"/>
      <c r="M691" s="60">
        <v>1</v>
      </c>
      <c r="N691" s="60">
        <v>1</v>
      </c>
      <c r="O691" s="63" t="s">
        <v>681</v>
      </c>
      <c r="P691" s="63" t="s">
        <v>1754</v>
      </c>
      <c r="Q691" s="63" t="s">
        <v>3773</v>
      </c>
      <c r="R691" s="62"/>
      <c r="S691" s="62"/>
      <c r="T691" s="62"/>
      <c r="U691" s="62"/>
      <c r="V691" s="62"/>
      <c r="W691" s="62"/>
      <c r="X691" s="63" t="s">
        <v>1754</v>
      </c>
      <c r="Y691" s="62"/>
      <c r="Z691" s="62"/>
      <c r="AA691" s="62"/>
      <c r="AB691" s="60"/>
    </row>
    <row r="692" spans="1:28" ht="15" customHeight="1" x14ac:dyDescent="0.25">
      <c r="A692" s="58">
        <v>682</v>
      </c>
      <c r="B692" s="66" t="s">
        <v>3774</v>
      </c>
      <c r="C692" s="67" t="s">
        <v>3775</v>
      </c>
      <c r="D692" s="59" t="s">
        <v>3776</v>
      </c>
      <c r="E692" s="66" t="s">
        <v>3774</v>
      </c>
      <c r="F692" s="60" t="s">
        <v>3777</v>
      </c>
      <c r="G692" s="62"/>
      <c r="H692" s="61">
        <v>2016</v>
      </c>
      <c r="I692" s="60" t="s">
        <v>689</v>
      </c>
      <c r="J692" s="60" t="s">
        <v>684</v>
      </c>
      <c r="K692" s="60">
        <v>50</v>
      </c>
      <c r="L692" s="62"/>
      <c r="M692" s="60">
        <v>1</v>
      </c>
      <c r="N692" s="60">
        <v>1</v>
      </c>
      <c r="O692" s="63" t="s">
        <v>681</v>
      </c>
      <c r="P692" s="63" t="s">
        <v>1744</v>
      </c>
      <c r="Q692" s="63" t="s">
        <v>3778</v>
      </c>
      <c r="R692" s="62"/>
      <c r="S692" s="62"/>
      <c r="T692" s="62"/>
      <c r="U692" s="62"/>
      <c r="V692" s="62"/>
      <c r="W692" s="62"/>
      <c r="X692" s="63" t="s">
        <v>1744</v>
      </c>
      <c r="Y692" s="62"/>
      <c r="Z692" s="62"/>
      <c r="AA692" s="62"/>
      <c r="AB692" s="60"/>
    </row>
    <row r="693" spans="1:28" ht="15" customHeight="1" x14ac:dyDescent="0.25">
      <c r="A693" s="58">
        <v>683</v>
      </c>
      <c r="B693" s="66" t="s">
        <v>3779</v>
      </c>
      <c r="C693" s="67" t="s">
        <v>3780</v>
      </c>
      <c r="D693" s="59" t="s">
        <v>3781</v>
      </c>
      <c r="E693" s="66" t="s">
        <v>3779</v>
      </c>
      <c r="F693" s="60" t="s">
        <v>3782</v>
      </c>
      <c r="G693" s="62"/>
      <c r="H693" s="61">
        <v>2016</v>
      </c>
      <c r="I693" s="62"/>
      <c r="J693" s="60" t="s">
        <v>1283</v>
      </c>
      <c r="K693" s="60">
        <v>50</v>
      </c>
      <c r="L693" s="62"/>
      <c r="M693" s="60">
        <v>1</v>
      </c>
      <c r="N693" s="60">
        <v>1</v>
      </c>
      <c r="O693" s="63" t="s">
        <v>681</v>
      </c>
      <c r="P693" s="63" t="s">
        <v>1792</v>
      </c>
      <c r="Q693" s="63" t="s">
        <v>1793</v>
      </c>
      <c r="R693" s="62"/>
      <c r="S693" s="62"/>
      <c r="T693" s="62"/>
      <c r="U693" s="62"/>
      <c r="V693" s="62"/>
      <c r="W693" s="62"/>
      <c r="X693" s="63" t="s">
        <v>1792</v>
      </c>
      <c r="Y693" s="62"/>
      <c r="Z693" s="62"/>
      <c r="AA693" s="62"/>
      <c r="AB693" s="60"/>
    </row>
    <row r="694" spans="1:28" ht="15" customHeight="1" x14ac:dyDescent="0.25">
      <c r="A694" s="58">
        <v>684</v>
      </c>
      <c r="B694" s="66" t="s">
        <v>3783</v>
      </c>
      <c r="C694" s="67" t="s">
        <v>3784</v>
      </c>
      <c r="D694" s="59" t="s">
        <v>3785</v>
      </c>
      <c r="E694" s="66" t="s">
        <v>3783</v>
      </c>
      <c r="F694" s="60" t="s">
        <v>3786</v>
      </c>
      <c r="G694" s="62"/>
      <c r="H694" s="61">
        <v>2016</v>
      </c>
      <c r="I694" s="62"/>
      <c r="J694" s="60" t="s">
        <v>1283</v>
      </c>
      <c r="K694" s="60">
        <v>50</v>
      </c>
      <c r="L694" s="62"/>
      <c r="M694" s="60">
        <v>1</v>
      </c>
      <c r="N694" s="60">
        <v>1</v>
      </c>
      <c r="O694" s="63" t="s">
        <v>681</v>
      </c>
      <c r="P694" s="63" t="s">
        <v>1744</v>
      </c>
      <c r="Q694" s="63" t="s">
        <v>1807</v>
      </c>
      <c r="R694" s="62"/>
      <c r="S694" s="62"/>
      <c r="T694" s="62"/>
      <c r="U694" s="62"/>
      <c r="V694" s="62"/>
      <c r="W694" s="62"/>
      <c r="X694" s="63" t="s">
        <v>1744</v>
      </c>
      <c r="Y694" s="62"/>
      <c r="Z694" s="62"/>
      <c r="AA694" s="62"/>
      <c r="AB694" s="60"/>
    </row>
    <row r="695" spans="1:28" ht="15" customHeight="1" x14ac:dyDescent="0.25">
      <c r="A695" s="58">
        <v>685</v>
      </c>
      <c r="B695" s="66" t="s">
        <v>3787</v>
      </c>
      <c r="C695" s="67" t="s">
        <v>3788</v>
      </c>
      <c r="D695" s="59" t="s">
        <v>3789</v>
      </c>
      <c r="E695" s="66" t="s">
        <v>3787</v>
      </c>
      <c r="F695" s="60" t="s">
        <v>3790</v>
      </c>
      <c r="G695" s="62"/>
      <c r="H695" s="61">
        <v>2016</v>
      </c>
      <c r="I695" s="62"/>
      <c r="J695" s="60" t="s">
        <v>1283</v>
      </c>
      <c r="K695" s="60">
        <v>50</v>
      </c>
      <c r="L695" s="62"/>
      <c r="M695" s="60">
        <v>1</v>
      </c>
      <c r="N695" s="60">
        <v>1</v>
      </c>
      <c r="O695" s="63" t="s">
        <v>681</v>
      </c>
      <c r="P695" s="63" t="s">
        <v>1754</v>
      </c>
      <c r="Q695" s="63" t="s">
        <v>3791</v>
      </c>
      <c r="R695" s="62"/>
      <c r="S695" s="62"/>
      <c r="T695" s="62"/>
      <c r="U695" s="62"/>
      <c r="V695" s="62"/>
      <c r="W695" s="62"/>
      <c r="X695" s="63" t="s">
        <v>1754</v>
      </c>
      <c r="Y695" s="62"/>
      <c r="Z695" s="62"/>
      <c r="AA695" s="62"/>
      <c r="AB695" s="60"/>
    </row>
    <row r="696" spans="1:28" ht="15" customHeight="1" x14ac:dyDescent="0.25">
      <c r="A696" s="58">
        <v>686</v>
      </c>
      <c r="B696" s="66" t="s">
        <v>3792</v>
      </c>
      <c r="C696" s="67" t="s">
        <v>3793</v>
      </c>
      <c r="D696" s="59" t="s">
        <v>3794</v>
      </c>
      <c r="E696" s="66" t="s">
        <v>3792</v>
      </c>
      <c r="F696" s="60" t="s">
        <v>3795</v>
      </c>
      <c r="G696" s="62"/>
      <c r="H696" s="61">
        <v>2010</v>
      </c>
      <c r="I696" s="60" t="s">
        <v>689</v>
      </c>
      <c r="J696" s="60" t="s">
        <v>1283</v>
      </c>
      <c r="K696" s="60">
        <v>75</v>
      </c>
      <c r="L696" s="62"/>
      <c r="M696" s="60">
        <v>1</v>
      </c>
      <c r="N696" s="60">
        <v>1</v>
      </c>
      <c r="O696" s="63" t="s">
        <v>681</v>
      </c>
      <c r="P696" s="63" t="s">
        <v>1812</v>
      </c>
      <c r="Q696" s="62"/>
      <c r="R696" s="62"/>
      <c r="S696" s="62"/>
      <c r="T696" s="62"/>
      <c r="U696" s="62"/>
      <c r="V696" s="62"/>
      <c r="W696" s="62"/>
      <c r="X696" s="63" t="s">
        <v>1812</v>
      </c>
      <c r="Y696" s="62"/>
      <c r="Z696" s="62"/>
      <c r="AA696" s="62"/>
      <c r="AB696" s="60"/>
    </row>
    <row r="697" spans="1:28" ht="15" customHeight="1" x14ac:dyDescent="0.25">
      <c r="A697" s="58">
        <v>687</v>
      </c>
      <c r="B697" s="66" t="s">
        <v>3796</v>
      </c>
      <c r="C697" s="67" t="s">
        <v>3797</v>
      </c>
      <c r="D697" s="59" t="s">
        <v>3798</v>
      </c>
      <c r="E697" s="66" t="s">
        <v>3796</v>
      </c>
      <c r="F697" s="60" t="s">
        <v>3799</v>
      </c>
      <c r="G697" s="62"/>
      <c r="H697" s="61">
        <v>2016</v>
      </c>
      <c r="I697" s="60" t="s">
        <v>689</v>
      </c>
      <c r="J697" s="60" t="s">
        <v>1283</v>
      </c>
      <c r="K697" s="60">
        <v>50</v>
      </c>
      <c r="L697" s="62"/>
      <c r="M697" s="60">
        <v>1</v>
      </c>
      <c r="N697" s="60">
        <v>1</v>
      </c>
      <c r="O697" s="63" t="s">
        <v>681</v>
      </c>
      <c r="P697" s="63" t="s">
        <v>1460</v>
      </c>
      <c r="Q697" s="63" t="s">
        <v>3800</v>
      </c>
      <c r="R697" s="62"/>
      <c r="S697" s="62"/>
      <c r="T697" s="62"/>
      <c r="U697" s="62"/>
      <c r="V697" s="62"/>
      <c r="W697" s="62"/>
      <c r="X697" s="63" t="s">
        <v>1460</v>
      </c>
      <c r="Y697" s="62"/>
      <c r="Z697" s="62"/>
      <c r="AA697" s="62"/>
      <c r="AB697" s="60"/>
    </row>
    <row r="698" spans="1:28" ht="15" customHeight="1" x14ac:dyDescent="0.25">
      <c r="A698" s="58">
        <v>688</v>
      </c>
      <c r="B698" s="66" t="s">
        <v>3801</v>
      </c>
      <c r="C698" s="67" t="s">
        <v>3802</v>
      </c>
      <c r="D698" s="59" t="s">
        <v>3803</v>
      </c>
      <c r="E698" s="66" t="s">
        <v>3801</v>
      </c>
      <c r="F698" s="60" t="s">
        <v>3804</v>
      </c>
      <c r="G698" s="62"/>
      <c r="H698" s="61">
        <v>2016</v>
      </c>
      <c r="I698" s="62"/>
      <c r="J698" s="60" t="s">
        <v>710</v>
      </c>
      <c r="K698" s="60">
        <v>50</v>
      </c>
      <c r="L698" s="62"/>
      <c r="M698" s="60">
        <v>1</v>
      </c>
      <c r="N698" s="60">
        <v>1</v>
      </c>
      <c r="O698" s="63" t="s">
        <v>681</v>
      </c>
      <c r="P698" s="63" t="s">
        <v>3805</v>
      </c>
      <c r="Q698" s="63" t="s">
        <v>3806</v>
      </c>
      <c r="R698" s="62"/>
      <c r="S698" s="62"/>
      <c r="T698" s="62"/>
      <c r="U698" s="62"/>
      <c r="V698" s="62"/>
      <c r="W698" s="62"/>
      <c r="X698" s="63" t="s">
        <v>3805</v>
      </c>
      <c r="Y698" s="62"/>
      <c r="Z698" s="62"/>
      <c r="AA698" s="62"/>
      <c r="AB698" s="60"/>
    </row>
    <row r="699" spans="1:28" ht="15" customHeight="1" x14ac:dyDescent="0.25">
      <c r="A699" s="58">
        <v>689</v>
      </c>
      <c r="B699" s="66" t="s">
        <v>3807</v>
      </c>
      <c r="C699" s="67" t="s">
        <v>3808</v>
      </c>
      <c r="D699" s="59" t="s">
        <v>3809</v>
      </c>
      <c r="E699" s="66" t="s">
        <v>3807</v>
      </c>
      <c r="F699" s="60" t="s">
        <v>3810</v>
      </c>
      <c r="G699" s="62"/>
      <c r="H699" s="61">
        <v>2009</v>
      </c>
      <c r="I699" s="60" t="s">
        <v>689</v>
      </c>
      <c r="J699" s="60" t="s">
        <v>1283</v>
      </c>
      <c r="K699" s="60">
        <v>50</v>
      </c>
      <c r="L699" s="62"/>
      <c r="M699" s="60">
        <v>1</v>
      </c>
      <c r="N699" s="60">
        <v>1</v>
      </c>
      <c r="O699" s="63" t="s">
        <v>681</v>
      </c>
      <c r="P699" s="63" t="s">
        <v>2820</v>
      </c>
      <c r="Q699" s="62"/>
      <c r="R699" s="62"/>
      <c r="S699" s="62"/>
      <c r="T699" s="62"/>
      <c r="U699" s="62"/>
      <c r="V699" s="62"/>
      <c r="W699" s="62"/>
      <c r="X699" s="63" t="s">
        <v>2820</v>
      </c>
      <c r="Y699" s="62"/>
      <c r="Z699" s="62"/>
      <c r="AA699" s="62"/>
      <c r="AB699" s="60"/>
    </row>
    <row r="700" spans="1:28" ht="15" customHeight="1" x14ac:dyDescent="0.25">
      <c r="A700" s="58">
        <v>690</v>
      </c>
      <c r="B700" s="66" t="s">
        <v>3811</v>
      </c>
      <c r="C700" s="67" t="s">
        <v>3812</v>
      </c>
      <c r="D700" s="59" t="s">
        <v>3813</v>
      </c>
      <c r="E700" s="66" t="s">
        <v>3811</v>
      </c>
      <c r="F700" s="60" t="s">
        <v>3814</v>
      </c>
      <c r="G700" s="62"/>
      <c r="H700" s="61">
        <v>2013</v>
      </c>
      <c r="I700" s="60" t="s">
        <v>689</v>
      </c>
      <c r="J700" s="60" t="s">
        <v>684</v>
      </c>
      <c r="K700" s="60">
        <v>400</v>
      </c>
      <c r="L700" s="62"/>
      <c r="M700" s="60">
        <v>1</v>
      </c>
      <c r="N700" s="60">
        <v>1</v>
      </c>
      <c r="O700" s="63" t="s">
        <v>681</v>
      </c>
      <c r="P700" s="63" t="s">
        <v>3815</v>
      </c>
      <c r="Q700" s="63" t="s">
        <v>3816</v>
      </c>
      <c r="R700" s="62"/>
      <c r="S700" s="62"/>
      <c r="T700" s="62"/>
      <c r="U700" s="62"/>
      <c r="V700" s="62"/>
      <c r="W700" s="62"/>
      <c r="X700" s="62"/>
      <c r="Y700" s="62"/>
      <c r="Z700" s="62"/>
      <c r="AA700" s="62"/>
      <c r="AB700" s="63" t="s">
        <v>3817</v>
      </c>
    </row>
    <row r="701" spans="1:28" ht="15" customHeight="1" x14ac:dyDescent="0.25">
      <c r="A701" s="58">
        <v>691</v>
      </c>
      <c r="B701" s="66" t="s">
        <v>3818</v>
      </c>
      <c r="C701" s="67" t="s">
        <v>3819</v>
      </c>
      <c r="D701" s="59" t="s">
        <v>3820</v>
      </c>
      <c r="E701" s="66" t="s">
        <v>3818</v>
      </c>
      <c r="F701" s="60" t="s">
        <v>3821</v>
      </c>
      <c r="G701" s="62"/>
      <c r="H701" s="61">
        <v>2006</v>
      </c>
      <c r="I701" s="60" t="s">
        <v>689</v>
      </c>
      <c r="J701" s="60" t="s">
        <v>699</v>
      </c>
      <c r="K701" s="60">
        <v>250</v>
      </c>
      <c r="L701" s="62"/>
      <c r="M701" s="60">
        <v>1</v>
      </c>
      <c r="N701" s="60">
        <v>1</v>
      </c>
      <c r="O701" s="63" t="s">
        <v>681</v>
      </c>
      <c r="P701" s="63" t="s">
        <v>980</v>
      </c>
      <c r="Q701" s="63" t="s">
        <v>3822</v>
      </c>
      <c r="R701" s="62"/>
      <c r="S701" s="62"/>
      <c r="T701" s="62"/>
      <c r="U701" s="62"/>
      <c r="V701" s="62"/>
      <c r="W701" s="62"/>
      <c r="X701" s="63" t="s">
        <v>980</v>
      </c>
      <c r="Y701" s="62"/>
      <c r="Z701" s="62"/>
      <c r="AA701" s="62"/>
      <c r="AB701" s="60"/>
    </row>
    <row r="702" spans="1:28" ht="15" customHeight="1" x14ac:dyDescent="0.25">
      <c r="A702" s="58">
        <v>692</v>
      </c>
      <c r="B702" s="66" t="s">
        <v>3823</v>
      </c>
      <c r="C702" s="67" t="s">
        <v>3824</v>
      </c>
      <c r="D702" s="59" t="s">
        <v>3825</v>
      </c>
      <c r="E702" s="66" t="s">
        <v>3823</v>
      </c>
      <c r="F702" s="60" t="s">
        <v>3826</v>
      </c>
      <c r="G702" s="62"/>
      <c r="H702" s="61">
        <v>1975</v>
      </c>
      <c r="I702" s="60" t="s">
        <v>679</v>
      </c>
      <c r="J702" s="60" t="s">
        <v>1245</v>
      </c>
      <c r="K702" s="60">
        <v>10</v>
      </c>
      <c r="L702" s="62"/>
      <c r="M702" s="60">
        <v>1</v>
      </c>
      <c r="N702" s="60">
        <v>1</v>
      </c>
      <c r="O702" s="63" t="s">
        <v>681</v>
      </c>
      <c r="P702" s="63" t="s">
        <v>755</v>
      </c>
      <c r="Q702" s="62"/>
      <c r="R702" s="62"/>
      <c r="S702" s="62"/>
      <c r="T702" s="62"/>
      <c r="U702" s="62"/>
      <c r="V702" s="62"/>
      <c r="W702" s="62"/>
      <c r="X702" s="63" t="s">
        <v>755</v>
      </c>
      <c r="Y702" s="62"/>
      <c r="Z702" s="62"/>
      <c r="AA702" s="62"/>
      <c r="AB702" s="60"/>
    </row>
    <row r="703" spans="1:28" ht="15" customHeight="1" x14ac:dyDescent="0.25">
      <c r="A703" s="58">
        <v>693</v>
      </c>
      <c r="B703" s="66" t="s">
        <v>3827</v>
      </c>
      <c r="C703" s="67" t="s">
        <v>3828</v>
      </c>
      <c r="D703" s="59" t="s">
        <v>3829</v>
      </c>
      <c r="E703" s="66" t="s">
        <v>3827</v>
      </c>
      <c r="F703" s="60" t="s">
        <v>3830</v>
      </c>
      <c r="G703" s="62"/>
      <c r="H703" s="61">
        <v>1970</v>
      </c>
      <c r="I703" s="60" t="s">
        <v>679</v>
      </c>
      <c r="J703" s="60" t="s">
        <v>1245</v>
      </c>
      <c r="K703" s="60">
        <v>25</v>
      </c>
      <c r="L703" s="62"/>
      <c r="M703" s="60">
        <v>1</v>
      </c>
      <c r="N703" s="60">
        <v>1</v>
      </c>
      <c r="O703" s="63" t="s">
        <v>681</v>
      </c>
      <c r="P703" s="63" t="s">
        <v>734</v>
      </c>
      <c r="Q703" s="62"/>
      <c r="R703" s="62"/>
      <c r="S703" s="62"/>
      <c r="T703" s="62"/>
      <c r="U703" s="62"/>
      <c r="V703" s="62"/>
      <c r="W703" s="62"/>
      <c r="X703" s="63" t="s">
        <v>734</v>
      </c>
      <c r="Y703" s="62"/>
      <c r="Z703" s="62"/>
      <c r="AA703" s="62"/>
      <c r="AB703" s="60"/>
    </row>
    <row r="704" spans="1:28" ht="15" customHeight="1" x14ac:dyDescent="0.25">
      <c r="A704" s="58">
        <v>694</v>
      </c>
      <c r="B704" s="66" t="s">
        <v>3831</v>
      </c>
      <c r="C704" s="67" t="s">
        <v>3832</v>
      </c>
      <c r="D704" s="59" t="s">
        <v>3833</v>
      </c>
      <c r="E704" s="66" t="s">
        <v>3831</v>
      </c>
      <c r="F704" s="60" t="s">
        <v>3834</v>
      </c>
      <c r="G704" s="62"/>
      <c r="H704" s="61">
        <v>1972</v>
      </c>
      <c r="I704" s="60" t="s">
        <v>679</v>
      </c>
      <c r="J704" s="60" t="s">
        <v>1245</v>
      </c>
      <c r="K704" s="60">
        <v>37.5</v>
      </c>
      <c r="L704" s="62"/>
      <c r="M704" s="60">
        <v>1</v>
      </c>
      <c r="N704" s="60">
        <v>1</v>
      </c>
      <c r="O704" s="63" t="s">
        <v>681</v>
      </c>
      <c r="P704" s="63" t="s">
        <v>766</v>
      </c>
      <c r="Q704" s="62"/>
      <c r="R704" s="62"/>
      <c r="S704" s="62"/>
      <c r="T704" s="62"/>
      <c r="U704" s="62"/>
      <c r="V704" s="62"/>
      <c r="W704" s="62"/>
      <c r="X704" s="63" t="s">
        <v>766</v>
      </c>
      <c r="Y704" s="62"/>
      <c r="Z704" s="62"/>
      <c r="AA704" s="62"/>
      <c r="AB704" s="60"/>
    </row>
    <row r="705" spans="1:28" ht="15" customHeight="1" x14ac:dyDescent="0.25">
      <c r="A705" s="58">
        <v>695</v>
      </c>
      <c r="B705" s="66" t="s">
        <v>3827</v>
      </c>
      <c r="C705" s="67" t="s">
        <v>3835</v>
      </c>
      <c r="D705" s="59" t="s">
        <v>3836</v>
      </c>
      <c r="E705" s="66" t="s">
        <v>3827</v>
      </c>
      <c r="F705" s="60" t="s">
        <v>3837</v>
      </c>
      <c r="G705" s="62"/>
      <c r="H705" s="61">
        <v>1994</v>
      </c>
      <c r="I705" s="60" t="s">
        <v>689</v>
      </c>
      <c r="J705" s="60" t="s">
        <v>1245</v>
      </c>
      <c r="K705" s="60">
        <v>50</v>
      </c>
      <c r="L705" s="62"/>
      <c r="M705" s="60">
        <v>1</v>
      </c>
      <c r="N705" s="60">
        <v>1</v>
      </c>
      <c r="O705" s="63" t="s">
        <v>681</v>
      </c>
      <c r="P705" s="63" t="s">
        <v>864</v>
      </c>
      <c r="Q705" s="62"/>
      <c r="R705" s="62"/>
      <c r="S705" s="62"/>
      <c r="T705" s="62"/>
      <c r="U705" s="62"/>
      <c r="V705" s="62"/>
      <c r="W705" s="62"/>
      <c r="X705" s="63" t="s">
        <v>864</v>
      </c>
      <c r="Y705" s="62"/>
      <c r="Z705" s="62"/>
      <c r="AA705" s="62"/>
      <c r="AB705" s="60"/>
    </row>
    <row r="706" spans="1:28" ht="15" customHeight="1" x14ac:dyDescent="0.25">
      <c r="A706" s="58">
        <v>696</v>
      </c>
      <c r="B706" s="66" t="s">
        <v>3838</v>
      </c>
      <c r="C706" s="67" t="s">
        <v>3839</v>
      </c>
      <c r="D706" s="59" t="s">
        <v>3840</v>
      </c>
      <c r="E706" s="66" t="s">
        <v>3838</v>
      </c>
      <c r="F706" s="60" t="s">
        <v>3841</v>
      </c>
      <c r="G706" s="62"/>
      <c r="H706" s="61">
        <v>2007</v>
      </c>
      <c r="I706" s="60" t="s">
        <v>689</v>
      </c>
      <c r="J706" s="60" t="s">
        <v>710</v>
      </c>
      <c r="K706" s="60">
        <v>250</v>
      </c>
      <c r="L706" s="62"/>
      <c r="M706" s="60">
        <v>1</v>
      </c>
      <c r="N706" s="60">
        <v>1</v>
      </c>
      <c r="O706" s="63" t="s">
        <v>681</v>
      </c>
      <c r="P706" s="63" t="s">
        <v>980</v>
      </c>
      <c r="Q706" s="63" t="s">
        <v>3842</v>
      </c>
      <c r="R706" s="62"/>
      <c r="S706" s="62"/>
      <c r="T706" s="62"/>
      <c r="U706" s="62"/>
      <c r="V706" s="62"/>
      <c r="W706" s="62"/>
      <c r="X706" s="63" t="s">
        <v>980</v>
      </c>
      <c r="Y706" s="62"/>
      <c r="Z706" s="62"/>
      <c r="AA706" s="62"/>
      <c r="AB706" s="60"/>
    </row>
    <row r="707" spans="1:28" ht="15" customHeight="1" x14ac:dyDescent="0.25">
      <c r="A707" s="58">
        <v>697</v>
      </c>
      <c r="B707" s="66" t="s">
        <v>3843</v>
      </c>
      <c r="C707" s="67" t="s">
        <v>3844</v>
      </c>
      <c r="D707" s="59" t="s">
        <v>3845</v>
      </c>
      <c r="E707" s="66" t="s">
        <v>3843</v>
      </c>
      <c r="F707" s="60" t="s">
        <v>3846</v>
      </c>
      <c r="G707" s="62"/>
      <c r="H707" s="61">
        <v>2007</v>
      </c>
      <c r="I707" s="60" t="s">
        <v>689</v>
      </c>
      <c r="J707" s="60" t="s">
        <v>684</v>
      </c>
      <c r="K707" s="60">
        <v>250</v>
      </c>
      <c r="L707" s="62"/>
      <c r="M707" s="60">
        <v>1</v>
      </c>
      <c r="N707" s="60">
        <v>1</v>
      </c>
      <c r="O707" s="63" t="s">
        <v>681</v>
      </c>
      <c r="P707" s="63" t="s">
        <v>1029</v>
      </c>
      <c r="Q707" s="63" t="s">
        <v>3847</v>
      </c>
      <c r="R707" s="62"/>
      <c r="S707" s="62"/>
      <c r="T707" s="62"/>
      <c r="U707" s="62"/>
      <c r="V707" s="62"/>
      <c r="W707" s="62"/>
      <c r="X707" s="63" t="s">
        <v>3848</v>
      </c>
      <c r="Y707" s="62"/>
      <c r="Z707" s="62"/>
      <c r="AA707" s="62"/>
      <c r="AB707" s="63" t="s">
        <v>3724</v>
      </c>
    </row>
    <row r="708" spans="1:28" ht="15" customHeight="1" x14ac:dyDescent="0.25">
      <c r="A708" s="58">
        <v>698</v>
      </c>
      <c r="B708" s="66" t="s">
        <v>3849</v>
      </c>
      <c r="C708" s="67" t="s">
        <v>3850</v>
      </c>
      <c r="D708" s="59" t="s">
        <v>3851</v>
      </c>
      <c r="E708" s="66" t="s">
        <v>3849</v>
      </c>
      <c r="F708" s="60" t="s">
        <v>3852</v>
      </c>
      <c r="G708" s="62"/>
      <c r="H708" s="61">
        <v>2008</v>
      </c>
      <c r="I708" s="60" t="s">
        <v>689</v>
      </c>
      <c r="J708" s="60" t="s">
        <v>1283</v>
      </c>
      <c r="K708" s="60">
        <v>75</v>
      </c>
      <c r="L708" s="62"/>
      <c r="M708" s="60">
        <v>1</v>
      </c>
      <c r="N708" s="60">
        <v>1</v>
      </c>
      <c r="O708" s="63" t="s">
        <v>681</v>
      </c>
      <c r="P708" s="63" t="s">
        <v>3853</v>
      </c>
      <c r="Q708" s="62"/>
      <c r="R708" s="62"/>
      <c r="S708" s="62"/>
      <c r="T708" s="62"/>
      <c r="U708" s="62"/>
      <c r="V708" s="62"/>
      <c r="W708" s="62"/>
      <c r="X708" s="62"/>
      <c r="Y708" s="62"/>
      <c r="Z708" s="62"/>
      <c r="AA708" s="62"/>
      <c r="AB708" s="63" t="s">
        <v>3854</v>
      </c>
    </row>
    <row r="709" spans="1:28" ht="15" customHeight="1" x14ac:dyDescent="0.25">
      <c r="A709" s="58">
        <v>699</v>
      </c>
      <c r="B709" s="66" t="s">
        <v>146</v>
      </c>
      <c r="C709" s="67" t="s">
        <v>3855</v>
      </c>
      <c r="D709" s="59" t="s">
        <v>3856</v>
      </c>
      <c r="E709" s="66" t="s">
        <v>146</v>
      </c>
      <c r="F709" s="60" t="s">
        <v>3857</v>
      </c>
      <c r="G709" s="62"/>
      <c r="H709" s="61">
        <v>2013</v>
      </c>
      <c r="I709" s="60" t="s">
        <v>689</v>
      </c>
      <c r="J709" s="60" t="s">
        <v>687</v>
      </c>
      <c r="K709" s="60">
        <v>50</v>
      </c>
      <c r="L709" s="62"/>
      <c r="M709" s="60">
        <v>1</v>
      </c>
      <c r="N709" s="60">
        <v>1</v>
      </c>
      <c r="O709" s="63" t="s">
        <v>681</v>
      </c>
      <c r="P709" s="63" t="s">
        <v>1317</v>
      </c>
      <c r="Q709" s="63" t="s">
        <v>1832</v>
      </c>
      <c r="R709" s="62"/>
      <c r="S709" s="62"/>
      <c r="T709" s="62"/>
      <c r="U709" s="62"/>
      <c r="V709" s="62"/>
      <c r="W709" s="62"/>
      <c r="X709" s="63" t="s">
        <v>1317</v>
      </c>
      <c r="Y709" s="62"/>
      <c r="Z709" s="62"/>
      <c r="AA709" s="62"/>
      <c r="AB709" s="60"/>
    </row>
    <row r="710" spans="1:28" ht="15" customHeight="1" x14ac:dyDescent="0.25">
      <c r="A710" s="58">
        <v>700</v>
      </c>
      <c r="B710" s="66" t="s">
        <v>3858</v>
      </c>
      <c r="C710" s="67" t="s">
        <v>3859</v>
      </c>
      <c r="D710" s="59" t="s">
        <v>3860</v>
      </c>
      <c r="E710" s="66" t="s">
        <v>3858</v>
      </c>
      <c r="F710" s="60" t="s">
        <v>3861</v>
      </c>
      <c r="G710" s="62"/>
      <c r="H710" s="61">
        <v>2013</v>
      </c>
      <c r="I710" s="60" t="s">
        <v>689</v>
      </c>
      <c r="J710" s="60" t="s">
        <v>687</v>
      </c>
      <c r="K710" s="60">
        <v>50</v>
      </c>
      <c r="L710" s="62"/>
      <c r="M710" s="60">
        <v>1</v>
      </c>
      <c r="N710" s="60">
        <v>1</v>
      </c>
      <c r="O710" s="63" t="s">
        <v>681</v>
      </c>
      <c r="P710" s="63" t="s">
        <v>1687</v>
      </c>
      <c r="Q710" s="63" t="s">
        <v>3862</v>
      </c>
      <c r="R710" s="62"/>
      <c r="S710" s="62"/>
      <c r="T710" s="62"/>
      <c r="U710" s="62"/>
      <c r="V710" s="62"/>
      <c r="W710" s="62"/>
      <c r="X710" s="63" t="s">
        <v>1687</v>
      </c>
      <c r="Y710" s="62"/>
      <c r="Z710" s="62"/>
      <c r="AA710" s="62"/>
      <c r="AB710" s="60"/>
    </row>
    <row r="711" spans="1:28" ht="15" customHeight="1" x14ac:dyDescent="0.25">
      <c r="A711" s="58">
        <v>701</v>
      </c>
      <c r="B711" s="66" t="s">
        <v>141</v>
      </c>
      <c r="C711" s="67" t="s">
        <v>3863</v>
      </c>
      <c r="D711" s="59" t="s">
        <v>3864</v>
      </c>
      <c r="E711" s="66" t="s">
        <v>141</v>
      </c>
      <c r="F711" s="60" t="s">
        <v>3865</v>
      </c>
      <c r="G711" s="62"/>
      <c r="H711" s="61">
        <v>2014</v>
      </c>
      <c r="I711" s="60" t="s">
        <v>689</v>
      </c>
      <c r="J711" s="60" t="s">
        <v>710</v>
      </c>
      <c r="K711" s="60">
        <v>50</v>
      </c>
      <c r="L711" s="62"/>
      <c r="M711" s="60">
        <v>1</v>
      </c>
      <c r="N711" s="60">
        <v>1</v>
      </c>
      <c r="O711" s="63" t="s">
        <v>681</v>
      </c>
      <c r="P711" s="63" t="s">
        <v>3866</v>
      </c>
      <c r="Q711" s="63" t="s">
        <v>3867</v>
      </c>
      <c r="R711" s="62"/>
      <c r="S711" s="62"/>
      <c r="T711" s="62"/>
      <c r="U711" s="62"/>
      <c r="V711" s="62"/>
      <c r="W711" s="62"/>
      <c r="X711" s="63" t="s">
        <v>3868</v>
      </c>
      <c r="Y711" s="62"/>
      <c r="Z711" s="62"/>
      <c r="AA711" s="62"/>
      <c r="AB711" s="63" t="s">
        <v>3869</v>
      </c>
    </row>
    <row r="712" spans="1:28" ht="15" customHeight="1" x14ac:dyDescent="0.25">
      <c r="A712" s="58">
        <v>702</v>
      </c>
      <c r="B712" s="66" t="s">
        <v>3870</v>
      </c>
      <c r="C712" s="67" t="s">
        <v>3871</v>
      </c>
      <c r="D712" s="59" t="s">
        <v>3872</v>
      </c>
      <c r="E712" s="66" t="s">
        <v>3870</v>
      </c>
      <c r="F712" s="60" t="s">
        <v>3873</v>
      </c>
      <c r="G712" s="62"/>
      <c r="H712" s="61">
        <v>2013</v>
      </c>
      <c r="I712" s="60" t="s">
        <v>689</v>
      </c>
      <c r="J712" s="60" t="s">
        <v>687</v>
      </c>
      <c r="K712" s="60">
        <v>400</v>
      </c>
      <c r="L712" s="62"/>
      <c r="M712" s="60">
        <v>1</v>
      </c>
      <c r="N712" s="60">
        <v>1</v>
      </c>
      <c r="O712" s="63" t="s">
        <v>681</v>
      </c>
      <c r="P712" s="63" t="s">
        <v>3874</v>
      </c>
      <c r="Q712" s="63" t="s">
        <v>3875</v>
      </c>
      <c r="R712" s="62"/>
      <c r="S712" s="62"/>
      <c r="T712" s="62"/>
      <c r="U712" s="62"/>
      <c r="V712" s="62"/>
      <c r="W712" s="62"/>
      <c r="X712" s="63" t="s">
        <v>3874</v>
      </c>
      <c r="Y712" s="62"/>
      <c r="Z712" s="62"/>
      <c r="AA712" s="62"/>
      <c r="AB712" s="60"/>
    </row>
    <row r="713" spans="1:28" ht="15" customHeight="1" x14ac:dyDescent="0.25">
      <c r="A713" s="58">
        <v>703</v>
      </c>
      <c r="B713" s="66" t="s">
        <v>3876</v>
      </c>
      <c r="C713" s="67" t="s">
        <v>3877</v>
      </c>
      <c r="D713" s="59" t="s">
        <v>3878</v>
      </c>
      <c r="E713" s="66" t="s">
        <v>3876</v>
      </c>
      <c r="F713" s="60" t="s">
        <v>3879</v>
      </c>
      <c r="G713" s="62"/>
      <c r="H713" s="61">
        <v>2004</v>
      </c>
      <c r="I713" s="60" t="s">
        <v>682</v>
      </c>
      <c r="J713" s="60" t="s">
        <v>1245</v>
      </c>
      <c r="K713" s="60">
        <v>250</v>
      </c>
      <c r="L713" s="62"/>
      <c r="M713" s="60">
        <v>1</v>
      </c>
      <c r="N713" s="60">
        <v>1</v>
      </c>
      <c r="O713" s="63" t="s">
        <v>681</v>
      </c>
      <c r="P713" s="63" t="s">
        <v>980</v>
      </c>
      <c r="Q713" s="62"/>
      <c r="R713" s="62"/>
      <c r="S713" s="62"/>
      <c r="T713" s="62"/>
      <c r="U713" s="62"/>
      <c r="V713" s="62"/>
      <c r="W713" s="62"/>
      <c r="X713" s="63" t="s">
        <v>980</v>
      </c>
      <c r="Y713" s="62"/>
      <c r="Z713" s="62"/>
      <c r="AA713" s="62"/>
      <c r="AB713" s="60"/>
    </row>
    <row r="714" spans="1:28" ht="15" customHeight="1" x14ac:dyDescent="0.25">
      <c r="A714" s="58">
        <v>704</v>
      </c>
      <c r="B714" s="66" t="s">
        <v>3880</v>
      </c>
      <c r="C714" s="67" t="s">
        <v>3881</v>
      </c>
      <c r="D714" s="59" t="s">
        <v>3882</v>
      </c>
      <c r="E714" s="66" t="s">
        <v>3880</v>
      </c>
      <c r="F714" s="60" t="s">
        <v>3883</v>
      </c>
      <c r="G714" s="62"/>
      <c r="H714" s="61">
        <v>2016</v>
      </c>
      <c r="I714" s="60" t="s">
        <v>1303</v>
      </c>
      <c r="J714" s="60" t="s">
        <v>688</v>
      </c>
      <c r="K714" s="60">
        <v>50</v>
      </c>
      <c r="L714" s="62"/>
      <c r="M714" s="60">
        <v>1</v>
      </c>
      <c r="N714" s="60">
        <v>1</v>
      </c>
      <c r="O714" s="63" t="s">
        <v>681</v>
      </c>
      <c r="P714" s="63" t="s">
        <v>3884</v>
      </c>
      <c r="Q714" s="63" t="s">
        <v>3885</v>
      </c>
      <c r="R714" s="62"/>
      <c r="S714" s="62"/>
      <c r="T714" s="62"/>
      <c r="U714" s="62"/>
      <c r="V714" s="62"/>
      <c r="W714" s="62"/>
      <c r="X714" s="63" t="s">
        <v>3884</v>
      </c>
      <c r="Y714" s="62"/>
      <c r="Z714" s="62"/>
      <c r="AA714" s="62"/>
      <c r="AB714" s="60"/>
    </row>
    <row r="715" spans="1:28" ht="15" customHeight="1" x14ac:dyDescent="0.25">
      <c r="A715" s="58">
        <v>705</v>
      </c>
      <c r="B715" s="66" t="s">
        <v>3886</v>
      </c>
      <c r="C715" s="67" t="s">
        <v>3887</v>
      </c>
      <c r="D715" s="59" t="s">
        <v>3888</v>
      </c>
      <c r="E715" s="66" t="s">
        <v>3886</v>
      </c>
      <c r="F715" s="60" t="s">
        <v>3889</v>
      </c>
      <c r="G715" s="62"/>
      <c r="H715" s="61">
        <v>2019</v>
      </c>
      <c r="I715" s="62"/>
      <c r="J715" s="60" t="s">
        <v>2302</v>
      </c>
      <c r="K715" s="60">
        <v>1000</v>
      </c>
      <c r="L715" s="62"/>
      <c r="M715" s="60">
        <v>1</v>
      </c>
      <c r="N715" s="60">
        <v>1</v>
      </c>
      <c r="O715" s="63" t="s">
        <v>681</v>
      </c>
      <c r="P715" s="63" t="s">
        <v>3890</v>
      </c>
      <c r="Q715" s="63" t="s">
        <v>3891</v>
      </c>
      <c r="R715" s="62"/>
      <c r="S715" s="62"/>
      <c r="T715" s="62"/>
      <c r="U715" s="62"/>
      <c r="V715" s="62"/>
      <c r="W715" s="62"/>
      <c r="X715" s="62"/>
      <c r="Y715" s="62"/>
      <c r="Z715" s="62"/>
      <c r="AA715" s="62"/>
      <c r="AB715" s="63" t="s">
        <v>3892</v>
      </c>
    </row>
    <row r="716" spans="1:28" ht="15" customHeight="1" x14ac:dyDescent="0.25">
      <c r="A716" s="58">
        <v>706</v>
      </c>
      <c r="B716" s="66" t="s">
        <v>3893</v>
      </c>
      <c r="C716" s="67" t="s">
        <v>3894</v>
      </c>
      <c r="D716" s="59" t="s">
        <v>3895</v>
      </c>
      <c r="E716" s="66" t="s">
        <v>3893</v>
      </c>
      <c r="F716" s="60" t="s">
        <v>3896</v>
      </c>
      <c r="G716" s="62"/>
      <c r="H716" s="61">
        <v>1998</v>
      </c>
      <c r="I716" s="60" t="s">
        <v>1565</v>
      </c>
      <c r="J716" s="60" t="s">
        <v>1260</v>
      </c>
      <c r="K716" s="60">
        <v>400</v>
      </c>
      <c r="L716" s="62"/>
      <c r="M716" s="60">
        <v>1</v>
      </c>
      <c r="N716" s="60">
        <v>1</v>
      </c>
      <c r="O716" s="63" t="s">
        <v>681</v>
      </c>
      <c r="P716" s="63" t="s">
        <v>1867</v>
      </c>
      <c r="Q716" s="62"/>
      <c r="R716" s="62"/>
      <c r="S716" s="62"/>
      <c r="T716" s="62"/>
      <c r="U716" s="62"/>
      <c r="V716" s="62"/>
      <c r="W716" s="62"/>
      <c r="X716" s="63" t="s">
        <v>1867</v>
      </c>
      <c r="Y716" s="62"/>
      <c r="Z716" s="62"/>
      <c r="AA716" s="62"/>
      <c r="AB716" s="60"/>
    </row>
    <row r="717" spans="1:28" ht="15" customHeight="1" x14ac:dyDescent="0.25">
      <c r="A717" s="58">
        <v>707</v>
      </c>
      <c r="B717" s="66" t="s">
        <v>3897</v>
      </c>
      <c r="C717" s="67" t="s">
        <v>3898</v>
      </c>
      <c r="D717" s="59" t="s">
        <v>3899</v>
      </c>
      <c r="E717" s="66" t="s">
        <v>3897</v>
      </c>
      <c r="F717" s="60" t="s">
        <v>3900</v>
      </c>
      <c r="G717" s="62"/>
      <c r="H717" s="61">
        <v>1996</v>
      </c>
      <c r="I717" s="60" t="s">
        <v>1565</v>
      </c>
      <c r="J717" s="60" t="s">
        <v>1260</v>
      </c>
      <c r="K717" s="60">
        <v>400</v>
      </c>
      <c r="L717" s="62"/>
      <c r="M717" s="60">
        <v>1</v>
      </c>
      <c r="N717" s="60">
        <v>1</v>
      </c>
      <c r="O717" s="63" t="s">
        <v>681</v>
      </c>
      <c r="P717" s="63" t="s">
        <v>1867</v>
      </c>
      <c r="Q717" s="62"/>
      <c r="R717" s="62"/>
      <c r="S717" s="62"/>
      <c r="T717" s="62"/>
      <c r="U717" s="62"/>
      <c r="V717" s="62"/>
      <c r="W717" s="62"/>
      <c r="X717" s="63" t="s">
        <v>1872</v>
      </c>
      <c r="Y717" s="63" t="s">
        <v>1873</v>
      </c>
      <c r="Z717" s="62"/>
      <c r="AA717" s="62"/>
      <c r="AB717" s="60"/>
    </row>
    <row r="718" spans="1:28" ht="15" customHeight="1" x14ac:dyDescent="0.25">
      <c r="A718" s="58">
        <v>708</v>
      </c>
      <c r="B718" s="66" t="s">
        <v>3901</v>
      </c>
      <c r="C718" s="67" t="s">
        <v>3902</v>
      </c>
      <c r="D718" s="59" t="s">
        <v>3903</v>
      </c>
      <c r="E718" s="66" t="s">
        <v>3901</v>
      </c>
      <c r="F718" s="60" t="s">
        <v>3904</v>
      </c>
      <c r="G718" s="62"/>
      <c r="H718" s="61">
        <v>1996</v>
      </c>
      <c r="I718" s="60" t="s">
        <v>1565</v>
      </c>
      <c r="J718" s="60" t="s">
        <v>3905</v>
      </c>
      <c r="K718" s="60">
        <v>400</v>
      </c>
      <c r="L718" s="62"/>
      <c r="M718" s="60">
        <v>1</v>
      </c>
      <c r="N718" s="60">
        <v>1</v>
      </c>
      <c r="O718" s="63" t="s">
        <v>681</v>
      </c>
      <c r="P718" s="63" t="s">
        <v>1867</v>
      </c>
      <c r="Q718" s="62"/>
      <c r="R718" s="62"/>
      <c r="S718" s="62"/>
      <c r="T718" s="62"/>
      <c r="U718" s="62"/>
      <c r="V718" s="62"/>
      <c r="W718" s="62"/>
      <c r="X718" s="63" t="s">
        <v>1872</v>
      </c>
      <c r="Y718" s="63" t="s">
        <v>1873</v>
      </c>
      <c r="Z718" s="62"/>
      <c r="AA718" s="62"/>
      <c r="AB718" s="60"/>
    </row>
    <row r="719" spans="1:28" ht="15" customHeight="1" x14ac:dyDescent="0.25">
      <c r="A719" s="58">
        <v>709</v>
      </c>
      <c r="B719" s="66" t="s">
        <v>3906</v>
      </c>
      <c r="C719" s="67" t="s">
        <v>3907</v>
      </c>
      <c r="D719" s="59" t="s">
        <v>3908</v>
      </c>
      <c r="E719" s="66" t="s">
        <v>3906</v>
      </c>
      <c r="F719" s="60" t="s">
        <v>3909</v>
      </c>
      <c r="G719" s="62"/>
      <c r="H719" s="61">
        <v>2000</v>
      </c>
      <c r="I719" s="60" t="s">
        <v>1565</v>
      </c>
      <c r="J719" s="60" t="s">
        <v>684</v>
      </c>
      <c r="K719" s="60">
        <v>75</v>
      </c>
      <c r="L719" s="62"/>
      <c r="M719" s="60">
        <v>1</v>
      </c>
      <c r="N719" s="60">
        <v>1</v>
      </c>
      <c r="O719" s="63" t="s">
        <v>681</v>
      </c>
      <c r="P719" s="63" t="s">
        <v>700</v>
      </c>
      <c r="Q719" s="62"/>
      <c r="R719" s="62"/>
      <c r="S719" s="62"/>
      <c r="T719" s="62"/>
      <c r="U719" s="62"/>
      <c r="V719" s="62"/>
      <c r="W719" s="62"/>
      <c r="X719" s="63" t="s">
        <v>1904</v>
      </c>
      <c r="Y719" s="62"/>
      <c r="Z719" s="62"/>
      <c r="AA719" s="62"/>
      <c r="AB719" s="63" t="s">
        <v>1905</v>
      </c>
    </row>
    <row r="720" spans="1:28" ht="15" customHeight="1" x14ac:dyDescent="0.25">
      <c r="A720" s="58">
        <v>710</v>
      </c>
      <c r="B720" s="66" t="s">
        <v>3910</v>
      </c>
      <c r="C720" s="67" t="s">
        <v>3911</v>
      </c>
      <c r="D720" s="59" t="s">
        <v>3912</v>
      </c>
      <c r="E720" s="66" t="s">
        <v>3910</v>
      </c>
      <c r="F720" s="60" t="s">
        <v>3913</v>
      </c>
      <c r="G720" s="62"/>
      <c r="H720" s="61">
        <v>2002</v>
      </c>
      <c r="I720" s="60" t="s">
        <v>1565</v>
      </c>
      <c r="J720" s="60" t="s">
        <v>1260</v>
      </c>
      <c r="K720" s="60">
        <v>400</v>
      </c>
      <c r="L720" s="62"/>
      <c r="M720" s="60">
        <v>1</v>
      </c>
      <c r="N720" s="60">
        <v>1</v>
      </c>
      <c r="O720" s="63" t="s">
        <v>681</v>
      </c>
      <c r="P720" s="63" t="s">
        <v>1038</v>
      </c>
      <c r="Q720" s="62"/>
      <c r="R720" s="62"/>
      <c r="S720" s="62"/>
      <c r="T720" s="62"/>
      <c r="U720" s="62"/>
      <c r="V720" s="62"/>
      <c r="W720" s="62"/>
      <c r="X720" s="63" t="s">
        <v>1038</v>
      </c>
      <c r="Y720" s="62"/>
      <c r="Z720" s="62"/>
      <c r="AA720" s="62"/>
      <c r="AB720" s="60"/>
    </row>
    <row r="721" spans="1:28" ht="15" customHeight="1" x14ac:dyDescent="0.25">
      <c r="A721" s="58">
        <v>711</v>
      </c>
      <c r="B721" s="66" t="s">
        <v>3914</v>
      </c>
      <c r="C721" s="67" t="s">
        <v>3915</v>
      </c>
      <c r="D721" s="59" t="s">
        <v>3916</v>
      </c>
      <c r="E721" s="66" t="s">
        <v>3914</v>
      </c>
      <c r="F721" s="60" t="s">
        <v>3917</v>
      </c>
      <c r="G721" s="62"/>
      <c r="H721" s="61">
        <v>2000</v>
      </c>
      <c r="I721" s="60" t="s">
        <v>689</v>
      </c>
      <c r="J721" s="60" t="s">
        <v>684</v>
      </c>
      <c r="K721" s="60">
        <v>400</v>
      </c>
      <c r="L721" s="62"/>
      <c r="M721" s="60">
        <v>1</v>
      </c>
      <c r="N721" s="60">
        <v>1</v>
      </c>
      <c r="O721" s="63" t="s">
        <v>681</v>
      </c>
      <c r="P721" s="63" t="s">
        <v>1038</v>
      </c>
      <c r="Q721" s="62"/>
      <c r="R721" s="62"/>
      <c r="S721" s="62"/>
      <c r="T721" s="62"/>
      <c r="U721" s="62"/>
      <c r="V721" s="62"/>
      <c r="W721" s="62"/>
      <c r="X721" s="63" t="s">
        <v>3918</v>
      </c>
      <c r="Y721" s="62"/>
      <c r="Z721" s="62"/>
      <c r="AA721" s="62"/>
      <c r="AB721" s="63" t="s">
        <v>3919</v>
      </c>
    </row>
    <row r="722" spans="1:28" ht="15" customHeight="1" x14ac:dyDescent="0.25">
      <c r="A722" s="58">
        <v>712</v>
      </c>
      <c r="B722" s="66" t="s">
        <v>3920</v>
      </c>
      <c r="C722" s="67" t="s">
        <v>3921</v>
      </c>
      <c r="D722" s="59" t="s">
        <v>3922</v>
      </c>
      <c r="E722" s="66" t="s">
        <v>3920</v>
      </c>
      <c r="F722" s="60" t="s">
        <v>3923</v>
      </c>
      <c r="G722" s="62"/>
      <c r="H722" s="61">
        <v>2014</v>
      </c>
      <c r="I722" s="60" t="s">
        <v>689</v>
      </c>
      <c r="J722" s="60" t="s">
        <v>680</v>
      </c>
      <c r="K722" s="60">
        <v>50</v>
      </c>
      <c r="L722" s="62"/>
      <c r="M722" s="60">
        <v>1</v>
      </c>
      <c r="N722" s="60">
        <v>1</v>
      </c>
      <c r="O722" s="63" t="s">
        <v>681</v>
      </c>
      <c r="P722" s="63" t="s">
        <v>788</v>
      </c>
      <c r="Q722" s="62"/>
      <c r="R722" s="62"/>
      <c r="S722" s="62"/>
      <c r="T722" s="62"/>
      <c r="U722" s="62"/>
      <c r="V722" s="62"/>
      <c r="W722" s="62"/>
      <c r="X722" s="63" t="s">
        <v>788</v>
      </c>
      <c r="Y722" s="62"/>
      <c r="Z722" s="62"/>
      <c r="AA722" s="62"/>
      <c r="AB722" s="60"/>
    </row>
    <row r="723" spans="1:28" ht="15" customHeight="1" x14ac:dyDescent="0.25">
      <c r="A723" s="58">
        <v>713</v>
      </c>
      <c r="B723" s="66" t="s">
        <v>3924</v>
      </c>
      <c r="C723" s="67" t="s">
        <v>3925</v>
      </c>
      <c r="D723" s="59" t="s">
        <v>3926</v>
      </c>
      <c r="E723" s="66" t="s">
        <v>3924</v>
      </c>
      <c r="F723" s="60" t="s">
        <v>3927</v>
      </c>
      <c r="G723" s="62"/>
      <c r="H723" s="61">
        <v>2014</v>
      </c>
      <c r="I723" s="60" t="s">
        <v>689</v>
      </c>
      <c r="J723" s="60" t="s">
        <v>1710</v>
      </c>
      <c r="K723" s="60">
        <v>50</v>
      </c>
      <c r="L723" s="62"/>
      <c r="M723" s="60">
        <v>1</v>
      </c>
      <c r="N723" s="60">
        <v>1</v>
      </c>
      <c r="O723" s="63" t="s">
        <v>681</v>
      </c>
      <c r="P723" s="63" t="s">
        <v>1837</v>
      </c>
      <c r="Q723" s="63" t="s">
        <v>3928</v>
      </c>
      <c r="R723" s="62"/>
      <c r="S723" s="62"/>
      <c r="T723" s="62"/>
      <c r="U723" s="62"/>
      <c r="V723" s="62"/>
      <c r="W723" s="62"/>
      <c r="X723" s="63" t="s">
        <v>1837</v>
      </c>
      <c r="Y723" s="62"/>
      <c r="Z723" s="62"/>
      <c r="AA723" s="62"/>
      <c r="AB723" s="60"/>
    </row>
    <row r="724" spans="1:28" ht="15" customHeight="1" x14ac:dyDescent="0.25">
      <c r="A724" s="58">
        <v>714</v>
      </c>
      <c r="B724" s="66" t="s">
        <v>3929</v>
      </c>
      <c r="C724" s="67" t="s">
        <v>3930</v>
      </c>
      <c r="D724" s="59" t="s">
        <v>3931</v>
      </c>
      <c r="E724" s="66" t="s">
        <v>3929</v>
      </c>
      <c r="F724" s="60" t="s">
        <v>3932</v>
      </c>
      <c r="G724" s="62"/>
      <c r="H724" s="61">
        <v>2012</v>
      </c>
      <c r="I724" s="60" t="s">
        <v>689</v>
      </c>
      <c r="J724" s="60" t="s">
        <v>687</v>
      </c>
      <c r="K724" s="60">
        <v>250</v>
      </c>
      <c r="L724" s="62"/>
      <c r="M724" s="60">
        <v>1</v>
      </c>
      <c r="N724" s="60">
        <v>1</v>
      </c>
      <c r="O724" s="63" t="s">
        <v>681</v>
      </c>
      <c r="P724" s="63" t="s">
        <v>980</v>
      </c>
      <c r="Q724" s="63" t="s">
        <v>3933</v>
      </c>
      <c r="R724" s="62"/>
      <c r="S724" s="62"/>
      <c r="T724" s="62"/>
      <c r="U724" s="62"/>
      <c r="V724" s="62"/>
      <c r="W724" s="62"/>
      <c r="X724" s="63" t="s">
        <v>980</v>
      </c>
      <c r="Y724" s="62"/>
      <c r="Z724" s="62"/>
      <c r="AA724" s="62"/>
      <c r="AB724" s="60"/>
    </row>
    <row r="725" spans="1:28" ht="15" customHeight="1" x14ac:dyDescent="0.25">
      <c r="A725" s="58">
        <v>715</v>
      </c>
      <c r="B725" s="66" t="s">
        <v>3934</v>
      </c>
      <c r="C725" s="67" t="s">
        <v>3935</v>
      </c>
      <c r="D725" s="59" t="s">
        <v>3936</v>
      </c>
      <c r="E725" s="66" t="s">
        <v>3934</v>
      </c>
      <c r="F725" s="60" t="s">
        <v>3937</v>
      </c>
      <c r="G725" s="62"/>
      <c r="H725" s="61">
        <v>2004</v>
      </c>
      <c r="I725" s="60" t="s">
        <v>689</v>
      </c>
      <c r="J725" s="60" t="s">
        <v>699</v>
      </c>
      <c r="K725" s="60">
        <v>2000</v>
      </c>
      <c r="L725" s="62"/>
      <c r="M725" s="60">
        <v>1</v>
      </c>
      <c r="N725" s="60">
        <v>1</v>
      </c>
      <c r="O725" s="63" t="s">
        <v>681</v>
      </c>
      <c r="P725" s="63" t="s">
        <v>3938</v>
      </c>
      <c r="Q725" s="62"/>
      <c r="R725" s="62"/>
      <c r="S725" s="62"/>
      <c r="T725" s="62"/>
      <c r="U725" s="62"/>
      <c r="V725" s="62"/>
      <c r="W725" s="62"/>
      <c r="X725" s="63" t="s">
        <v>3939</v>
      </c>
      <c r="Y725" s="63" t="s">
        <v>3940</v>
      </c>
      <c r="Z725" s="62"/>
      <c r="AA725" s="62"/>
      <c r="AB725" s="60"/>
    </row>
    <row r="726" spans="1:28" ht="15" customHeight="1" x14ac:dyDescent="0.25">
      <c r="A726" s="58">
        <v>716</v>
      </c>
      <c r="B726" s="66" t="s">
        <v>3941</v>
      </c>
      <c r="C726" s="67" t="s">
        <v>3942</v>
      </c>
      <c r="D726" s="59" t="s">
        <v>3943</v>
      </c>
      <c r="E726" s="66" t="s">
        <v>3941</v>
      </c>
      <c r="F726" s="60" t="s">
        <v>3944</v>
      </c>
      <c r="G726" s="62"/>
      <c r="H726" s="61">
        <v>2016</v>
      </c>
      <c r="I726" s="62"/>
      <c r="J726" s="60" t="s">
        <v>684</v>
      </c>
      <c r="K726" s="60">
        <v>50</v>
      </c>
      <c r="L726" s="62"/>
      <c r="M726" s="60">
        <v>1</v>
      </c>
      <c r="N726" s="60">
        <v>1</v>
      </c>
      <c r="O726" s="63" t="s">
        <v>681</v>
      </c>
      <c r="P726" s="63" t="s">
        <v>1354</v>
      </c>
      <c r="Q726" s="63" t="s">
        <v>3945</v>
      </c>
      <c r="R726" s="62"/>
      <c r="S726" s="62"/>
      <c r="T726" s="62"/>
      <c r="U726" s="62"/>
      <c r="V726" s="62"/>
      <c r="W726" s="62"/>
      <c r="X726" s="63" t="s">
        <v>1354</v>
      </c>
      <c r="Y726" s="62"/>
      <c r="Z726" s="62"/>
      <c r="AA726" s="62"/>
      <c r="AB726" s="60"/>
    </row>
    <row r="727" spans="1:28" ht="15" customHeight="1" x14ac:dyDescent="0.25">
      <c r="A727" s="58">
        <v>717</v>
      </c>
      <c r="B727" s="66" t="s">
        <v>3946</v>
      </c>
      <c r="C727" s="67" t="s">
        <v>3947</v>
      </c>
      <c r="D727" s="59" t="s">
        <v>3948</v>
      </c>
      <c r="E727" s="66" t="s">
        <v>3946</v>
      </c>
      <c r="F727" s="60" t="s">
        <v>3949</v>
      </c>
      <c r="G727" s="62"/>
      <c r="H727" s="61">
        <v>2013</v>
      </c>
      <c r="I727" s="60" t="s">
        <v>689</v>
      </c>
      <c r="J727" s="60" t="s">
        <v>680</v>
      </c>
      <c r="K727" s="60">
        <v>50</v>
      </c>
      <c r="L727" s="62"/>
      <c r="M727" s="60">
        <v>1</v>
      </c>
      <c r="N727" s="60">
        <v>1</v>
      </c>
      <c r="O727" s="63" t="s">
        <v>681</v>
      </c>
      <c r="P727" s="63" t="s">
        <v>1317</v>
      </c>
      <c r="Q727" s="63" t="s">
        <v>3950</v>
      </c>
      <c r="R727" s="62"/>
      <c r="S727" s="62"/>
      <c r="T727" s="62"/>
      <c r="U727" s="62"/>
      <c r="V727" s="62"/>
      <c r="W727" s="62"/>
      <c r="X727" s="63" t="s">
        <v>1317</v>
      </c>
      <c r="Y727" s="62"/>
      <c r="Z727" s="62"/>
      <c r="AA727" s="62"/>
      <c r="AB727" s="60"/>
    </row>
    <row r="728" spans="1:28" ht="15" customHeight="1" x14ac:dyDescent="0.25">
      <c r="A728" s="58">
        <v>718</v>
      </c>
      <c r="B728" s="66" t="s">
        <v>3951</v>
      </c>
      <c r="C728" s="67" t="s">
        <v>3952</v>
      </c>
      <c r="D728" s="59" t="s">
        <v>3953</v>
      </c>
      <c r="E728" s="66" t="s">
        <v>3951</v>
      </c>
      <c r="F728" s="60" t="s">
        <v>3954</v>
      </c>
      <c r="G728" s="62"/>
      <c r="H728" s="61">
        <v>2017</v>
      </c>
      <c r="I728" s="62"/>
      <c r="J728" s="60" t="s">
        <v>1283</v>
      </c>
      <c r="K728" s="60">
        <v>50</v>
      </c>
      <c r="L728" s="62"/>
      <c r="M728" s="60">
        <v>1</v>
      </c>
      <c r="N728" s="60">
        <v>1</v>
      </c>
      <c r="O728" s="63" t="s">
        <v>681</v>
      </c>
      <c r="P728" s="63" t="s">
        <v>1776</v>
      </c>
      <c r="Q728" s="63" t="s">
        <v>3955</v>
      </c>
      <c r="R728" s="62"/>
      <c r="S728" s="62"/>
      <c r="T728" s="62"/>
      <c r="U728" s="62"/>
      <c r="V728" s="62"/>
      <c r="W728" s="62"/>
      <c r="X728" s="63" t="s">
        <v>1776</v>
      </c>
      <c r="Y728" s="62"/>
      <c r="Z728" s="62"/>
      <c r="AA728" s="62"/>
      <c r="AB728" s="60"/>
    </row>
    <row r="729" spans="1:28" ht="15" customHeight="1" x14ac:dyDescent="0.25">
      <c r="A729" s="58">
        <v>719</v>
      </c>
      <c r="B729" s="66" t="s">
        <v>3956</v>
      </c>
      <c r="C729" s="67" t="s">
        <v>3957</v>
      </c>
      <c r="D729" s="59" t="s">
        <v>3958</v>
      </c>
      <c r="E729" s="66" t="s">
        <v>3956</v>
      </c>
      <c r="F729" s="60" t="s">
        <v>3959</v>
      </c>
      <c r="G729" s="62"/>
      <c r="H729" s="61">
        <v>2017</v>
      </c>
      <c r="I729" s="62"/>
      <c r="J729" s="60" t="s">
        <v>1283</v>
      </c>
      <c r="K729" s="60">
        <v>50</v>
      </c>
      <c r="L729" s="62"/>
      <c r="M729" s="60">
        <v>1</v>
      </c>
      <c r="N729" s="60">
        <v>1</v>
      </c>
      <c r="O729" s="63" t="s">
        <v>681</v>
      </c>
      <c r="P729" s="63" t="s">
        <v>1776</v>
      </c>
      <c r="Q729" s="63" t="s">
        <v>3955</v>
      </c>
      <c r="R729" s="62"/>
      <c r="S729" s="62"/>
      <c r="T729" s="62"/>
      <c r="U729" s="62"/>
      <c r="V729" s="62"/>
      <c r="W729" s="62"/>
      <c r="X729" s="63" t="s">
        <v>1776</v>
      </c>
      <c r="Y729" s="62"/>
      <c r="Z729" s="62"/>
      <c r="AA729" s="62"/>
      <c r="AB729" s="60"/>
    </row>
    <row r="730" spans="1:28" ht="15" customHeight="1" x14ac:dyDescent="0.25">
      <c r="A730" s="58">
        <v>720</v>
      </c>
      <c r="B730" s="66" t="s">
        <v>3960</v>
      </c>
      <c r="C730" s="67" t="s">
        <v>3961</v>
      </c>
      <c r="D730" s="59" t="s">
        <v>3962</v>
      </c>
      <c r="E730" s="66" t="s">
        <v>3960</v>
      </c>
      <c r="F730" s="60" t="s">
        <v>3963</v>
      </c>
      <c r="G730" s="62"/>
      <c r="H730" s="61">
        <v>2017</v>
      </c>
      <c r="I730" s="62"/>
      <c r="J730" s="60" t="s">
        <v>1283</v>
      </c>
      <c r="K730" s="60">
        <v>50</v>
      </c>
      <c r="L730" s="62"/>
      <c r="M730" s="60">
        <v>1</v>
      </c>
      <c r="N730" s="60">
        <v>1</v>
      </c>
      <c r="O730" s="63" t="s">
        <v>681</v>
      </c>
      <c r="P730" s="63" t="s">
        <v>1776</v>
      </c>
      <c r="Q730" s="63" t="s">
        <v>3955</v>
      </c>
      <c r="R730" s="62"/>
      <c r="S730" s="62"/>
      <c r="T730" s="62"/>
      <c r="U730" s="62"/>
      <c r="V730" s="62"/>
      <c r="W730" s="62"/>
      <c r="X730" s="63" t="s">
        <v>1776</v>
      </c>
      <c r="Y730" s="62"/>
      <c r="Z730" s="62"/>
      <c r="AA730" s="62"/>
      <c r="AB730" s="60"/>
    </row>
    <row r="731" spans="1:28" ht="15" customHeight="1" x14ac:dyDescent="0.25">
      <c r="A731" s="58">
        <v>721</v>
      </c>
      <c r="B731" s="66" t="s">
        <v>3964</v>
      </c>
      <c r="C731" s="67" t="s">
        <v>3965</v>
      </c>
      <c r="D731" s="59" t="s">
        <v>3966</v>
      </c>
      <c r="E731" s="66" t="s">
        <v>3964</v>
      </c>
      <c r="F731" s="60" t="s">
        <v>3967</v>
      </c>
      <c r="G731" s="62"/>
      <c r="H731" s="61">
        <v>2004</v>
      </c>
      <c r="I731" s="60" t="s">
        <v>1565</v>
      </c>
      <c r="J731" s="60" t="s">
        <v>1260</v>
      </c>
      <c r="K731" s="60">
        <v>630</v>
      </c>
      <c r="L731" s="62"/>
      <c r="M731" s="60">
        <v>1</v>
      </c>
      <c r="N731" s="60">
        <v>1</v>
      </c>
      <c r="O731" s="63" t="s">
        <v>681</v>
      </c>
      <c r="P731" s="63" t="s">
        <v>3968</v>
      </c>
      <c r="Q731" s="62"/>
      <c r="R731" s="62"/>
      <c r="S731" s="62"/>
      <c r="T731" s="62"/>
      <c r="U731" s="62"/>
      <c r="V731" s="62"/>
      <c r="W731" s="62"/>
      <c r="X731" s="63" t="s">
        <v>3969</v>
      </c>
      <c r="Y731" s="63" t="s">
        <v>1694</v>
      </c>
      <c r="Z731" s="62"/>
      <c r="AA731" s="62"/>
      <c r="AB731" s="60"/>
    </row>
    <row r="732" spans="1:28" ht="15" customHeight="1" x14ac:dyDescent="0.25">
      <c r="A732" s="58">
        <v>722</v>
      </c>
      <c r="B732" s="66" t="s">
        <v>3970</v>
      </c>
      <c r="C732" s="67" t="s">
        <v>3971</v>
      </c>
      <c r="D732" s="59" t="s">
        <v>3972</v>
      </c>
      <c r="E732" s="66" t="s">
        <v>3970</v>
      </c>
      <c r="F732" s="60" t="s">
        <v>3973</v>
      </c>
      <c r="G732" s="62"/>
      <c r="H732" s="61">
        <v>1999</v>
      </c>
      <c r="I732" s="60" t="s">
        <v>689</v>
      </c>
      <c r="J732" s="60" t="s">
        <v>684</v>
      </c>
      <c r="K732" s="60">
        <v>100</v>
      </c>
      <c r="L732" s="62"/>
      <c r="M732" s="60">
        <v>1</v>
      </c>
      <c r="N732" s="60">
        <v>1</v>
      </c>
      <c r="O732" s="63" t="s">
        <v>681</v>
      </c>
      <c r="P732" s="63" t="s">
        <v>912</v>
      </c>
      <c r="Q732" s="62"/>
      <c r="R732" s="62"/>
      <c r="S732" s="62"/>
      <c r="T732" s="62"/>
      <c r="U732" s="62"/>
      <c r="V732" s="62"/>
      <c r="W732" s="62"/>
      <c r="X732" s="63" t="s">
        <v>912</v>
      </c>
      <c r="Y732" s="62"/>
      <c r="Z732" s="62"/>
      <c r="AA732" s="62"/>
      <c r="AB732" s="60"/>
    </row>
    <row r="733" spans="1:28" ht="15" customHeight="1" x14ac:dyDescent="0.25">
      <c r="A733" s="58">
        <v>723</v>
      </c>
      <c r="B733" s="66" t="s">
        <v>3974</v>
      </c>
      <c r="C733" s="67" t="s">
        <v>3975</v>
      </c>
      <c r="D733" s="59" t="s">
        <v>3976</v>
      </c>
      <c r="E733" s="66" t="s">
        <v>3974</v>
      </c>
      <c r="F733" s="60" t="s">
        <v>3977</v>
      </c>
      <c r="G733" s="62"/>
      <c r="H733" s="61">
        <v>2007</v>
      </c>
      <c r="I733" s="60" t="s">
        <v>689</v>
      </c>
      <c r="J733" s="60" t="s">
        <v>1283</v>
      </c>
      <c r="K733" s="60">
        <v>100</v>
      </c>
      <c r="L733" s="62"/>
      <c r="M733" s="60">
        <v>1</v>
      </c>
      <c r="N733" s="60">
        <v>1</v>
      </c>
      <c r="O733" s="63" t="s">
        <v>681</v>
      </c>
      <c r="P733" s="63" t="s">
        <v>912</v>
      </c>
      <c r="Q733" s="62"/>
      <c r="R733" s="62"/>
      <c r="S733" s="62"/>
      <c r="T733" s="62"/>
      <c r="U733" s="62"/>
      <c r="V733" s="62"/>
      <c r="W733" s="62"/>
      <c r="X733" s="63" t="s">
        <v>3978</v>
      </c>
      <c r="Y733" s="62"/>
      <c r="Z733" s="62"/>
      <c r="AA733" s="62"/>
      <c r="AB733" s="63" t="s">
        <v>3979</v>
      </c>
    </row>
    <row r="734" spans="1:28" ht="15" customHeight="1" x14ac:dyDescent="0.25">
      <c r="A734" s="58">
        <v>724</v>
      </c>
      <c r="B734" s="66" t="s">
        <v>3980</v>
      </c>
      <c r="C734" s="67" t="s">
        <v>3981</v>
      </c>
      <c r="D734" s="59" t="s">
        <v>3982</v>
      </c>
      <c r="E734" s="66" t="s">
        <v>3980</v>
      </c>
      <c r="F734" s="60" t="s">
        <v>3983</v>
      </c>
      <c r="G734" s="62"/>
      <c r="H734" s="61">
        <v>1997</v>
      </c>
      <c r="I734" s="60" t="s">
        <v>689</v>
      </c>
      <c r="J734" s="60" t="s">
        <v>684</v>
      </c>
      <c r="K734" s="60">
        <v>100</v>
      </c>
      <c r="L734" s="62"/>
      <c r="M734" s="60">
        <v>1</v>
      </c>
      <c r="N734" s="60">
        <v>1</v>
      </c>
      <c r="O734" s="63" t="s">
        <v>681</v>
      </c>
      <c r="P734" s="63" t="s">
        <v>912</v>
      </c>
      <c r="Q734" s="62"/>
      <c r="R734" s="62"/>
      <c r="S734" s="62"/>
      <c r="T734" s="62"/>
      <c r="U734" s="62"/>
      <c r="V734" s="62"/>
      <c r="W734" s="62"/>
      <c r="X734" s="63" t="s">
        <v>912</v>
      </c>
      <c r="Y734" s="62"/>
      <c r="Z734" s="62"/>
      <c r="AA734" s="62"/>
      <c r="AB734" s="60"/>
    </row>
    <row r="735" spans="1:28" ht="15" customHeight="1" x14ac:dyDescent="0.25">
      <c r="A735" s="58">
        <v>725</v>
      </c>
      <c r="B735" s="66" t="s">
        <v>3984</v>
      </c>
      <c r="C735" s="67" t="s">
        <v>3985</v>
      </c>
      <c r="D735" s="59" t="s">
        <v>3986</v>
      </c>
      <c r="E735" s="66" t="s">
        <v>3984</v>
      </c>
      <c r="F735" s="60" t="s">
        <v>3987</v>
      </c>
      <c r="G735" s="62"/>
      <c r="H735" s="61">
        <v>2000</v>
      </c>
      <c r="I735" s="60" t="s">
        <v>689</v>
      </c>
      <c r="J735" s="60" t="s">
        <v>684</v>
      </c>
      <c r="K735" s="60">
        <v>400</v>
      </c>
      <c r="L735" s="62"/>
      <c r="M735" s="60">
        <v>1</v>
      </c>
      <c r="N735" s="60">
        <v>1</v>
      </c>
      <c r="O735" s="63" t="s">
        <v>681</v>
      </c>
      <c r="P735" s="63" t="s">
        <v>1038</v>
      </c>
      <c r="Q735" s="62"/>
      <c r="R735" s="62"/>
      <c r="S735" s="62"/>
      <c r="T735" s="62"/>
      <c r="U735" s="62"/>
      <c r="V735" s="62"/>
      <c r="W735" s="62"/>
      <c r="X735" s="63" t="s">
        <v>1993</v>
      </c>
      <c r="Y735" s="62"/>
      <c r="Z735" s="62"/>
      <c r="AA735" s="62"/>
      <c r="AB735" s="63" t="s">
        <v>1994</v>
      </c>
    </row>
    <row r="736" spans="1:28" ht="15" customHeight="1" x14ac:dyDescent="0.25">
      <c r="A736" s="58">
        <v>726</v>
      </c>
      <c r="B736" s="66" t="s">
        <v>3988</v>
      </c>
      <c r="C736" s="67" t="s">
        <v>3989</v>
      </c>
      <c r="D736" s="59" t="s">
        <v>3990</v>
      </c>
      <c r="E736" s="66" t="s">
        <v>3988</v>
      </c>
      <c r="F736" s="60" t="s">
        <v>3991</v>
      </c>
      <c r="G736" s="62"/>
      <c r="H736" s="61">
        <v>2006</v>
      </c>
      <c r="I736" s="60" t="s">
        <v>689</v>
      </c>
      <c r="J736" s="60" t="s">
        <v>1283</v>
      </c>
      <c r="K736" s="60">
        <v>320</v>
      </c>
      <c r="L736" s="62"/>
      <c r="M736" s="60">
        <v>1</v>
      </c>
      <c r="N736" s="60">
        <v>1</v>
      </c>
      <c r="O736" s="63" t="s">
        <v>681</v>
      </c>
      <c r="P736" s="63" t="s">
        <v>3992</v>
      </c>
      <c r="Q736" s="63" t="s">
        <v>3993</v>
      </c>
      <c r="R736" s="62"/>
      <c r="S736" s="62"/>
      <c r="T736" s="62"/>
      <c r="U736" s="62"/>
      <c r="V736" s="62"/>
      <c r="W736" s="62"/>
      <c r="X736" s="63" t="s">
        <v>3992</v>
      </c>
      <c r="Y736" s="62"/>
      <c r="Z736" s="62"/>
      <c r="AA736" s="62"/>
      <c r="AB736" s="60"/>
    </row>
    <row r="737" spans="1:28" ht="15" customHeight="1" x14ac:dyDescent="0.25">
      <c r="A737" s="58">
        <v>727</v>
      </c>
      <c r="B737" s="66" t="s">
        <v>3994</v>
      </c>
      <c r="C737" s="67" t="s">
        <v>3995</v>
      </c>
      <c r="D737" s="59" t="s">
        <v>3996</v>
      </c>
      <c r="E737" s="66" t="s">
        <v>3994</v>
      </c>
      <c r="F737" s="60" t="s">
        <v>3997</v>
      </c>
      <c r="G737" s="62"/>
      <c r="H737" s="61">
        <v>2002</v>
      </c>
      <c r="I737" s="60" t="s">
        <v>689</v>
      </c>
      <c r="J737" s="60" t="s">
        <v>684</v>
      </c>
      <c r="K737" s="60">
        <v>75</v>
      </c>
      <c r="L737" s="62"/>
      <c r="M737" s="60">
        <v>1</v>
      </c>
      <c r="N737" s="60">
        <v>1</v>
      </c>
      <c r="O737" s="63" t="s">
        <v>681</v>
      </c>
      <c r="P737" s="63" t="s">
        <v>700</v>
      </c>
      <c r="Q737" s="62"/>
      <c r="R737" s="62"/>
      <c r="S737" s="62"/>
      <c r="T737" s="62"/>
      <c r="U737" s="62"/>
      <c r="V737" s="62"/>
      <c r="W737" s="62"/>
      <c r="X737" s="63" t="s">
        <v>700</v>
      </c>
      <c r="Y737" s="62"/>
      <c r="Z737" s="62"/>
      <c r="AA737" s="62"/>
      <c r="AB737" s="60"/>
    </row>
    <row r="738" spans="1:28" ht="15" customHeight="1" x14ac:dyDescent="0.25">
      <c r="A738" s="58">
        <v>728</v>
      </c>
      <c r="B738" s="66" t="s">
        <v>3998</v>
      </c>
      <c r="C738" s="67" t="s">
        <v>3999</v>
      </c>
      <c r="D738" s="59" t="s">
        <v>4000</v>
      </c>
      <c r="E738" s="66" t="s">
        <v>3998</v>
      </c>
      <c r="F738" s="60" t="s">
        <v>4001</v>
      </c>
      <c r="G738" s="62"/>
      <c r="H738" s="61">
        <v>1999</v>
      </c>
      <c r="I738" s="60" t="s">
        <v>689</v>
      </c>
      <c r="J738" s="60" t="s">
        <v>684</v>
      </c>
      <c r="K738" s="60">
        <v>75</v>
      </c>
      <c r="L738" s="62"/>
      <c r="M738" s="60">
        <v>1</v>
      </c>
      <c r="N738" s="60">
        <v>1</v>
      </c>
      <c r="O738" s="63" t="s">
        <v>681</v>
      </c>
      <c r="P738" s="63" t="s">
        <v>4002</v>
      </c>
      <c r="Q738" s="62"/>
      <c r="R738" s="62"/>
      <c r="S738" s="62"/>
      <c r="T738" s="62"/>
      <c r="U738" s="62"/>
      <c r="V738" s="62"/>
      <c r="W738" s="62"/>
      <c r="X738" s="63" t="s">
        <v>4002</v>
      </c>
      <c r="Y738" s="62"/>
      <c r="Z738" s="62"/>
      <c r="AA738" s="62"/>
      <c r="AB738" s="60"/>
    </row>
    <row r="739" spans="1:28" ht="15" customHeight="1" x14ac:dyDescent="0.25">
      <c r="A739" s="58">
        <v>729</v>
      </c>
      <c r="B739" s="66" t="s">
        <v>4003</v>
      </c>
      <c r="C739" s="67" t="s">
        <v>4004</v>
      </c>
      <c r="D739" s="59" t="s">
        <v>4005</v>
      </c>
      <c r="E739" s="66" t="s">
        <v>4003</v>
      </c>
      <c r="F739" s="60" t="s">
        <v>4006</v>
      </c>
      <c r="G739" s="62"/>
      <c r="H739" s="61">
        <v>2004</v>
      </c>
      <c r="I739" s="60" t="s">
        <v>689</v>
      </c>
      <c r="J739" s="60" t="s">
        <v>684</v>
      </c>
      <c r="K739" s="60">
        <v>75</v>
      </c>
      <c r="L739" s="62"/>
      <c r="M739" s="60">
        <v>1</v>
      </c>
      <c r="N739" s="60">
        <v>1</v>
      </c>
      <c r="O739" s="63" t="s">
        <v>681</v>
      </c>
      <c r="P739" s="63" t="s">
        <v>700</v>
      </c>
      <c r="Q739" s="62"/>
      <c r="R739" s="62"/>
      <c r="S739" s="62"/>
      <c r="T739" s="62"/>
      <c r="U739" s="62"/>
      <c r="V739" s="62"/>
      <c r="W739" s="62"/>
      <c r="X739" s="63" t="s">
        <v>2317</v>
      </c>
      <c r="Y739" s="62"/>
      <c r="Z739" s="62"/>
      <c r="AA739" s="62"/>
      <c r="AB739" s="63" t="s">
        <v>2318</v>
      </c>
    </row>
    <row r="740" spans="1:28" ht="15" customHeight="1" x14ac:dyDescent="0.25">
      <c r="A740" s="58">
        <v>730</v>
      </c>
      <c r="B740" s="66" t="s">
        <v>4007</v>
      </c>
      <c r="C740" s="67" t="s">
        <v>4008</v>
      </c>
      <c r="D740" s="59" t="s">
        <v>4009</v>
      </c>
      <c r="E740" s="66" t="s">
        <v>4007</v>
      </c>
      <c r="F740" s="60" t="s">
        <v>4010</v>
      </c>
      <c r="G740" s="62"/>
      <c r="H740" s="61">
        <v>1999</v>
      </c>
      <c r="I740" s="60" t="s">
        <v>689</v>
      </c>
      <c r="J740" s="62"/>
      <c r="K740" s="60">
        <v>75</v>
      </c>
      <c r="L740" s="62"/>
      <c r="M740" s="60">
        <v>1</v>
      </c>
      <c r="N740" s="60">
        <v>1</v>
      </c>
      <c r="O740" s="63" t="s">
        <v>681</v>
      </c>
      <c r="P740" s="63" t="s">
        <v>700</v>
      </c>
      <c r="Q740" s="62"/>
      <c r="R740" s="62"/>
      <c r="S740" s="62"/>
      <c r="T740" s="62"/>
      <c r="U740" s="62"/>
      <c r="V740" s="62"/>
      <c r="W740" s="62"/>
      <c r="X740" s="63" t="s">
        <v>700</v>
      </c>
      <c r="Y740" s="62"/>
      <c r="Z740" s="62"/>
      <c r="AA740" s="62"/>
      <c r="AB740" s="60"/>
    </row>
    <row r="741" spans="1:28" ht="15" customHeight="1" x14ac:dyDescent="0.25">
      <c r="A741" s="58">
        <v>731</v>
      </c>
      <c r="B741" s="66" t="s">
        <v>4011</v>
      </c>
      <c r="C741" s="67" t="s">
        <v>4012</v>
      </c>
      <c r="D741" s="59" t="s">
        <v>4013</v>
      </c>
      <c r="E741" s="66" t="s">
        <v>4011</v>
      </c>
      <c r="F741" s="60" t="s">
        <v>4014</v>
      </c>
      <c r="G741" s="62"/>
      <c r="H741" s="61">
        <v>2008</v>
      </c>
      <c r="I741" s="60" t="s">
        <v>689</v>
      </c>
      <c r="J741" s="60" t="s">
        <v>699</v>
      </c>
      <c r="K741" s="60">
        <v>160</v>
      </c>
      <c r="L741" s="62"/>
      <c r="M741" s="60">
        <v>1</v>
      </c>
      <c r="N741" s="60">
        <v>1</v>
      </c>
      <c r="O741" s="63" t="s">
        <v>681</v>
      </c>
      <c r="P741" s="63" t="s">
        <v>3506</v>
      </c>
      <c r="Q741" s="62"/>
      <c r="R741" s="62"/>
      <c r="S741" s="62"/>
      <c r="T741" s="62"/>
      <c r="U741" s="62"/>
      <c r="V741" s="62"/>
      <c r="W741" s="62"/>
      <c r="X741" s="63" t="s">
        <v>3506</v>
      </c>
      <c r="Y741" s="62"/>
      <c r="Z741" s="62"/>
      <c r="AA741" s="62"/>
      <c r="AB741" s="60"/>
    </row>
    <row r="742" spans="1:28" ht="15" customHeight="1" x14ac:dyDescent="0.25">
      <c r="A742" s="58">
        <v>732</v>
      </c>
      <c r="B742" s="66" t="s">
        <v>4015</v>
      </c>
      <c r="C742" s="67" t="s">
        <v>4016</v>
      </c>
      <c r="D742" s="59" t="s">
        <v>4017</v>
      </c>
      <c r="E742" s="66" t="s">
        <v>4015</v>
      </c>
      <c r="F742" s="60" t="s">
        <v>4018</v>
      </c>
      <c r="G742" s="62"/>
      <c r="H742" s="61">
        <v>2005</v>
      </c>
      <c r="I742" s="62"/>
      <c r="J742" s="60" t="s">
        <v>1102</v>
      </c>
      <c r="K742" s="60">
        <v>250</v>
      </c>
      <c r="L742" s="62"/>
      <c r="M742" s="60">
        <v>1</v>
      </c>
      <c r="N742" s="60">
        <v>1</v>
      </c>
      <c r="O742" s="63" t="s">
        <v>681</v>
      </c>
      <c r="P742" s="63" t="s">
        <v>1029</v>
      </c>
      <c r="Q742" s="62"/>
      <c r="R742" s="62"/>
      <c r="S742" s="62"/>
      <c r="T742" s="62"/>
      <c r="U742" s="62"/>
      <c r="V742" s="62"/>
      <c r="W742" s="62"/>
      <c r="X742" s="63" t="s">
        <v>1029</v>
      </c>
      <c r="Y742" s="62"/>
      <c r="Z742" s="62"/>
      <c r="AA742" s="62"/>
      <c r="AB742" s="60"/>
    </row>
    <row r="743" spans="1:28" ht="15" customHeight="1" x14ac:dyDescent="0.25">
      <c r="A743" s="58">
        <v>733</v>
      </c>
      <c r="B743" s="66" t="s">
        <v>4019</v>
      </c>
      <c r="C743" s="67" t="s">
        <v>4020</v>
      </c>
      <c r="D743" s="59" t="s">
        <v>4021</v>
      </c>
      <c r="E743" s="66" t="s">
        <v>4019</v>
      </c>
      <c r="F743" s="60" t="s">
        <v>4022</v>
      </c>
      <c r="G743" s="62"/>
      <c r="H743" s="61">
        <v>2003</v>
      </c>
      <c r="I743" s="60" t="s">
        <v>689</v>
      </c>
      <c r="J743" s="60" t="s">
        <v>684</v>
      </c>
      <c r="K743" s="60">
        <v>320</v>
      </c>
      <c r="L743" s="62"/>
      <c r="M743" s="60">
        <v>1</v>
      </c>
      <c r="N743" s="60">
        <v>1</v>
      </c>
      <c r="O743" s="63" t="s">
        <v>681</v>
      </c>
      <c r="P743" s="63" t="s">
        <v>970</v>
      </c>
      <c r="Q743" s="62"/>
      <c r="R743" s="62"/>
      <c r="S743" s="62"/>
      <c r="T743" s="62"/>
      <c r="U743" s="62"/>
      <c r="V743" s="62"/>
      <c r="W743" s="62"/>
      <c r="X743" s="63" t="s">
        <v>2505</v>
      </c>
      <c r="Y743" s="62"/>
      <c r="Z743" s="62"/>
      <c r="AA743" s="62"/>
      <c r="AB743" s="63" t="s">
        <v>2506</v>
      </c>
    </row>
    <row r="744" spans="1:28" ht="15" customHeight="1" x14ac:dyDescent="0.25">
      <c r="A744" s="58">
        <v>734</v>
      </c>
      <c r="B744" s="66" t="s">
        <v>4023</v>
      </c>
      <c r="C744" s="67" t="s">
        <v>4024</v>
      </c>
      <c r="D744" s="59" t="s">
        <v>4025</v>
      </c>
      <c r="E744" s="66" t="s">
        <v>4023</v>
      </c>
      <c r="F744" s="60" t="s">
        <v>4026</v>
      </c>
      <c r="G744" s="62"/>
      <c r="H744" s="61">
        <v>2003</v>
      </c>
      <c r="I744" s="60" t="s">
        <v>1303</v>
      </c>
      <c r="J744" s="60" t="s">
        <v>688</v>
      </c>
      <c r="K744" s="60">
        <v>75</v>
      </c>
      <c r="L744" s="62"/>
      <c r="M744" s="60">
        <v>1</v>
      </c>
      <c r="N744" s="60">
        <v>1</v>
      </c>
      <c r="O744" s="63" t="s">
        <v>681</v>
      </c>
      <c r="P744" s="63" t="s">
        <v>700</v>
      </c>
      <c r="Q744" s="62"/>
      <c r="R744" s="62"/>
      <c r="S744" s="62"/>
      <c r="T744" s="62"/>
      <c r="U744" s="62"/>
      <c r="V744" s="62"/>
      <c r="W744" s="62"/>
      <c r="X744" s="63" t="s">
        <v>2074</v>
      </c>
      <c r="Y744" s="63" t="s">
        <v>2075</v>
      </c>
      <c r="Z744" s="62"/>
      <c r="AA744" s="62"/>
      <c r="AB744" s="60"/>
    </row>
    <row r="745" spans="1:28" ht="15" customHeight="1" x14ac:dyDescent="0.25">
      <c r="A745" s="58">
        <v>735</v>
      </c>
      <c r="B745" s="66" t="s">
        <v>4027</v>
      </c>
      <c r="C745" s="67" t="s">
        <v>4028</v>
      </c>
      <c r="D745" s="59" t="s">
        <v>4029</v>
      </c>
      <c r="E745" s="66" t="s">
        <v>4027</v>
      </c>
      <c r="F745" s="60" t="s">
        <v>4030</v>
      </c>
      <c r="G745" s="62"/>
      <c r="H745" s="61">
        <v>2016</v>
      </c>
      <c r="I745" s="60" t="s">
        <v>1303</v>
      </c>
      <c r="J745" s="60" t="s">
        <v>688</v>
      </c>
      <c r="K745" s="60">
        <v>50</v>
      </c>
      <c r="L745" s="62"/>
      <c r="M745" s="60">
        <v>1</v>
      </c>
      <c r="N745" s="60">
        <v>1</v>
      </c>
      <c r="O745" s="63" t="s">
        <v>681</v>
      </c>
      <c r="P745" s="63" t="s">
        <v>3884</v>
      </c>
      <c r="Q745" s="63" t="s">
        <v>4031</v>
      </c>
      <c r="R745" s="62"/>
      <c r="S745" s="62"/>
      <c r="T745" s="62"/>
      <c r="U745" s="62"/>
      <c r="V745" s="62"/>
      <c r="W745" s="62"/>
      <c r="X745" s="63" t="s">
        <v>3884</v>
      </c>
      <c r="Y745" s="62"/>
      <c r="Z745" s="62"/>
      <c r="AA745" s="62"/>
      <c r="AB745" s="60"/>
    </row>
    <row r="746" spans="1:28" ht="15" customHeight="1" x14ac:dyDescent="0.25">
      <c r="A746" s="58">
        <v>736</v>
      </c>
      <c r="B746" s="66" t="s">
        <v>4032</v>
      </c>
      <c r="C746" s="67" t="s">
        <v>4033</v>
      </c>
      <c r="D746" s="59" t="s">
        <v>4034</v>
      </c>
      <c r="E746" s="66" t="s">
        <v>4032</v>
      </c>
      <c r="F746" s="60" t="s">
        <v>4035</v>
      </c>
      <c r="G746" s="62"/>
      <c r="H746" s="61">
        <v>2004</v>
      </c>
      <c r="I746" s="60" t="s">
        <v>1303</v>
      </c>
      <c r="J746" s="60" t="s">
        <v>688</v>
      </c>
      <c r="K746" s="60">
        <v>75</v>
      </c>
      <c r="L746" s="62"/>
      <c r="M746" s="60">
        <v>1</v>
      </c>
      <c r="N746" s="60">
        <v>1</v>
      </c>
      <c r="O746" s="63" t="s">
        <v>681</v>
      </c>
      <c r="P746" s="63" t="s">
        <v>700</v>
      </c>
      <c r="Q746" s="62"/>
      <c r="R746" s="62"/>
      <c r="S746" s="62"/>
      <c r="T746" s="62"/>
      <c r="U746" s="62"/>
      <c r="V746" s="62"/>
      <c r="W746" s="62"/>
      <c r="X746" s="63" t="s">
        <v>700</v>
      </c>
      <c r="Y746" s="62"/>
      <c r="Z746" s="62"/>
      <c r="AA746" s="62"/>
      <c r="AB746" s="60"/>
    </row>
    <row r="747" spans="1:28" ht="15" customHeight="1" x14ac:dyDescent="0.25">
      <c r="A747" s="58">
        <v>737</v>
      </c>
      <c r="B747" s="66" t="s">
        <v>4036</v>
      </c>
      <c r="C747" s="67" t="s">
        <v>4037</v>
      </c>
      <c r="D747" s="59" t="s">
        <v>4038</v>
      </c>
      <c r="E747" s="66" t="s">
        <v>4036</v>
      </c>
      <c r="F747" s="60" t="s">
        <v>4039</v>
      </c>
      <c r="G747" s="62"/>
      <c r="H747" s="61">
        <v>2016</v>
      </c>
      <c r="I747" s="62"/>
      <c r="J747" s="60" t="s">
        <v>684</v>
      </c>
      <c r="K747" s="60">
        <v>320</v>
      </c>
      <c r="L747" s="62"/>
      <c r="M747" s="60">
        <v>1</v>
      </c>
      <c r="N747" s="60">
        <v>1</v>
      </c>
      <c r="O747" s="63" t="s">
        <v>681</v>
      </c>
      <c r="P747" s="63" t="s">
        <v>4040</v>
      </c>
      <c r="Q747" s="63" t="s">
        <v>4041</v>
      </c>
      <c r="R747" s="62"/>
      <c r="S747" s="62"/>
      <c r="T747" s="62"/>
      <c r="U747" s="62"/>
      <c r="V747" s="62"/>
      <c r="W747" s="62"/>
      <c r="X747" s="63" t="s">
        <v>4040</v>
      </c>
      <c r="Y747" s="62"/>
      <c r="Z747" s="62"/>
      <c r="AA747" s="62"/>
      <c r="AB747" s="60"/>
    </row>
    <row r="748" spans="1:28" ht="15" customHeight="1" x14ac:dyDescent="0.25">
      <c r="A748" s="58">
        <v>738</v>
      </c>
      <c r="B748" s="66" t="s">
        <v>4042</v>
      </c>
      <c r="C748" s="67" t="s">
        <v>4043</v>
      </c>
      <c r="D748" s="59" t="s">
        <v>4044</v>
      </c>
      <c r="E748" s="66" t="s">
        <v>4042</v>
      </c>
      <c r="F748" s="60" t="s">
        <v>4045</v>
      </c>
      <c r="G748" s="62"/>
      <c r="H748" s="61">
        <v>2004</v>
      </c>
      <c r="I748" s="60" t="s">
        <v>689</v>
      </c>
      <c r="J748" s="60" t="s">
        <v>1102</v>
      </c>
      <c r="K748" s="60">
        <v>400</v>
      </c>
      <c r="L748" s="62"/>
      <c r="M748" s="60">
        <v>1</v>
      </c>
      <c r="N748" s="60">
        <v>1</v>
      </c>
      <c r="O748" s="63" t="s">
        <v>681</v>
      </c>
      <c r="P748" s="63" t="s">
        <v>1038</v>
      </c>
      <c r="Q748" s="62"/>
      <c r="R748" s="62"/>
      <c r="S748" s="62"/>
      <c r="T748" s="62"/>
      <c r="U748" s="62"/>
      <c r="V748" s="62"/>
      <c r="W748" s="62"/>
      <c r="X748" s="63" t="s">
        <v>4046</v>
      </c>
      <c r="Y748" s="63" t="s">
        <v>4047</v>
      </c>
      <c r="Z748" s="62"/>
      <c r="AA748" s="62"/>
      <c r="AB748" s="60"/>
    </row>
    <row r="749" spans="1:28" ht="15" customHeight="1" x14ac:dyDescent="0.25">
      <c r="A749" s="58">
        <v>739</v>
      </c>
      <c r="B749" s="66" t="s">
        <v>4048</v>
      </c>
      <c r="C749" s="67" t="s">
        <v>4049</v>
      </c>
      <c r="D749" s="59" t="s">
        <v>4050</v>
      </c>
      <c r="E749" s="66" t="s">
        <v>4048</v>
      </c>
      <c r="F749" s="60" t="s">
        <v>4051</v>
      </c>
      <c r="G749" s="62"/>
      <c r="H749" s="61">
        <v>1980</v>
      </c>
      <c r="I749" s="60" t="s">
        <v>679</v>
      </c>
      <c r="J749" s="60" t="s">
        <v>1245</v>
      </c>
      <c r="K749" s="60">
        <v>15</v>
      </c>
      <c r="L749" s="62"/>
      <c r="M749" s="60">
        <v>1</v>
      </c>
      <c r="N749" s="60">
        <v>1</v>
      </c>
      <c r="O749" s="63" t="s">
        <v>681</v>
      </c>
      <c r="P749" s="63" t="s">
        <v>755</v>
      </c>
      <c r="Q749" s="62"/>
      <c r="R749" s="62"/>
      <c r="S749" s="62"/>
      <c r="T749" s="62"/>
      <c r="U749" s="62"/>
      <c r="V749" s="62"/>
      <c r="W749" s="62"/>
      <c r="X749" s="63" t="s">
        <v>755</v>
      </c>
      <c r="Y749" s="62"/>
      <c r="Z749" s="62"/>
      <c r="AA749" s="62"/>
      <c r="AB749" s="60"/>
    </row>
    <row r="750" spans="1:28" ht="15" customHeight="1" x14ac:dyDescent="0.25">
      <c r="A750" s="58">
        <v>740</v>
      </c>
      <c r="B750" s="66" t="s">
        <v>4052</v>
      </c>
      <c r="C750" s="67" t="s">
        <v>4053</v>
      </c>
      <c r="D750" s="59" t="s">
        <v>4054</v>
      </c>
      <c r="E750" s="66" t="s">
        <v>4052</v>
      </c>
      <c r="F750" s="60" t="s">
        <v>4055</v>
      </c>
      <c r="G750" s="62"/>
      <c r="H750" s="61">
        <v>1974</v>
      </c>
      <c r="I750" s="60" t="s">
        <v>679</v>
      </c>
      <c r="J750" s="60" t="s">
        <v>1245</v>
      </c>
      <c r="K750" s="60">
        <v>15</v>
      </c>
      <c r="L750" s="62"/>
      <c r="M750" s="60">
        <v>1</v>
      </c>
      <c r="N750" s="60">
        <v>1</v>
      </c>
      <c r="O750" s="63" t="s">
        <v>681</v>
      </c>
      <c r="P750" s="63" t="s">
        <v>734</v>
      </c>
      <c r="Q750" s="62"/>
      <c r="R750" s="62"/>
      <c r="S750" s="62"/>
      <c r="T750" s="62"/>
      <c r="U750" s="62"/>
      <c r="V750" s="62"/>
      <c r="W750" s="62"/>
      <c r="X750" s="63" t="s">
        <v>734</v>
      </c>
      <c r="Y750" s="62"/>
      <c r="Z750" s="62"/>
      <c r="AA750" s="62"/>
      <c r="AB750" s="60"/>
    </row>
    <row r="751" spans="1:28" ht="15" customHeight="1" x14ac:dyDescent="0.25">
      <c r="A751" s="58">
        <v>741</v>
      </c>
      <c r="B751" s="66" t="s">
        <v>4056</v>
      </c>
      <c r="C751" s="67" t="s">
        <v>4057</v>
      </c>
      <c r="D751" s="59" t="s">
        <v>4058</v>
      </c>
      <c r="E751" s="66" t="s">
        <v>4056</v>
      </c>
      <c r="F751" s="60" t="s">
        <v>4059</v>
      </c>
      <c r="G751" s="62"/>
      <c r="H751" s="61">
        <v>2007</v>
      </c>
      <c r="I751" s="62"/>
      <c r="J751" s="60" t="s">
        <v>684</v>
      </c>
      <c r="K751" s="60" t="s">
        <v>2155</v>
      </c>
      <c r="L751" s="62"/>
      <c r="M751" s="60">
        <v>1</v>
      </c>
      <c r="N751" s="60">
        <v>1</v>
      </c>
      <c r="O751" s="63" t="s">
        <v>681</v>
      </c>
      <c r="P751" s="63" t="s">
        <v>980</v>
      </c>
      <c r="Q751" s="63" t="s">
        <v>4060</v>
      </c>
      <c r="R751" s="62"/>
      <c r="S751" s="62"/>
      <c r="T751" s="62"/>
      <c r="U751" s="62"/>
      <c r="V751" s="62"/>
      <c r="W751" s="62"/>
      <c r="X751" s="63" t="s">
        <v>980</v>
      </c>
      <c r="Y751" s="62"/>
      <c r="Z751" s="62"/>
      <c r="AA751" s="62"/>
      <c r="AB751" s="60"/>
    </row>
    <row r="752" spans="1:28" ht="15" customHeight="1" x14ac:dyDescent="0.25">
      <c r="A752" s="58">
        <v>742</v>
      </c>
      <c r="B752" s="66" t="s">
        <v>4061</v>
      </c>
      <c r="C752" s="67" t="s">
        <v>4062</v>
      </c>
      <c r="D752" s="59" t="s">
        <v>4063</v>
      </c>
      <c r="E752" s="66" t="s">
        <v>4061</v>
      </c>
      <c r="F752" s="60" t="s">
        <v>4064</v>
      </c>
      <c r="G752" s="62"/>
      <c r="H752" s="61">
        <v>2000</v>
      </c>
      <c r="I752" s="60" t="s">
        <v>1296</v>
      </c>
      <c r="J752" s="60" t="s">
        <v>684</v>
      </c>
      <c r="K752" s="60">
        <v>100</v>
      </c>
      <c r="L752" s="62"/>
      <c r="M752" s="60">
        <v>1</v>
      </c>
      <c r="N752" s="60">
        <v>1</v>
      </c>
      <c r="O752" s="63" t="s">
        <v>681</v>
      </c>
      <c r="P752" s="63" t="s">
        <v>912</v>
      </c>
      <c r="Q752" s="62"/>
      <c r="R752" s="62"/>
      <c r="S752" s="62"/>
      <c r="T752" s="62"/>
      <c r="U752" s="62"/>
      <c r="V752" s="62"/>
      <c r="W752" s="62"/>
      <c r="X752" s="63" t="s">
        <v>921</v>
      </c>
      <c r="Y752" s="62"/>
      <c r="Z752" s="62"/>
      <c r="AA752" s="62"/>
      <c r="AB752" s="63" t="s">
        <v>922</v>
      </c>
    </row>
    <row r="753" spans="1:28" ht="15" customHeight="1" x14ac:dyDescent="0.25">
      <c r="A753" s="58">
        <v>743</v>
      </c>
      <c r="B753" s="66" t="s">
        <v>4065</v>
      </c>
      <c r="C753" s="67" t="s">
        <v>4066</v>
      </c>
      <c r="D753" s="59" t="s">
        <v>4067</v>
      </c>
      <c r="E753" s="66" t="s">
        <v>4065</v>
      </c>
      <c r="F753" s="60" t="s">
        <v>4068</v>
      </c>
      <c r="G753" s="62"/>
      <c r="H753" s="61">
        <v>2016</v>
      </c>
      <c r="I753" s="60" t="s">
        <v>1303</v>
      </c>
      <c r="J753" s="60" t="s">
        <v>688</v>
      </c>
      <c r="K753" s="60">
        <v>100</v>
      </c>
      <c r="L753" s="62"/>
      <c r="M753" s="60">
        <v>1</v>
      </c>
      <c r="N753" s="60">
        <v>1</v>
      </c>
      <c r="O753" s="63" t="s">
        <v>681</v>
      </c>
      <c r="P753" s="63" t="s">
        <v>1588</v>
      </c>
      <c r="Q753" s="63" t="s">
        <v>4069</v>
      </c>
      <c r="R753" s="62"/>
      <c r="S753" s="62"/>
      <c r="T753" s="62"/>
      <c r="U753" s="62"/>
      <c r="V753" s="62"/>
      <c r="W753" s="62"/>
      <c r="X753" s="63" t="s">
        <v>1588</v>
      </c>
      <c r="Y753" s="62"/>
      <c r="Z753" s="62"/>
      <c r="AA753" s="62"/>
      <c r="AB753" s="60"/>
    </row>
    <row r="754" spans="1:28" ht="15" customHeight="1" x14ac:dyDescent="0.25">
      <c r="A754" s="58">
        <v>744</v>
      </c>
      <c r="B754" s="66" t="s">
        <v>4070</v>
      </c>
      <c r="C754" s="67" t="s">
        <v>4071</v>
      </c>
      <c r="D754" s="59" t="s">
        <v>4072</v>
      </c>
      <c r="E754" s="66" t="s">
        <v>4070</v>
      </c>
      <c r="F754" s="60" t="s">
        <v>4073</v>
      </c>
      <c r="G754" s="62"/>
      <c r="H754" s="61">
        <v>2004</v>
      </c>
      <c r="I754" s="60" t="s">
        <v>689</v>
      </c>
      <c r="J754" s="60" t="s">
        <v>699</v>
      </c>
      <c r="K754" s="60">
        <v>400</v>
      </c>
      <c r="L754" s="62"/>
      <c r="M754" s="60">
        <v>1</v>
      </c>
      <c r="N754" s="60">
        <v>1</v>
      </c>
      <c r="O754" s="63" t="s">
        <v>681</v>
      </c>
      <c r="P754" s="63" t="s">
        <v>1038</v>
      </c>
      <c r="Q754" s="62"/>
      <c r="R754" s="62"/>
      <c r="S754" s="62"/>
      <c r="T754" s="62"/>
      <c r="U754" s="62"/>
      <c r="V754" s="62"/>
      <c r="W754" s="62"/>
      <c r="X754" s="63" t="s">
        <v>3266</v>
      </c>
      <c r="Y754" s="63" t="s">
        <v>3267</v>
      </c>
      <c r="Z754" s="62"/>
      <c r="AA754" s="62"/>
      <c r="AB754" s="60"/>
    </row>
    <row r="755" spans="1:28" ht="15" customHeight="1" x14ac:dyDescent="0.25">
      <c r="A755" s="58">
        <v>745</v>
      </c>
      <c r="B755" s="66" t="s">
        <v>4074</v>
      </c>
      <c r="C755" s="67" t="s">
        <v>4075</v>
      </c>
      <c r="D755" s="59" t="s">
        <v>4076</v>
      </c>
      <c r="E755" s="66" t="s">
        <v>4074</v>
      </c>
      <c r="F755" s="60" t="s">
        <v>4077</v>
      </c>
      <c r="G755" s="62"/>
      <c r="H755" s="61">
        <v>2020</v>
      </c>
      <c r="I755" s="60" t="s">
        <v>1716</v>
      </c>
      <c r="J755" s="60" t="s">
        <v>1283</v>
      </c>
      <c r="K755" s="60" t="s">
        <v>4078</v>
      </c>
      <c r="L755" s="62"/>
      <c r="M755" s="60">
        <v>1</v>
      </c>
      <c r="N755" s="60">
        <v>1</v>
      </c>
      <c r="O755" s="63" t="s">
        <v>681</v>
      </c>
      <c r="P755" s="63" t="s">
        <v>4079</v>
      </c>
      <c r="Q755" s="63" t="s">
        <v>4080</v>
      </c>
      <c r="R755" s="62"/>
      <c r="S755" s="62"/>
      <c r="T755" s="62"/>
      <c r="U755" s="62"/>
      <c r="V755" s="62"/>
      <c r="W755" s="62"/>
      <c r="X755" s="63" t="s">
        <v>4079</v>
      </c>
      <c r="Y755" s="62"/>
      <c r="Z755" s="62"/>
      <c r="AA755" s="62"/>
      <c r="AB755" s="60"/>
    </row>
    <row r="756" spans="1:28" ht="15" customHeight="1" x14ac:dyDescent="0.25">
      <c r="A756" s="58">
        <v>746</v>
      </c>
      <c r="B756" s="66" t="s">
        <v>4081</v>
      </c>
      <c r="C756" s="67" t="s">
        <v>4082</v>
      </c>
      <c r="D756" s="59" t="s">
        <v>4083</v>
      </c>
      <c r="E756" s="66" t="s">
        <v>4081</v>
      </c>
      <c r="F756" s="60" t="s">
        <v>4084</v>
      </c>
      <c r="G756" s="62"/>
      <c r="H756" s="61">
        <v>2020</v>
      </c>
      <c r="I756" s="60" t="s">
        <v>1716</v>
      </c>
      <c r="J756" s="60" t="s">
        <v>1283</v>
      </c>
      <c r="K756" s="60">
        <v>250</v>
      </c>
      <c r="L756" s="62"/>
      <c r="M756" s="60">
        <v>1</v>
      </c>
      <c r="N756" s="60">
        <v>1</v>
      </c>
      <c r="O756" s="63" t="s">
        <v>681</v>
      </c>
      <c r="P756" s="63" t="s">
        <v>4079</v>
      </c>
      <c r="Q756" s="63" t="s">
        <v>4085</v>
      </c>
      <c r="R756" s="62"/>
      <c r="S756" s="62"/>
      <c r="T756" s="62"/>
      <c r="U756" s="62"/>
      <c r="V756" s="62"/>
      <c r="W756" s="62"/>
      <c r="X756" s="63" t="s">
        <v>4079</v>
      </c>
      <c r="Y756" s="62"/>
      <c r="Z756" s="62"/>
      <c r="AA756" s="62"/>
      <c r="AB756" s="60"/>
    </row>
    <row r="757" spans="1:28" ht="15" customHeight="1" x14ac:dyDescent="0.25">
      <c r="A757" s="58">
        <v>747</v>
      </c>
      <c r="B757" s="66" t="s">
        <v>4086</v>
      </c>
      <c r="C757" s="67" t="s">
        <v>4087</v>
      </c>
      <c r="D757" s="59" t="s">
        <v>4088</v>
      </c>
      <c r="E757" s="66" t="s">
        <v>4086</v>
      </c>
      <c r="F757" s="60" t="s">
        <v>4089</v>
      </c>
      <c r="G757" s="62"/>
      <c r="H757" s="61">
        <v>2005</v>
      </c>
      <c r="I757" s="60" t="s">
        <v>1296</v>
      </c>
      <c r="J757" s="60" t="s">
        <v>684</v>
      </c>
      <c r="K757" s="60">
        <v>75</v>
      </c>
      <c r="L757" s="62"/>
      <c r="M757" s="60">
        <v>1</v>
      </c>
      <c r="N757" s="60">
        <v>1</v>
      </c>
      <c r="O757" s="63" t="s">
        <v>681</v>
      </c>
      <c r="P757" s="63" t="s">
        <v>700</v>
      </c>
      <c r="Q757" s="62"/>
      <c r="R757" s="62"/>
      <c r="S757" s="62"/>
      <c r="T757" s="62"/>
      <c r="U757" s="62"/>
      <c r="V757" s="62"/>
      <c r="W757" s="62"/>
      <c r="X757" s="63" t="s">
        <v>700</v>
      </c>
      <c r="Y757" s="62"/>
      <c r="Z757" s="62"/>
      <c r="AA757" s="62"/>
      <c r="AB757" s="60"/>
    </row>
    <row r="758" spans="1:28" ht="15" customHeight="1" x14ac:dyDescent="0.25">
      <c r="A758" s="58">
        <v>748</v>
      </c>
      <c r="B758" s="66" t="s">
        <v>4090</v>
      </c>
      <c r="C758" s="67" t="s">
        <v>4091</v>
      </c>
      <c r="D758" s="59" t="s">
        <v>4092</v>
      </c>
      <c r="E758" s="66" t="s">
        <v>4090</v>
      </c>
      <c r="F758" s="60" t="s">
        <v>4093</v>
      </c>
      <c r="G758" s="62"/>
      <c r="H758" s="61">
        <v>2005</v>
      </c>
      <c r="I758" s="60" t="s">
        <v>1296</v>
      </c>
      <c r="J758" s="60" t="s">
        <v>1102</v>
      </c>
      <c r="K758" s="60">
        <v>75</v>
      </c>
      <c r="L758" s="62"/>
      <c r="M758" s="60">
        <v>1</v>
      </c>
      <c r="N758" s="60">
        <v>1</v>
      </c>
      <c r="O758" s="63" t="s">
        <v>681</v>
      </c>
      <c r="P758" s="63" t="s">
        <v>700</v>
      </c>
      <c r="Q758" s="62"/>
      <c r="R758" s="62"/>
      <c r="S758" s="62"/>
      <c r="T758" s="62"/>
      <c r="U758" s="62"/>
      <c r="V758" s="62"/>
      <c r="W758" s="62"/>
      <c r="X758" s="63" t="s">
        <v>700</v>
      </c>
      <c r="Y758" s="62"/>
      <c r="Z758" s="62"/>
      <c r="AA758" s="62"/>
      <c r="AB758" s="60"/>
    </row>
    <row r="759" spans="1:28" ht="15" customHeight="1" x14ac:dyDescent="0.25">
      <c r="A759" s="58">
        <v>749</v>
      </c>
      <c r="B759" s="66" t="s">
        <v>4094</v>
      </c>
      <c r="C759" s="67" t="s">
        <v>4095</v>
      </c>
      <c r="D759" s="59" t="s">
        <v>4096</v>
      </c>
      <c r="E759" s="66" t="s">
        <v>4094</v>
      </c>
      <c r="F759" s="60" t="s">
        <v>4097</v>
      </c>
      <c r="G759" s="62"/>
      <c r="H759" s="61">
        <v>2009</v>
      </c>
      <c r="I759" s="60" t="s">
        <v>689</v>
      </c>
      <c r="J759" s="60" t="s">
        <v>1283</v>
      </c>
      <c r="K759" s="60" t="s">
        <v>2133</v>
      </c>
      <c r="L759" s="62"/>
      <c r="M759" s="60">
        <v>1</v>
      </c>
      <c r="N759" s="60">
        <v>1</v>
      </c>
      <c r="O759" s="63" t="s">
        <v>681</v>
      </c>
      <c r="P759" s="63" t="s">
        <v>4098</v>
      </c>
      <c r="Q759" s="62"/>
      <c r="R759" s="62"/>
      <c r="S759" s="62"/>
      <c r="T759" s="62"/>
      <c r="U759" s="62"/>
      <c r="V759" s="62"/>
      <c r="W759" s="62"/>
      <c r="X759" s="63" t="s">
        <v>4098</v>
      </c>
      <c r="Y759" s="62"/>
      <c r="Z759" s="62"/>
      <c r="AA759" s="62"/>
      <c r="AB759" s="60"/>
    </row>
    <row r="760" spans="1:28" ht="15" customHeight="1" x14ac:dyDescent="0.25">
      <c r="A760" s="58">
        <v>750</v>
      </c>
      <c r="B760" s="66" t="s">
        <v>4099</v>
      </c>
      <c r="C760" s="67" t="s">
        <v>4100</v>
      </c>
      <c r="D760" s="59" t="s">
        <v>4101</v>
      </c>
      <c r="E760" s="66" t="s">
        <v>4099</v>
      </c>
      <c r="F760" s="60" t="s">
        <v>4102</v>
      </c>
      <c r="G760" s="62"/>
      <c r="H760" s="61">
        <v>2011</v>
      </c>
      <c r="I760" s="60" t="s">
        <v>689</v>
      </c>
      <c r="J760" s="60" t="s">
        <v>1283</v>
      </c>
      <c r="K760" s="60" t="s">
        <v>2133</v>
      </c>
      <c r="L760" s="62"/>
      <c r="M760" s="60">
        <v>1</v>
      </c>
      <c r="N760" s="60">
        <v>1</v>
      </c>
      <c r="O760" s="63" t="s">
        <v>681</v>
      </c>
      <c r="P760" s="63" t="s">
        <v>1038</v>
      </c>
      <c r="Q760" s="62"/>
      <c r="R760" s="62"/>
      <c r="S760" s="62"/>
      <c r="T760" s="62"/>
      <c r="U760" s="62"/>
      <c r="V760" s="62"/>
      <c r="W760" s="62"/>
      <c r="X760" s="63" t="s">
        <v>1570</v>
      </c>
      <c r="Y760" s="62"/>
      <c r="Z760" s="62"/>
      <c r="AA760" s="62"/>
      <c r="AB760" s="63" t="s">
        <v>1571</v>
      </c>
    </row>
    <row r="761" spans="1:28" ht="15" customHeight="1" x14ac:dyDescent="0.25">
      <c r="A761" s="58">
        <v>751</v>
      </c>
      <c r="B761" s="66" t="s">
        <v>4103</v>
      </c>
      <c r="C761" s="67" t="s">
        <v>4104</v>
      </c>
      <c r="D761" s="59" t="s">
        <v>4105</v>
      </c>
      <c r="E761" s="66" t="s">
        <v>4103</v>
      </c>
      <c r="F761" s="60" t="s">
        <v>4106</v>
      </c>
      <c r="G761" s="62"/>
      <c r="H761" s="61">
        <v>2000</v>
      </c>
      <c r="I761" s="60" t="s">
        <v>689</v>
      </c>
      <c r="J761" s="60" t="s">
        <v>1283</v>
      </c>
      <c r="K761" s="60" t="s">
        <v>2133</v>
      </c>
      <c r="L761" s="62"/>
      <c r="M761" s="60">
        <v>1</v>
      </c>
      <c r="N761" s="60">
        <v>1</v>
      </c>
      <c r="O761" s="63" t="s">
        <v>681</v>
      </c>
      <c r="P761" s="63" t="s">
        <v>970</v>
      </c>
      <c r="Q761" s="62"/>
      <c r="R761" s="62"/>
      <c r="S761" s="62"/>
      <c r="T761" s="62"/>
      <c r="U761" s="62"/>
      <c r="V761" s="62"/>
      <c r="W761" s="62"/>
      <c r="X761" s="63" t="s">
        <v>4107</v>
      </c>
      <c r="Y761" s="62"/>
      <c r="Z761" s="62"/>
      <c r="AA761" s="62"/>
      <c r="AB761" s="63" t="s">
        <v>1571</v>
      </c>
    </row>
    <row r="762" spans="1:28" ht="15" customHeight="1" x14ac:dyDescent="0.25">
      <c r="A762" s="58">
        <v>752</v>
      </c>
      <c r="B762" s="66" t="s">
        <v>4108</v>
      </c>
      <c r="C762" s="67" t="s">
        <v>4109</v>
      </c>
      <c r="D762" s="59" t="s">
        <v>4110</v>
      </c>
      <c r="E762" s="66" t="s">
        <v>4108</v>
      </c>
      <c r="F762" s="60" t="s">
        <v>4111</v>
      </c>
      <c r="G762" s="62"/>
      <c r="H762" s="61">
        <v>2004</v>
      </c>
      <c r="I762" s="60" t="s">
        <v>689</v>
      </c>
      <c r="J762" s="60" t="s">
        <v>684</v>
      </c>
      <c r="K762" s="60">
        <v>100</v>
      </c>
      <c r="L762" s="62"/>
      <c r="M762" s="60">
        <v>1</v>
      </c>
      <c r="N762" s="60">
        <v>1</v>
      </c>
      <c r="O762" s="63" t="s">
        <v>681</v>
      </c>
      <c r="P762" s="63" t="s">
        <v>912</v>
      </c>
      <c r="Q762" s="62"/>
      <c r="R762" s="62"/>
      <c r="S762" s="62"/>
      <c r="T762" s="62"/>
      <c r="U762" s="62"/>
      <c r="V762" s="62"/>
      <c r="W762" s="62"/>
      <c r="X762" s="63" t="s">
        <v>3978</v>
      </c>
      <c r="Y762" s="63" t="s">
        <v>4112</v>
      </c>
      <c r="Z762" s="62"/>
      <c r="AA762" s="62"/>
      <c r="AB762" s="60"/>
    </row>
    <row r="763" spans="1:28" ht="15" customHeight="1" x14ac:dyDescent="0.25">
      <c r="A763" s="58">
        <v>753</v>
      </c>
      <c r="B763" s="66" t="s">
        <v>4113</v>
      </c>
      <c r="C763" s="67" t="s">
        <v>4114</v>
      </c>
      <c r="D763" s="59" t="s">
        <v>4115</v>
      </c>
      <c r="E763" s="66" t="s">
        <v>4113</v>
      </c>
      <c r="F763" s="60" t="s">
        <v>4116</v>
      </c>
      <c r="G763" s="62"/>
      <c r="H763" s="61">
        <v>2005</v>
      </c>
      <c r="I763" s="60" t="s">
        <v>689</v>
      </c>
      <c r="J763" s="60" t="s">
        <v>1283</v>
      </c>
      <c r="K763" s="60" t="s">
        <v>2111</v>
      </c>
      <c r="L763" s="62"/>
      <c r="M763" s="60">
        <v>1</v>
      </c>
      <c r="N763" s="60">
        <v>1</v>
      </c>
      <c r="O763" s="63" t="s">
        <v>681</v>
      </c>
      <c r="P763" s="63" t="s">
        <v>700</v>
      </c>
      <c r="Q763" s="62"/>
      <c r="R763" s="62"/>
      <c r="S763" s="62"/>
      <c r="T763" s="62"/>
      <c r="U763" s="62"/>
      <c r="V763" s="62"/>
      <c r="W763" s="62"/>
      <c r="X763" s="63" t="s">
        <v>700</v>
      </c>
      <c r="Y763" s="62"/>
      <c r="Z763" s="62"/>
      <c r="AA763" s="62"/>
      <c r="AB763" s="60"/>
    </row>
    <row r="764" spans="1:28" ht="15" customHeight="1" x14ac:dyDescent="0.25">
      <c r="A764" s="58">
        <v>754</v>
      </c>
      <c r="B764" s="66" t="s">
        <v>4117</v>
      </c>
      <c r="C764" s="67" t="s">
        <v>4118</v>
      </c>
      <c r="D764" s="59" t="s">
        <v>4119</v>
      </c>
      <c r="E764" s="66" t="s">
        <v>4117</v>
      </c>
      <c r="F764" s="60" t="s">
        <v>4120</v>
      </c>
      <c r="G764" s="62"/>
      <c r="H764" s="61">
        <v>2005</v>
      </c>
      <c r="I764" s="60" t="s">
        <v>689</v>
      </c>
      <c r="J764" s="60" t="s">
        <v>1283</v>
      </c>
      <c r="K764" s="60" t="s">
        <v>2111</v>
      </c>
      <c r="L764" s="62"/>
      <c r="M764" s="60">
        <v>1</v>
      </c>
      <c r="N764" s="60">
        <v>1</v>
      </c>
      <c r="O764" s="63" t="s">
        <v>681</v>
      </c>
      <c r="P764" s="63" t="s">
        <v>700</v>
      </c>
      <c r="Q764" s="62"/>
      <c r="R764" s="62"/>
      <c r="S764" s="62"/>
      <c r="T764" s="62"/>
      <c r="U764" s="62"/>
      <c r="V764" s="62"/>
      <c r="W764" s="62"/>
      <c r="X764" s="63" t="s">
        <v>700</v>
      </c>
      <c r="Y764" s="62"/>
      <c r="Z764" s="62"/>
      <c r="AA764" s="62"/>
      <c r="AB764" s="60"/>
    </row>
    <row r="765" spans="1:28" ht="15" customHeight="1" x14ac:dyDescent="0.25">
      <c r="A765" s="58">
        <v>755</v>
      </c>
      <c r="B765" s="66" t="s">
        <v>4121</v>
      </c>
      <c r="C765" s="67" t="s">
        <v>4122</v>
      </c>
      <c r="D765" s="59" t="s">
        <v>4123</v>
      </c>
      <c r="E765" s="66" t="s">
        <v>4121</v>
      </c>
      <c r="F765" s="60" t="s">
        <v>4124</v>
      </c>
      <c r="G765" s="62"/>
      <c r="H765" s="61">
        <v>2004</v>
      </c>
      <c r="I765" s="60" t="s">
        <v>689</v>
      </c>
      <c r="J765" s="60" t="s">
        <v>1283</v>
      </c>
      <c r="K765" s="60" t="s">
        <v>2111</v>
      </c>
      <c r="L765" s="62"/>
      <c r="M765" s="60">
        <v>1</v>
      </c>
      <c r="N765" s="60">
        <v>1</v>
      </c>
      <c r="O765" s="63" t="s">
        <v>681</v>
      </c>
      <c r="P765" s="63" t="s">
        <v>700</v>
      </c>
      <c r="Q765" s="62"/>
      <c r="R765" s="62"/>
      <c r="S765" s="62"/>
      <c r="T765" s="62"/>
      <c r="U765" s="62"/>
      <c r="V765" s="62"/>
      <c r="W765" s="62"/>
      <c r="X765" s="63" t="s">
        <v>1402</v>
      </c>
      <c r="Y765" s="62"/>
      <c r="Z765" s="62"/>
      <c r="AA765" s="62"/>
      <c r="AB765" s="63" t="s">
        <v>1403</v>
      </c>
    </row>
    <row r="766" spans="1:28" ht="15" customHeight="1" x14ac:dyDescent="0.25">
      <c r="A766" s="58">
        <v>756</v>
      </c>
      <c r="B766" s="66" t="s">
        <v>4125</v>
      </c>
      <c r="C766" s="67" t="s">
        <v>4126</v>
      </c>
      <c r="D766" s="59" t="s">
        <v>4127</v>
      </c>
      <c r="E766" s="66" t="s">
        <v>4125</v>
      </c>
      <c r="F766" s="60" t="s">
        <v>4128</v>
      </c>
      <c r="G766" s="62"/>
      <c r="H766" s="61">
        <v>2000</v>
      </c>
      <c r="I766" s="60" t="s">
        <v>689</v>
      </c>
      <c r="J766" s="60" t="s">
        <v>684</v>
      </c>
      <c r="K766" s="60">
        <v>250</v>
      </c>
      <c r="L766" s="62"/>
      <c r="M766" s="60">
        <v>1</v>
      </c>
      <c r="N766" s="60">
        <v>1</v>
      </c>
      <c r="O766" s="63" t="s">
        <v>681</v>
      </c>
      <c r="P766" s="63" t="s">
        <v>980</v>
      </c>
      <c r="Q766" s="62"/>
      <c r="R766" s="62"/>
      <c r="S766" s="62"/>
      <c r="T766" s="62"/>
      <c r="U766" s="62"/>
      <c r="V766" s="62"/>
      <c r="W766" s="62"/>
      <c r="X766" s="63" t="s">
        <v>1910</v>
      </c>
      <c r="Y766" s="62"/>
      <c r="Z766" s="62"/>
      <c r="AA766" s="62"/>
      <c r="AB766" s="63" t="s">
        <v>1911</v>
      </c>
    </row>
    <row r="767" spans="1:28" ht="15" customHeight="1" x14ac:dyDescent="0.25">
      <c r="A767" s="58">
        <v>757</v>
      </c>
      <c r="B767" s="66" t="s">
        <v>4129</v>
      </c>
      <c r="C767" s="67" t="s">
        <v>4130</v>
      </c>
      <c r="D767" s="59" t="s">
        <v>4131</v>
      </c>
      <c r="E767" s="66" t="s">
        <v>4129</v>
      </c>
      <c r="F767" s="60" t="s">
        <v>4132</v>
      </c>
      <c r="G767" s="62"/>
      <c r="H767" s="61">
        <v>2007</v>
      </c>
      <c r="I767" s="60" t="s">
        <v>689</v>
      </c>
      <c r="J767" s="60" t="s">
        <v>684</v>
      </c>
      <c r="K767" s="60">
        <v>750</v>
      </c>
      <c r="L767" s="62"/>
      <c r="M767" s="60">
        <v>1</v>
      </c>
      <c r="N767" s="60">
        <v>1</v>
      </c>
      <c r="O767" s="63" t="s">
        <v>681</v>
      </c>
      <c r="P767" s="63" t="s">
        <v>1093</v>
      </c>
      <c r="Q767" s="63" t="s">
        <v>4133</v>
      </c>
      <c r="R767" s="62"/>
      <c r="S767" s="62"/>
      <c r="T767" s="62"/>
      <c r="U767" s="62"/>
      <c r="V767" s="62"/>
      <c r="W767" s="62"/>
      <c r="X767" s="63" t="s">
        <v>1093</v>
      </c>
      <c r="Y767" s="62"/>
      <c r="Z767" s="62"/>
      <c r="AA767" s="62"/>
      <c r="AB767" s="60"/>
    </row>
    <row r="768" spans="1:28" ht="15" customHeight="1" x14ac:dyDescent="0.25">
      <c r="A768" s="58">
        <v>758</v>
      </c>
      <c r="B768" s="66" t="s">
        <v>4134</v>
      </c>
      <c r="C768" s="67" t="s">
        <v>4135</v>
      </c>
      <c r="D768" s="59" t="s">
        <v>4136</v>
      </c>
      <c r="E768" s="66" t="s">
        <v>4134</v>
      </c>
      <c r="F768" s="60" t="s">
        <v>4137</v>
      </c>
      <c r="G768" s="62"/>
      <c r="H768" s="61">
        <v>2002</v>
      </c>
      <c r="I768" s="60" t="s">
        <v>689</v>
      </c>
      <c r="J768" s="60" t="s">
        <v>684</v>
      </c>
      <c r="K768" s="60">
        <v>75</v>
      </c>
      <c r="L768" s="62"/>
      <c r="M768" s="60">
        <v>1</v>
      </c>
      <c r="N768" s="60">
        <v>1</v>
      </c>
      <c r="O768" s="63" t="s">
        <v>681</v>
      </c>
      <c r="P768" s="63" t="s">
        <v>700</v>
      </c>
      <c r="Q768" s="62"/>
      <c r="R768" s="62"/>
      <c r="S768" s="62"/>
      <c r="T768" s="62"/>
      <c r="U768" s="62"/>
      <c r="V768" s="62"/>
      <c r="W768" s="62"/>
      <c r="X768" s="63" t="s">
        <v>700</v>
      </c>
      <c r="Y768" s="62"/>
      <c r="Z768" s="62"/>
      <c r="AA768" s="62"/>
      <c r="AB768" s="60"/>
    </row>
    <row r="769" spans="1:28" ht="15" customHeight="1" x14ac:dyDescent="0.25">
      <c r="A769" s="58">
        <v>759</v>
      </c>
      <c r="B769" s="66" t="s">
        <v>4138</v>
      </c>
      <c r="C769" s="67" t="s">
        <v>4139</v>
      </c>
      <c r="D769" s="59" t="s">
        <v>4140</v>
      </c>
      <c r="E769" s="66" t="s">
        <v>4138</v>
      </c>
      <c r="F769" s="60" t="s">
        <v>4141</v>
      </c>
      <c r="G769" s="62"/>
      <c r="H769" s="61">
        <v>2009</v>
      </c>
      <c r="I769" s="60" t="s">
        <v>689</v>
      </c>
      <c r="J769" s="60" t="s">
        <v>684</v>
      </c>
      <c r="K769" s="60">
        <v>250</v>
      </c>
      <c r="L769" s="62"/>
      <c r="M769" s="60">
        <v>1</v>
      </c>
      <c r="N769" s="60">
        <v>1</v>
      </c>
      <c r="O769" s="63" t="s">
        <v>681</v>
      </c>
      <c r="P769" s="63" t="s">
        <v>4142</v>
      </c>
      <c r="Q769" s="62"/>
      <c r="R769" s="62"/>
      <c r="S769" s="62"/>
      <c r="T769" s="62"/>
      <c r="U769" s="62"/>
      <c r="V769" s="62"/>
      <c r="W769" s="62"/>
      <c r="X769" s="63" t="s">
        <v>4142</v>
      </c>
      <c r="Y769" s="62"/>
      <c r="Z769" s="62"/>
      <c r="AA769" s="62"/>
      <c r="AB769" s="60"/>
    </row>
    <row r="770" spans="1:28" ht="15" customHeight="1" x14ac:dyDescent="0.25">
      <c r="A770" s="58">
        <v>760</v>
      </c>
      <c r="B770" s="66" t="s">
        <v>4143</v>
      </c>
      <c r="C770" s="67" t="s">
        <v>4144</v>
      </c>
      <c r="D770" s="59" t="s">
        <v>4145</v>
      </c>
      <c r="E770" s="66" t="s">
        <v>4143</v>
      </c>
      <c r="F770" s="60" t="s">
        <v>4146</v>
      </c>
      <c r="G770" s="62"/>
      <c r="H770" s="61">
        <v>2004</v>
      </c>
      <c r="I770" s="60" t="s">
        <v>1565</v>
      </c>
      <c r="J770" s="60" t="s">
        <v>1260</v>
      </c>
      <c r="K770" s="60" t="s">
        <v>2133</v>
      </c>
      <c r="L770" s="62"/>
      <c r="M770" s="60">
        <v>1</v>
      </c>
      <c r="N770" s="60">
        <v>1</v>
      </c>
      <c r="O770" s="63" t="s">
        <v>681</v>
      </c>
      <c r="P770" s="63" t="s">
        <v>1038</v>
      </c>
      <c r="Q770" s="62"/>
      <c r="R770" s="62"/>
      <c r="S770" s="62"/>
      <c r="T770" s="62"/>
      <c r="U770" s="62"/>
      <c r="V770" s="62"/>
      <c r="W770" s="62"/>
      <c r="X770" s="63" t="s">
        <v>1038</v>
      </c>
      <c r="Y770" s="62"/>
      <c r="Z770" s="62"/>
      <c r="AA770" s="62"/>
      <c r="AB770" s="60"/>
    </row>
    <row r="771" spans="1:28" ht="15" customHeight="1" x14ac:dyDescent="0.25">
      <c r="A771" s="58">
        <v>761</v>
      </c>
      <c r="B771" s="66" t="s">
        <v>4147</v>
      </c>
      <c r="C771" s="67" t="s">
        <v>4148</v>
      </c>
      <c r="D771" s="59" t="s">
        <v>4149</v>
      </c>
      <c r="E771" s="66" t="s">
        <v>4147</v>
      </c>
      <c r="F771" s="60" t="s">
        <v>4150</v>
      </c>
      <c r="G771" s="62"/>
      <c r="H771" s="61">
        <v>2004</v>
      </c>
      <c r="I771" s="60" t="s">
        <v>1565</v>
      </c>
      <c r="J771" s="60" t="s">
        <v>1260</v>
      </c>
      <c r="K771" s="60">
        <v>400</v>
      </c>
      <c r="L771" s="62"/>
      <c r="M771" s="60">
        <v>1</v>
      </c>
      <c r="N771" s="60">
        <v>1</v>
      </c>
      <c r="O771" s="63" t="s">
        <v>681</v>
      </c>
      <c r="P771" s="63" t="s">
        <v>1867</v>
      </c>
      <c r="Q771" s="63" t="s">
        <v>4151</v>
      </c>
      <c r="R771" s="62"/>
      <c r="S771" s="62"/>
      <c r="T771" s="62"/>
      <c r="U771" s="62"/>
      <c r="V771" s="62"/>
      <c r="W771" s="62"/>
      <c r="X771" s="63" t="s">
        <v>1867</v>
      </c>
      <c r="Y771" s="62"/>
      <c r="Z771" s="62"/>
      <c r="AA771" s="62"/>
      <c r="AB771" s="60"/>
    </row>
    <row r="772" spans="1:28" ht="15" customHeight="1" x14ac:dyDescent="0.25">
      <c r="A772" s="58">
        <v>762</v>
      </c>
      <c r="B772" s="66" t="s">
        <v>4152</v>
      </c>
      <c r="C772" s="67" t="s">
        <v>4153</v>
      </c>
      <c r="D772" s="59" t="s">
        <v>4154</v>
      </c>
      <c r="E772" s="66" t="s">
        <v>4152</v>
      </c>
      <c r="F772" s="60" t="s">
        <v>4155</v>
      </c>
      <c r="G772" s="62"/>
      <c r="H772" s="61">
        <v>2004</v>
      </c>
      <c r="I772" s="60" t="s">
        <v>689</v>
      </c>
      <c r="J772" s="60" t="s">
        <v>684</v>
      </c>
      <c r="K772" s="60">
        <v>50</v>
      </c>
      <c r="L772" s="62"/>
      <c r="M772" s="60">
        <v>1</v>
      </c>
      <c r="N772" s="60">
        <v>1</v>
      </c>
      <c r="O772" s="63" t="s">
        <v>681</v>
      </c>
      <c r="P772" s="63" t="s">
        <v>788</v>
      </c>
      <c r="Q772" s="62"/>
      <c r="R772" s="62"/>
      <c r="S772" s="62"/>
      <c r="T772" s="62"/>
      <c r="U772" s="62"/>
      <c r="V772" s="62"/>
      <c r="W772" s="62"/>
      <c r="X772" s="63" t="s">
        <v>788</v>
      </c>
      <c r="Y772" s="62"/>
      <c r="Z772" s="62"/>
      <c r="AA772" s="62"/>
      <c r="AB772" s="60"/>
    </row>
    <row r="773" spans="1:28" ht="15" customHeight="1" x14ac:dyDescent="0.25">
      <c r="A773" s="58">
        <v>763</v>
      </c>
      <c r="B773" s="66" t="s">
        <v>4156</v>
      </c>
      <c r="C773" s="67" t="s">
        <v>4157</v>
      </c>
      <c r="D773" s="59" t="s">
        <v>4158</v>
      </c>
      <c r="E773" s="66" t="s">
        <v>4156</v>
      </c>
      <c r="F773" s="60" t="s">
        <v>4159</v>
      </c>
      <c r="G773" s="62"/>
      <c r="H773" s="61">
        <v>2002</v>
      </c>
      <c r="I773" s="60" t="s">
        <v>689</v>
      </c>
      <c r="J773" s="60" t="s">
        <v>1260</v>
      </c>
      <c r="K773" s="60">
        <v>50</v>
      </c>
      <c r="L773" s="62"/>
      <c r="M773" s="60">
        <v>1</v>
      </c>
      <c r="N773" s="60">
        <v>1</v>
      </c>
      <c r="O773" s="63" t="s">
        <v>681</v>
      </c>
      <c r="P773" s="63" t="s">
        <v>788</v>
      </c>
      <c r="Q773" s="62"/>
      <c r="R773" s="62"/>
      <c r="S773" s="62"/>
      <c r="T773" s="62"/>
      <c r="U773" s="62"/>
      <c r="V773" s="62"/>
      <c r="W773" s="62"/>
      <c r="X773" s="63" t="s">
        <v>788</v>
      </c>
      <c r="Y773" s="62"/>
      <c r="Z773" s="62"/>
      <c r="AA773" s="62"/>
      <c r="AB773" s="60"/>
    </row>
    <row r="774" spans="1:28" ht="15" customHeight="1" x14ac:dyDescent="0.25">
      <c r="A774" s="58">
        <v>764</v>
      </c>
      <c r="B774" s="66" t="s">
        <v>4160</v>
      </c>
      <c r="C774" s="67" t="s">
        <v>4161</v>
      </c>
      <c r="D774" s="59" t="s">
        <v>4162</v>
      </c>
      <c r="E774" s="66" t="s">
        <v>4160</v>
      </c>
      <c r="F774" s="60" t="s">
        <v>4163</v>
      </c>
      <c r="G774" s="62"/>
      <c r="H774" s="61">
        <v>1997</v>
      </c>
      <c r="I774" s="60" t="s">
        <v>689</v>
      </c>
      <c r="J774" s="60" t="s">
        <v>1260</v>
      </c>
      <c r="K774" s="60">
        <v>50</v>
      </c>
      <c r="L774" s="62"/>
      <c r="M774" s="60">
        <v>1</v>
      </c>
      <c r="N774" s="60">
        <v>1</v>
      </c>
      <c r="O774" s="63" t="s">
        <v>681</v>
      </c>
      <c r="P774" s="63" t="s">
        <v>788</v>
      </c>
      <c r="Q774" s="62"/>
      <c r="R774" s="62"/>
      <c r="S774" s="62"/>
      <c r="T774" s="62"/>
      <c r="U774" s="62"/>
      <c r="V774" s="62"/>
      <c r="W774" s="62"/>
      <c r="X774" s="63" t="s">
        <v>788</v>
      </c>
      <c r="Y774" s="62"/>
      <c r="Z774" s="62"/>
      <c r="AA774" s="62"/>
      <c r="AB774" s="60"/>
    </row>
    <row r="775" spans="1:28" ht="15" customHeight="1" x14ac:dyDescent="0.25">
      <c r="A775" s="58">
        <v>765</v>
      </c>
      <c r="B775" s="66" t="s">
        <v>4164</v>
      </c>
      <c r="C775" s="67" t="s">
        <v>4165</v>
      </c>
      <c r="D775" s="59" t="s">
        <v>4166</v>
      </c>
      <c r="E775" s="66" t="s">
        <v>4164</v>
      </c>
      <c r="F775" s="60" t="s">
        <v>4167</v>
      </c>
      <c r="G775" s="62"/>
      <c r="H775" s="61">
        <v>2000</v>
      </c>
      <c r="I775" s="60" t="s">
        <v>689</v>
      </c>
      <c r="J775" s="60" t="s">
        <v>684</v>
      </c>
      <c r="K775" s="60">
        <v>250</v>
      </c>
      <c r="L775" s="62"/>
      <c r="M775" s="60">
        <v>1</v>
      </c>
      <c r="N775" s="60">
        <v>1</v>
      </c>
      <c r="O775" s="63" t="s">
        <v>681</v>
      </c>
      <c r="P775" s="63" t="s">
        <v>980</v>
      </c>
      <c r="Q775" s="62"/>
      <c r="R775" s="62"/>
      <c r="S775" s="62"/>
      <c r="T775" s="62"/>
      <c r="U775" s="62"/>
      <c r="V775" s="62"/>
      <c r="W775" s="62"/>
      <c r="X775" s="63" t="s">
        <v>2149</v>
      </c>
      <c r="Y775" s="62"/>
      <c r="Z775" s="62"/>
      <c r="AA775" s="62"/>
      <c r="AB775" s="63" t="s">
        <v>2150</v>
      </c>
    </row>
    <row r="776" spans="1:28" ht="15" customHeight="1" x14ac:dyDescent="0.25">
      <c r="A776" s="58">
        <v>766</v>
      </c>
      <c r="B776" s="66" t="s">
        <v>4168</v>
      </c>
      <c r="C776" s="67" t="s">
        <v>4169</v>
      </c>
      <c r="D776" s="59" t="s">
        <v>4170</v>
      </c>
      <c r="E776" s="66" t="s">
        <v>4168</v>
      </c>
      <c r="F776" s="60" t="s">
        <v>4171</v>
      </c>
      <c r="G776" s="62"/>
      <c r="H776" s="61">
        <v>1996</v>
      </c>
      <c r="I776" s="60" t="s">
        <v>689</v>
      </c>
      <c r="J776" s="60" t="s">
        <v>1260</v>
      </c>
      <c r="K776" s="60">
        <v>100</v>
      </c>
      <c r="L776" s="62"/>
      <c r="M776" s="60">
        <v>1</v>
      </c>
      <c r="N776" s="60">
        <v>1</v>
      </c>
      <c r="O776" s="63" t="s">
        <v>681</v>
      </c>
      <c r="P776" s="63" t="s">
        <v>912</v>
      </c>
      <c r="Q776" s="62"/>
      <c r="R776" s="62"/>
      <c r="S776" s="62"/>
      <c r="T776" s="62"/>
      <c r="U776" s="62"/>
      <c r="V776" s="62"/>
      <c r="W776" s="62"/>
      <c r="X776" s="63" t="s">
        <v>4172</v>
      </c>
      <c r="Y776" s="63" t="s">
        <v>908</v>
      </c>
      <c r="Z776" s="62"/>
      <c r="AA776" s="62"/>
      <c r="AB776" s="60"/>
    </row>
    <row r="777" spans="1:28" ht="15" customHeight="1" x14ac:dyDescent="0.25">
      <c r="A777" s="58">
        <v>767</v>
      </c>
      <c r="B777" s="66" t="s">
        <v>4173</v>
      </c>
      <c r="C777" s="67" t="s">
        <v>4174</v>
      </c>
      <c r="D777" s="59" t="s">
        <v>4175</v>
      </c>
      <c r="E777" s="66" t="s">
        <v>4173</v>
      </c>
      <c r="F777" s="60" t="s">
        <v>4176</v>
      </c>
      <c r="G777" s="62"/>
      <c r="H777" s="61">
        <v>2007</v>
      </c>
      <c r="I777" s="60" t="s">
        <v>689</v>
      </c>
      <c r="J777" s="60" t="s">
        <v>684</v>
      </c>
      <c r="K777" s="60" t="s">
        <v>2717</v>
      </c>
      <c r="L777" s="62"/>
      <c r="M777" s="60">
        <v>1</v>
      </c>
      <c r="N777" s="60">
        <v>1</v>
      </c>
      <c r="O777" s="63" t="s">
        <v>681</v>
      </c>
      <c r="P777" s="63" t="s">
        <v>788</v>
      </c>
      <c r="Q777" s="62"/>
      <c r="R777" s="62"/>
      <c r="S777" s="62"/>
      <c r="T777" s="62"/>
      <c r="U777" s="62"/>
      <c r="V777" s="62"/>
      <c r="W777" s="62"/>
      <c r="X777" s="63" t="s">
        <v>788</v>
      </c>
      <c r="Y777" s="62"/>
      <c r="Z777" s="62"/>
      <c r="AA777" s="62"/>
      <c r="AB777" s="60"/>
    </row>
    <row r="778" spans="1:28" ht="15" customHeight="1" x14ac:dyDescent="0.25">
      <c r="A778" s="58">
        <v>768</v>
      </c>
      <c r="B778" s="66" t="s">
        <v>4177</v>
      </c>
      <c r="C778" s="67" t="s">
        <v>4178</v>
      </c>
      <c r="D778" s="59" t="s">
        <v>4179</v>
      </c>
      <c r="E778" s="66" t="s">
        <v>4177</v>
      </c>
      <c r="F778" s="60" t="s">
        <v>4180</v>
      </c>
      <c r="G778" s="62"/>
      <c r="H778" s="61">
        <v>1995</v>
      </c>
      <c r="I778" s="60" t="s">
        <v>689</v>
      </c>
      <c r="J778" s="60" t="s">
        <v>684</v>
      </c>
      <c r="K778" s="60">
        <v>75</v>
      </c>
      <c r="L778" s="62"/>
      <c r="M778" s="60">
        <v>1</v>
      </c>
      <c r="N778" s="60">
        <v>1</v>
      </c>
      <c r="O778" s="63" t="s">
        <v>681</v>
      </c>
      <c r="P778" s="63" t="s">
        <v>700</v>
      </c>
      <c r="Q778" s="62"/>
      <c r="R778" s="62"/>
      <c r="S778" s="62"/>
      <c r="T778" s="62"/>
      <c r="U778" s="62"/>
      <c r="V778" s="62"/>
      <c r="W778" s="62"/>
      <c r="X778" s="63" t="s">
        <v>700</v>
      </c>
      <c r="Y778" s="62"/>
      <c r="Z778" s="62"/>
      <c r="AA778" s="62"/>
      <c r="AB778" s="60"/>
    </row>
    <row r="779" spans="1:28" ht="15" customHeight="1" x14ac:dyDescent="0.25">
      <c r="A779" s="58">
        <v>769</v>
      </c>
      <c r="B779" s="66" t="s">
        <v>4181</v>
      </c>
      <c r="C779" s="67" t="s">
        <v>4182</v>
      </c>
      <c r="D779" s="59" t="s">
        <v>4183</v>
      </c>
      <c r="E779" s="66" t="s">
        <v>4181</v>
      </c>
      <c r="F779" s="60" t="s">
        <v>4184</v>
      </c>
      <c r="G779" s="62"/>
      <c r="H779" s="61">
        <v>2013</v>
      </c>
      <c r="I779" s="60" t="s">
        <v>689</v>
      </c>
      <c r="J779" s="60" t="s">
        <v>680</v>
      </c>
      <c r="K779" s="60">
        <v>75</v>
      </c>
      <c r="L779" s="62"/>
      <c r="M779" s="60">
        <v>1</v>
      </c>
      <c r="N779" s="60">
        <v>1</v>
      </c>
      <c r="O779" s="63" t="s">
        <v>681</v>
      </c>
      <c r="P779" s="63" t="s">
        <v>700</v>
      </c>
      <c r="Q779" s="62"/>
      <c r="R779" s="62"/>
      <c r="S779" s="62"/>
      <c r="T779" s="62"/>
      <c r="U779" s="62"/>
      <c r="V779" s="62"/>
      <c r="W779" s="62"/>
      <c r="X779" s="63" t="s">
        <v>700</v>
      </c>
      <c r="Y779" s="62"/>
      <c r="Z779" s="62"/>
      <c r="AA779" s="62"/>
      <c r="AB779" s="60"/>
    </row>
    <row r="780" spans="1:28" ht="15" customHeight="1" x14ac:dyDescent="0.25">
      <c r="A780" s="58">
        <v>770</v>
      </c>
      <c r="B780" s="66" t="s">
        <v>4185</v>
      </c>
      <c r="C780" s="67" t="s">
        <v>4186</v>
      </c>
      <c r="D780" s="59" t="s">
        <v>4187</v>
      </c>
      <c r="E780" s="66" t="s">
        <v>4185</v>
      </c>
      <c r="F780" s="60" t="s">
        <v>4188</v>
      </c>
      <c r="G780" s="62"/>
      <c r="H780" s="61">
        <v>2001</v>
      </c>
      <c r="I780" s="60" t="s">
        <v>689</v>
      </c>
      <c r="J780" s="60" t="s">
        <v>1260</v>
      </c>
      <c r="K780" s="60">
        <v>800</v>
      </c>
      <c r="L780" s="62"/>
      <c r="M780" s="60">
        <v>1</v>
      </c>
      <c r="N780" s="60">
        <v>1</v>
      </c>
      <c r="O780" s="63" t="s">
        <v>681</v>
      </c>
      <c r="P780" s="63" t="s">
        <v>1087</v>
      </c>
      <c r="Q780" s="62"/>
      <c r="R780" s="62"/>
      <c r="S780" s="62"/>
      <c r="T780" s="62"/>
      <c r="U780" s="62"/>
      <c r="V780" s="62"/>
      <c r="W780" s="62"/>
      <c r="X780" s="63" t="s">
        <v>1088</v>
      </c>
      <c r="Y780" s="63" t="s">
        <v>1089</v>
      </c>
      <c r="Z780" s="62"/>
      <c r="AA780" s="62"/>
      <c r="AB780" s="60"/>
    </row>
    <row r="781" spans="1:28" ht="15" customHeight="1" x14ac:dyDescent="0.25">
      <c r="A781" s="58">
        <v>771</v>
      </c>
      <c r="B781" s="66" t="s">
        <v>4189</v>
      </c>
      <c r="C781" s="67" t="s">
        <v>4190</v>
      </c>
      <c r="D781" s="59" t="s">
        <v>4191</v>
      </c>
      <c r="E781" s="66" t="s">
        <v>4189</v>
      </c>
      <c r="F781" s="60" t="s">
        <v>4192</v>
      </c>
      <c r="G781" s="62"/>
      <c r="H781" s="61">
        <v>2005</v>
      </c>
      <c r="I781" s="60" t="s">
        <v>689</v>
      </c>
      <c r="J781" s="60" t="s">
        <v>1102</v>
      </c>
      <c r="K781" s="60" t="s">
        <v>4193</v>
      </c>
      <c r="L781" s="62"/>
      <c r="M781" s="60">
        <v>1</v>
      </c>
      <c r="N781" s="60">
        <v>1</v>
      </c>
      <c r="O781" s="63" t="s">
        <v>681</v>
      </c>
      <c r="P781" s="63" t="s">
        <v>788</v>
      </c>
      <c r="Q781" s="62"/>
      <c r="R781" s="62"/>
      <c r="S781" s="62"/>
      <c r="T781" s="62"/>
      <c r="U781" s="62"/>
      <c r="V781" s="62"/>
      <c r="W781" s="62"/>
      <c r="X781" s="63" t="s">
        <v>788</v>
      </c>
      <c r="Y781" s="62"/>
      <c r="Z781" s="62"/>
      <c r="AA781" s="62"/>
      <c r="AB781" s="60"/>
    </row>
    <row r="782" spans="1:28" ht="15" customHeight="1" x14ac:dyDescent="0.25">
      <c r="A782" s="58">
        <v>772</v>
      </c>
      <c r="B782" s="66" t="s">
        <v>4194</v>
      </c>
      <c r="C782" s="67" t="s">
        <v>4195</v>
      </c>
      <c r="D782" s="59" t="s">
        <v>4196</v>
      </c>
      <c r="E782" s="66" t="s">
        <v>4194</v>
      </c>
      <c r="F782" s="60" t="s">
        <v>4197</v>
      </c>
      <c r="G782" s="62"/>
      <c r="H782" s="61">
        <v>2013</v>
      </c>
      <c r="I782" s="60" t="s">
        <v>689</v>
      </c>
      <c r="J782" s="60" t="s">
        <v>687</v>
      </c>
      <c r="K782" s="60">
        <v>50</v>
      </c>
      <c r="L782" s="62"/>
      <c r="M782" s="60">
        <v>1</v>
      </c>
      <c r="N782" s="60">
        <v>1</v>
      </c>
      <c r="O782" s="63" t="s">
        <v>681</v>
      </c>
      <c r="P782" s="63" t="s">
        <v>1383</v>
      </c>
      <c r="Q782" s="63" t="s">
        <v>4198</v>
      </c>
      <c r="R782" s="62"/>
      <c r="S782" s="62"/>
      <c r="T782" s="62"/>
      <c r="U782" s="62"/>
      <c r="V782" s="62"/>
      <c r="W782" s="62"/>
      <c r="X782" s="63" t="s">
        <v>1383</v>
      </c>
      <c r="Y782" s="62"/>
      <c r="Z782" s="62"/>
      <c r="AA782" s="62"/>
      <c r="AB782" s="60"/>
    </row>
    <row r="783" spans="1:28" ht="15" customHeight="1" x14ac:dyDescent="0.25">
      <c r="A783" s="58">
        <v>773</v>
      </c>
      <c r="B783" s="66" t="s">
        <v>4199</v>
      </c>
      <c r="C783" s="67" t="s">
        <v>4200</v>
      </c>
      <c r="D783" s="59" t="s">
        <v>4201</v>
      </c>
      <c r="E783" s="66" t="s">
        <v>4199</v>
      </c>
      <c r="F783" s="60" t="s">
        <v>4202</v>
      </c>
      <c r="G783" s="62"/>
      <c r="H783" s="61">
        <v>1997</v>
      </c>
      <c r="I783" s="60" t="s">
        <v>689</v>
      </c>
      <c r="J783" s="60" t="s">
        <v>1260</v>
      </c>
      <c r="K783" s="60">
        <v>25</v>
      </c>
      <c r="L783" s="62"/>
      <c r="M783" s="60">
        <v>1</v>
      </c>
      <c r="N783" s="60">
        <v>1</v>
      </c>
      <c r="O783" s="63" t="s">
        <v>681</v>
      </c>
      <c r="P783" s="63" t="s">
        <v>734</v>
      </c>
      <c r="Q783" s="62"/>
      <c r="R783" s="62"/>
      <c r="S783" s="62"/>
      <c r="T783" s="62"/>
      <c r="U783" s="62"/>
      <c r="V783" s="62"/>
      <c r="W783" s="62"/>
      <c r="X783" s="63" t="s">
        <v>734</v>
      </c>
      <c r="Y783" s="62"/>
      <c r="Z783" s="62"/>
      <c r="AA783" s="62"/>
      <c r="AB783" s="60"/>
    </row>
    <row r="784" spans="1:28" ht="15" customHeight="1" x14ac:dyDescent="0.25">
      <c r="A784" s="58">
        <v>774</v>
      </c>
      <c r="B784" s="66" t="s">
        <v>4203</v>
      </c>
      <c r="C784" s="67" t="s">
        <v>4204</v>
      </c>
      <c r="D784" s="59" t="s">
        <v>4205</v>
      </c>
      <c r="E784" s="66" t="s">
        <v>4203</v>
      </c>
      <c r="F784" s="60" t="s">
        <v>4206</v>
      </c>
      <c r="G784" s="62"/>
      <c r="H784" s="61">
        <v>1999</v>
      </c>
      <c r="I784" s="60" t="s">
        <v>689</v>
      </c>
      <c r="J784" s="60" t="s">
        <v>684</v>
      </c>
      <c r="K784" s="60">
        <v>25</v>
      </c>
      <c r="L784" s="62"/>
      <c r="M784" s="60">
        <v>1</v>
      </c>
      <c r="N784" s="60">
        <v>1</v>
      </c>
      <c r="O784" s="63" t="s">
        <v>681</v>
      </c>
      <c r="P784" s="63" t="s">
        <v>734</v>
      </c>
      <c r="Q784" s="62"/>
      <c r="R784" s="62"/>
      <c r="S784" s="62"/>
      <c r="T784" s="62"/>
      <c r="U784" s="62"/>
      <c r="V784" s="62"/>
      <c r="W784" s="62"/>
      <c r="X784" s="63" t="s">
        <v>734</v>
      </c>
      <c r="Y784" s="62"/>
      <c r="Z784" s="62"/>
      <c r="AA784" s="62"/>
      <c r="AB784" s="60"/>
    </row>
    <row r="785" spans="1:28" ht="15" customHeight="1" x14ac:dyDescent="0.25">
      <c r="A785" s="58">
        <v>775</v>
      </c>
      <c r="B785" s="66" t="s">
        <v>4207</v>
      </c>
      <c r="C785" s="67" t="s">
        <v>4208</v>
      </c>
      <c r="D785" s="59" t="s">
        <v>4209</v>
      </c>
      <c r="E785" s="66" t="s">
        <v>4207</v>
      </c>
      <c r="F785" s="60" t="s">
        <v>4210</v>
      </c>
      <c r="G785" s="62"/>
      <c r="H785" s="61">
        <v>1997</v>
      </c>
      <c r="I785" s="60" t="s">
        <v>689</v>
      </c>
      <c r="J785" s="60" t="s">
        <v>1260</v>
      </c>
      <c r="K785" s="60">
        <v>37.5</v>
      </c>
      <c r="L785" s="62"/>
      <c r="M785" s="60">
        <v>1</v>
      </c>
      <c r="N785" s="60">
        <v>1</v>
      </c>
      <c r="O785" s="63" t="s">
        <v>681</v>
      </c>
      <c r="P785" s="63" t="s">
        <v>766</v>
      </c>
      <c r="Q785" s="62"/>
      <c r="R785" s="62"/>
      <c r="S785" s="62"/>
      <c r="T785" s="62"/>
      <c r="U785" s="62"/>
      <c r="V785" s="62"/>
      <c r="W785" s="62"/>
      <c r="X785" s="63" t="s">
        <v>766</v>
      </c>
      <c r="Y785" s="62"/>
      <c r="Z785" s="62"/>
      <c r="AA785" s="62"/>
      <c r="AB785" s="60"/>
    </row>
    <row r="786" spans="1:28" ht="15" customHeight="1" x14ac:dyDescent="0.25">
      <c r="A786" s="58">
        <v>776</v>
      </c>
      <c r="B786" s="66" t="s">
        <v>4211</v>
      </c>
      <c r="C786" s="67" t="s">
        <v>4212</v>
      </c>
      <c r="D786" s="59" t="s">
        <v>4213</v>
      </c>
      <c r="E786" s="66" t="s">
        <v>4211</v>
      </c>
      <c r="F786" s="60" t="s">
        <v>4214</v>
      </c>
      <c r="G786" s="62"/>
      <c r="H786" s="61">
        <v>2005</v>
      </c>
      <c r="I786" s="60" t="s">
        <v>689</v>
      </c>
      <c r="J786" s="60" t="s">
        <v>1102</v>
      </c>
      <c r="K786" s="60">
        <v>75</v>
      </c>
      <c r="L786" s="62"/>
      <c r="M786" s="60">
        <v>1</v>
      </c>
      <c r="N786" s="60">
        <v>1</v>
      </c>
      <c r="O786" s="63" t="s">
        <v>681</v>
      </c>
      <c r="P786" s="63" t="s">
        <v>700</v>
      </c>
      <c r="Q786" s="62"/>
      <c r="R786" s="62"/>
      <c r="S786" s="62"/>
      <c r="T786" s="62"/>
      <c r="U786" s="62"/>
      <c r="V786" s="62"/>
      <c r="W786" s="62"/>
      <c r="X786" s="63" t="s">
        <v>700</v>
      </c>
      <c r="Y786" s="62"/>
      <c r="Z786" s="62"/>
      <c r="AA786" s="62"/>
      <c r="AB786" s="60"/>
    </row>
    <row r="787" spans="1:28" ht="15" customHeight="1" x14ac:dyDescent="0.25">
      <c r="A787" s="58">
        <v>777</v>
      </c>
      <c r="B787" s="66" t="s">
        <v>4215</v>
      </c>
      <c r="C787" s="67" t="s">
        <v>4216</v>
      </c>
      <c r="D787" s="59" t="s">
        <v>4217</v>
      </c>
      <c r="E787" s="66" t="s">
        <v>4215</v>
      </c>
      <c r="F787" s="60" t="s">
        <v>4218</v>
      </c>
      <c r="G787" s="62"/>
      <c r="H787" s="61">
        <v>2005</v>
      </c>
      <c r="I787" s="60" t="s">
        <v>689</v>
      </c>
      <c r="J787" s="60" t="s">
        <v>699</v>
      </c>
      <c r="K787" s="60">
        <v>250</v>
      </c>
      <c r="L787" s="62"/>
      <c r="M787" s="60">
        <v>1</v>
      </c>
      <c r="N787" s="60">
        <v>1</v>
      </c>
      <c r="O787" s="63" t="s">
        <v>681</v>
      </c>
      <c r="P787" s="63" t="s">
        <v>980</v>
      </c>
      <c r="Q787" s="62"/>
      <c r="R787" s="62"/>
      <c r="S787" s="62"/>
      <c r="T787" s="62"/>
      <c r="U787" s="62"/>
      <c r="V787" s="62"/>
      <c r="W787" s="62"/>
      <c r="X787" s="63" t="s">
        <v>980</v>
      </c>
      <c r="Y787" s="62"/>
      <c r="Z787" s="62"/>
      <c r="AA787" s="62"/>
      <c r="AB787" s="60"/>
    </row>
    <row r="788" spans="1:28" ht="15" customHeight="1" x14ac:dyDescent="0.25">
      <c r="A788" s="58">
        <v>778</v>
      </c>
      <c r="B788" s="66" t="s">
        <v>4219</v>
      </c>
      <c r="C788" s="67" t="s">
        <v>4220</v>
      </c>
      <c r="D788" s="59" t="s">
        <v>4221</v>
      </c>
      <c r="E788" s="66" t="s">
        <v>4219</v>
      </c>
      <c r="F788" s="60" t="s">
        <v>4222</v>
      </c>
      <c r="G788" s="62"/>
      <c r="H788" s="61">
        <v>2014</v>
      </c>
      <c r="I788" s="60" t="s">
        <v>689</v>
      </c>
      <c r="J788" s="60" t="s">
        <v>687</v>
      </c>
      <c r="K788" s="60">
        <v>25</v>
      </c>
      <c r="L788" s="62"/>
      <c r="M788" s="60">
        <v>1</v>
      </c>
      <c r="N788" s="60">
        <v>1</v>
      </c>
      <c r="O788" s="63" t="s">
        <v>681</v>
      </c>
      <c r="P788" s="63" t="s">
        <v>4223</v>
      </c>
      <c r="Q788" s="63" t="s">
        <v>4224</v>
      </c>
      <c r="R788" s="62"/>
      <c r="S788" s="62"/>
      <c r="T788" s="62"/>
      <c r="U788" s="62"/>
      <c r="V788" s="62"/>
      <c r="W788" s="62"/>
      <c r="X788" s="63" t="s">
        <v>4223</v>
      </c>
      <c r="Y788" s="62"/>
      <c r="Z788" s="62"/>
      <c r="AA788" s="62"/>
      <c r="AB788" s="60"/>
    </row>
    <row r="789" spans="1:28" ht="15" customHeight="1" x14ac:dyDescent="0.25">
      <c r="A789" s="58">
        <v>779</v>
      </c>
      <c r="B789" s="66" t="s">
        <v>4225</v>
      </c>
      <c r="C789" s="67" t="s">
        <v>4226</v>
      </c>
      <c r="D789" s="59" t="s">
        <v>4227</v>
      </c>
      <c r="E789" s="66" t="s">
        <v>4225</v>
      </c>
      <c r="F789" s="60" t="s">
        <v>4228</v>
      </c>
      <c r="G789" s="62"/>
      <c r="H789" s="61">
        <v>2014</v>
      </c>
      <c r="I789" s="60" t="s">
        <v>689</v>
      </c>
      <c r="J789" s="60" t="s">
        <v>687</v>
      </c>
      <c r="K789" s="60">
        <v>50</v>
      </c>
      <c r="L789" s="62"/>
      <c r="M789" s="60">
        <v>1</v>
      </c>
      <c r="N789" s="60">
        <v>1</v>
      </c>
      <c r="O789" s="63" t="s">
        <v>681</v>
      </c>
      <c r="P789" s="63" t="s">
        <v>3176</v>
      </c>
      <c r="Q789" s="63" t="s">
        <v>4229</v>
      </c>
      <c r="R789" s="62"/>
      <c r="S789" s="62"/>
      <c r="T789" s="62"/>
      <c r="U789" s="62"/>
      <c r="V789" s="62"/>
      <c r="W789" s="62"/>
      <c r="X789" s="63" t="s">
        <v>3176</v>
      </c>
      <c r="Y789" s="62"/>
      <c r="Z789" s="62"/>
      <c r="AA789" s="62"/>
      <c r="AB789" s="60"/>
    </row>
    <row r="790" spans="1:28" ht="15" customHeight="1" x14ac:dyDescent="0.25">
      <c r="A790" s="58">
        <v>780</v>
      </c>
      <c r="B790" s="66" t="s">
        <v>4230</v>
      </c>
      <c r="C790" s="67" t="s">
        <v>4231</v>
      </c>
      <c r="D790" s="59" t="s">
        <v>4232</v>
      </c>
      <c r="E790" s="66" t="s">
        <v>4230</v>
      </c>
      <c r="F790" s="60" t="s">
        <v>4233</v>
      </c>
      <c r="G790" s="62"/>
      <c r="H790" s="61">
        <v>1999</v>
      </c>
      <c r="I790" s="60" t="s">
        <v>689</v>
      </c>
      <c r="J790" s="60" t="s">
        <v>687</v>
      </c>
      <c r="K790" s="60">
        <v>100</v>
      </c>
      <c r="L790" s="62"/>
      <c r="M790" s="60">
        <v>1</v>
      </c>
      <c r="N790" s="60">
        <v>1</v>
      </c>
      <c r="O790" s="63" t="s">
        <v>681</v>
      </c>
      <c r="P790" s="63" t="s">
        <v>912</v>
      </c>
      <c r="Q790" s="62"/>
      <c r="R790" s="62"/>
      <c r="S790" s="62"/>
      <c r="T790" s="62"/>
      <c r="U790" s="62"/>
      <c r="V790" s="62"/>
      <c r="W790" s="62"/>
      <c r="X790" s="63" t="s">
        <v>912</v>
      </c>
      <c r="Y790" s="62"/>
      <c r="Z790" s="62"/>
      <c r="AA790" s="62"/>
      <c r="AB790" s="60"/>
    </row>
    <row r="791" spans="1:28" ht="15" customHeight="1" x14ac:dyDescent="0.25">
      <c r="A791" s="58">
        <v>781</v>
      </c>
      <c r="B791" s="66" t="s">
        <v>4234</v>
      </c>
      <c r="C791" s="67" t="s">
        <v>4235</v>
      </c>
      <c r="D791" s="59" t="s">
        <v>4236</v>
      </c>
      <c r="E791" s="66" t="s">
        <v>4234</v>
      </c>
      <c r="F791" s="60" t="s">
        <v>4237</v>
      </c>
      <c r="G791" s="62"/>
      <c r="H791" s="61">
        <v>2000</v>
      </c>
      <c r="I791" s="60" t="s">
        <v>689</v>
      </c>
      <c r="J791" s="60" t="s">
        <v>1283</v>
      </c>
      <c r="K791" s="60">
        <v>400</v>
      </c>
      <c r="L791" s="62"/>
      <c r="M791" s="60">
        <v>1</v>
      </c>
      <c r="N791" s="60">
        <v>1</v>
      </c>
      <c r="O791" s="63" t="s">
        <v>681</v>
      </c>
      <c r="P791" s="63" t="s">
        <v>1038</v>
      </c>
      <c r="Q791" s="62"/>
      <c r="R791" s="62"/>
      <c r="S791" s="62"/>
      <c r="T791" s="62"/>
      <c r="U791" s="62"/>
      <c r="V791" s="62"/>
      <c r="W791" s="62"/>
      <c r="X791" s="63" t="s">
        <v>1853</v>
      </c>
      <c r="Y791" s="62"/>
      <c r="Z791" s="62"/>
      <c r="AA791" s="62"/>
      <c r="AB791" s="63" t="s">
        <v>1854</v>
      </c>
    </row>
    <row r="792" spans="1:28" ht="15" customHeight="1" x14ac:dyDescent="0.25">
      <c r="A792" s="58">
        <v>782</v>
      </c>
      <c r="B792" s="66" t="s">
        <v>4238</v>
      </c>
      <c r="C792" s="67" t="s">
        <v>4239</v>
      </c>
      <c r="D792" s="59" t="s">
        <v>4240</v>
      </c>
      <c r="E792" s="66" t="s">
        <v>4238</v>
      </c>
      <c r="F792" s="60" t="s">
        <v>4241</v>
      </c>
      <c r="G792" s="62"/>
      <c r="H792" s="61">
        <v>2003</v>
      </c>
      <c r="I792" s="60" t="s">
        <v>1303</v>
      </c>
      <c r="J792" s="60" t="s">
        <v>688</v>
      </c>
      <c r="K792" s="60">
        <v>75</v>
      </c>
      <c r="L792" s="62"/>
      <c r="M792" s="60">
        <v>1</v>
      </c>
      <c r="N792" s="60">
        <v>1</v>
      </c>
      <c r="O792" s="63" t="s">
        <v>681</v>
      </c>
      <c r="P792" s="63" t="s">
        <v>700</v>
      </c>
      <c r="Q792" s="62"/>
      <c r="R792" s="62"/>
      <c r="S792" s="62"/>
      <c r="T792" s="62"/>
      <c r="U792" s="62"/>
      <c r="V792" s="62"/>
      <c r="W792" s="62"/>
      <c r="X792" s="63" t="s">
        <v>700</v>
      </c>
      <c r="Y792" s="62"/>
      <c r="Z792" s="62"/>
      <c r="AA792" s="62"/>
      <c r="AB792" s="60"/>
    </row>
    <row r="793" spans="1:28" ht="15" customHeight="1" x14ac:dyDescent="0.25">
      <c r="A793" s="58">
        <v>783</v>
      </c>
      <c r="B793" s="66" t="s">
        <v>4242</v>
      </c>
      <c r="C793" s="67" t="s">
        <v>4243</v>
      </c>
      <c r="D793" s="59" t="s">
        <v>4244</v>
      </c>
      <c r="E793" s="66" t="s">
        <v>4242</v>
      </c>
      <c r="F793" s="60" t="s">
        <v>4245</v>
      </c>
      <c r="G793" s="62"/>
      <c r="H793" s="61">
        <v>2005</v>
      </c>
      <c r="I793" s="60" t="s">
        <v>689</v>
      </c>
      <c r="J793" s="60" t="s">
        <v>1283</v>
      </c>
      <c r="K793" s="60">
        <v>400</v>
      </c>
      <c r="L793" s="62"/>
      <c r="M793" s="60">
        <v>1</v>
      </c>
      <c r="N793" s="60">
        <v>1</v>
      </c>
      <c r="O793" s="63" t="s">
        <v>681</v>
      </c>
      <c r="P793" s="63" t="s">
        <v>1038</v>
      </c>
      <c r="Q793" s="62"/>
      <c r="R793" s="62"/>
      <c r="S793" s="62"/>
      <c r="T793" s="62"/>
      <c r="U793" s="62"/>
      <c r="V793" s="62"/>
      <c r="W793" s="62"/>
      <c r="X793" s="63" t="s">
        <v>4046</v>
      </c>
      <c r="Y793" s="63" t="s">
        <v>4047</v>
      </c>
      <c r="Z793" s="62"/>
      <c r="AA793" s="62"/>
      <c r="AB793" s="60"/>
    </row>
    <row r="794" spans="1:28" ht="15" customHeight="1" x14ac:dyDescent="0.25">
      <c r="A794" s="58">
        <v>784</v>
      </c>
      <c r="B794" s="66" t="s">
        <v>4246</v>
      </c>
      <c r="C794" s="67" t="s">
        <v>4247</v>
      </c>
      <c r="D794" s="59" t="s">
        <v>4248</v>
      </c>
      <c r="E794" s="66" t="s">
        <v>4246</v>
      </c>
      <c r="F794" s="60" t="s">
        <v>4249</v>
      </c>
      <c r="G794" s="62"/>
      <c r="H794" s="61">
        <v>2000</v>
      </c>
      <c r="I794" s="60" t="s">
        <v>1303</v>
      </c>
      <c r="J794" s="60" t="s">
        <v>688</v>
      </c>
      <c r="K794" s="60">
        <v>75</v>
      </c>
      <c r="L794" s="62"/>
      <c r="M794" s="60">
        <v>1</v>
      </c>
      <c r="N794" s="60">
        <v>1</v>
      </c>
      <c r="O794" s="63" t="s">
        <v>681</v>
      </c>
      <c r="P794" s="63" t="s">
        <v>700</v>
      </c>
      <c r="Q794" s="62"/>
      <c r="R794" s="62"/>
      <c r="S794" s="62"/>
      <c r="T794" s="62"/>
      <c r="U794" s="62"/>
      <c r="V794" s="62"/>
      <c r="W794" s="62"/>
      <c r="X794" s="63" t="s">
        <v>2317</v>
      </c>
      <c r="Y794" s="62"/>
      <c r="Z794" s="62"/>
      <c r="AA794" s="62"/>
      <c r="AB794" s="63" t="s">
        <v>2318</v>
      </c>
    </row>
    <row r="795" spans="1:28" ht="15" customHeight="1" x14ac:dyDescent="0.25">
      <c r="A795" s="58">
        <v>785</v>
      </c>
      <c r="B795" s="66" t="s">
        <v>4250</v>
      </c>
      <c r="C795" s="67" t="s">
        <v>4251</v>
      </c>
      <c r="D795" s="59" t="s">
        <v>4252</v>
      </c>
      <c r="E795" s="66" t="s">
        <v>4250</v>
      </c>
      <c r="F795" s="60" t="s">
        <v>4253</v>
      </c>
      <c r="G795" s="62"/>
      <c r="H795" s="61">
        <v>1996</v>
      </c>
      <c r="I795" s="60" t="s">
        <v>1303</v>
      </c>
      <c r="J795" s="60" t="s">
        <v>688</v>
      </c>
      <c r="K795" s="60">
        <v>400</v>
      </c>
      <c r="L795" s="62"/>
      <c r="M795" s="60">
        <v>1</v>
      </c>
      <c r="N795" s="60">
        <v>1</v>
      </c>
      <c r="O795" s="63" t="s">
        <v>681</v>
      </c>
      <c r="P795" s="63" t="s">
        <v>1038</v>
      </c>
      <c r="Q795" s="62"/>
      <c r="R795" s="62"/>
      <c r="S795" s="62"/>
      <c r="T795" s="62"/>
      <c r="U795" s="62"/>
      <c r="V795" s="62"/>
      <c r="W795" s="62"/>
      <c r="X795" s="63" t="s">
        <v>1929</v>
      </c>
      <c r="Y795" s="63" t="s">
        <v>1873</v>
      </c>
      <c r="Z795" s="62"/>
      <c r="AA795" s="62"/>
      <c r="AB795" s="60"/>
    </row>
    <row r="796" spans="1:28" ht="15" customHeight="1" x14ac:dyDescent="0.25">
      <c r="A796" s="58">
        <v>786</v>
      </c>
      <c r="B796" s="66" t="s">
        <v>4254</v>
      </c>
      <c r="C796" s="67" t="s">
        <v>4255</v>
      </c>
      <c r="D796" s="59" t="s">
        <v>4256</v>
      </c>
      <c r="E796" s="66" t="s">
        <v>4254</v>
      </c>
      <c r="F796" s="60" t="s">
        <v>4257</v>
      </c>
      <c r="G796" s="62"/>
      <c r="H796" s="61">
        <v>2016</v>
      </c>
      <c r="I796" s="60" t="s">
        <v>1303</v>
      </c>
      <c r="J796" s="60" t="s">
        <v>688</v>
      </c>
      <c r="K796" s="60">
        <v>50</v>
      </c>
      <c r="L796" s="62"/>
      <c r="M796" s="60">
        <v>1</v>
      </c>
      <c r="N796" s="60">
        <v>1</v>
      </c>
      <c r="O796" s="63" t="s">
        <v>681</v>
      </c>
      <c r="P796" s="63" t="s">
        <v>1460</v>
      </c>
      <c r="Q796" s="63" t="s">
        <v>4258</v>
      </c>
      <c r="R796" s="62"/>
      <c r="S796" s="62"/>
      <c r="T796" s="62"/>
      <c r="U796" s="62"/>
      <c r="V796" s="62"/>
      <c r="W796" s="62"/>
      <c r="X796" s="63" t="s">
        <v>1460</v>
      </c>
      <c r="Y796" s="62"/>
      <c r="Z796" s="62"/>
      <c r="AA796" s="62"/>
      <c r="AB796" s="60"/>
    </row>
    <row r="797" spans="1:28" ht="15" customHeight="1" x14ac:dyDescent="0.25">
      <c r="A797" s="58">
        <v>787</v>
      </c>
      <c r="B797" s="66" t="s">
        <v>4259</v>
      </c>
      <c r="C797" s="67" t="s">
        <v>4260</v>
      </c>
      <c r="D797" s="59" t="s">
        <v>4261</v>
      </c>
      <c r="E797" s="66" t="s">
        <v>4259</v>
      </c>
      <c r="F797" s="60" t="s">
        <v>4262</v>
      </c>
      <c r="G797" s="62"/>
      <c r="H797" s="61">
        <v>1998</v>
      </c>
      <c r="I797" s="60" t="s">
        <v>689</v>
      </c>
      <c r="J797" s="60" t="s">
        <v>1260</v>
      </c>
      <c r="K797" s="60">
        <v>320</v>
      </c>
      <c r="L797" s="62"/>
      <c r="M797" s="60">
        <v>1</v>
      </c>
      <c r="N797" s="60">
        <v>1</v>
      </c>
      <c r="O797" s="63" t="s">
        <v>681</v>
      </c>
      <c r="P797" s="63" t="s">
        <v>4263</v>
      </c>
      <c r="Q797" s="62"/>
      <c r="R797" s="62"/>
      <c r="S797" s="62"/>
      <c r="T797" s="62"/>
      <c r="U797" s="62"/>
      <c r="V797" s="62"/>
      <c r="W797" s="62"/>
      <c r="X797" s="63" t="s">
        <v>4263</v>
      </c>
      <c r="Y797" s="62"/>
      <c r="Z797" s="62"/>
      <c r="AA797" s="62"/>
      <c r="AB797" s="60"/>
    </row>
    <row r="798" spans="1:28" ht="15" customHeight="1" x14ac:dyDescent="0.25">
      <c r="A798" s="58">
        <v>788</v>
      </c>
      <c r="B798" s="66" t="s">
        <v>4264</v>
      </c>
      <c r="C798" s="67" t="s">
        <v>4265</v>
      </c>
      <c r="D798" s="59" t="s">
        <v>4266</v>
      </c>
      <c r="E798" s="66" t="s">
        <v>4264</v>
      </c>
      <c r="F798" s="60" t="s">
        <v>4267</v>
      </c>
      <c r="G798" s="62"/>
      <c r="H798" s="61">
        <v>2009</v>
      </c>
      <c r="I798" s="60" t="s">
        <v>689</v>
      </c>
      <c r="J798" s="60" t="s">
        <v>684</v>
      </c>
      <c r="K798" s="60">
        <v>50</v>
      </c>
      <c r="L798" s="62"/>
      <c r="M798" s="60">
        <v>1</v>
      </c>
      <c r="N798" s="60">
        <v>1</v>
      </c>
      <c r="O798" s="63" t="s">
        <v>681</v>
      </c>
      <c r="P798" s="63" t="s">
        <v>4268</v>
      </c>
      <c r="Q798" s="62"/>
      <c r="R798" s="62"/>
      <c r="S798" s="62"/>
      <c r="T798" s="62"/>
      <c r="U798" s="62"/>
      <c r="V798" s="62"/>
      <c r="W798" s="62"/>
      <c r="X798" s="63" t="s">
        <v>4268</v>
      </c>
      <c r="Y798" s="62"/>
      <c r="Z798" s="62"/>
      <c r="AA798" s="62"/>
      <c r="AB798" s="60"/>
    </row>
    <row r="799" spans="1:28" ht="15" customHeight="1" x14ac:dyDescent="0.25">
      <c r="A799" s="58">
        <v>789</v>
      </c>
      <c r="B799" s="66" t="s">
        <v>4269</v>
      </c>
      <c r="C799" s="67" t="s">
        <v>4270</v>
      </c>
      <c r="D799" s="59" t="s">
        <v>4271</v>
      </c>
      <c r="E799" s="66" t="s">
        <v>4269</v>
      </c>
      <c r="F799" s="60" t="s">
        <v>4272</v>
      </c>
      <c r="G799" s="62"/>
      <c r="H799" s="61">
        <v>2000</v>
      </c>
      <c r="I799" s="60" t="s">
        <v>689</v>
      </c>
      <c r="J799" s="60" t="s">
        <v>684</v>
      </c>
      <c r="K799" s="60">
        <v>400</v>
      </c>
      <c r="L799" s="62"/>
      <c r="M799" s="60">
        <v>1</v>
      </c>
      <c r="N799" s="60">
        <v>1</v>
      </c>
      <c r="O799" s="63" t="s">
        <v>681</v>
      </c>
      <c r="P799" s="63" t="s">
        <v>1038</v>
      </c>
      <c r="Q799" s="62"/>
      <c r="R799" s="62"/>
      <c r="S799" s="62"/>
      <c r="T799" s="62"/>
      <c r="U799" s="62"/>
      <c r="V799" s="62"/>
      <c r="W799" s="62"/>
      <c r="X799" s="63" t="s">
        <v>3918</v>
      </c>
      <c r="Y799" s="62"/>
      <c r="Z799" s="62"/>
      <c r="AA799" s="62"/>
      <c r="AB799" s="63" t="s">
        <v>3919</v>
      </c>
    </row>
    <row r="800" spans="1:28" ht="15" customHeight="1" x14ac:dyDescent="0.25">
      <c r="A800" s="58">
        <v>790</v>
      </c>
      <c r="B800" s="66" t="s">
        <v>558</v>
      </c>
      <c r="C800" s="67" t="s">
        <v>4273</v>
      </c>
      <c r="D800" s="59" t="s">
        <v>4274</v>
      </c>
      <c r="E800" s="66" t="s">
        <v>558</v>
      </c>
      <c r="F800" s="60" t="s">
        <v>4275</v>
      </c>
      <c r="G800" s="62"/>
      <c r="H800" s="61">
        <v>2004</v>
      </c>
      <c r="I800" s="60" t="s">
        <v>689</v>
      </c>
      <c r="J800" s="60" t="s">
        <v>699</v>
      </c>
      <c r="K800" s="60">
        <v>100</v>
      </c>
      <c r="L800" s="62"/>
      <c r="M800" s="60">
        <v>1</v>
      </c>
      <c r="N800" s="60">
        <v>1</v>
      </c>
      <c r="O800" s="63" t="s">
        <v>681</v>
      </c>
      <c r="P800" s="63" t="s">
        <v>912</v>
      </c>
      <c r="Q800" s="62"/>
      <c r="R800" s="62"/>
      <c r="S800" s="62"/>
      <c r="T800" s="62"/>
      <c r="U800" s="62"/>
      <c r="V800" s="62"/>
      <c r="W800" s="62"/>
      <c r="X800" s="63" t="s">
        <v>912</v>
      </c>
      <c r="Y800" s="62"/>
      <c r="Z800" s="62"/>
      <c r="AA800" s="62"/>
      <c r="AB800" s="60"/>
    </row>
    <row r="801" spans="1:28" ht="15" customHeight="1" x14ac:dyDescent="0.25">
      <c r="A801" s="58">
        <v>791</v>
      </c>
      <c r="B801" s="66" t="s">
        <v>4276</v>
      </c>
      <c r="C801" s="67" t="s">
        <v>4277</v>
      </c>
      <c r="D801" s="59" t="s">
        <v>4278</v>
      </c>
      <c r="E801" s="66" t="s">
        <v>4276</v>
      </c>
      <c r="F801" s="60" t="s">
        <v>4279</v>
      </c>
      <c r="G801" s="62"/>
      <c r="H801" s="61">
        <v>1999</v>
      </c>
      <c r="I801" s="60" t="s">
        <v>1303</v>
      </c>
      <c r="J801" s="60" t="s">
        <v>684</v>
      </c>
      <c r="K801" s="60">
        <v>160</v>
      </c>
      <c r="L801" s="62"/>
      <c r="M801" s="60">
        <v>1</v>
      </c>
      <c r="N801" s="60">
        <v>1</v>
      </c>
      <c r="O801" s="63" t="s">
        <v>681</v>
      </c>
      <c r="P801" s="63" t="s">
        <v>1228</v>
      </c>
      <c r="Q801" s="62"/>
      <c r="R801" s="62"/>
      <c r="S801" s="62"/>
      <c r="T801" s="62"/>
      <c r="U801" s="62"/>
      <c r="V801" s="62"/>
      <c r="W801" s="62"/>
      <c r="X801" s="63" t="s">
        <v>1228</v>
      </c>
      <c r="Y801" s="62"/>
      <c r="Z801" s="62"/>
      <c r="AA801" s="62"/>
      <c r="AB801" s="60"/>
    </row>
    <row r="802" spans="1:28" ht="15" customHeight="1" x14ac:dyDescent="0.25">
      <c r="A802" s="58">
        <v>792</v>
      </c>
      <c r="B802" s="66" t="s">
        <v>4280</v>
      </c>
      <c r="C802" s="67" t="s">
        <v>4281</v>
      </c>
      <c r="D802" s="59" t="s">
        <v>4282</v>
      </c>
      <c r="E802" s="66" t="s">
        <v>4280</v>
      </c>
      <c r="F802" s="60" t="s">
        <v>4283</v>
      </c>
      <c r="G802" s="62"/>
      <c r="H802" s="61">
        <v>1998</v>
      </c>
      <c r="I802" s="60" t="s">
        <v>1303</v>
      </c>
      <c r="J802" s="60" t="s">
        <v>1260</v>
      </c>
      <c r="K802" s="60">
        <v>250</v>
      </c>
      <c r="L802" s="62"/>
      <c r="M802" s="60">
        <v>1</v>
      </c>
      <c r="N802" s="60">
        <v>1</v>
      </c>
      <c r="O802" s="63" t="s">
        <v>681</v>
      </c>
      <c r="P802" s="63" t="s">
        <v>980</v>
      </c>
      <c r="Q802" s="62"/>
      <c r="R802" s="62"/>
      <c r="S802" s="62"/>
      <c r="T802" s="62"/>
      <c r="U802" s="62"/>
      <c r="V802" s="62"/>
      <c r="W802" s="62"/>
      <c r="X802" s="63" t="s">
        <v>980</v>
      </c>
      <c r="Y802" s="62"/>
      <c r="Z802" s="62"/>
      <c r="AA802" s="62"/>
      <c r="AB802" s="60"/>
    </row>
    <row r="803" spans="1:28" ht="15" customHeight="1" x14ac:dyDescent="0.25">
      <c r="A803" s="58">
        <v>793</v>
      </c>
      <c r="B803" s="66" t="s">
        <v>4284</v>
      </c>
      <c r="C803" s="67" t="s">
        <v>4285</v>
      </c>
      <c r="D803" s="59" t="s">
        <v>4286</v>
      </c>
      <c r="E803" s="66" t="s">
        <v>4284</v>
      </c>
      <c r="F803" s="60" t="s">
        <v>4287</v>
      </c>
      <c r="G803" s="62"/>
      <c r="H803" s="61">
        <v>2003</v>
      </c>
      <c r="I803" s="60" t="s">
        <v>1296</v>
      </c>
      <c r="J803" s="60" t="s">
        <v>684</v>
      </c>
      <c r="K803" s="60">
        <v>320</v>
      </c>
      <c r="L803" s="62"/>
      <c r="M803" s="60">
        <v>1</v>
      </c>
      <c r="N803" s="60">
        <v>1</v>
      </c>
      <c r="O803" s="63" t="s">
        <v>681</v>
      </c>
      <c r="P803" s="63" t="s">
        <v>970</v>
      </c>
      <c r="Q803" s="62"/>
      <c r="R803" s="62"/>
      <c r="S803" s="62"/>
      <c r="T803" s="62"/>
      <c r="U803" s="62"/>
      <c r="V803" s="62"/>
      <c r="W803" s="62"/>
      <c r="X803" s="63" t="s">
        <v>2505</v>
      </c>
      <c r="Y803" s="62"/>
      <c r="Z803" s="62"/>
      <c r="AA803" s="62"/>
      <c r="AB803" s="63" t="s">
        <v>2506</v>
      </c>
    </row>
    <row r="804" spans="1:28" ht="15" customHeight="1" x14ac:dyDescent="0.25">
      <c r="A804" s="58">
        <v>794</v>
      </c>
      <c r="B804" s="66" t="s">
        <v>4288</v>
      </c>
      <c r="C804" s="67" t="s">
        <v>4289</v>
      </c>
      <c r="D804" s="59" t="s">
        <v>4290</v>
      </c>
      <c r="E804" s="66" t="s">
        <v>4288</v>
      </c>
      <c r="F804" s="60" t="s">
        <v>4291</v>
      </c>
      <c r="G804" s="62"/>
      <c r="H804" s="61">
        <v>2003</v>
      </c>
      <c r="I804" s="60" t="s">
        <v>1296</v>
      </c>
      <c r="J804" s="60" t="s">
        <v>684</v>
      </c>
      <c r="K804" s="60">
        <v>75</v>
      </c>
      <c r="L804" s="62"/>
      <c r="M804" s="60">
        <v>1</v>
      </c>
      <c r="N804" s="60">
        <v>1</v>
      </c>
      <c r="O804" s="63" t="s">
        <v>681</v>
      </c>
      <c r="P804" s="63" t="s">
        <v>700</v>
      </c>
      <c r="Q804" s="62"/>
      <c r="R804" s="62"/>
      <c r="S804" s="62"/>
      <c r="T804" s="62"/>
      <c r="U804" s="62"/>
      <c r="V804" s="62"/>
      <c r="W804" s="62"/>
      <c r="X804" s="63" t="s">
        <v>700</v>
      </c>
      <c r="Y804" s="62"/>
      <c r="Z804" s="62"/>
      <c r="AA804" s="62"/>
      <c r="AB804" s="60"/>
    </row>
    <row r="805" spans="1:28" ht="15" customHeight="1" x14ac:dyDescent="0.25">
      <c r="A805" s="58">
        <v>795</v>
      </c>
      <c r="B805" s="66" t="s">
        <v>4292</v>
      </c>
      <c r="C805" s="67" t="s">
        <v>4293</v>
      </c>
      <c r="D805" s="59" t="s">
        <v>4294</v>
      </c>
      <c r="E805" s="66" t="s">
        <v>4292</v>
      </c>
      <c r="F805" s="60" t="s">
        <v>4295</v>
      </c>
      <c r="G805" s="62"/>
      <c r="H805" s="61">
        <v>2000</v>
      </c>
      <c r="I805" s="60" t="s">
        <v>1296</v>
      </c>
      <c r="J805" s="60" t="s">
        <v>684</v>
      </c>
      <c r="K805" s="60">
        <v>100</v>
      </c>
      <c r="L805" s="62"/>
      <c r="M805" s="60">
        <v>1</v>
      </c>
      <c r="N805" s="60">
        <v>1</v>
      </c>
      <c r="O805" s="63" t="s">
        <v>681</v>
      </c>
      <c r="P805" s="63" t="s">
        <v>912</v>
      </c>
      <c r="Q805" s="62"/>
      <c r="R805" s="62"/>
      <c r="S805" s="62"/>
      <c r="T805" s="62"/>
      <c r="U805" s="62"/>
      <c r="V805" s="62"/>
      <c r="W805" s="62"/>
      <c r="X805" s="63" t="s">
        <v>921</v>
      </c>
      <c r="Y805" s="62"/>
      <c r="Z805" s="62"/>
      <c r="AA805" s="62"/>
      <c r="AB805" s="63" t="s">
        <v>922</v>
      </c>
    </row>
    <row r="806" spans="1:28" ht="15" customHeight="1" x14ac:dyDescent="0.25">
      <c r="A806" s="58">
        <v>796</v>
      </c>
      <c r="B806" s="66" t="s">
        <v>4296</v>
      </c>
      <c r="C806" s="67" t="s">
        <v>4297</v>
      </c>
      <c r="D806" s="59" t="s">
        <v>4298</v>
      </c>
      <c r="E806" s="66" t="s">
        <v>4296</v>
      </c>
      <c r="F806" s="60" t="s">
        <v>4299</v>
      </c>
      <c r="G806" s="62"/>
      <c r="H806" s="61">
        <v>2001</v>
      </c>
      <c r="I806" s="60" t="s">
        <v>1296</v>
      </c>
      <c r="J806" s="60" t="s">
        <v>684</v>
      </c>
      <c r="K806" s="60">
        <v>250</v>
      </c>
      <c r="L806" s="62"/>
      <c r="M806" s="60">
        <v>1</v>
      </c>
      <c r="N806" s="60">
        <v>1</v>
      </c>
      <c r="O806" s="63" t="s">
        <v>681</v>
      </c>
      <c r="P806" s="63" t="s">
        <v>980</v>
      </c>
      <c r="Q806" s="62"/>
      <c r="R806" s="62"/>
      <c r="S806" s="62"/>
      <c r="T806" s="62"/>
      <c r="U806" s="62"/>
      <c r="V806" s="62"/>
      <c r="W806" s="62"/>
      <c r="X806" s="63" t="s">
        <v>980</v>
      </c>
      <c r="Y806" s="62"/>
      <c r="Z806" s="62"/>
      <c r="AA806" s="62"/>
      <c r="AB806" s="60"/>
    </row>
    <row r="807" spans="1:28" ht="15" customHeight="1" x14ac:dyDescent="0.25">
      <c r="A807" s="58">
        <v>797</v>
      </c>
      <c r="B807" s="66" t="s">
        <v>4300</v>
      </c>
      <c r="C807" s="67" t="s">
        <v>4301</v>
      </c>
      <c r="D807" s="59" t="s">
        <v>4302</v>
      </c>
      <c r="E807" s="66" t="s">
        <v>4300</v>
      </c>
      <c r="F807" s="60" t="s">
        <v>4303</v>
      </c>
      <c r="G807" s="62"/>
      <c r="H807" s="61">
        <v>1997</v>
      </c>
      <c r="I807" s="60" t="s">
        <v>689</v>
      </c>
      <c r="J807" s="60" t="s">
        <v>1260</v>
      </c>
      <c r="K807" s="60">
        <v>50</v>
      </c>
      <c r="L807" s="62"/>
      <c r="M807" s="60">
        <v>1</v>
      </c>
      <c r="N807" s="60">
        <v>1</v>
      </c>
      <c r="O807" s="63" t="s">
        <v>681</v>
      </c>
      <c r="P807" s="63" t="s">
        <v>788</v>
      </c>
      <c r="Q807" s="62"/>
      <c r="R807" s="62"/>
      <c r="S807" s="62"/>
      <c r="T807" s="62"/>
      <c r="U807" s="62"/>
      <c r="V807" s="62"/>
      <c r="W807" s="62"/>
      <c r="X807" s="63" t="s">
        <v>788</v>
      </c>
      <c r="Y807" s="62"/>
      <c r="Z807" s="62"/>
      <c r="AA807" s="62"/>
      <c r="AB807" s="60"/>
    </row>
    <row r="808" spans="1:28" ht="15" customHeight="1" x14ac:dyDescent="0.25">
      <c r="A808" s="58">
        <v>798</v>
      </c>
      <c r="B808" s="66" t="s">
        <v>4304</v>
      </c>
      <c r="C808" s="67" t="s">
        <v>4305</v>
      </c>
      <c r="D808" s="59" t="s">
        <v>4306</v>
      </c>
      <c r="E808" s="66" t="s">
        <v>4304</v>
      </c>
      <c r="F808" s="60" t="s">
        <v>4307</v>
      </c>
      <c r="G808" s="62"/>
      <c r="H808" s="61">
        <v>2001</v>
      </c>
      <c r="I808" s="60" t="s">
        <v>689</v>
      </c>
      <c r="J808" s="60" t="s">
        <v>684</v>
      </c>
      <c r="K808" s="60">
        <v>50</v>
      </c>
      <c r="L808" s="62"/>
      <c r="M808" s="60">
        <v>1</v>
      </c>
      <c r="N808" s="60">
        <v>1</v>
      </c>
      <c r="O808" s="63" t="s">
        <v>681</v>
      </c>
      <c r="P808" s="63" t="s">
        <v>788</v>
      </c>
      <c r="Q808" s="62"/>
      <c r="R808" s="62"/>
      <c r="S808" s="62"/>
      <c r="T808" s="62"/>
      <c r="U808" s="62"/>
      <c r="V808" s="62"/>
      <c r="W808" s="62"/>
      <c r="X808" s="63" t="s">
        <v>788</v>
      </c>
      <c r="Y808" s="62"/>
      <c r="Z808" s="62"/>
      <c r="AA808" s="62"/>
      <c r="AB808" s="60"/>
    </row>
    <row r="809" spans="1:28" ht="15" customHeight="1" x14ac:dyDescent="0.25">
      <c r="A809" s="58">
        <v>799</v>
      </c>
      <c r="B809" s="66" t="s">
        <v>4308</v>
      </c>
      <c r="C809" s="67" t="s">
        <v>4309</v>
      </c>
      <c r="D809" s="59" t="s">
        <v>4310</v>
      </c>
      <c r="E809" s="66" t="s">
        <v>4308</v>
      </c>
      <c r="F809" s="60" t="s">
        <v>4311</v>
      </c>
      <c r="G809" s="62"/>
      <c r="H809" s="61">
        <v>1995</v>
      </c>
      <c r="I809" s="60" t="s">
        <v>689</v>
      </c>
      <c r="J809" s="60" t="s">
        <v>1245</v>
      </c>
      <c r="K809" s="60">
        <v>75</v>
      </c>
      <c r="L809" s="62"/>
      <c r="M809" s="60">
        <v>1</v>
      </c>
      <c r="N809" s="60">
        <v>1</v>
      </c>
      <c r="O809" s="63" t="s">
        <v>681</v>
      </c>
      <c r="P809" s="63" t="s">
        <v>700</v>
      </c>
      <c r="Q809" s="62"/>
      <c r="R809" s="62"/>
      <c r="S809" s="62"/>
      <c r="T809" s="62"/>
      <c r="U809" s="62"/>
      <c r="V809" s="62"/>
      <c r="W809" s="62"/>
      <c r="X809" s="63" t="s">
        <v>700</v>
      </c>
      <c r="Y809" s="62"/>
      <c r="Z809" s="62"/>
      <c r="AA809" s="62"/>
      <c r="AB809" s="60"/>
    </row>
    <row r="810" spans="1:28" ht="15" customHeight="1" x14ac:dyDescent="0.25">
      <c r="A810" s="58">
        <v>800</v>
      </c>
      <c r="B810" s="66" t="s">
        <v>4312</v>
      </c>
      <c r="C810" s="67" t="s">
        <v>4313</v>
      </c>
      <c r="D810" s="59" t="s">
        <v>4314</v>
      </c>
      <c r="E810" s="66" t="s">
        <v>4312</v>
      </c>
      <c r="F810" s="60" t="s">
        <v>4315</v>
      </c>
      <c r="G810" s="62"/>
      <c r="H810" s="61">
        <v>2010</v>
      </c>
      <c r="I810" s="60" t="s">
        <v>689</v>
      </c>
      <c r="J810" s="60" t="s">
        <v>1102</v>
      </c>
      <c r="K810" s="60" t="s">
        <v>2133</v>
      </c>
      <c r="L810" s="62"/>
      <c r="M810" s="60">
        <v>1</v>
      </c>
      <c r="N810" s="60">
        <v>1</v>
      </c>
      <c r="O810" s="63" t="s">
        <v>681</v>
      </c>
      <c r="P810" s="63" t="s">
        <v>4316</v>
      </c>
      <c r="Q810" s="62"/>
      <c r="R810" s="62"/>
      <c r="S810" s="62"/>
      <c r="T810" s="62"/>
      <c r="U810" s="62"/>
      <c r="V810" s="62"/>
      <c r="W810" s="62"/>
      <c r="X810" s="63" t="s">
        <v>4316</v>
      </c>
      <c r="Y810" s="62"/>
      <c r="Z810" s="62"/>
      <c r="AA810" s="62"/>
      <c r="AB810" s="60"/>
    </row>
    <row r="811" spans="1:28" ht="15" customHeight="1" x14ac:dyDescent="0.25">
      <c r="A811" s="58">
        <v>801</v>
      </c>
      <c r="B811" s="66" t="s">
        <v>4317</v>
      </c>
      <c r="C811" s="67" t="s">
        <v>4318</v>
      </c>
      <c r="D811" s="59" t="s">
        <v>4319</v>
      </c>
      <c r="E811" s="66" t="s">
        <v>4317</v>
      </c>
      <c r="F811" s="60" t="s">
        <v>4320</v>
      </c>
      <c r="G811" s="62"/>
      <c r="H811" s="61">
        <v>2004</v>
      </c>
      <c r="I811" s="60" t="s">
        <v>1303</v>
      </c>
      <c r="J811" s="60" t="s">
        <v>1260</v>
      </c>
      <c r="K811" s="60">
        <v>75</v>
      </c>
      <c r="L811" s="62"/>
      <c r="M811" s="60">
        <v>1</v>
      </c>
      <c r="N811" s="60">
        <v>1</v>
      </c>
      <c r="O811" s="63" t="s">
        <v>681</v>
      </c>
      <c r="P811" s="63" t="s">
        <v>700</v>
      </c>
      <c r="Q811" s="62"/>
      <c r="R811" s="62"/>
      <c r="S811" s="62"/>
      <c r="T811" s="62"/>
      <c r="U811" s="62"/>
      <c r="V811" s="62"/>
      <c r="W811" s="62"/>
      <c r="X811" s="63" t="s">
        <v>700</v>
      </c>
      <c r="Y811" s="62"/>
      <c r="Z811" s="62"/>
      <c r="AA811" s="62"/>
      <c r="AB811" s="60"/>
    </row>
    <row r="812" spans="1:28" ht="15" customHeight="1" x14ac:dyDescent="0.25">
      <c r="A812" s="58">
        <v>802</v>
      </c>
      <c r="B812" s="66" t="s">
        <v>4321</v>
      </c>
      <c r="C812" s="67" t="s">
        <v>4322</v>
      </c>
      <c r="D812" s="59" t="s">
        <v>4323</v>
      </c>
      <c r="E812" s="66" t="s">
        <v>4321</v>
      </c>
      <c r="F812" s="60" t="s">
        <v>4324</v>
      </c>
      <c r="G812" s="62"/>
      <c r="H812" s="61">
        <v>2015</v>
      </c>
      <c r="I812" s="62"/>
      <c r="J812" s="60" t="s">
        <v>684</v>
      </c>
      <c r="K812" s="60">
        <v>50</v>
      </c>
      <c r="L812" s="62"/>
      <c r="M812" s="60">
        <v>1</v>
      </c>
      <c r="N812" s="60">
        <v>1</v>
      </c>
      <c r="O812" s="63" t="s">
        <v>681</v>
      </c>
      <c r="P812" s="63" t="s">
        <v>1354</v>
      </c>
      <c r="Q812" s="63" t="s">
        <v>2434</v>
      </c>
      <c r="R812" s="62"/>
      <c r="S812" s="62"/>
      <c r="T812" s="62"/>
      <c r="U812" s="62"/>
      <c r="V812" s="62"/>
      <c r="W812" s="62"/>
      <c r="X812" s="63" t="s">
        <v>1354</v>
      </c>
      <c r="Y812" s="62"/>
      <c r="Z812" s="62"/>
      <c r="AA812" s="62"/>
      <c r="AB812" s="60"/>
    </row>
    <row r="813" spans="1:28" ht="15" customHeight="1" x14ac:dyDescent="0.25">
      <c r="A813" s="58">
        <v>803</v>
      </c>
      <c r="B813" s="66" t="s">
        <v>4325</v>
      </c>
      <c r="C813" s="67" t="s">
        <v>4326</v>
      </c>
      <c r="D813" s="59" t="s">
        <v>4327</v>
      </c>
      <c r="E813" s="66" t="s">
        <v>4325</v>
      </c>
      <c r="F813" s="60" t="s">
        <v>4328</v>
      </c>
      <c r="G813" s="62"/>
      <c r="H813" s="61">
        <v>2016</v>
      </c>
      <c r="I813" s="62"/>
      <c r="J813" s="60" t="s">
        <v>1411</v>
      </c>
      <c r="K813" s="60">
        <v>50</v>
      </c>
      <c r="L813" s="62"/>
      <c r="M813" s="60">
        <v>1</v>
      </c>
      <c r="N813" s="60">
        <v>1</v>
      </c>
      <c r="O813" s="63" t="s">
        <v>681</v>
      </c>
      <c r="P813" s="63" t="s">
        <v>1354</v>
      </c>
      <c r="Q813" s="63" t="s">
        <v>4329</v>
      </c>
      <c r="R813" s="62"/>
      <c r="S813" s="62"/>
      <c r="T813" s="62"/>
      <c r="U813" s="62"/>
      <c r="V813" s="62"/>
      <c r="W813" s="62"/>
      <c r="X813" s="63" t="s">
        <v>1354</v>
      </c>
      <c r="Y813" s="62"/>
      <c r="Z813" s="62"/>
      <c r="AA813" s="62"/>
      <c r="AB813" s="60"/>
    </row>
    <row r="814" spans="1:28" ht="15" customHeight="1" x14ac:dyDescent="0.25">
      <c r="A814" s="58">
        <v>804</v>
      </c>
      <c r="B814" s="66" t="s">
        <v>4330</v>
      </c>
      <c r="C814" s="67" t="s">
        <v>4331</v>
      </c>
      <c r="D814" s="59" t="s">
        <v>4332</v>
      </c>
      <c r="E814" s="66" t="s">
        <v>4330</v>
      </c>
      <c r="F814" s="60" t="s">
        <v>4333</v>
      </c>
      <c r="G814" s="62"/>
      <c r="H814" s="61">
        <v>1997</v>
      </c>
      <c r="I814" s="60" t="s">
        <v>1303</v>
      </c>
      <c r="J814" s="60" t="s">
        <v>1102</v>
      </c>
      <c r="K814" s="60">
        <v>250</v>
      </c>
      <c r="L814" s="62"/>
      <c r="M814" s="60">
        <v>1</v>
      </c>
      <c r="N814" s="60">
        <v>1</v>
      </c>
      <c r="O814" s="63" t="s">
        <v>681</v>
      </c>
      <c r="P814" s="63" t="s">
        <v>980</v>
      </c>
      <c r="Q814" s="62"/>
      <c r="R814" s="62"/>
      <c r="S814" s="62"/>
      <c r="T814" s="62"/>
      <c r="U814" s="62"/>
      <c r="V814" s="62"/>
      <c r="W814" s="62"/>
      <c r="X814" s="63" t="s">
        <v>980</v>
      </c>
      <c r="Y814" s="62"/>
      <c r="Z814" s="62"/>
      <c r="AA814" s="62"/>
      <c r="AB814" s="60"/>
    </row>
    <row r="815" spans="1:28" ht="15" customHeight="1" x14ac:dyDescent="0.25">
      <c r="A815" s="58">
        <v>805</v>
      </c>
      <c r="B815" s="66" t="s">
        <v>4334</v>
      </c>
      <c r="C815" s="67" t="s">
        <v>4335</v>
      </c>
      <c r="D815" s="59" t="s">
        <v>4336</v>
      </c>
      <c r="E815" s="66" t="s">
        <v>4334</v>
      </c>
      <c r="F815" s="60" t="s">
        <v>4337</v>
      </c>
      <c r="G815" s="62"/>
      <c r="H815" s="61">
        <v>2006</v>
      </c>
      <c r="I815" s="60" t="s">
        <v>1303</v>
      </c>
      <c r="J815" s="60" t="s">
        <v>699</v>
      </c>
      <c r="K815" s="60">
        <v>320</v>
      </c>
      <c r="L815" s="62"/>
      <c r="M815" s="60">
        <v>1</v>
      </c>
      <c r="N815" s="60">
        <v>1</v>
      </c>
      <c r="O815" s="63" t="s">
        <v>681</v>
      </c>
      <c r="P815" s="63" t="s">
        <v>970</v>
      </c>
      <c r="Q815" s="63" t="s">
        <v>4338</v>
      </c>
      <c r="R815" s="62"/>
      <c r="S815" s="62"/>
      <c r="T815" s="62"/>
      <c r="U815" s="62"/>
      <c r="V815" s="62"/>
      <c r="W815" s="62"/>
      <c r="X815" s="63" t="s">
        <v>2389</v>
      </c>
      <c r="Y815" s="62"/>
      <c r="Z815" s="62"/>
      <c r="AA815" s="62"/>
      <c r="AB815" s="63" t="s">
        <v>2390</v>
      </c>
    </row>
    <row r="816" spans="1:28" ht="15" customHeight="1" x14ac:dyDescent="0.25">
      <c r="A816" s="58">
        <v>806</v>
      </c>
      <c r="B816" s="66" t="s">
        <v>4339</v>
      </c>
      <c r="C816" s="67" t="s">
        <v>4340</v>
      </c>
      <c r="D816" s="59" t="s">
        <v>4341</v>
      </c>
      <c r="E816" s="66" t="s">
        <v>4339</v>
      </c>
      <c r="F816" s="60" t="s">
        <v>4342</v>
      </c>
      <c r="G816" s="62"/>
      <c r="H816" s="61">
        <v>2006</v>
      </c>
      <c r="I816" s="60" t="s">
        <v>689</v>
      </c>
      <c r="J816" s="60" t="s">
        <v>687</v>
      </c>
      <c r="K816" s="60" t="s">
        <v>2111</v>
      </c>
      <c r="L816" s="62"/>
      <c r="M816" s="60">
        <v>1</v>
      </c>
      <c r="N816" s="60">
        <v>1</v>
      </c>
      <c r="O816" s="63" t="s">
        <v>681</v>
      </c>
      <c r="P816" s="63" t="s">
        <v>700</v>
      </c>
      <c r="Q816" s="63" t="s">
        <v>4343</v>
      </c>
      <c r="R816" s="62"/>
      <c r="S816" s="62"/>
      <c r="T816" s="62"/>
      <c r="U816" s="62"/>
      <c r="V816" s="62"/>
      <c r="W816" s="62"/>
      <c r="X816" s="63" t="s">
        <v>700</v>
      </c>
      <c r="Y816" s="62"/>
      <c r="Z816" s="62"/>
      <c r="AA816" s="62"/>
      <c r="AB816" s="60"/>
    </row>
    <row r="817" spans="1:28" ht="15" customHeight="1" x14ac:dyDescent="0.25">
      <c r="A817" s="58">
        <v>807</v>
      </c>
      <c r="B817" s="66" t="s">
        <v>4344</v>
      </c>
      <c r="C817" s="67" t="s">
        <v>4345</v>
      </c>
      <c r="D817" s="59" t="s">
        <v>4346</v>
      </c>
      <c r="E817" s="66" t="s">
        <v>4344</v>
      </c>
      <c r="F817" s="60" t="s">
        <v>4347</v>
      </c>
      <c r="G817" s="62"/>
      <c r="H817" s="61">
        <v>1991</v>
      </c>
      <c r="I817" s="60" t="s">
        <v>689</v>
      </c>
      <c r="J817" s="60" t="s">
        <v>680</v>
      </c>
      <c r="K817" s="60" t="s">
        <v>4348</v>
      </c>
      <c r="L817" s="62"/>
      <c r="M817" s="60">
        <v>1</v>
      </c>
      <c r="N817" s="60">
        <v>1</v>
      </c>
      <c r="O817" s="63" t="s">
        <v>681</v>
      </c>
      <c r="P817" s="63" t="s">
        <v>700</v>
      </c>
      <c r="Q817" s="62"/>
      <c r="R817" s="62"/>
      <c r="S817" s="62"/>
      <c r="T817" s="62"/>
      <c r="U817" s="62"/>
      <c r="V817" s="62"/>
      <c r="W817" s="62"/>
      <c r="X817" s="63" t="s">
        <v>1154</v>
      </c>
      <c r="Y817" s="63" t="s">
        <v>821</v>
      </c>
      <c r="Z817" s="62"/>
      <c r="AA817" s="62"/>
      <c r="AB817" s="60"/>
    </row>
    <row r="818" spans="1:28" ht="15" customHeight="1" x14ac:dyDescent="0.25">
      <c r="A818" s="58">
        <v>808</v>
      </c>
      <c r="B818" s="66" t="s">
        <v>596</v>
      </c>
      <c r="C818" s="67" t="s">
        <v>4349</v>
      </c>
      <c r="D818" s="59" t="s">
        <v>4350</v>
      </c>
      <c r="E818" s="66" t="s">
        <v>596</v>
      </c>
      <c r="F818" s="60" t="s">
        <v>4351</v>
      </c>
      <c r="G818" s="62"/>
      <c r="H818" s="61">
        <v>2006</v>
      </c>
      <c r="I818" s="60" t="s">
        <v>988</v>
      </c>
      <c r="J818" s="60" t="s">
        <v>1283</v>
      </c>
      <c r="K818" s="60">
        <v>100</v>
      </c>
      <c r="L818" s="62"/>
      <c r="M818" s="60">
        <v>1</v>
      </c>
      <c r="N818" s="60">
        <v>1</v>
      </c>
      <c r="O818" s="63" t="s">
        <v>681</v>
      </c>
      <c r="P818" s="63" t="s">
        <v>912</v>
      </c>
      <c r="Q818" s="63" t="s">
        <v>4352</v>
      </c>
      <c r="R818" s="62"/>
      <c r="S818" s="62"/>
      <c r="T818" s="62"/>
      <c r="U818" s="62"/>
      <c r="V818" s="62"/>
      <c r="W818" s="62"/>
      <c r="X818" s="63" t="s">
        <v>3978</v>
      </c>
      <c r="Y818" s="62"/>
      <c r="Z818" s="62"/>
      <c r="AA818" s="62"/>
      <c r="AB818" s="63" t="s">
        <v>3979</v>
      </c>
    </row>
    <row r="819" spans="1:28" ht="15" customHeight="1" x14ac:dyDescent="0.25">
      <c r="A819" s="58">
        <v>809</v>
      </c>
      <c r="B819" s="66" t="s">
        <v>621</v>
      </c>
      <c r="C819" s="67" t="s">
        <v>4353</v>
      </c>
      <c r="D819" s="59" t="s">
        <v>4354</v>
      </c>
      <c r="E819" s="66" t="s">
        <v>621</v>
      </c>
      <c r="F819" s="60" t="s">
        <v>4355</v>
      </c>
      <c r="G819" s="62"/>
      <c r="H819" s="61">
        <v>2004</v>
      </c>
      <c r="I819" s="60" t="s">
        <v>1303</v>
      </c>
      <c r="J819" s="60" t="s">
        <v>688</v>
      </c>
      <c r="K819" s="60">
        <v>100</v>
      </c>
      <c r="L819" s="62"/>
      <c r="M819" s="60">
        <v>1</v>
      </c>
      <c r="N819" s="60">
        <v>1</v>
      </c>
      <c r="O819" s="63" t="s">
        <v>681</v>
      </c>
      <c r="P819" s="63" t="s">
        <v>912</v>
      </c>
      <c r="Q819" s="62"/>
      <c r="R819" s="62"/>
      <c r="S819" s="62"/>
      <c r="T819" s="62"/>
      <c r="U819" s="62"/>
      <c r="V819" s="62"/>
      <c r="W819" s="62"/>
      <c r="X819" s="63" t="s">
        <v>912</v>
      </c>
      <c r="Y819" s="62"/>
      <c r="Z819" s="62"/>
      <c r="AA819" s="62"/>
      <c r="AB819" s="60"/>
    </row>
    <row r="820" spans="1:28" ht="15" customHeight="1" x14ac:dyDescent="0.25">
      <c r="A820" s="58">
        <v>810</v>
      </c>
      <c r="B820" s="66" t="s">
        <v>4356</v>
      </c>
      <c r="C820" s="67" t="s">
        <v>4357</v>
      </c>
      <c r="D820" s="59" t="s">
        <v>4358</v>
      </c>
      <c r="E820" s="66" t="s">
        <v>4356</v>
      </c>
      <c r="F820" s="60" t="s">
        <v>4359</v>
      </c>
      <c r="G820" s="62"/>
      <c r="H820" s="61">
        <v>2016</v>
      </c>
      <c r="I820" s="60" t="s">
        <v>1303</v>
      </c>
      <c r="J820" s="60" t="s">
        <v>688</v>
      </c>
      <c r="K820" s="60">
        <v>100</v>
      </c>
      <c r="L820" s="62"/>
      <c r="M820" s="60">
        <v>1</v>
      </c>
      <c r="N820" s="60">
        <v>1</v>
      </c>
      <c r="O820" s="63" t="s">
        <v>681</v>
      </c>
      <c r="P820" s="63" t="s">
        <v>4360</v>
      </c>
      <c r="Q820" s="63" t="s">
        <v>4361</v>
      </c>
      <c r="R820" s="62"/>
      <c r="S820" s="62"/>
      <c r="T820" s="62"/>
      <c r="U820" s="62"/>
      <c r="V820" s="62"/>
      <c r="W820" s="62"/>
      <c r="X820" s="63" t="s">
        <v>4360</v>
      </c>
      <c r="Y820" s="62"/>
      <c r="Z820" s="62"/>
      <c r="AA820" s="62"/>
      <c r="AB820" s="60"/>
    </row>
    <row r="821" spans="1:28" ht="15" customHeight="1" x14ac:dyDescent="0.25">
      <c r="A821" s="58">
        <v>811</v>
      </c>
      <c r="B821" s="66" t="s">
        <v>4362</v>
      </c>
      <c r="C821" s="67" t="s">
        <v>4363</v>
      </c>
      <c r="D821" s="59" t="s">
        <v>4364</v>
      </c>
      <c r="E821" s="66" t="s">
        <v>4362</v>
      </c>
      <c r="F821" s="60" t="s">
        <v>4365</v>
      </c>
      <c r="G821" s="62"/>
      <c r="H821" s="61">
        <v>2004</v>
      </c>
      <c r="I821" s="60" t="s">
        <v>689</v>
      </c>
      <c r="J821" s="60" t="s">
        <v>684</v>
      </c>
      <c r="K821" s="60">
        <v>160</v>
      </c>
      <c r="L821" s="62"/>
      <c r="M821" s="60">
        <v>1</v>
      </c>
      <c r="N821" s="60">
        <v>1</v>
      </c>
      <c r="O821" s="63" t="s">
        <v>681</v>
      </c>
      <c r="P821" s="63" t="s">
        <v>1228</v>
      </c>
      <c r="Q821" s="62"/>
      <c r="R821" s="62"/>
      <c r="S821" s="62"/>
      <c r="T821" s="62"/>
      <c r="U821" s="62"/>
      <c r="V821" s="62"/>
      <c r="W821" s="62"/>
      <c r="X821" s="63" t="s">
        <v>1228</v>
      </c>
      <c r="Y821" s="62"/>
      <c r="Z821" s="62"/>
      <c r="AA821" s="62"/>
      <c r="AB821" s="60"/>
    </row>
    <row r="822" spans="1:28" ht="15" customHeight="1" x14ac:dyDescent="0.25">
      <c r="A822" s="58">
        <v>812</v>
      </c>
      <c r="B822" s="66" t="s">
        <v>4366</v>
      </c>
      <c r="C822" s="67" t="s">
        <v>4367</v>
      </c>
      <c r="D822" s="59" t="s">
        <v>4368</v>
      </c>
      <c r="E822" s="66" t="s">
        <v>4366</v>
      </c>
      <c r="F822" s="60" t="s">
        <v>4369</v>
      </c>
      <c r="G822" s="62"/>
      <c r="H822" s="61">
        <v>2001</v>
      </c>
      <c r="I822" s="60" t="s">
        <v>689</v>
      </c>
      <c r="J822" s="60" t="s">
        <v>684</v>
      </c>
      <c r="K822" s="60">
        <v>250</v>
      </c>
      <c r="L822" s="62"/>
      <c r="M822" s="60">
        <v>1</v>
      </c>
      <c r="N822" s="60">
        <v>1</v>
      </c>
      <c r="O822" s="63" t="s">
        <v>681</v>
      </c>
      <c r="P822" s="63" t="s">
        <v>1029</v>
      </c>
      <c r="Q822" s="62"/>
      <c r="R822" s="62"/>
      <c r="S822" s="62"/>
      <c r="T822" s="62"/>
      <c r="U822" s="62"/>
      <c r="V822" s="62"/>
      <c r="W822" s="62"/>
      <c r="X822" s="63" t="s">
        <v>1029</v>
      </c>
      <c r="Y822" s="62"/>
      <c r="Z822" s="62"/>
      <c r="AA822" s="62"/>
      <c r="AB822" s="60"/>
    </row>
    <row r="823" spans="1:28" ht="15" customHeight="1" x14ac:dyDescent="0.25">
      <c r="A823" s="58">
        <v>813</v>
      </c>
      <c r="B823" s="66" t="s">
        <v>4370</v>
      </c>
      <c r="C823" s="67" t="s">
        <v>4371</v>
      </c>
      <c r="D823" s="59" t="s">
        <v>4372</v>
      </c>
      <c r="E823" s="66" t="s">
        <v>4370</v>
      </c>
      <c r="F823" s="60" t="s">
        <v>4373</v>
      </c>
      <c r="G823" s="62"/>
      <c r="H823" s="61">
        <v>2001</v>
      </c>
      <c r="I823" s="60" t="s">
        <v>689</v>
      </c>
      <c r="J823" s="60" t="s">
        <v>684</v>
      </c>
      <c r="K823" s="60">
        <v>250</v>
      </c>
      <c r="L823" s="62"/>
      <c r="M823" s="60">
        <v>1</v>
      </c>
      <c r="N823" s="60">
        <v>1</v>
      </c>
      <c r="O823" s="63" t="s">
        <v>681</v>
      </c>
      <c r="P823" s="63" t="s">
        <v>1029</v>
      </c>
      <c r="Q823" s="62"/>
      <c r="R823" s="62"/>
      <c r="S823" s="62"/>
      <c r="T823" s="62"/>
      <c r="U823" s="62"/>
      <c r="V823" s="62"/>
      <c r="W823" s="62"/>
      <c r="X823" s="63" t="s">
        <v>1029</v>
      </c>
      <c r="Y823" s="62"/>
      <c r="Z823" s="62"/>
      <c r="AA823" s="62"/>
      <c r="AB823" s="60"/>
    </row>
    <row r="824" spans="1:28" ht="15" customHeight="1" x14ac:dyDescent="0.25">
      <c r="A824" s="58">
        <v>814</v>
      </c>
      <c r="B824" s="66" t="s">
        <v>4374</v>
      </c>
      <c r="C824" s="67" t="s">
        <v>4375</v>
      </c>
      <c r="D824" s="59" t="s">
        <v>4376</v>
      </c>
      <c r="E824" s="66" t="s">
        <v>4374</v>
      </c>
      <c r="F824" s="60" t="s">
        <v>4377</v>
      </c>
      <c r="G824" s="62"/>
      <c r="H824" s="61">
        <v>2001</v>
      </c>
      <c r="I824" s="60" t="s">
        <v>689</v>
      </c>
      <c r="J824" s="60" t="s">
        <v>684</v>
      </c>
      <c r="K824" s="60">
        <v>320</v>
      </c>
      <c r="L824" s="62"/>
      <c r="M824" s="60">
        <v>1</v>
      </c>
      <c r="N824" s="60">
        <v>1</v>
      </c>
      <c r="O824" s="63" t="s">
        <v>681</v>
      </c>
      <c r="P824" s="63" t="s">
        <v>4263</v>
      </c>
      <c r="Q824" s="62"/>
      <c r="R824" s="62"/>
      <c r="S824" s="62"/>
      <c r="T824" s="62"/>
      <c r="U824" s="62"/>
      <c r="V824" s="62"/>
      <c r="W824" s="62"/>
      <c r="X824" s="63" t="s">
        <v>4263</v>
      </c>
      <c r="Y824" s="62"/>
      <c r="Z824" s="62"/>
      <c r="AA824" s="62"/>
      <c r="AB824" s="60"/>
    </row>
    <row r="825" spans="1:28" ht="15" customHeight="1" x14ac:dyDescent="0.25">
      <c r="A825" s="58">
        <v>815</v>
      </c>
      <c r="B825" s="66" t="s">
        <v>4378</v>
      </c>
      <c r="C825" s="67" t="s">
        <v>4379</v>
      </c>
      <c r="D825" s="59" t="s">
        <v>4380</v>
      </c>
      <c r="E825" s="66" t="s">
        <v>4378</v>
      </c>
      <c r="F825" s="60" t="s">
        <v>4381</v>
      </c>
      <c r="G825" s="62"/>
      <c r="H825" s="61">
        <v>2007</v>
      </c>
      <c r="I825" s="60" t="s">
        <v>689</v>
      </c>
      <c r="J825" s="60" t="s">
        <v>684</v>
      </c>
      <c r="K825" s="60">
        <v>320</v>
      </c>
      <c r="L825" s="62"/>
      <c r="M825" s="60">
        <v>1</v>
      </c>
      <c r="N825" s="60">
        <v>1</v>
      </c>
      <c r="O825" s="63" t="s">
        <v>681</v>
      </c>
      <c r="P825" s="63" t="s">
        <v>4263</v>
      </c>
      <c r="Q825" s="63" t="s">
        <v>4382</v>
      </c>
      <c r="R825" s="62"/>
      <c r="S825" s="62"/>
      <c r="T825" s="62"/>
      <c r="U825" s="62"/>
      <c r="V825" s="62"/>
      <c r="W825" s="62"/>
      <c r="X825" s="63" t="s">
        <v>4263</v>
      </c>
      <c r="Y825" s="62"/>
      <c r="Z825" s="62"/>
      <c r="AA825" s="62"/>
      <c r="AB825" s="60"/>
    </row>
    <row r="826" spans="1:28" ht="15" customHeight="1" x14ac:dyDescent="0.25">
      <c r="A826" s="58">
        <v>816</v>
      </c>
      <c r="B826" s="66" t="s">
        <v>4383</v>
      </c>
      <c r="C826" s="67" t="s">
        <v>4384</v>
      </c>
      <c r="D826" s="59" t="s">
        <v>4385</v>
      </c>
      <c r="E826" s="66" t="s">
        <v>4383</v>
      </c>
      <c r="F826" s="60" t="s">
        <v>4386</v>
      </c>
      <c r="G826" s="62"/>
      <c r="H826" s="61">
        <v>2011</v>
      </c>
      <c r="I826" s="62"/>
      <c r="J826" s="60" t="s">
        <v>684</v>
      </c>
      <c r="K826" s="60">
        <v>400</v>
      </c>
      <c r="L826" s="62"/>
      <c r="M826" s="60">
        <v>1</v>
      </c>
      <c r="N826" s="60">
        <v>1</v>
      </c>
      <c r="O826" s="63" t="s">
        <v>681</v>
      </c>
      <c r="P826" s="63" t="s">
        <v>4387</v>
      </c>
      <c r="Q826" s="63" t="s">
        <v>4388</v>
      </c>
      <c r="R826" s="62"/>
      <c r="S826" s="62"/>
      <c r="T826" s="62"/>
      <c r="U826" s="62"/>
      <c r="V826" s="62"/>
      <c r="W826" s="62"/>
      <c r="X826" s="63" t="s">
        <v>4387</v>
      </c>
      <c r="Y826" s="62"/>
      <c r="Z826" s="62"/>
      <c r="AA826" s="62"/>
      <c r="AB826" s="60"/>
    </row>
    <row r="827" spans="1:28" ht="15" customHeight="1" x14ac:dyDescent="0.25">
      <c r="A827" s="58">
        <v>817</v>
      </c>
      <c r="B827" s="66" t="s">
        <v>604</v>
      </c>
      <c r="C827" s="67" t="s">
        <v>4389</v>
      </c>
      <c r="D827" s="59" t="s">
        <v>4390</v>
      </c>
      <c r="E827" s="66" t="s">
        <v>604</v>
      </c>
      <c r="F827" s="60" t="s">
        <v>4391</v>
      </c>
      <c r="G827" s="62"/>
      <c r="H827" s="61">
        <v>2001</v>
      </c>
      <c r="I827" s="60" t="s">
        <v>1303</v>
      </c>
      <c r="J827" s="60" t="s">
        <v>684</v>
      </c>
      <c r="K827" s="60">
        <v>100</v>
      </c>
      <c r="L827" s="62"/>
      <c r="M827" s="60">
        <v>1</v>
      </c>
      <c r="N827" s="60">
        <v>1</v>
      </c>
      <c r="O827" s="63" t="s">
        <v>681</v>
      </c>
      <c r="P827" s="63" t="s">
        <v>912</v>
      </c>
      <c r="Q827" s="62"/>
      <c r="R827" s="62"/>
      <c r="S827" s="62"/>
      <c r="T827" s="62"/>
      <c r="U827" s="62"/>
      <c r="V827" s="62"/>
      <c r="W827" s="62"/>
      <c r="X827" s="63" t="s">
        <v>912</v>
      </c>
      <c r="Y827" s="62"/>
      <c r="Z827" s="62"/>
      <c r="AA827" s="62"/>
      <c r="AB827" s="60"/>
    </row>
    <row r="828" spans="1:28" ht="15" customHeight="1" x14ac:dyDescent="0.25">
      <c r="A828" s="58">
        <v>818</v>
      </c>
      <c r="B828" s="66" t="s">
        <v>4392</v>
      </c>
      <c r="C828" s="67" t="s">
        <v>4393</v>
      </c>
      <c r="D828" s="59" t="s">
        <v>4394</v>
      </c>
      <c r="E828" s="66" t="s">
        <v>4392</v>
      </c>
      <c r="F828" s="60" t="s">
        <v>4395</v>
      </c>
      <c r="G828" s="62"/>
      <c r="H828" s="61">
        <v>1997</v>
      </c>
      <c r="I828" s="60" t="s">
        <v>1303</v>
      </c>
      <c r="J828" s="60" t="s">
        <v>1260</v>
      </c>
      <c r="K828" s="60">
        <v>160</v>
      </c>
      <c r="L828" s="62"/>
      <c r="M828" s="60">
        <v>1</v>
      </c>
      <c r="N828" s="60">
        <v>1</v>
      </c>
      <c r="O828" s="63" t="s">
        <v>681</v>
      </c>
      <c r="P828" s="63" t="s">
        <v>1228</v>
      </c>
      <c r="Q828" s="62"/>
      <c r="R828" s="62"/>
      <c r="S828" s="62"/>
      <c r="T828" s="62"/>
      <c r="U828" s="62"/>
      <c r="V828" s="62"/>
      <c r="W828" s="62"/>
      <c r="X828" s="63" t="s">
        <v>1228</v>
      </c>
      <c r="Y828" s="62"/>
      <c r="Z828" s="62"/>
      <c r="AA828" s="62"/>
      <c r="AB828" s="60"/>
    </row>
    <row r="829" spans="1:28" ht="15" customHeight="1" x14ac:dyDescent="0.25">
      <c r="A829" s="58">
        <v>819</v>
      </c>
      <c r="B829" s="66" t="s">
        <v>4396</v>
      </c>
      <c r="C829" s="67" t="s">
        <v>4397</v>
      </c>
      <c r="D829" s="59" t="s">
        <v>4398</v>
      </c>
      <c r="E829" s="66" t="s">
        <v>4396</v>
      </c>
      <c r="F829" s="60" t="s">
        <v>4399</v>
      </c>
      <c r="G829" s="62"/>
      <c r="H829" s="61">
        <v>1997</v>
      </c>
      <c r="I829" s="60" t="s">
        <v>1303</v>
      </c>
      <c r="J829" s="60" t="s">
        <v>1260</v>
      </c>
      <c r="K829" s="60">
        <v>160</v>
      </c>
      <c r="L829" s="62"/>
      <c r="M829" s="60">
        <v>1</v>
      </c>
      <c r="N829" s="60">
        <v>1</v>
      </c>
      <c r="O829" s="63" t="s">
        <v>681</v>
      </c>
      <c r="P829" s="63" t="s">
        <v>1228</v>
      </c>
      <c r="Q829" s="62"/>
      <c r="R829" s="62"/>
      <c r="S829" s="62"/>
      <c r="T829" s="62"/>
      <c r="U829" s="62"/>
      <c r="V829" s="62"/>
      <c r="W829" s="62"/>
      <c r="X829" s="63" t="s">
        <v>1228</v>
      </c>
      <c r="Y829" s="62"/>
      <c r="Z829" s="62"/>
      <c r="AA829" s="62"/>
      <c r="AB829" s="60"/>
    </row>
    <row r="830" spans="1:28" ht="15" customHeight="1" x14ac:dyDescent="0.25">
      <c r="A830" s="58">
        <v>820</v>
      </c>
      <c r="B830" s="66" t="s">
        <v>4400</v>
      </c>
      <c r="C830" s="67" t="s">
        <v>4401</v>
      </c>
      <c r="D830" s="59" t="s">
        <v>4402</v>
      </c>
      <c r="E830" s="66" t="s">
        <v>4400</v>
      </c>
      <c r="F830" s="60" t="s">
        <v>4403</v>
      </c>
      <c r="G830" s="62"/>
      <c r="H830" s="61">
        <v>1997</v>
      </c>
      <c r="I830" s="60" t="s">
        <v>1303</v>
      </c>
      <c r="J830" s="60" t="s">
        <v>1260</v>
      </c>
      <c r="K830" s="60">
        <v>250</v>
      </c>
      <c r="L830" s="62"/>
      <c r="M830" s="60">
        <v>1</v>
      </c>
      <c r="N830" s="60">
        <v>1</v>
      </c>
      <c r="O830" s="63" t="s">
        <v>681</v>
      </c>
      <c r="P830" s="63" t="s">
        <v>980</v>
      </c>
      <c r="Q830" s="62"/>
      <c r="R830" s="62"/>
      <c r="S830" s="62"/>
      <c r="T830" s="62"/>
      <c r="U830" s="62"/>
      <c r="V830" s="62"/>
      <c r="W830" s="62"/>
      <c r="X830" s="63" t="s">
        <v>980</v>
      </c>
      <c r="Y830" s="62"/>
      <c r="Z830" s="62"/>
      <c r="AA830" s="62"/>
      <c r="AB830" s="60"/>
    </row>
    <row r="831" spans="1:28" ht="15" customHeight="1" x14ac:dyDescent="0.25">
      <c r="A831" s="58">
        <v>821</v>
      </c>
      <c r="B831" s="66" t="s">
        <v>4404</v>
      </c>
      <c r="C831" s="67" t="s">
        <v>4405</v>
      </c>
      <c r="D831" s="59" t="s">
        <v>4406</v>
      </c>
      <c r="E831" s="66" t="s">
        <v>4404</v>
      </c>
      <c r="F831" s="60" t="s">
        <v>4407</v>
      </c>
      <c r="G831" s="62"/>
      <c r="H831" s="61">
        <v>2012</v>
      </c>
      <c r="I831" s="62"/>
      <c r="J831" s="60" t="s">
        <v>1283</v>
      </c>
      <c r="K831" s="60">
        <v>400</v>
      </c>
      <c r="L831" s="62"/>
      <c r="M831" s="60">
        <v>1</v>
      </c>
      <c r="N831" s="60">
        <v>1</v>
      </c>
      <c r="O831" s="63" t="s">
        <v>681</v>
      </c>
      <c r="P831" s="63" t="s">
        <v>4408</v>
      </c>
      <c r="Q831" s="62"/>
      <c r="R831" s="62"/>
      <c r="S831" s="62"/>
      <c r="T831" s="62"/>
      <c r="U831" s="62"/>
      <c r="V831" s="62"/>
      <c r="W831" s="62"/>
      <c r="X831" s="62"/>
      <c r="Y831" s="62"/>
      <c r="Z831" s="62"/>
      <c r="AA831" s="62"/>
      <c r="AB831" s="63" t="s">
        <v>1854</v>
      </c>
    </row>
    <row r="832" spans="1:28" ht="15" customHeight="1" x14ac:dyDescent="0.25">
      <c r="A832" s="58">
        <v>822</v>
      </c>
      <c r="B832" s="66" t="s">
        <v>4409</v>
      </c>
      <c r="C832" s="67" t="s">
        <v>4410</v>
      </c>
      <c r="D832" s="59" t="s">
        <v>4411</v>
      </c>
      <c r="E832" s="66" t="s">
        <v>4409</v>
      </c>
      <c r="F832" s="60" t="s">
        <v>4412</v>
      </c>
      <c r="G832" s="62"/>
      <c r="H832" s="61">
        <v>2002</v>
      </c>
      <c r="I832" s="60" t="s">
        <v>1565</v>
      </c>
      <c r="J832" s="60" t="s">
        <v>1260</v>
      </c>
      <c r="K832" s="60">
        <v>560</v>
      </c>
      <c r="L832" s="62"/>
      <c r="M832" s="60">
        <v>1</v>
      </c>
      <c r="N832" s="60">
        <v>1</v>
      </c>
      <c r="O832" s="63" t="s">
        <v>681</v>
      </c>
      <c r="P832" s="63" t="s">
        <v>4413</v>
      </c>
      <c r="Q832" s="62"/>
      <c r="R832" s="62"/>
      <c r="S832" s="62"/>
      <c r="T832" s="62"/>
      <c r="U832" s="62"/>
      <c r="V832" s="62"/>
      <c r="W832" s="62"/>
      <c r="X832" s="63" t="s">
        <v>4413</v>
      </c>
      <c r="Y832" s="62"/>
      <c r="Z832" s="62"/>
      <c r="AA832" s="62"/>
      <c r="AB832" s="60"/>
    </row>
    <row r="833" spans="1:28" ht="15" customHeight="1" x14ac:dyDescent="0.25">
      <c r="A833" s="58">
        <v>823</v>
      </c>
      <c r="B833" s="66" t="s">
        <v>591</v>
      </c>
      <c r="C833" s="67" t="s">
        <v>4414</v>
      </c>
      <c r="D833" s="59" t="s">
        <v>4415</v>
      </c>
      <c r="E833" s="66" t="s">
        <v>591</v>
      </c>
      <c r="F833" s="60" t="s">
        <v>4416</v>
      </c>
      <c r="G833" s="62"/>
      <c r="H833" s="61">
        <v>2010</v>
      </c>
      <c r="I833" s="60" t="s">
        <v>689</v>
      </c>
      <c r="J833" s="60" t="s">
        <v>1283</v>
      </c>
      <c r="K833" s="60">
        <v>100</v>
      </c>
      <c r="L833" s="62"/>
      <c r="M833" s="60">
        <v>1</v>
      </c>
      <c r="N833" s="60">
        <v>1</v>
      </c>
      <c r="O833" s="63" t="s">
        <v>681</v>
      </c>
      <c r="P833" s="63" t="s">
        <v>912</v>
      </c>
      <c r="Q833" s="62"/>
      <c r="R833" s="62"/>
      <c r="S833" s="62"/>
      <c r="T833" s="62"/>
      <c r="U833" s="62"/>
      <c r="V833" s="62"/>
      <c r="W833" s="62"/>
      <c r="X833" s="63" t="s">
        <v>3978</v>
      </c>
      <c r="Y833" s="63" t="s">
        <v>4112</v>
      </c>
      <c r="Z833" s="62"/>
      <c r="AA833" s="62"/>
      <c r="AB833" s="60"/>
    </row>
    <row r="834" spans="1:28" ht="15" customHeight="1" x14ac:dyDescent="0.25">
      <c r="A834" s="58">
        <v>824</v>
      </c>
      <c r="B834" s="66" t="s">
        <v>637</v>
      </c>
      <c r="C834" s="67" t="s">
        <v>4417</v>
      </c>
      <c r="D834" s="59" t="s">
        <v>4418</v>
      </c>
      <c r="E834" s="66" t="s">
        <v>637</v>
      </c>
      <c r="F834" s="60" t="s">
        <v>4419</v>
      </c>
      <c r="G834" s="62"/>
      <c r="H834" s="61">
        <v>2000</v>
      </c>
      <c r="I834" s="60" t="s">
        <v>689</v>
      </c>
      <c r="J834" s="60" t="s">
        <v>684</v>
      </c>
      <c r="K834" s="60">
        <v>400</v>
      </c>
      <c r="L834" s="62"/>
      <c r="M834" s="60">
        <v>1</v>
      </c>
      <c r="N834" s="60">
        <v>1</v>
      </c>
      <c r="O834" s="63" t="s">
        <v>681</v>
      </c>
      <c r="P834" s="63" t="s">
        <v>1038</v>
      </c>
      <c r="Q834" s="62"/>
      <c r="R834" s="62"/>
      <c r="S834" s="62"/>
      <c r="T834" s="62"/>
      <c r="U834" s="62"/>
      <c r="V834" s="62"/>
      <c r="W834" s="62"/>
      <c r="X834" s="63" t="s">
        <v>1570</v>
      </c>
      <c r="Y834" s="62"/>
      <c r="Z834" s="62"/>
      <c r="AA834" s="62"/>
      <c r="AB834" s="63" t="s">
        <v>1571</v>
      </c>
    </row>
    <row r="835" spans="1:28" ht="15" customHeight="1" x14ac:dyDescent="0.25">
      <c r="A835" s="58">
        <v>825</v>
      </c>
      <c r="B835" s="66" t="s">
        <v>4420</v>
      </c>
      <c r="C835" s="67" t="s">
        <v>4421</v>
      </c>
      <c r="D835" s="59" t="s">
        <v>4422</v>
      </c>
      <c r="E835" s="66" t="s">
        <v>4420</v>
      </c>
      <c r="F835" s="60" t="s">
        <v>4423</v>
      </c>
      <c r="G835" s="62"/>
      <c r="H835" s="61">
        <v>2000</v>
      </c>
      <c r="I835" s="60" t="s">
        <v>689</v>
      </c>
      <c r="J835" s="60" t="s">
        <v>684</v>
      </c>
      <c r="K835" s="60">
        <v>400</v>
      </c>
      <c r="L835" s="62"/>
      <c r="M835" s="60">
        <v>1</v>
      </c>
      <c r="N835" s="60">
        <v>1</v>
      </c>
      <c r="O835" s="63" t="s">
        <v>681</v>
      </c>
      <c r="P835" s="63" t="s">
        <v>1038</v>
      </c>
      <c r="Q835" s="62"/>
      <c r="R835" s="62"/>
      <c r="S835" s="62"/>
      <c r="T835" s="62"/>
      <c r="U835" s="62"/>
      <c r="V835" s="62"/>
      <c r="W835" s="62"/>
      <c r="X835" s="63" t="s">
        <v>3918</v>
      </c>
      <c r="Y835" s="62"/>
      <c r="Z835" s="62"/>
      <c r="AA835" s="62"/>
      <c r="AB835" s="63" t="s">
        <v>3919</v>
      </c>
    </row>
    <row r="836" spans="1:28" ht="15" customHeight="1" x14ac:dyDescent="0.25">
      <c r="A836" s="58">
        <v>826</v>
      </c>
      <c r="B836" s="66" t="s">
        <v>4424</v>
      </c>
      <c r="C836" s="67" t="s">
        <v>4425</v>
      </c>
      <c r="D836" s="59" t="s">
        <v>4426</v>
      </c>
      <c r="E836" s="66" t="s">
        <v>4424</v>
      </c>
      <c r="F836" s="60" t="s">
        <v>4427</v>
      </c>
      <c r="G836" s="62"/>
      <c r="H836" s="61">
        <v>2005</v>
      </c>
      <c r="I836" s="60" t="s">
        <v>689</v>
      </c>
      <c r="J836" s="60" t="s">
        <v>1102</v>
      </c>
      <c r="K836" s="60">
        <v>400</v>
      </c>
      <c r="L836" s="62"/>
      <c r="M836" s="60">
        <v>1</v>
      </c>
      <c r="N836" s="60">
        <v>1</v>
      </c>
      <c r="O836" s="63" t="s">
        <v>681</v>
      </c>
      <c r="P836" s="63" t="s">
        <v>1038</v>
      </c>
      <c r="Q836" s="62"/>
      <c r="R836" s="62"/>
      <c r="S836" s="62"/>
      <c r="T836" s="62"/>
      <c r="U836" s="62"/>
      <c r="V836" s="62"/>
      <c r="W836" s="62"/>
      <c r="X836" s="63" t="s">
        <v>1038</v>
      </c>
      <c r="Y836" s="62"/>
      <c r="Z836" s="62"/>
      <c r="AA836" s="62"/>
      <c r="AB836" s="60"/>
    </row>
    <row r="837" spans="1:28" ht="15" customHeight="1" x14ac:dyDescent="0.25">
      <c r="A837" s="58">
        <v>827</v>
      </c>
      <c r="B837" s="66" t="s">
        <v>601</v>
      </c>
      <c r="C837" s="67" t="s">
        <v>4428</v>
      </c>
      <c r="D837" s="59" t="s">
        <v>4429</v>
      </c>
      <c r="E837" s="66" t="s">
        <v>601</v>
      </c>
      <c r="F837" s="60" t="s">
        <v>4430</v>
      </c>
      <c r="G837" s="62"/>
      <c r="H837" s="61">
        <v>2005</v>
      </c>
      <c r="I837" s="60" t="s">
        <v>689</v>
      </c>
      <c r="J837" s="60" t="s">
        <v>1283</v>
      </c>
      <c r="K837" s="60" t="s">
        <v>2111</v>
      </c>
      <c r="L837" s="62"/>
      <c r="M837" s="60">
        <v>1</v>
      </c>
      <c r="N837" s="60">
        <v>1</v>
      </c>
      <c r="O837" s="63" t="s">
        <v>681</v>
      </c>
      <c r="P837" s="63" t="s">
        <v>700</v>
      </c>
      <c r="Q837" s="62"/>
      <c r="R837" s="62"/>
      <c r="S837" s="62"/>
      <c r="T837" s="62"/>
      <c r="U837" s="62"/>
      <c r="V837" s="62"/>
      <c r="W837" s="62"/>
      <c r="X837" s="63" t="s">
        <v>700</v>
      </c>
      <c r="Y837" s="62"/>
      <c r="Z837" s="62"/>
      <c r="AA837" s="62"/>
      <c r="AB837" s="60"/>
    </row>
    <row r="838" spans="1:28" ht="15" customHeight="1" x14ac:dyDescent="0.25">
      <c r="A838" s="58">
        <v>828</v>
      </c>
      <c r="B838" s="66" t="s">
        <v>4431</v>
      </c>
      <c r="C838" s="67" t="s">
        <v>4432</v>
      </c>
      <c r="D838" s="59" t="s">
        <v>4433</v>
      </c>
      <c r="E838" s="66" t="s">
        <v>4431</v>
      </c>
      <c r="F838" s="60" t="s">
        <v>4434</v>
      </c>
      <c r="G838" s="62"/>
      <c r="H838" s="61">
        <v>2001</v>
      </c>
      <c r="I838" s="60" t="s">
        <v>689</v>
      </c>
      <c r="J838" s="60" t="s">
        <v>684</v>
      </c>
      <c r="K838" s="60">
        <v>250</v>
      </c>
      <c r="L838" s="62"/>
      <c r="M838" s="60">
        <v>1</v>
      </c>
      <c r="N838" s="60">
        <v>1</v>
      </c>
      <c r="O838" s="63" t="s">
        <v>681</v>
      </c>
      <c r="P838" s="63" t="s">
        <v>980</v>
      </c>
      <c r="Q838" s="62"/>
      <c r="R838" s="62"/>
      <c r="S838" s="62"/>
      <c r="T838" s="62"/>
      <c r="U838" s="62"/>
      <c r="V838" s="62"/>
      <c r="W838" s="62"/>
      <c r="X838" s="63" t="s">
        <v>980</v>
      </c>
      <c r="Y838" s="62"/>
      <c r="Z838" s="62"/>
      <c r="AA838" s="62"/>
      <c r="AB838" s="60"/>
    </row>
    <row r="839" spans="1:28" ht="15" customHeight="1" x14ac:dyDescent="0.25">
      <c r="A839" s="58">
        <v>829</v>
      </c>
      <c r="B839" s="66" t="s">
        <v>4435</v>
      </c>
      <c r="C839" s="67" t="s">
        <v>4436</v>
      </c>
      <c r="D839" s="59" t="s">
        <v>4437</v>
      </c>
      <c r="E839" s="66" t="s">
        <v>4435</v>
      </c>
      <c r="F839" s="60" t="s">
        <v>4438</v>
      </c>
      <c r="G839" s="62"/>
      <c r="H839" s="61">
        <v>2000</v>
      </c>
      <c r="I839" s="60" t="s">
        <v>1445</v>
      </c>
      <c r="J839" s="60" t="s">
        <v>684</v>
      </c>
      <c r="K839" s="60">
        <v>400</v>
      </c>
      <c r="L839" s="62"/>
      <c r="M839" s="60">
        <v>1</v>
      </c>
      <c r="N839" s="60">
        <v>1</v>
      </c>
      <c r="O839" s="63" t="s">
        <v>681</v>
      </c>
      <c r="P839" s="63" t="s">
        <v>1038</v>
      </c>
      <c r="Q839" s="62"/>
      <c r="R839" s="62"/>
      <c r="S839" s="62"/>
      <c r="T839" s="62"/>
      <c r="U839" s="62"/>
      <c r="V839" s="62"/>
      <c r="W839" s="62"/>
      <c r="X839" s="63" t="s">
        <v>2127</v>
      </c>
      <c r="Y839" s="62"/>
      <c r="Z839" s="62"/>
      <c r="AA839" s="62"/>
      <c r="AB839" s="63" t="s">
        <v>2128</v>
      </c>
    </row>
    <row r="840" spans="1:28" ht="15" customHeight="1" x14ac:dyDescent="0.25">
      <c r="A840" s="58">
        <v>830</v>
      </c>
      <c r="B840" s="66" t="s">
        <v>4439</v>
      </c>
      <c r="C840" s="67" t="s">
        <v>4440</v>
      </c>
      <c r="D840" s="59" t="s">
        <v>4441</v>
      </c>
      <c r="E840" s="66" t="s">
        <v>4439</v>
      </c>
      <c r="F840" s="60" t="s">
        <v>4442</v>
      </c>
      <c r="G840" s="62"/>
      <c r="H840" s="61">
        <v>1997</v>
      </c>
      <c r="I840" s="60" t="s">
        <v>1445</v>
      </c>
      <c r="J840" s="60" t="s">
        <v>1260</v>
      </c>
      <c r="K840" s="60">
        <v>400</v>
      </c>
      <c r="L840" s="62"/>
      <c r="M840" s="60">
        <v>1</v>
      </c>
      <c r="N840" s="60">
        <v>1</v>
      </c>
      <c r="O840" s="63" t="s">
        <v>681</v>
      </c>
      <c r="P840" s="63" t="s">
        <v>1038</v>
      </c>
      <c r="Q840" s="62"/>
      <c r="R840" s="62"/>
      <c r="S840" s="62"/>
      <c r="T840" s="62"/>
      <c r="U840" s="62"/>
      <c r="V840" s="62"/>
      <c r="W840" s="62"/>
      <c r="X840" s="63" t="s">
        <v>1038</v>
      </c>
      <c r="Y840" s="62"/>
      <c r="Z840" s="62"/>
      <c r="AA840" s="62"/>
      <c r="AB840" s="60"/>
    </row>
    <row r="841" spans="1:28" ht="15" customHeight="1" x14ac:dyDescent="0.25">
      <c r="A841" s="58">
        <v>831</v>
      </c>
      <c r="B841" s="66" t="s">
        <v>4443</v>
      </c>
      <c r="C841" s="67" t="s">
        <v>4444</v>
      </c>
      <c r="D841" s="59" t="s">
        <v>4445</v>
      </c>
      <c r="E841" s="66" t="s">
        <v>4443</v>
      </c>
      <c r="F841" s="60" t="s">
        <v>4446</v>
      </c>
      <c r="G841" s="62"/>
      <c r="H841" s="61">
        <v>2010</v>
      </c>
      <c r="I841" s="62"/>
      <c r="J841" s="60" t="s">
        <v>683</v>
      </c>
      <c r="K841" s="60">
        <v>630</v>
      </c>
      <c r="L841" s="62"/>
      <c r="M841" s="60">
        <v>1</v>
      </c>
      <c r="N841" s="60">
        <v>1</v>
      </c>
      <c r="O841" s="63" t="s">
        <v>681</v>
      </c>
      <c r="P841" s="63" t="s">
        <v>4447</v>
      </c>
      <c r="Q841" s="62"/>
      <c r="R841" s="62"/>
      <c r="S841" s="62"/>
      <c r="T841" s="62"/>
      <c r="U841" s="62"/>
      <c r="V841" s="62"/>
      <c r="W841" s="62"/>
      <c r="X841" s="63" t="s">
        <v>4447</v>
      </c>
      <c r="Y841" s="62"/>
      <c r="Z841" s="62"/>
      <c r="AA841" s="62"/>
      <c r="AB841" s="60"/>
    </row>
    <row r="842" spans="1:28" ht="15" customHeight="1" x14ac:dyDescent="0.25">
      <c r="A842" s="58">
        <v>832</v>
      </c>
      <c r="B842" s="66" t="s">
        <v>4448</v>
      </c>
      <c r="C842" s="67" t="s">
        <v>4449</v>
      </c>
      <c r="D842" s="59" t="s">
        <v>4450</v>
      </c>
      <c r="E842" s="66" t="s">
        <v>4448</v>
      </c>
      <c r="F842" s="60" t="s">
        <v>4451</v>
      </c>
      <c r="G842" s="62"/>
      <c r="H842" s="61">
        <v>2016</v>
      </c>
      <c r="I842" s="62"/>
      <c r="J842" s="60" t="s">
        <v>683</v>
      </c>
      <c r="K842" s="60">
        <v>560</v>
      </c>
      <c r="L842" s="62"/>
      <c r="M842" s="60">
        <v>1</v>
      </c>
      <c r="N842" s="60">
        <v>1</v>
      </c>
      <c r="O842" s="63" t="s">
        <v>681</v>
      </c>
      <c r="P842" s="63" t="s">
        <v>4452</v>
      </c>
      <c r="Q842" s="62"/>
      <c r="R842" s="62"/>
      <c r="S842" s="62"/>
      <c r="T842" s="62"/>
      <c r="U842" s="62"/>
      <c r="V842" s="62"/>
      <c r="W842" s="62"/>
      <c r="X842" s="63" t="s">
        <v>4452</v>
      </c>
      <c r="Y842" s="62"/>
      <c r="Z842" s="62"/>
      <c r="AA842" s="62"/>
      <c r="AB842" s="60"/>
    </row>
    <row r="843" spans="1:28" ht="15" customHeight="1" x14ac:dyDescent="0.25">
      <c r="A843" s="58">
        <v>833</v>
      </c>
      <c r="B843" s="66" t="s">
        <v>585</v>
      </c>
      <c r="C843" s="67" t="s">
        <v>4453</v>
      </c>
      <c r="D843" s="59" t="s">
        <v>4454</v>
      </c>
      <c r="E843" s="66" t="s">
        <v>585</v>
      </c>
      <c r="F843" s="60" t="s">
        <v>4455</v>
      </c>
      <c r="G843" s="62"/>
      <c r="H843" s="61">
        <v>2007</v>
      </c>
      <c r="I843" s="60" t="s">
        <v>689</v>
      </c>
      <c r="J843" s="60" t="s">
        <v>687</v>
      </c>
      <c r="K843" s="60">
        <v>50</v>
      </c>
      <c r="L843" s="62"/>
      <c r="M843" s="60">
        <v>1</v>
      </c>
      <c r="N843" s="60">
        <v>1</v>
      </c>
      <c r="O843" s="63" t="s">
        <v>681</v>
      </c>
      <c r="P843" s="63" t="s">
        <v>788</v>
      </c>
      <c r="Q843" s="63" t="s">
        <v>4456</v>
      </c>
      <c r="R843" s="62"/>
      <c r="S843" s="62"/>
      <c r="T843" s="62"/>
      <c r="U843" s="62"/>
      <c r="V843" s="62"/>
      <c r="W843" s="62"/>
      <c r="X843" s="63" t="s">
        <v>788</v>
      </c>
      <c r="Y843" s="62"/>
      <c r="Z843" s="62"/>
      <c r="AA843" s="62"/>
      <c r="AB843" s="60"/>
    </row>
    <row r="844" spans="1:28" ht="15" customHeight="1" x14ac:dyDescent="0.25">
      <c r="A844" s="58">
        <v>834</v>
      </c>
      <c r="B844" s="66" t="s">
        <v>633</v>
      </c>
      <c r="C844" s="67" t="s">
        <v>4457</v>
      </c>
      <c r="D844" s="59" t="s">
        <v>4458</v>
      </c>
      <c r="E844" s="66" t="s">
        <v>633</v>
      </c>
      <c r="F844" s="60" t="s">
        <v>4459</v>
      </c>
      <c r="G844" s="62"/>
      <c r="H844" s="61">
        <v>1998</v>
      </c>
      <c r="I844" s="60" t="s">
        <v>689</v>
      </c>
      <c r="J844" s="60" t="s">
        <v>1260</v>
      </c>
      <c r="K844" s="60">
        <v>100</v>
      </c>
      <c r="L844" s="62"/>
      <c r="M844" s="60">
        <v>1</v>
      </c>
      <c r="N844" s="60">
        <v>1</v>
      </c>
      <c r="O844" s="63" t="s">
        <v>681</v>
      </c>
      <c r="P844" s="63" t="s">
        <v>912</v>
      </c>
      <c r="Q844" s="62"/>
      <c r="R844" s="62"/>
      <c r="S844" s="62"/>
      <c r="T844" s="62"/>
      <c r="U844" s="62"/>
      <c r="V844" s="62"/>
      <c r="W844" s="62"/>
      <c r="X844" s="63" t="s">
        <v>912</v>
      </c>
      <c r="Y844" s="62"/>
      <c r="Z844" s="62"/>
      <c r="AA844" s="62"/>
      <c r="AB844" s="60"/>
    </row>
    <row r="845" spans="1:28" ht="15" customHeight="1" x14ac:dyDescent="0.25">
      <c r="A845" s="58">
        <v>835</v>
      </c>
      <c r="B845" s="66" t="s">
        <v>4460</v>
      </c>
      <c r="C845" s="67" t="s">
        <v>4461</v>
      </c>
      <c r="D845" s="59" t="s">
        <v>4462</v>
      </c>
      <c r="E845" s="66" t="s">
        <v>4460</v>
      </c>
      <c r="F845" s="60" t="s">
        <v>4463</v>
      </c>
      <c r="G845" s="62"/>
      <c r="H845" s="61">
        <v>2007</v>
      </c>
      <c r="I845" s="60" t="s">
        <v>689</v>
      </c>
      <c r="J845" s="60" t="s">
        <v>1283</v>
      </c>
      <c r="K845" s="60" t="s">
        <v>2221</v>
      </c>
      <c r="L845" s="62"/>
      <c r="M845" s="60">
        <v>1</v>
      </c>
      <c r="N845" s="60">
        <v>1</v>
      </c>
      <c r="O845" s="63" t="s">
        <v>681</v>
      </c>
      <c r="P845" s="63" t="s">
        <v>980</v>
      </c>
      <c r="Q845" s="63" t="s">
        <v>4464</v>
      </c>
      <c r="R845" s="62"/>
      <c r="S845" s="62"/>
      <c r="T845" s="62"/>
      <c r="U845" s="62"/>
      <c r="V845" s="62"/>
      <c r="W845" s="62"/>
      <c r="X845" s="63" t="s">
        <v>980</v>
      </c>
      <c r="Y845" s="62"/>
      <c r="Z845" s="62"/>
      <c r="AA845" s="62"/>
      <c r="AB845" s="60"/>
    </row>
    <row r="846" spans="1:28" ht="15" customHeight="1" x14ac:dyDescent="0.25">
      <c r="A846" s="58">
        <v>836</v>
      </c>
      <c r="B846" s="66" t="s">
        <v>4465</v>
      </c>
      <c r="C846" s="67" t="s">
        <v>4466</v>
      </c>
      <c r="D846" s="59" t="s">
        <v>4467</v>
      </c>
      <c r="E846" s="66" t="s">
        <v>4465</v>
      </c>
      <c r="F846" s="60" t="s">
        <v>4468</v>
      </c>
      <c r="G846" s="62"/>
      <c r="H846" s="61">
        <v>2016</v>
      </c>
      <c r="I846" s="60" t="s">
        <v>689</v>
      </c>
      <c r="J846" s="60" t="s">
        <v>1283</v>
      </c>
      <c r="K846" s="60" t="s">
        <v>4469</v>
      </c>
      <c r="L846" s="62"/>
      <c r="M846" s="60">
        <v>1</v>
      </c>
      <c r="N846" s="60">
        <v>1</v>
      </c>
      <c r="O846" s="63" t="s">
        <v>681</v>
      </c>
      <c r="P846" s="63" t="s">
        <v>4470</v>
      </c>
      <c r="Q846" s="63" t="s">
        <v>4471</v>
      </c>
      <c r="R846" s="62"/>
      <c r="S846" s="62"/>
      <c r="T846" s="62"/>
      <c r="U846" s="62"/>
      <c r="V846" s="62"/>
      <c r="W846" s="62"/>
      <c r="X846" s="63" t="s">
        <v>4470</v>
      </c>
      <c r="Y846" s="62"/>
      <c r="Z846" s="62"/>
      <c r="AA846" s="62"/>
      <c r="AB846" s="60"/>
    </row>
    <row r="847" spans="1:28" ht="15" customHeight="1" x14ac:dyDescent="0.25">
      <c r="A847" s="58">
        <v>837</v>
      </c>
      <c r="B847" s="66" t="s">
        <v>4472</v>
      </c>
      <c r="C847" s="67" t="s">
        <v>4473</v>
      </c>
      <c r="D847" s="59" t="s">
        <v>4474</v>
      </c>
      <c r="E847" s="66" t="s">
        <v>4472</v>
      </c>
      <c r="F847" s="60" t="s">
        <v>4475</v>
      </c>
      <c r="G847" s="62"/>
      <c r="H847" s="61">
        <v>2005</v>
      </c>
      <c r="I847" s="60" t="s">
        <v>689</v>
      </c>
      <c r="J847" s="60" t="s">
        <v>687</v>
      </c>
      <c r="K847" s="60">
        <v>400</v>
      </c>
      <c r="L847" s="62"/>
      <c r="M847" s="60">
        <v>1</v>
      </c>
      <c r="N847" s="60">
        <v>1</v>
      </c>
      <c r="O847" s="63" t="s">
        <v>681</v>
      </c>
      <c r="P847" s="63" t="s">
        <v>1038</v>
      </c>
      <c r="Q847" s="62"/>
      <c r="R847" s="62"/>
      <c r="S847" s="62"/>
      <c r="T847" s="62"/>
      <c r="U847" s="62"/>
      <c r="V847" s="62"/>
      <c r="W847" s="62"/>
      <c r="X847" s="63" t="s">
        <v>1038</v>
      </c>
      <c r="Y847" s="62"/>
      <c r="Z847" s="62"/>
      <c r="AA847" s="62"/>
      <c r="AB847" s="60"/>
    </row>
    <row r="848" spans="1:28" ht="15" customHeight="1" x14ac:dyDescent="0.25">
      <c r="A848" s="58">
        <v>838</v>
      </c>
      <c r="B848" s="66" t="s">
        <v>4476</v>
      </c>
      <c r="C848" s="67" t="s">
        <v>4477</v>
      </c>
      <c r="D848" s="59" t="s">
        <v>4478</v>
      </c>
      <c r="E848" s="66" t="s">
        <v>4476</v>
      </c>
      <c r="F848" s="60" t="s">
        <v>4479</v>
      </c>
      <c r="G848" s="62"/>
      <c r="H848" s="61">
        <v>2004</v>
      </c>
      <c r="I848" s="60" t="s">
        <v>1296</v>
      </c>
      <c r="J848" s="60" t="s">
        <v>684</v>
      </c>
      <c r="K848" s="60">
        <v>100</v>
      </c>
      <c r="L848" s="62"/>
      <c r="M848" s="60">
        <v>1</v>
      </c>
      <c r="N848" s="60">
        <v>1</v>
      </c>
      <c r="O848" s="63" t="s">
        <v>681</v>
      </c>
      <c r="P848" s="63" t="s">
        <v>912</v>
      </c>
      <c r="Q848" s="62"/>
      <c r="R848" s="62"/>
      <c r="S848" s="62"/>
      <c r="T848" s="62"/>
      <c r="U848" s="62"/>
      <c r="V848" s="62"/>
      <c r="W848" s="62"/>
      <c r="X848" s="63" t="s">
        <v>912</v>
      </c>
      <c r="Y848" s="62"/>
      <c r="Z848" s="62"/>
      <c r="AA848" s="62"/>
      <c r="AB848" s="60"/>
    </row>
    <row r="849" spans="1:28" ht="15" customHeight="1" x14ac:dyDescent="0.25">
      <c r="A849" s="58">
        <v>839</v>
      </c>
      <c r="B849" s="66" t="s">
        <v>4480</v>
      </c>
      <c r="C849" s="67" t="s">
        <v>4481</v>
      </c>
      <c r="D849" s="59" t="s">
        <v>4482</v>
      </c>
      <c r="E849" s="66" t="s">
        <v>4480</v>
      </c>
      <c r="F849" s="60" t="s">
        <v>4483</v>
      </c>
      <c r="G849" s="62"/>
      <c r="H849" s="61">
        <v>2004</v>
      </c>
      <c r="I849" s="60" t="s">
        <v>1296</v>
      </c>
      <c r="J849" s="60" t="s">
        <v>684</v>
      </c>
      <c r="K849" s="60">
        <v>100</v>
      </c>
      <c r="L849" s="62"/>
      <c r="M849" s="60">
        <v>1</v>
      </c>
      <c r="N849" s="60">
        <v>1</v>
      </c>
      <c r="O849" s="63" t="s">
        <v>681</v>
      </c>
      <c r="P849" s="63" t="s">
        <v>912</v>
      </c>
      <c r="Q849" s="62"/>
      <c r="R849" s="62"/>
      <c r="S849" s="62"/>
      <c r="T849" s="62"/>
      <c r="U849" s="62"/>
      <c r="V849" s="62"/>
      <c r="W849" s="62"/>
      <c r="X849" s="63" t="s">
        <v>912</v>
      </c>
      <c r="Y849" s="62"/>
      <c r="Z849" s="62"/>
      <c r="AA849" s="62"/>
      <c r="AB849" s="60"/>
    </row>
    <row r="850" spans="1:28" ht="15" customHeight="1" x14ac:dyDescent="0.25">
      <c r="A850" s="58">
        <v>840</v>
      </c>
      <c r="B850" s="66" t="s">
        <v>4484</v>
      </c>
      <c r="C850" s="67" t="s">
        <v>4485</v>
      </c>
      <c r="D850" s="59" t="s">
        <v>4486</v>
      </c>
      <c r="E850" s="66" t="s">
        <v>4484</v>
      </c>
      <c r="F850" s="60" t="s">
        <v>4487</v>
      </c>
      <c r="G850" s="62"/>
      <c r="H850" s="61">
        <v>2001</v>
      </c>
      <c r="I850" s="60" t="s">
        <v>689</v>
      </c>
      <c r="J850" s="60" t="s">
        <v>684</v>
      </c>
      <c r="K850" s="60">
        <v>400</v>
      </c>
      <c r="L850" s="62"/>
      <c r="M850" s="60">
        <v>1</v>
      </c>
      <c r="N850" s="60">
        <v>1</v>
      </c>
      <c r="O850" s="63" t="s">
        <v>681</v>
      </c>
      <c r="P850" s="63" t="s">
        <v>1038</v>
      </c>
      <c r="Q850" s="62"/>
      <c r="R850" s="62"/>
      <c r="S850" s="62"/>
      <c r="T850" s="62"/>
      <c r="U850" s="62"/>
      <c r="V850" s="62"/>
      <c r="W850" s="62"/>
      <c r="X850" s="63" t="s">
        <v>1038</v>
      </c>
      <c r="Y850" s="62"/>
      <c r="Z850" s="62"/>
      <c r="AA850" s="62"/>
      <c r="AB850" s="60"/>
    </row>
    <row r="851" spans="1:28" ht="15" customHeight="1" x14ac:dyDescent="0.25">
      <c r="A851" s="58">
        <v>841</v>
      </c>
      <c r="B851" s="66" t="s">
        <v>4488</v>
      </c>
      <c r="C851" s="67" t="s">
        <v>4489</v>
      </c>
      <c r="D851" s="59" t="s">
        <v>4490</v>
      </c>
      <c r="E851" s="66" t="s">
        <v>4488</v>
      </c>
      <c r="F851" s="60" t="s">
        <v>4491</v>
      </c>
      <c r="G851" s="62"/>
      <c r="H851" s="61">
        <v>2003</v>
      </c>
      <c r="I851" s="60" t="s">
        <v>689</v>
      </c>
      <c r="J851" s="60" t="s">
        <v>684</v>
      </c>
      <c r="K851" s="60">
        <v>160</v>
      </c>
      <c r="L851" s="62"/>
      <c r="M851" s="60">
        <v>1</v>
      </c>
      <c r="N851" s="60">
        <v>1</v>
      </c>
      <c r="O851" s="63" t="s">
        <v>681</v>
      </c>
      <c r="P851" s="63" t="s">
        <v>1228</v>
      </c>
      <c r="Q851" s="62"/>
      <c r="R851" s="62"/>
      <c r="S851" s="62"/>
      <c r="T851" s="62"/>
      <c r="U851" s="62"/>
      <c r="V851" s="62"/>
      <c r="W851" s="62"/>
      <c r="X851" s="63" t="s">
        <v>1228</v>
      </c>
      <c r="Y851" s="62"/>
      <c r="Z851" s="62"/>
      <c r="AA851" s="62"/>
      <c r="AB851" s="60"/>
    </row>
    <row r="852" spans="1:28" ht="15" customHeight="1" x14ac:dyDescent="0.25">
      <c r="A852" s="58">
        <v>842</v>
      </c>
      <c r="B852" s="66" t="s">
        <v>4492</v>
      </c>
      <c r="C852" s="67" t="s">
        <v>4493</v>
      </c>
      <c r="D852" s="59" t="s">
        <v>4494</v>
      </c>
      <c r="E852" s="66" t="s">
        <v>4492</v>
      </c>
      <c r="F852" s="60" t="s">
        <v>4495</v>
      </c>
      <c r="G852" s="62"/>
      <c r="H852" s="61">
        <v>1998</v>
      </c>
      <c r="I852" s="60" t="s">
        <v>689</v>
      </c>
      <c r="J852" s="60" t="s">
        <v>684</v>
      </c>
      <c r="K852" s="60">
        <v>250</v>
      </c>
      <c r="L852" s="62"/>
      <c r="M852" s="60">
        <v>1</v>
      </c>
      <c r="N852" s="60">
        <v>1</v>
      </c>
      <c r="O852" s="63" t="s">
        <v>681</v>
      </c>
      <c r="P852" s="63" t="s">
        <v>980</v>
      </c>
      <c r="Q852" s="62"/>
      <c r="R852" s="62"/>
      <c r="S852" s="62"/>
      <c r="T852" s="62"/>
      <c r="U852" s="62"/>
      <c r="V852" s="62"/>
      <c r="W852" s="62"/>
      <c r="X852" s="63" t="s">
        <v>980</v>
      </c>
      <c r="Y852" s="62"/>
      <c r="Z852" s="62"/>
      <c r="AA852" s="62"/>
      <c r="AB852" s="60"/>
    </row>
    <row r="853" spans="1:28" ht="15" customHeight="1" x14ac:dyDescent="0.25">
      <c r="A853" s="58">
        <v>843</v>
      </c>
      <c r="B853" s="66" t="s">
        <v>4496</v>
      </c>
      <c r="C853" s="67" t="s">
        <v>4497</v>
      </c>
      <c r="D853" s="59" t="s">
        <v>4498</v>
      </c>
      <c r="E853" s="66" t="s">
        <v>4496</v>
      </c>
      <c r="F853" s="60" t="s">
        <v>4499</v>
      </c>
      <c r="G853" s="62"/>
      <c r="H853" s="61">
        <v>2015</v>
      </c>
      <c r="I853" s="60" t="s">
        <v>689</v>
      </c>
      <c r="J853" s="60" t="s">
        <v>680</v>
      </c>
      <c r="K853" s="60">
        <v>160</v>
      </c>
      <c r="L853" s="62"/>
      <c r="M853" s="60">
        <v>1</v>
      </c>
      <c r="N853" s="60">
        <v>1</v>
      </c>
      <c r="O853" s="63" t="s">
        <v>681</v>
      </c>
      <c r="P853" s="63" t="s">
        <v>4500</v>
      </c>
      <c r="Q853" s="63" t="s">
        <v>4501</v>
      </c>
      <c r="R853" s="62"/>
      <c r="S853" s="62"/>
      <c r="T853" s="62"/>
      <c r="U853" s="62"/>
      <c r="V853" s="62"/>
      <c r="W853" s="62"/>
      <c r="X853" s="63" t="s">
        <v>4500</v>
      </c>
      <c r="Y853" s="62"/>
      <c r="Z853" s="62"/>
      <c r="AA853" s="62"/>
      <c r="AB853" s="60"/>
    </row>
    <row r="854" spans="1:28" ht="15" customHeight="1" x14ac:dyDescent="0.25">
      <c r="A854" s="58">
        <v>844</v>
      </c>
      <c r="B854" s="66" t="s">
        <v>4502</v>
      </c>
      <c r="C854" s="67" t="s">
        <v>4503</v>
      </c>
      <c r="D854" s="59" t="s">
        <v>4504</v>
      </c>
      <c r="E854" s="66" t="s">
        <v>4502</v>
      </c>
      <c r="F854" s="60" t="s">
        <v>4505</v>
      </c>
      <c r="G854" s="62"/>
      <c r="H854" s="61">
        <v>2001</v>
      </c>
      <c r="I854" s="60" t="s">
        <v>689</v>
      </c>
      <c r="J854" s="60" t="s">
        <v>684</v>
      </c>
      <c r="K854" s="60">
        <v>50</v>
      </c>
      <c r="L854" s="62"/>
      <c r="M854" s="60">
        <v>1</v>
      </c>
      <c r="N854" s="60">
        <v>1</v>
      </c>
      <c r="O854" s="63" t="s">
        <v>681</v>
      </c>
      <c r="P854" s="63" t="s">
        <v>864</v>
      </c>
      <c r="Q854" s="62"/>
      <c r="R854" s="62"/>
      <c r="S854" s="62"/>
      <c r="T854" s="62"/>
      <c r="U854" s="62"/>
      <c r="V854" s="62"/>
      <c r="W854" s="62"/>
      <c r="X854" s="63" t="s">
        <v>864</v>
      </c>
      <c r="Y854" s="62"/>
      <c r="Z854" s="62"/>
      <c r="AA854" s="62"/>
      <c r="AB854" s="60"/>
    </row>
    <row r="855" spans="1:28" ht="15" customHeight="1" x14ac:dyDescent="0.25">
      <c r="A855" s="58">
        <v>845</v>
      </c>
      <c r="B855" s="66" t="s">
        <v>4506</v>
      </c>
      <c r="C855" s="67" t="s">
        <v>4507</v>
      </c>
      <c r="D855" s="59" t="s">
        <v>4508</v>
      </c>
      <c r="E855" s="66" t="s">
        <v>4506</v>
      </c>
      <c r="F855" s="60" t="s">
        <v>4509</v>
      </c>
      <c r="G855" s="62"/>
      <c r="H855" s="61">
        <v>2014</v>
      </c>
      <c r="I855" s="60" t="s">
        <v>689</v>
      </c>
      <c r="J855" s="60" t="s">
        <v>1710</v>
      </c>
      <c r="K855" s="60">
        <v>50</v>
      </c>
      <c r="L855" s="62"/>
      <c r="M855" s="60">
        <v>1</v>
      </c>
      <c r="N855" s="60">
        <v>1</v>
      </c>
      <c r="O855" s="63" t="s">
        <v>681</v>
      </c>
      <c r="P855" s="63" t="s">
        <v>1317</v>
      </c>
      <c r="Q855" s="63" t="s">
        <v>4510</v>
      </c>
      <c r="R855" s="62"/>
      <c r="S855" s="62"/>
      <c r="T855" s="62"/>
      <c r="U855" s="62"/>
      <c r="V855" s="62"/>
      <c r="W855" s="62"/>
      <c r="X855" s="62"/>
      <c r="Y855" s="62"/>
      <c r="Z855" s="62"/>
      <c r="AA855" s="62"/>
      <c r="AB855" s="63" t="s">
        <v>4511</v>
      </c>
    </row>
    <row r="856" spans="1:28" ht="15" customHeight="1" x14ac:dyDescent="0.25">
      <c r="A856" s="58">
        <v>846</v>
      </c>
      <c r="B856" s="66" t="s">
        <v>4512</v>
      </c>
      <c r="C856" s="67" t="s">
        <v>4513</v>
      </c>
      <c r="D856" s="59" t="s">
        <v>4514</v>
      </c>
      <c r="E856" s="66" t="s">
        <v>4512</v>
      </c>
      <c r="F856" s="60" t="s">
        <v>4515</v>
      </c>
      <c r="G856" s="62"/>
      <c r="H856" s="61">
        <v>2014</v>
      </c>
      <c r="I856" s="60" t="s">
        <v>689</v>
      </c>
      <c r="J856" s="60" t="s">
        <v>1710</v>
      </c>
      <c r="K856" s="60">
        <v>100</v>
      </c>
      <c r="L856" s="62"/>
      <c r="M856" s="60">
        <v>1</v>
      </c>
      <c r="N856" s="60">
        <v>1</v>
      </c>
      <c r="O856" s="63" t="s">
        <v>681</v>
      </c>
      <c r="P856" s="63" t="s">
        <v>4516</v>
      </c>
      <c r="Q856" s="63" t="s">
        <v>4517</v>
      </c>
      <c r="R856" s="62"/>
      <c r="S856" s="62"/>
      <c r="T856" s="62"/>
      <c r="U856" s="62"/>
      <c r="V856" s="62"/>
      <c r="W856" s="62"/>
      <c r="X856" s="63" t="s">
        <v>4518</v>
      </c>
      <c r="Y856" s="62"/>
      <c r="Z856" s="62"/>
      <c r="AA856" s="62"/>
      <c r="AB856" s="63" t="s">
        <v>4519</v>
      </c>
    </row>
    <row r="857" spans="1:28" ht="15" customHeight="1" x14ac:dyDescent="0.25">
      <c r="A857" s="58">
        <v>847</v>
      </c>
      <c r="B857" s="66" t="s">
        <v>4520</v>
      </c>
      <c r="C857" s="67" t="s">
        <v>4521</v>
      </c>
      <c r="D857" s="59" t="s">
        <v>4522</v>
      </c>
      <c r="E857" s="66" t="s">
        <v>4520</v>
      </c>
      <c r="F857" s="60" t="s">
        <v>4523</v>
      </c>
      <c r="G857" s="62"/>
      <c r="H857" s="61">
        <v>1997</v>
      </c>
      <c r="I857" s="60" t="s">
        <v>689</v>
      </c>
      <c r="J857" s="60" t="s">
        <v>1260</v>
      </c>
      <c r="K857" s="60">
        <v>50</v>
      </c>
      <c r="L857" s="62"/>
      <c r="M857" s="60">
        <v>1</v>
      </c>
      <c r="N857" s="60">
        <v>1</v>
      </c>
      <c r="O857" s="63" t="s">
        <v>681</v>
      </c>
      <c r="P857" s="63" t="s">
        <v>788</v>
      </c>
      <c r="Q857" s="62"/>
      <c r="R857" s="62"/>
      <c r="S857" s="62"/>
      <c r="T857" s="62"/>
      <c r="U857" s="62"/>
      <c r="V857" s="62"/>
      <c r="W857" s="62"/>
      <c r="X857" s="63" t="s">
        <v>788</v>
      </c>
      <c r="Y857" s="62"/>
      <c r="Z857" s="62"/>
      <c r="AA857" s="62"/>
      <c r="AB857" s="60"/>
    </row>
    <row r="858" spans="1:28" ht="15" customHeight="1" x14ac:dyDescent="0.25">
      <c r="A858" s="58">
        <v>848</v>
      </c>
      <c r="B858" s="66" t="s">
        <v>4524</v>
      </c>
      <c r="C858" s="67" t="s">
        <v>4525</v>
      </c>
      <c r="D858" s="59" t="s">
        <v>4526</v>
      </c>
      <c r="E858" s="66" t="s">
        <v>4524</v>
      </c>
      <c r="F858" s="60" t="s">
        <v>4527</v>
      </c>
      <c r="G858" s="62"/>
      <c r="H858" s="61">
        <v>2000</v>
      </c>
      <c r="I858" s="60" t="s">
        <v>1565</v>
      </c>
      <c r="J858" s="60" t="s">
        <v>684</v>
      </c>
      <c r="K858" s="60">
        <v>400</v>
      </c>
      <c r="L858" s="62"/>
      <c r="M858" s="60">
        <v>1</v>
      </c>
      <c r="N858" s="60">
        <v>1</v>
      </c>
      <c r="O858" s="63" t="s">
        <v>681</v>
      </c>
      <c r="P858" s="63" t="s">
        <v>1038</v>
      </c>
      <c r="Q858" s="62"/>
      <c r="R858" s="62"/>
      <c r="S858" s="62"/>
      <c r="T858" s="62"/>
      <c r="U858" s="62"/>
      <c r="V858" s="62"/>
      <c r="W858" s="62"/>
      <c r="X858" s="63" t="s">
        <v>1570</v>
      </c>
      <c r="Y858" s="62"/>
      <c r="Z858" s="62"/>
      <c r="AA858" s="62"/>
      <c r="AB858" s="63" t="s">
        <v>1571</v>
      </c>
    </row>
    <row r="859" spans="1:28" ht="15" customHeight="1" x14ac:dyDescent="0.25">
      <c r="A859" s="58">
        <v>849</v>
      </c>
      <c r="B859" s="66" t="s">
        <v>4528</v>
      </c>
      <c r="C859" s="67" t="s">
        <v>4529</v>
      </c>
      <c r="D859" s="59" t="s">
        <v>4530</v>
      </c>
      <c r="E859" s="66" t="s">
        <v>4528</v>
      </c>
      <c r="F859" s="60" t="s">
        <v>4531</v>
      </c>
      <c r="G859" s="62"/>
      <c r="H859" s="61">
        <v>2000</v>
      </c>
      <c r="I859" s="60" t="s">
        <v>1565</v>
      </c>
      <c r="J859" s="60" t="s">
        <v>684</v>
      </c>
      <c r="K859" s="60">
        <v>400</v>
      </c>
      <c r="L859" s="62"/>
      <c r="M859" s="60">
        <v>1</v>
      </c>
      <c r="N859" s="60">
        <v>1</v>
      </c>
      <c r="O859" s="63" t="s">
        <v>681</v>
      </c>
      <c r="P859" s="63" t="s">
        <v>1038</v>
      </c>
      <c r="Q859" s="62"/>
      <c r="R859" s="62"/>
      <c r="S859" s="62"/>
      <c r="T859" s="62"/>
      <c r="U859" s="62"/>
      <c r="V859" s="62"/>
      <c r="W859" s="62"/>
      <c r="X859" s="63" t="s">
        <v>1993</v>
      </c>
      <c r="Y859" s="62"/>
      <c r="Z859" s="62"/>
      <c r="AA859" s="62"/>
      <c r="AB859" s="63" t="s">
        <v>1994</v>
      </c>
    </row>
    <row r="860" spans="1:28" ht="15" customHeight="1" x14ac:dyDescent="0.25">
      <c r="A860" s="58">
        <v>850</v>
      </c>
      <c r="B860" s="66" t="s">
        <v>4532</v>
      </c>
      <c r="C860" s="67" t="s">
        <v>4533</v>
      </c>
      <c r="D860" s="59" t="s">
        <v>4534</v>
      </c>
      <c r="E860" s="66" t="s">
        <v>4532</v>
      </c>
      <c r="F860" s="60" t="s">
        <v>4535</v>
      </c>
      <c r="G860" s="62"/>
      <c r="H860" s="61">
        <v>2004</v>
      </c>
      <c r="I860" s="60" t="s">
        <v>1296</v>
      </c>
      <c r="J860" s="60" t="s">
        <v>1260</v>
      </c>
      <c r="K860" s="60">
        <v>250</v>
      </c>
      <c r="L860" s="62"/>
      <c r="M860" s="60">
        <v>1</v>
      </c>
      <c r="N860" s="60">
        <v>1</v>
      </c>
      <c r="O860" s="63" t="s">
        <v>681</v>
      </c>
      <c r="P860" s="63" t="s">
        <v>980</v>
      </c>
      <c r="Q860" s="62"/>
      <c r="R860" s="62"/>
      <c r="S860" s="62"/>
      <c r="T860" s="62"/>
      <c r="U860" s="62"/>
      <c r="V860" s="62"/>
      <c r="W860" s="62"/>
      <c r="X860" s="63" t="s">
        <v>980</v>
      </c>
      <c r="Y860" s="62"/>
      <c r="Z860" s="62"/>
      <c r="AA860" s="62"/>
      <c r="AB860" s="60"/>
    </row>
    <row r="861" spans="1:28" ht="15" customHeight="1" x14ac:dyDescent="0.25">
      <c r="A861" s="58">
        <v>851</v>
      </c>
      <c r="B861" s="66" t="s">
        <v>4536</v>
      </c>
      <c r="C861" s="67" t="s">
        <v>4537</v>
      </c>
      <c r="D861" s="59" t="s">
        <v>4538</v>
      </c>
      <c r="E861" s="66" t="s">
        <v>4536</v>
      </c>
      <c r="F861" s="60" t="s">
        <v>4539</v>
      </c>
      <c r="G861" s="62"/>
      <c r="H861" s="61">
        <v>2016</v>
      </c>
      <c r="I861" s="60" t="s">
        <v>1296</v>
      </c>
      <c r="J861" s="60" t="s">
        <v>680</v>
      </c>
      <c r="K861" s="60" t="s">
        <v>4540</v>
      </c>
      <c r="L861" s="62"/>
      <c r="M861" s="60">
        <v>1</v>
      </c>
      <c r="N861" s="60">
        <v>1</v>
      </c>
      <c r="O861" s="63" t="s">
        <v>681</v>
      </c>
      <c r="P861" s="63" t="s">
        <v>4541</v>
      </c>
      <c r="Q861" s="62"/>
      <c r="R861" s="62"/>
      <c r="S861" s="62"/>
      <c r="T861" s="62"/>
      <c r="U861" s="62"/>
      <c r="V861" s="62"/>
      <c r="W861" s="62"/>
      <c r="X861" s="63" t="s">
        <v>4541</v>
      </c>
      <c r="Y861" s="62"/>
      <c r="Z861" s="62"/>
      <c r="AA861" s="62"/>
      <c r="AB861" s="60"/>
    </row>
    <row r="862" spans="1:28" ht="15" customHeight="1" x14ac:dyDescent="0.25">
      <c r="A862" s="58">
        <v>852</v>
      </c>
      <c r="B862" s="66" t="s">
        <v>4542</v>
      </c>
      <c r="C862" s="67" t="s">
        <v>4543</v>
      </c>
      <c r="D862" s="59" t="s">
        <v>4544</v>
      </c>
      <c r="E862" s="66" t="s">
        <v>4542</v>
      </c>
      <c r="F862" s="60" t="s">
        <v>4545</v>
      </c>
      <c r="G862" s="62"/>
      <c r="H862" s="61">
        <v>2011</v>
      </c>
      <c r="I862" s="60" t="s">
        <v>1296</v>
      </c>
      <c r="J862" s="60" t="s">
        <v>4546</v>
      </c>
      <c r="K862" s="60">
        <v>320</v>
      </c>
      <c r="L862" s="62"/>
      <c r="M862" s="60">
        <v>1</v>
      </c>
      <c r="N862" s="60">
        <v>1</v>
      </c>
      <c r="O862" s="63" t="s">
        <v>681</v>
      </c>
      <c r="P862" s="63" t="s">
        <v>4547</v>
      </c>
      <c r="Q862" s="62"/>
      <c r="R862" s="62"/>
      <c r="S862" s="62"/>
      <c r="T862" s="62"/>
      <c r="U862" s="62"/>
      <c r="V862" s="62"/>
      <c r="W862" s="62"/>
      <c r="X862" s="63" t="s">
        <v>4547</v>
      </c>
      <c r="Y862" s="62"/>
      <c r="Z862" s="62"/>
      <c r="AA862" s="62"/>
      <c r="AB862" s="60"/>
    </row>
    <row r="863" spans="1:28" ht="15" customHeight="1" x14ac:dyDescent="0.25">
      <c r="A863" s="58">
        <v>853</v>
      </c>
      <c r="B863" s="66" t="s">
        <v>4548</v>
      </c>
      <c r="C863" s="67" t="s">
        <v>4549</v>
      </c>
      <c r="D863" s="59" t="s">
        <v>4550</v>
      </c>
      <c r="E863" s="66" t="s">
        <v>4548</v>
      </c>
      <c r="F863" s="60" t="s">
        <v>4551</v>
      </c>
      <c r="G863" s="62"/>
      <c r="H863" s="61">
        <v>2008</v>
      </c>
      <c r="I863" s="62"/>
      <c r="J863" s="60" t="s">
        <v>1710</v>
      </c>
      <c r="K863" s="60" t="s">
        <v>2111</v>
      </c>
      <c r="L863" s="62"/>
      <c r="M863" s="60">
        <v>1</v>
      </c>
      <c r="N863" s="60">
        <v>1</v>
      </c>
      <c r="O863" s="63" t="s">
        <v>681</v>
      </c>
      <c r="P863" s="63" t="s">
        <v>700</v>
      </c>
      <c r="Q863" s="63" t="s">
        <v>4552</v>
      </c>
      <c r="R863" s="62"/>
      <c r="S863" s="62"/>
      <c r="T863" s="62"/>
      <c r="U863" s="62"/>
      <c r="V863" s="62"/>
      <c r="W863" s="62"/>
      <c r="X863" s="63" t="s">
        <v>700</v>
      </c>
      <c r="Y863" s="62"/>
      <c r="Z863" s="62"/>
      <c r="AA863" s="62"/>
      <c r="AB863" s="60"/>
    </row>
    <row r="864" spans="1:28" ht="15" customHeight="1" x14ac:dyDescent="0.25">
      <c r="A864" s="58">
        <v>854</v>
      </c>
      <c r="B864" s="66" t="s">
        <v>4553</v>
      </c>
      <c r="C864" s="67" t="s">
        <v>4554</v>
      </c>
      <c r="D864" s="59" t="s">
        <v>4555</v>
      </c>
      <c r="E864" s="66" t="s">
        <v>4553</v>
      </c>
      <c r="F864" s="60" t="s">
        <v>4556</v>
      </c>
      <c r="G864" s="62"/>
      <c r="H864" s="61">
        <v>2006</v>
      </c>
      <c r="I864" s="60" t="s">
        <v>988</v>
      </c>
      <c r="J864" s="60" t="s">
        <v>699</v>
      </c>
      <c r="K864" s="60">
        <v>100</v>
      </c>
      <c r="L864" s="62"/>
      <c r="M864" s="60">
        <v>1</v>
      </c>
      <c r="N864" s="60">
        <v>1</v>
      </c>
      <c r="O864" s="63" t="s">
        <v>681</v>
      </c>
      <c r="P864" s="63" t="s">
        <v>912</v>
      </c>
      <c r="Q864" s="63" t="s">
        <v>4557</v>
      </c>
      <c r="R864" s="62"/>
      <c r="S864" s="62"/>
      <c r="T864" s="62"/>
      <c r="U864" s="62"/>
      <c r="V864" s="62"/>
      <c r="W864" s="62"/>
      <c r="X864" s="63" t="s">
        <v>3978</v>
      </c>
      <c r="Y864" s="62"/>
      <c r="Z864" s="62"/>
      <c r="AA864" s="62"/>
      <c r="AB864" s="63" t="s">
        <v>3979</v>
      </c>
    </row>
    <row r="865" spans="1:28" ht="15" customHeight="1" x14ac:dyDescent="0.25">
      <c r="A865" s="58">
        <v>855</v>
      </c>
      <c r="B865" s="66" t="s">
        <v>4558</v>
      </c>
      <c r="C865" s="67" t="s">
        <v>4559</v>
      </c>
      <c r="D865" s="59" t="s">
        <v>4560</v>
      </c>
      <c r="E865" s="66" t="s">
        <v>4558</v>
      </c>
      <c r="F865" s="60" t="s">
        <v>4561</v>
      </c>
      <c r="G865" s="62"/>
      <c r="H865" s="61">
        <v>1998</v>
      </c>
      <c r="I865" s="60" t="s">
        <v>1303</v>
      </c>
      <c r="J865" s="60" t="s">
        <v>688</v>
      </c>
      <c r="K865" s="60">
        <v>250</v>
      </c>
      <c r="L865" s="62"/>
      <c r="M865" s="60">
        <v>1</v>
      </c>
      <c r="N865" s="60">
        <v>1</v>
      </c>
      <c r="O865" s="63" t="s">
        <v>681</v>
      </c>
      <c r="P865" s="63" t="s">
        <v>980</v>
      </c>
      <c r="Q865" s="62"/>
      <c r="R865" s="62"/>
      <c r="S865" s="62"/>
      <c r="T865" s="62"/>
      <c r="U865" s="62"/>
      <c r="V865" s="62"/>
      <c r="W865" s="62"/>
      <c r="X865" s="63" t="s">
        <v>980</v>
      </c>
      <c r="Y865" s="62"/>
      <c r="Z865" s="62"/>
      <c r="AA865" s="62"/>
      <c r="AB865" s="60"/>
    </row>
    <row r="866" spans="1:28" ht="15" customHeight="1" x14ac:dyDescent="0.25">
      <c r="A866" s="58">
        <v>856</v>
      </c>
      <c r="B866" s="66" t="s">
        <v>4562</v>
      </c>
      <c r="C866" s="67" t="s">
        <v>4563</v>
      </c>
      <c r="D866" s="59" t="s">
        <v>4564</v>
      </c>
      <c r="E866" s="66" t="s">
        <v>4562</v>
      </c>
      <c r="F866" s="60" t="s">
        <v>4565</v>
      </c>
      <c r="G866" s="62"/>
      <c r="H866" s="61">
        <v>2006</v>
      </c>
      <c r="I866" s="62"/>
      <c r="J866" s="60" t="s">
        <v>687</v>
      </c>
      <c r="K866" s="60">
        <v>100</v>
      </c>
      <c r="L866" s="62"/>
      <c r="M866" s="60">
        <v>1</v>
      </c>
      <c r="N866" s="60">
        <v>1</v>
      </c>
      <c r="O866" s="63" t="s">
        <v>681</v>
      </c>
      <c r="P866" s="63" t="s">
        <v>3257</v>
      </c>
      <c r="Q866" s="63" t="s">
        <v>4566</v>
      </c>
      <c r="R866" s="62"/>
      <c r="S866" s="62"/>
      <c r="T866" s="62"/>
      <c r="U866" s="62"/>
      <c r="V866" s="62"/>
      <c r="W866" s="62"/>
      <c r="X866" s="63" t="s">
        <v>3257</v>
      </c>
      <c r="Y866" s="62"/>
      <c r="Z866" s="62"/>
      <c r="AA866" s="62"/>
      <c r="AB866" s="60"/>
    </row>
    <row r="867" spans="1:28" ht="15" customHeight="1" x14ac:dyDescent="0.25">
      <c r="A867" s="58">
        <v>857</v>
      </c>
      <c r="B867" s="66" t="s">
        <v>4567</v>
      </c>
      <c r="C867" s="67" t="s">
        <v>4568</v>
      </c>
      <c r="D867" s="59" t="s">
        <v>4569</v>
      </c>
      <c r="E867" s="66" t="s">
        <v>4567</v>
      </c>
      <c r="F867" s="60" t="s">
        <v>4570</v>
      </c>
      <c r="G867" s="62"/>
      <c r="H867" s="61">
        <v>2014</v>
      </c>
      <c r="I867" s="60" t="s">
        <v>689</v>
      </c>
      <c r="J867" s="60" t="s">
        <v>1710</v>
      </c>
      <c r="K867" s="60">
        <v>50</v>
      </c>
      <c r="L867" s="62"/>
      <c r="M867" s="60">
        <v>1</v>
      </c>
      <c r="N867" s="60">
        <v>1</v>
      </c>
      <c r="O867" s="63" t="s">
        <v>681</v>
      </c>
      <c r="P867" s="63" t="s">
        <v>4571</v>
      </c>
      <c r="Q867" s="63" t="s">
        <v>4572</v>
      </c>
      <c r="R867" s="62"/>
      <c r="S867" s="62"/>
      <c r="T867" s="62"/>
      <c r="U867" s="62"/>
      <c r="V867" s="62"/>
      <c r="W867" s="62"/>
      <c r="X867" s="63" t="s">
        <v>4571</v>
      </c>
      <c r="Y867" s="62"/>
      <c r="Z867" s="62"/>
      <c r="AA867" s="62"/>
      <c r="AB867" s="60"/>
    </row>
    <row r="868" spans="1:28" ht="15" customHeight="1" x14ac:dyDescent="0.25">
      <c r="A868" s="58">
        <v>858</v>
      </c>
      <c r="B868" s="66" t="s">
        <v>4573</v>
      </c>
      <c r="C868" s="67" t="s">
        <v>4574</v>
      </c>
      <c r="D868" s="59" t="s">
        <v>4575</v>
      </c>
      <c r="E868" s="66" t="s">
        <v>4573</v>
      </c>
      <c r="F868" s="60" t="s">
        <v>4576</v>
      </c>
      <c r="G868" s="62"/>
      <c r="H868" s="61">
        <v>1997</v>
      </c>
      <c r="I868" s="60" t="s">
        <v>689</v>
      </c>
      <c r="J868" s="60" t="s">
        <v>1260</v>
      </c>
      <c r="K868" s="60">
        <v>50</v>
      </c>
      <c r="L868" s="62"/>
      <c r="M868" s="60">
        <v>1</v>
      </c>
      <c r="N868" s="60">
        <v>1</v>
      </c>
      <c r="O868" s="63" t="s">
        <v>681</v>
      </c>
      <c r="P868" s="63" t="s">
        <v>788</v>
      </c>
      <c r="Q868" s="62"/>
      <c r="R868" s="62"/>
      <c r="S868" s="62"/>
      <c r="T868" s="62"/>
      <c r="U868" s="62"/>
      <c r="V868" s="62"/>
      <c r="W868" s="62"/>
      <c r="X868" s="63" t="s">
        <v>788</v>
      </c>
      <c r="Y868" s="62"/>
      <c r="Z868" s="62"/>
      <c r="AA868" s="62"/>
      <c r="AB868" s="60"/>
    </row>
    <row r="869" spans="1:28" ht="15" customHeight="1" x14ac:dyDescent="0.25">
      <c r="A869" s="58">
        <v>859</v>
      </c>
      <c r="B869" s="66" t="s">
        <v>4577</v>
      </c>
      <c r="C869" s="67" t="s">
        <v>4578</v>
      </c>
      <c r="D869" s="59" t="s">
        <v>4579</v>
      </c>
      <c r="E869" s="66" t="s">
        <v>4577</v>
      </c>
      <c r="F869" s="60" t="s">
        <v>4580</v>
      </c>
      <c r="G869" s="62"/>
      <c r="H869" s="61">
        <v>1996</v>
      </c>
      <c r="I869" s="60" t="s">
        <v>689</v>
      </c>
      <c r="J869" s="60" t="s">
        <v>680</v>
      </c>
      <c r="K869" s="60" t="s">
        <v>4348</v>
      </c>
      <c r="L869" s="62"/>
      <c r="M869" s="60">
        <v>1</v>
      </c>
      <c r="N869" s="60">
        <v>1</v>
      </c>
      <c r="O869" s="63" t="s">
        <v>681</v>
      </c>
      <c r="P869" s="63" t="s">
        <v>700</v>
      </c>
      <c r="Q869" s="62"/>
      <c r="R869" s="62"/>
      <c r="S869" s="62"/>
      <c r="T869" s="62"/>
      <c r="U869" s="62"/>
      <c r="V869" s="62"/>
      <c r="W869" s="62"/>
      <c r="X869" s="63" t="s">
        <v>2407</v>
      </c>
      <c r="Y869" s="63" t="s">
        <v>2408</v>
      </c>
      <c r="Z869" s="62"/>
      <c r="AA869" s="62"/>
      <c r="AB869" s="60"/>
    </row>
    <row r="870" spans="1:28" ht="15" customHeight="1" x14ac:dyDescent="0.25">
      <c r="A870" s="58">
        <v>860</v>
      </c>
      <c r="B870" s="66" t="s">
        <v>4581</v>
      </c>
      <c r="C870" s="67" t="s">
        <v>4582</v>
      </c>
      <c r="D870" s="59" t="s">
        <v>4583</v>
      </c>
      <c r="E870" s="66" t="s">
        <v>4581</v>
      </c>
      <c r="F870" s="60" t="s">
        <v>4584</v>
      </c>
      <c r="G870" s="62"/>
      <c r="H870" s="61">
        <v>2004</v>
      </c>
      <c r="I870" s="60" t="s">
        <v>689</v>
      </c>
      <c r="J870" s="60" t="s">
        <v>1260</v>
      </c>
      <c r="K870" s="60">
        <v>50</v>
      </c>
      <c r="L870" s="62"/>
      <c r="M870" s="60">
        <v>1</v>
      </c>
      <c r="N870" s="60">
        <v>1</v>
      </c>
      <c r="O870" s="63" t="s">
        <v>681</v>
      </c>
      <c r="P870" s="63" t="s">
        <v>788</v>
      </c>
      <c r="Q870" s="62"/>
      <c r="R870" s="62"/>
      <c r="S870" s="62"/>
      <c r="T870" s="62"/>
      <c r="U870" s="62"/>
      <c r="V870" s="62"/>
      <c r="W870" s="62"/>
      <c r="X870" s="63" t="s">
        <v>788</v>
      </c>
      <c r="Y870" s="62"/>
      <c r="Z870" s="62"/>
      <c r="AA870" s="62"/>
      <c r="AB870" s="60"/>
    </row>
    <row r="871" spans="1:28" ht="15" customHeight="1" x14ac:dyDescent="0.25">
      <c r="A871" s="58">
        <v>861</v>
      </c>
      <c r="B871" s="66" t="s">
        <v>4585</v>
      </c>
      <c r="C871" s="67" t="s">
        <v>4586</v>
      </c>
      <c r="D871" s="59" t="s">
        <v>4587</v>
      </c>
      <c r="E871" s="66" t="s">
        <v>4585</v>
      </c>
      <c r="F871" s="60" t="s">
        <v>4588</v>
      </c>
      <c r="G871" s="62"/>
      <c r="H871" s="61">
        <v>1997</v>
      </c>
      <c r="I871" s="60" t="s">
        <v>689</v>
      </c>
      <c r="J871" s="60" t="s">
        <v>1260</v>
      </c>
      <c r="K871" s="60">
        <v>50</v>
      </c>
      <c r="L871" s="62"/>
      <c r="M871" s="60">
        <v>1</v>
      </c>
      <c r="N871" s="60">
        <v>1</v>
      </c>
      <c r="O871" s="63" t="s">
        <v>681</v>
      </c>
      <c r="P871" s="63" t="s">
        <v>788</v>
      </c>
      <c r="Q871" s="62"/>
      <c r="R871" s="62"/>
      <c r="S871" s="62"/>
      <c r="T871" s="62"/>
      <c r="U871" s="62"/>
      <c r="V871" s="62"/>
      <c r="W871" s="62"/>
      <c r="X871" s="63" t="s">
        <v>788</v>
      </c>
      <c r="Y871" s="62"/>
      <c r="Z871" s="62"/>
      <c r="AA871" s="62"/>
      <c r="AB871" s="60"/>
    </row>
    <row r="872" spans="1:28" ht="15" customHeight="1" x14ac:dyDescent="0.25">
      <c r="A872" s="58">
        <v>862</v>
      </c>
      <c r="B872" s="66" t="s">
        <v>4589</v>
      </c>
      <c r="C872" s="67" t="s">
        <v>4590</v>
      </c>
      <c r="D872" s="59" t="s">
        <v>4591</v>
      </c>
      <c r="E872" s="66" t="s">
        <v>4589</v>
      </c>
      <c r="F872" s="60" t="s">
        <v>4592</v>
      </c>
      <c r="G872" s="62"/>
      <c r="H872" s="61">
        <v>1999</v>
      </c>
      <c r="I872" s="60" t="s">
        <v>689</v>
      </c>
      <c r="J872" s="60" t="s">
        <v>680</v>
      </c>
      <c r="K872" s="60">
        <v>75</v>
      </c>
      <c r="L872" s="62"/>
      <c r="M872" s="60">
        <v>1</v>
      </c>
      <c r="N872" s="60">
        <v>1</v>
      </c>
      <c r="O872" s="63" t="s">
        <v>681</v>
      </c>
      <c r="P872" s="63" t="s">
        <v>700</v>
      </c>
      <c r="Q872" s="62"/>
      <c r="R872" s="62"/>
      <c r="S872" s="62"/>
      <c r="T872" s="62"/>
      <c r="U872" s="62"/>
      <c r="V872" s="62"/>
      <c r="W872" s="62"/>
      <c r="X872" s="63" t="s">
        <v>700</v>
      </c>
      <c r="Y872" s="62"/>
      <c r="Z872" s="62"/>
      <c r="AA872" s="62"/>
      <c r="AB872" s="60"/>
    </row>
    <row r="873" spans="1:28" ht="15" customHeight="1" x14ac:dyDescent="0.25">
      <c r="A873" s="58">
        <v>863</v>
      </c>
      <c r="B873" s="66" t="s">
        <v>4593</v>
      </c>
      <c r="C873" s="67" t="s">
        <v>4594</v>
      </c>
      <c r="D873" s="59" t="s">
        <v>4595</v>
      </c>
      <c r="E873" s="66" t="s">
        <v>4593</v>
      </c>
      <c r="F873" s="60" t="s">
        <v>4596</v>
      </c>
      <c r="G873" s="62"/>
      <c r="H873" s="61">
        <v>2003</v>
      </c>
      <c r="I873" s="60" t="s">
        <v>689</v>
      </c>
      <c r="J873" s="60" t="s">
        <v>684</v>
      </c>
      <c r="K873" s="60">
        <v>75</v>
      </c>
      <c r="L873" s="62"/>
      <c r="M873" s="60">
        <v>1</v>
      </c>
      <c r="N873" s="60">
        <v>1</v>
      </c>
      <c r="O873" s="63" t="s">
        <v>681</v>
      </c>
      <c r="P873" s="63" t="s">
        <v>700</v>
      </c>
      <c r="Q873" s="62"/>
      <c r="R873" s="62"/>
      <c r="S873" s="62"/>
      <c r="T873" s="62"/>
      <c r="U873" s="62"/>
      <c r="V873" s="62"/>
      <c r="W873" s="62"/>
      <c r="X873" s="63" t="s">
        <v>4597</v>
      </c>
      <c r="Y873" s="62"/>
      <c r="Z873" s="62"/>
      <c r="AA873" s="62"/>
      <c r="AB873" s="63" t="s">
        <v>4598</v>
      </c>
    </row>
    <row r="874" spans="1:28" ht="15" customHeight="1" x14ac:dyDescent="0.25">
      <c r="A874" s="58">
        <v>864</v>
      </c>
      <c r="B874" s="66" t="s">
        <v>4599</v>
      </c>
      <c r="C874" s="67" t="s">
        <v>4600</v>
      </c>
      <c r="D874" s="59" t="s">
        <v>4601</v>
      </c>
      <c r="E874" s="66" t="s">
        <v>4599</v>
      </c>
      <c r="F874" s="60" t="s">
        <v>4602</v>
      </c>
      <c r="G874" s="62"/>
      <c r="H874" s="61">
        <v>2014</v>
      </c>
      <c r="I874" s="62"/>
      <c r="J874" s="60" t="s">
        <v>684</v>
      </c>
      <c r="K874" s="60">
        <v>50</v>
      </c>
      <c r="L874" s="62"/>
      <c r="M874" s="60">
        <v>1</v>
      </c>
      <c r="N874" s="60">
        <v>1</v>
      </c>
      <c r="O874" s="63" t="s">
        <v>681</v>
      </c>
      <c r="P874" s="63" t="s">
        <v>3805</v>
      </c>
      <c r="Q874" s="63" t="s">
        <v>4603</v>
      </c>
      <c r="R874" s="62"/>
      <c r="S874" s="62"/>
      <c r="T874" s="62"/>
      <c r="U874" s="62"/>
      <c r="V874" s="62"/>
      <c r="W874" s="62"/>
      <c r="X874" s="62"/>
      <c r="Y874" s="62"/>
      <c r="Z874" s="62"/>
      <c r="AA874" s="62"/>
      <c r="AB874" s="63" t="s">
        <v>4604</v>
      </c>
    </row>
    <row r="875" spans="1:28" ht="15" customHeight="1" x14ac:dyDescent="0.25">
      <c r="A875" s="58">
        <v>865</v>
      </c>
      <c r="B875" s="66" t="s">
        <v>4605</v>
      </c>
      <c r="C875" s="67" t="s">
        <v>4606</v>
      </c>
      <c r="D875" s="59" t="s">
        <v>4607</v>
      </c>
      <c r="E875" s="66" t="s">
        <v>4605</v>
      </c>
      <c r="F875" s="60" t="s">
        <v>4608</v>
      </c>
      <c r="G875" s="62"/>
      <c r="H875" s="61">
        <v>2016</v>
      </c>
      <c r="I875" s="62"/>
      <c r="J875" s="60" t="s">
        <v>680</v>
      </c>
      <c r="K875" s="60">
        <v>160</v>
      </c>
      <c r="L875" s="62"/>
      <c r="M875" s="60">
        <v>1</v>
      </c>
      <c r="N875" s="60">
        <v>1</v>
      </c>
      <c r="O875" s="63" t="s">
        <v>681</v>
      </c>
      <c r="P875" s="63" t="s">
        <v>3689</v>
      </c>
      <c r="Q875" s="63" t="s">
        <v>4609</v>
      </c>
      <c r="R875" s="62"/>
      <c r="S875" s="62"/>
      <c r="T875" s="62"/>
      <c r="U875" s="62"/>
      <c r="V875" s="62"/>
      <c r="W875" s="62"/>
      <c r="X875" s="63" t="s">
        <v>3689</v>
      </c>
      <c r="Y875" s="62"/>
      <c r="Z875" s="62"/>
      <c r="AA875" s="62"/>
      <c r="AB875" s="60"/>
    </row>
    <row r="876" spans="1:28" ht="15" customHeight="1" x14ac:dyDescent="0.25">
      <c r="A876" s="58">
        <v>866</v>
      </c>
      <c r="B876" s="66" t="s">
        <v>4610</v>
      </c>
      <c r="C876" s="67" t="s">
        <v>4611</v>
      </c>
      <c r="D876" s="59" t="s">
        <v>4612</v>
      </c>
      <c r="E876" s="66" t="s">
        <v>4610</v>
      </c>
      <c r="F876" s="60" t="s">
        <v>4613</v>
      </c>
      <c r="G876" s="62"/>
      <c r="H876" s="61">
        <v>2000</v>
      </c>
      <c r="I876" s="60" t="s">
        <v>689</v>
      </c>
      <c r="J876" s="60" t="s">
        <v>684</v>
      </c>
      <c r="K876" s="60">
        <v>75</v>
      </c>
      <c r="L876" s="62"/>
      <c r="M876" s="60">
        <v>1</v>
      </c>
      <c r="N876" s="60">
        <v>1</v>
      </c>
      <c r="O876" s="63" t="s">
        <v>681</v>
      </c>
      <c r="P876" s="63" t="s">
        <v>700</v>
      </c>
      <c r="Q876" s="62"/>
      <c r="R876" s="62"/>
      <c r="S876" s="62"/>
      <c r="T876" s="62"/>
      <c r="U876" s="62"/>
      <c r="V876" s="62"/>
      <c r="W876" s="62"/>
      <c r="X876" s="63" t="s">
        <v>1904</v>
      </c>
      <c r="Y876" s="62"/>
      <c r="Z876" s="62"/>
      <c r="AA876" s="62"/>
      <c r="AB876" s="63" t="s">
        <v>1905</v>
      </c>
    </row>
    <row r="877" spans="1:28" ht="15" customHeight="1" x14ac:dyDescent="0.25">
      <c r="A877" s="58">
        <v>867</v>
      </c>
      <c r="B877" s="66" t="s">
        <v>4614</v>
      </c>
      <c r="C877" s="67" t="s">
        <v>4615</v>
      </c>
      <c r="D877" s="59" t="s">
        <v>4616</v>
      </c>
      <c r="E877" s="66" t="s">
        <v>4614</v>
      </c>
      <c r="F877" s="60" t="s">
        <v>4617</v>
      </c>
      <c r="G877" s="62"/>
      <c r="H877" s="61">
        <v>2000</v>
      </c>
      <c r="I877" s="60" t="s">
        <v>689</v>
      </c>
      <c r="J877" s="60" t="s">
        <v>684</v>
      </c>
      <c r="K877" s="60">
        <v>75</v>
      </c>
      <c r="L877" s="62"/>
      <c r="M877" s="60">
        <v>1</v>
      </c>
      <c r="N877" s="60">
        <v>1</v>
      </c>
      <c r="O877" s="63" t="s">
        <v>681</v>
      </c>
      <c r="P877" s="63" t="s">
        <v>700</v>
      </c>
      <c r="Q877" s="62"/>
      <c r="R877" s="62"/>
      <c r="S877" s="62"/>
      <c r="T877" s="62"/>
      <c r="U877" s="62"/>
      <c r="V877" s="62"/>
      <c r="W877" s="62"/>
      <c r="X877" s="63" t="s">
        <v>1904</v>
      </c>
      <c r="Y877" s="62"/>
      <c r="Z877" s="62"/>
      <c r="AA877" s="62"/>
      <c r="AB877" s="63" t="s">
        <v>1905</v>
      </c>
    </row>
    <row r="878" spans="1:28" ht="15" customHeight="1" x14ac:dyDescent="0.25">
      <c r="A878" s="58">
        <v>868</v>
      </c>
      <c r="B878" s="66" t="s">
        <v>4618</v>
      </c>
      <c r="C878" s="67" t="s">
        <v>4619</v>
      </c>
      <c r="D878" s="59" t="s">
        <v>4620</v>
      </c>
      <c r="E878" s="66" t="s">
        <v>4618</v>
      </c>
      <c r="F878" s="60" t="s">
        <v>4621</v>
      </c>
      <c r="G878" s="62"/>
      <c r="H878" s="61">
        <v>2004</v>
      </c>
      <c r="I878" s="60" t="s">
        <v>689</v>
      </c>
      <c r="J878" s="60" t="s">
        <v>1411</v>
      </c>
      <c r="K878" s="60" t="s">
        <v>2111</v>
      </c>
      <c r="L878" s="62"/>
      <c r="M878" s="60">
        <v>1</v>
      </c>
      <c r="N878" s="60">
        <v>1</v>
      </c>
      <c r="O878" s="63" t="s">
        <v>681</v>
      </c>
      <c r="P878" s="63" t="s">
        <v>700</v>
      </c>
      <c r="Q878" s="62"/>
      <c r="R878" s="62"/>
      <c r="S878" s="62"/>
      <c r="T878" s="62"/>
      <c r="U878" s="62"/>
      <c r="V878" s="62"/>
      <c r="W878" s="62"/>
      <c r="X878" s="63" t="s">
        <v>700</v>
      </c>
      <c r="Y878" s="62"/>
      <c r="Z878" s="62"/>
      <c r="AA878" s="62"/>
      <c r="AB878" s="60"/>
    </row>
    <row r="879" spans="1:28" ht="15" customHeight="1" x14ac:dyDescent="0.25">
      <c r="A879" s="58">
        <v>869</v>
      </c>
      <c r="B879" s="66" t="s">
        <v>4622</v>
      </c>
      <c r="C879" s="67" t="s">
        <v>4623</v>
      </c>
      <c r="D879" s="59" t="s">
        <v>4624</v>
      </c>
      <c r="E879" s="66" t="s">
        <v>4622</v>
      </c>
      <c r="F879" s="60" t="s">
        <v>4625</v>
      </c>
      <c r="G879" s="62"/>
      <c r="H879" s="61">
        <v>2005</v>
      </c>
      <c r="I879" s="60" t="s">
        <v>689</v>
      </c>
      <c r="J879" s="60" t="s">
        <v>1102</v>
      </c>
      <c r="K879" s="60">
        <v>75</v>
      </c>
      <c r="L879" s="62"/>
      <c r="M879" s="60">
        <v>1</v>
      </c>
      <c r="N879" s="60">
        <v>1</v>
      </c>
      <c r="O879" s="63" t="s">
        <v>681</v>
      </c>
      <c r="P879" s="63" t="s">
        <v>700</v>
      </c>
      <c r="Q879" s="62"/>
      <c r="R879" s="62"/>
      <c r="S879" s="62"/>
      <c r="T879" s="62"/>
      <c r="U879" s="62"/>
      <c r="V879" s="62"/>
      <c r="W879" s="62"/>
      <c r="X879" s="63" t="s">
        <v>1904</v>
      </c>
      <c r="Y879" s="62"/>
      <c r="Z879" s="62"/>
      <c r="AA879" s="62"/>
      <c r="AB879" s="63" t="s">
        <v>1905</v>
      </c>
    </row>
    <row r="880" spans="1:28" ht="15" customHeight="1" x14ac:dyDescent="0.25">
      <c r="A880" s="58">
        <v>870</v>
      </c>
      <c r="B880" s="66" t="s">
        <v>4626</v>
      </c>
      <c r="C880" s="67" t="s">
        <v>4627</v>
      </c>
      <c r="D880" s="59" t="s">
        <v>4628</v>
      </c>
      <c r="E880" s="66" t="s">
        <v>4626</v>
      </c>
      <c r="F880" s="60" t="s">
        <v>4629</v>
      </c>
      <c r="G880" s="62"/>
      <c r="H880" s="61">
        <v>2015</v>
      </c>
      <c r="I880" s="62"/>
      <c r="J880" s="60" t="s">
        <v>684</v>
      </c>
      <c r="K880" s="60">
        <v>75</v>
      </c>
      <c r="L880" s="62"/>
      <c r="M880" s="60">
        <v>1</v>
      </c>
      <c r="N880" s="60">
        <v>1</v>
      </c>
      <c r="O880" s="63" t="s">
        <v>681</v>
      </c>
      <c r="P880" s="63" t="s">
        <v>3743</v>
      </c>
      <c r="Q880" s="63" t="s">
        <v>4630</v>
      </c>
      <c r="R880" s="62"/>
      <c r="S880" s="62"/>
      <c r="T880" s="62"/>
      <c r="U880" s="62"/>
      <c r="V880" s="62"/>
      <c r="W880" s="62"/>
      <c r="X880" s="63" t="s">
        <v>3743</v>
      </c>
      <c r="Y880" s="62"/>
      <c r="Z880" s="62"/>
      <c r="AA880" s="62"/>
      <c r="AB880" s="60"/>
    </row>
    <row r="881" spans="1:28" ht="15" customHeight="1" x14ac:dyDescent="0.25">
      <c r="A881" s="58">
        <v>871</v>
      </c>
      <c r="B881" s="66" t="s">
        <v>4631</v>
      </c>
      <c r="C881" s="67" t="s">
        <v>4632</v>
      </c>
      <c r="D881" s="59" t="s">
        <v>4633</v>
      </c>
      <c r="E881" s="66" t="s">
        <v>4631</v>
      </c>
      <c r="F881" s="60" t="s">
        <v>4634</v>
      </c>
      <c r="G881" s="62"/>
      <c r="H881" s="61">
        <v>2014</v>
      </c>
      <c r="I881" s="60" t="s">
        <v>1303</v>
      </c>
      <c r="J881" s="60" t="s">
        <v>1283</v>
      </c>
      <c r="K881" s="60">
        <v>250</v>
      </c>
      <c r="L881" s="62"/>
      <c r="M881" s="60">
        <v>1</v>
      </c>
      <c r="N881" s="60">
        <v>1</v>
      </c>
      <c r="O881" s="63" t="s">
        <v>681</v>
      </c>
      <c r="P881" s="63" t="s">
        <v>4635</v>
      </c>
      <c r="Q881" s="63" t="s">
        <v>4636</v>
      </c>
      <c r="R881" s="62"/>
      <c r="S881" s="62"/>
      <c r="T881" s="62"/>
      <c r="U881" s="62"/>
      <c r="V881" s="62"/>
      <c r="W881" s="62"/>
      <c r="X881" s="63" t="s">
        <v>4635</v>
      </c>
      <c r="Y881" s="62"/>
      <c r="Z881" s="62"/>
      <c r="AA881" s="62"/>
      <c r="AB881" s="60"/>
    </row>
    <row r="882" spans="1:28" ht="15" customHeight="1" x14ac:dyDescent="0.25">
      <c r="A882" s="58">
        <v>872</v>
      </c>
      <c r="B882" s="66" t="s">
        <v>4637</v>
      </c>
      <c r="C882" s="67" t="s">
        <v>4638</v>
      </c>
      <c r="D882" s="59" t="s">
        <v>4639</v>
      </c>
      <c r="E882" s="66" t="s">
        <v>4637</v>
      </c>
      <c r="F882" s="60" t="s">
        <v>4640</v>
      </c>
      <c r="G882" s="62"/>
      <c r="H882" s="61">
        <v>2002</v>
      </c>
      <c r="I882" s="60" t="s">
        <v>689</v>
      </c>
      <c r="J882" s="60" t="s">
        <v>1260</v>
      </c>
      <c r="K882" s="60">
        <v>100</v>
      </c>
      <c r="L882" s="62"/>
      <c r="M882" s="60">
        <v>1</v>
      </c>
      <c r="N882" s="60">
        <v>1</v>
      </c>
      <c r="O882" s="63" t="s">
        <v>681</v>
      </c>
      <c r="P882" s="63" t="s">
        <v>912</v>
      </c>
      <c r="Q882" s="62"/>
      <c r="R882" s="62"/>
      <c r="S882" s="62"/>
      <c r="T882" s="62"/>
      <c r="U882" s="62"/>
      <c r="V882" s="62"/>
      <c r="W882" s="62"/>
      <c r="X882" s="63" t="s">
        <v>912</v>
      </c>
      <c r="Y882" s="62"/>
      <c r="Z882" s="62"/>
      <c r="AA882" s="62"/>
      <c r="AB882" s="60"/>
    </row>
    <row r="883" spans="1:28" ht="15" customHeight="1" x14ac:dyDescent="0.25">
      <c r="A883" s="58">
        <v>873</v>
      </c>
      <c r="B883" s="66" t="s">
        <v>4641</v>
      </c>
      <c r="C883" s="67" t="s">
        <v>4642</v>
      </c>
      <c r="D883" s="59" t="s">
        <v>4643</v>
      </c>
      <c r="E883" s="66" t="s">
        <v>4641</v>
      </c>
      <c r="F883" s="60" t="s">
        <v>4644</v>
      </c>
      <c r="G883" s="62"/>
      <c r="H883" s="61">
        <v>2002</v>
      </c>
      <c r="I883" s="60" t="s">
        <v>689</v>
      </c>
      <c r="J883" s="60" t="s">
        <v>1260</v>
      </c>
      <c r="K883" s="60">
        <v>100</v>
      </c>
      <c r="L883" s="62"/>
      <c r="M883" s="60">
        <v>1</v>
      </c>
      <c r="N883" s="60">
        <v>1</v>
      </c>
      <c r="O883" s="63" t="s">
        <v>681</v>
      </c>
      <c r="P883" s="63" t="s">
        <v>912</v>
      </c>
      <c r="Q883" s="62"/>
      <c r="R883" s="62"/>
      <c r="S883" s="62"/>
      <c r="T883" s="62"/>
      <c r="U883" s="62"/>
      <c r="V883" s="62"/>
      <c r="W883" s="62"/>
      <c r="X883" s="63" t="s">
        <v>912</v>
      </c>
      <c r="Y883" s="62"/>
      <c r="Z883" s="62"/>
      <c r="AA883" s="62"/>
      <c r="AB883" s="60"/>
    </row>
    <row r="884" spans="1:28" ht="15" customHeight="1" x14ac:dyDescent="0.25">
      <c r="A884" s="58">
        <v>874</v>
      </c>
      <c r="B884" s="66" t="s">
        <v>4645</v>
      </c>
      <c r="C884" s="67" t="s">
        <v>4646</v>
      </c>
      <c r="D884" s="59" t="s">
        <v>4647</v>
      </c>
      <c r="E884" s="66" t="s">
        <v>4645</v>
      </c>
      <c r="F884" s="60" t="s">
        <v>4648</v>
      </c>
      <c r="G884" s="62"/>
      <c r="H884" s="61">
        <v>2003</v>
      </c>
      <c r="I884" s="60" t="s">
        <v>689</v>
      </c>
      <c r="J884" s="60" t="s">
        <v>1260</v>
      </c>
      <c r="K884" s="60">
        <v>320</v>
      </c>
      <c r="L884" s="62"/>
      <c r="M884" s="60">
        <v>1</v>
      </c>
      <c r="N884" s="60">
        <v>1</v>
      </c>
      <c r="O884" s="63" t="s">
        <v>681</v>
      </c>
      <c r="P884" s="63" t="s">
        <v>970</v>
      </c>
      <c r="Q884" s="62"/>
      <c r="R884" s="62"/>
      <c r="S884" s="62"/>
      <c r="T884" s="62"/>
      <c r="U884" s="62"/>
      <c r="V884" s="62"/>
      <c r="W884" s="62"/>
      <c r="X884" s="63" t="s">
        <v>970</v>
      </c>
      <c r="Y884" s="62"/>
      <c r="Z884" s="62"/>
      <c r="AA884" s="62"/>
      <c r="AB884" s="60"/>
    </row>
    <row r="885" spans="1:28" ht="15" customHeight="1" x14ac:dyDescent="0.25">
      <c r="A885" s="58">
        <v>875</v>
      </c>
      <c r="B885" s="66" t="s">
        <v>4649</v>
      </c>
      <c r="C885" s="67" t="s">
        <v>4650</v>
      </c>
      <c r="D885" s="59" t="s">
        <v>4651</v>
      </c>
      <c r="E885" s="66" t="s">
        <v>4649</v>
      </c>
      <c r="F885" s="60" t="s">
        <v>4652</v>
      </c>
      <c r="G885" s="62"/>
      <c r="H885" s="61">
        <v>2006</v>
      </c>
      <c r="I885" s="60" t="s">
        <v>689</v>
      </c>
      <c r="J885" s="60" t="s">
        <v>684</v>
      </c>
      <c r="K885" s="60">
        <v>320</v>
      </c>
      <c r="L885" s="62"/>
      <c r="M885" s="60">
        <v>1</v>
      </c>
      <c r="N885" s="60">
        <v>1</v>
      </c>
      <c r="O885" s="63" t="s">
        <v>681</v>
      </c>
      <c r="P885" s="63" t="s">
        <v>4263</v>
      </c>
      <c r="Q885" s="63" t="s">
        <v>4653</v>
      </c>
      <c r="R885" s="62"/>
      <c r="S885" s="62"/>
      <c r="T885" s="62"/>
      <c r="U885" s="62"/>
      <c r="V885" s="62"/>
      <c r="W885" s="62"/>
      <c r="X885" s="63" t="s">
        <v>4263</v>
      </c>
      <c r="Y885" s="62"/>
      <c r="Z885" s="62"/>
      <c r="AA885" s="62"/>
      <c r="AB885" s="60"/>
    </row>
    <row r="886" spans="1:28" ht="15" customHeight="1" x14ac:dyDescent="0.25">
      <c r="A886" s="58">
        <v>876</v>
      </c>
      <c r="B886" s="66" t="s">
        <v>4654</v>
      </c>
      <c r="C886" s="67" t="s">
        <v>4655</v>
      </c>
      <c r="D886" s="59" t="s">
        <v>4656</v>
      </c>
      <c r="E886" s="66" t="s">
        <v>4654</v>
      </c>
      <c r="F886" s="60" t="s">
        <v>4657</v>
      </c>
      <c r="G886" s="62"/>
      <c r="H886" s="61">
        <v>2003</v>
      </c>
      <c r="I886" s="60" t="s">
        <v>689</v>
      </c>
      <c r="J886" s="60" t="s">
        <v>1260</v>
      </c>
      <c r="K886" s="60">
        <v>320</v>
      </c>
      <c r="L886" s="62"/>
      <c r="M886" s="60">
        <v>1</v>
      </c>
      <c r="N886" s="60">
        <v>1</v>
      </c>
      <c r="O886" s="63" t="s">
        <v>681</v>
      </c>
      <c r="P886" s="63" t="s">
        <v>970</v>
      </c>
      <c r="Q886" s="62"/>
      <c r="R886" s="62"/>
      <c r="S886" s="62"/>
      <c r="T886" s="62"/>
      <c r="U886" s="62"/>
      <c r="V886" s="62"/>
      <c r="W886" s="62"/>
      <c r="X886" s="63" t="s">
        <v>970</v>
      </c>
      <c r="Y886" s="62"/>
      <c r="Z886" s="62"/>
      <c r="AA886" s="62"/>
      <c r="AB886" s="60"/>
    </row>
    <row r="887" spans="1:28" ht="15" customHeight="1" x14ac:dyDescent="0.25">
      <c r="A887" s="58">
        <v>877</v>
      </c>
      <c r="B887" s="66" t="s">
        <v>4658</v>
      </c>
      <c r="C887" s="67" t="s">
        <v>4659</v>
      </c>
      <c r="D887" s="59" t="s">
        <v>4660</v>
      </c>
      <c r="E887" s="66" t="s">
        <v>4658</v>
      </c>
      <c r="F887" s="60" t="s">
        <v>4661</v>
      </c>
      <c r="G887" s="62"/>
      <c r="H887" s="61">
        <v>2003</v>
      </c>
      <c r="I887" s="60" t="s">
        <v>689</v>
      </c>
      <c r="J887" s="60" t="s">
        <v>1260</v>
      </c>
      <c r="K887" s="60">
        <v>400</v>
      </c>
      <c r="L887" s="62"/>
      <c r="M887" s="60">
        <v>1</v>
      </c>
      <c r="N887" s="60">
        <v>1</v>
      </c>
      <c r="O887" s="63" t="s">
        <v>681</v>
      </c>
      <c r="P887" s="63" t="s">
        <v>1038</v>
      </c>
      <c r="Q887" s="62"/>
      <c r="R887" s="62"/>
      <c r="S887" s="62"/>
      <c r="T887" s="62"/>
      <c r="U887" s="62"/>
      <c r="V887" s="62"/>
      <c r="W887" s="62"/>
      <c r="X887" s="63" t="s">
        <v>1038</v>
      </c>
      <c r="Y887" s="62"/>
      <c r="Z887" s="62"/>
      <c r="AA887" s="62"/>
      <c r="AB887" s="60"/>
    </row>
    <row r="888" spans="1:28" ht="15" customHeight="1" x14ac:dyDescent="0.25">
      <c r="A888" s="58">
        <v>878</v>
      </c>
      <c r="B888" s="66" t="s">
        <v>4662</v>
      </c>
      <c r="C888" s="67" t="s">
        <v>4663</v>
      </c>
      <c r="D888" s="59" t="s">
        <v>4664</v>
      </c>
      <c r="E888" s="66" t="s">
        <v>4662</v>
      </c>
      <c r="F888" s="60" t="s">
        <v>4665</v>
      </c>
      <c r="G888" s="62"/>
      <c r="H888" s="61">
        <v>2002</v>
      </c>
      <c r="I888" s="60" t="s">
        <v>689</v>
      </c>
      <c r="J888" s="60" t="s">
        <v>680</v>
      </c>
      <c r="K888" s="60">
        <v>100</v>
      </c>
      <c r="L888" s="62"/>
      <c r="M888" s="60">
        <v>1</v>
      </c>
      <c r="N888" s="60">
        <v>1</v>
      </c>
      <c r="O888" s="63" t="s">
        <v>681</v>
      </c>
      <c r="P888" s="63" t="s">
        <v>912</v>
      </c>
      <c r="Q888" s="62"/>
      <c r="R888" s="62"/>
      <c r="S888" s="62"/>
      <c r="T888" s="62"/>
      <c r="U888" s="62"/>
      <c r="V888" s="62"/>
      <c r="W888" s="62"/>
      <c r="X888" s="63" t="s">
        <v>4666</v>
      </c>
      <c r="Y888" s="62"/>
      <c r="Z888" s="62"/>
      <c r="AA888" s="62"/>
      <c r="AB888" s="63" t="s">
        <v>4667</v>
      </c>
    </row>
    <row r="889" spans="1:28" ht="15" customHeight="1" x14ac:dyDescent="0.25">
      <c r="A889" s="58">
        <v>879</v>
      </c>
      <c r="B889" s="66" t="s">
        <v>4668</v>
      </c>
      <c r="C889" s="67" t="s">
        <v>4669</v>
      </c>
      <c r="D889" s="59" t="s">
        <v>4670</v>
      </c>
      <c r="E889" s="66" t="s">
        <v>4668</v>
      </c>
      <c r="F889" s="60" t="s">
        <v>4671</v>
      </c>
      <c r="G889" s="62"/>
      <c r="H889" s="61">
        <v>2016</v>
      </c>
      <c r="I889" s="60" t="s">
        <v>689</v>
      </c>
      <c r="J889" s="60" t="s">
        <v>1049</v>
      </c>
      <c r="K889" s="60">
        <v>400</v>
      </c>
      <c r="L889" s="62"/>
      <c r="M889" s="60">
        <v>1</v>
      </c>
      <c r="N889" s="60">
        <v>1</v>
      </c>
      <c r="O889" s="63" t="s">
        <v>681</v>
      </c>
      <c r="P889" s="63" t="s">
        <v>4672</v>
      </c>
      <c r="Q889" s="62"/>
      <c r="R889" s="62"/>
      <c r="S889" s="62"/>
      <c r="T889" s="62"/>
      <c r="U889" s="62"/>
      <c r="V889" s="62"/>
      <c r="W889" s="62"/>
      <c r="X889" s="63" t="s">
        <v>4672</v>
      </c>
      <c r="Y889" s="62"/>
      <c r="Z889" s="62"/>
      <c r="AA889" s="62"/>
      <c r="AB889" s="60"/>
    </row>
    <row r="890" spans="1:28" ht="15" customHeight="1" x14ac:dyDescent="0.25">
      <c r="A890" s="58">
        <v>880</v>
      </c>
      <c r="B890" s="66" t="s">
        <v>4673</v>
      </c>
      <c r="C890" s="67" t="s">
        <v>4674</v>
      </c>
      <c r="D890" s="59" t="s">
        <v>4675</v>
      </c>
      <c r="E890" s="66" t="s">
        <v>4673</v>
      </c>
      <c r="F890" s="60" t="s">
        <v>4676</v>
      </c>
      <c r="G890" s="62"/>
      <c r="H890" s="61">
        <v>2001</v>
      </c>
      <c r="I890" s="60" t="s">
        <v>689</v>
      </c>
      <c r="J890" s="60" t="s">
        <v>1333</v>
      </c>
      <c r="K890" s="60" t="s">
        <v>2133</v>
      </c>
      <c r="L890" s="62"/>
      <c r="M890" s="60">
        <v>1</v>
      </c>
      <c r="N890" s="60">
        <v>1</v>
      </c>
      <c r="O890" s="63" t="s">
        <v>681</v>
      </c>
      <c r="P890" s="63" t="s">
        <v>1038</v>
      </c>
      <c r="Q890" s="62"/>
      <c r="R890" s="62"/>
      <c r="S890" s="62"/>
      <c r="T890" s="62"/>
      <c r="U890" s="62"/>
      <c r="V890" s="62"/>
      <c r="W890" s="62"/>
      <c r="X890" s="63" t="s">
        <v>1038</v>
      </c>
      <c r="Y890" s="62"/>
      <c r="Z890" s="62"/>
      <c r="AA890" s="62"/>
      <c r="AB890" s="60"/>
    </row>
    <row r="891" spans="1:28" ht="15" customHeight="1" x14ac:dyDescent="0.25">
      <c r="A891" s="58">
        <v>881</v>
      </c>
      <c r="B891" s="66" t="s">
        <v>4677</v>
      </c>
      <c r="C891" s="67" t="s">
        <v>4678</v>
      </c>
      <c r="D891" s="59" t="s">
        <v>4679</v>
      </c>
      <c r="E891" s="66" t="s">
        <v>4677</v>
      </c>
      <c r="F891" s="60" t="s">
        <v>4680</v>
      </c>
      <c r="G891" s="62"/>
      <c r="H891" s="61">
        <v>2007</v>
      </c>
      <c r="I891" s="60" t="s">
        <v>689</v>
      </c>
      <c r="J891" s="60" t="s">
        <v>699</v>
      </c>
      <c r="K891" s="60">
        <v>250</v>
      </c>
      <c r="L891" s="62"/>
      <c r="M891" s="60">
        <v>1</v>
      </c>
      <c r="N891" s="60">
        <v>1</v>
      </c>
      <c r="O891" s="63" t="s">
        <v>681</v>
      </c>
      <c r="P891" s="63" t="s">
        <v>980</v>
      </c>
      <c r="Q891" s="62"/>
      <c r="R891" s="62"/>
      <c r="S891" s="62"/>
      <c r="T891" s="62"/>
      <c r="U891" s="62"/>
      <c r="V891" s="62"/>
      <c r="W891" s="62"/>
      <c r="X891" s="63" t="s">
        <v>4681</v>
      </c>
      <c r="Y891" s="63" t="s">
        <v>4682</v>
      </c>
      <c r="Z891" s="62"/>
      <c r="AA891" s="62"/>
      <c r="AB891" s="60"/>
    </row>
    <row r="892" spans="1:28" ht="15" customHeight="1" x14ac:dyDescent="0.25">
      <c r="A892" s="58">
        <v>882</v>
      </c>
      <c r="B892" s="66" t="s">
        <v>4683</v>
      </c>
      <c r="C892" s="67" t="s">
        <v>4684</v>
      </c>
      <c r="D892" s="59" t="s">
        <v>4685</v>
      </c>
      <c r="E892" s="66" t="s">
        <v>4683</v>
      </c>
      <c r="F892" s="60" t="s">
        <v>4686</v>
      </c>
      <c r="G892" s="62"/>
      <c r="H892" s="61">
        <v>2009</v>
      </c>
      <c r="I892" s="60" t="s">
        <v>689</v>
      </c>
      <c r="J892" s="60" t="s">
        <v>699</v>
      </c>
      <c r="K892" s="60">
        <v>75</v>
      </c>
      <c r="L892" s="62"/>
      <c r="M892" s="60">
        <v>1</v>
      </c>
      <c r="N892" s="60">
        <v>1</v>
      </c>
      <c r="O892" s="63" t="s">
        <v>681</v>
      </c>
      <c r="P892" s="63" t="s">
        <v>2810</v>
      </c>
      <c r="Q892" s="62"/>
      <c r="R892" s="62"/>
      <c r="S892" s="62"/>
      <c r="T892" s="62"/>
      <c r="U892" s="62"/>
      <c r="V892" s="62"/>
      <c r="W892" s="62"/>
      <c r="X892" s="63" t="s">
        <v>2810</v>
      </c>
      <c r="Y892" s="62"/>
      <c r="Z892" s="62"/>
      <c r="AA892" s="62"/>
      <c r="AB892" s="60"/>
    </row>
    <row r="893" spans="1:28" ht="15" customHeight="1" x14ac:dyDescent="0.25">
      <c r="A893" s="58">
        <v>883</v>
      </c>
      <c r="B893" s="66" t="s">
        <v>4687</v>
      </c>
      <c r="C893" s="67" t="s">
        <v>4688</v>
      </c>
      <c r="D893" s="59" t="s">
        <v>4689</v>
      </c>
      <c r="E893" s="66" t="s">
        <v>4687</v>
      </c>
      <c r="F893" s="60" t="s">
        <v>4690</v>
      </c>
      <c r="G893" s="62"/>
      <c r="H893" s="61">
        <v>2010</v>
      </c>
      <c r="I893" s="60" t="s">
        <v>689</v>
      </c>
      <c r="J893" s="60" t="s">
        <v>699</v>
      </c>
      <c r="K893" s="60">
        <v>75</v>
      </c>
      <c r="L893" s="62"/>
      <c r="M893" s="60">
        <v>1</v>
      </c>
      <c r="N893" s="60">
        <v>1</v>
      </c>
      <c r="O893" s="63" t="s">
        <v>681</v>
      </c>
      <c r="P893" s="63" t="s">
        <v>1594</v>
      </c>
      <c r="Q893" s="62"/>
      <c r="R893" s="62"/>
      <c r="S893" s="62"/>
      <c r="T893" s="62"/>
      <c r="U893" s="62"/>
      <c r="V893" s="62"/>
      <c r="W893" s="62"/>
      <c r="X893" s="63" t="s">
        <v>1594</v>
      </c>
      <c r="Y893" s="62"/>
      <c r="Z893" s="62"/>
      <c r="AA893" s="62"/>
      <c r="AB893" s="60"/>
    </row>
    <row r="894" spans="1:28" ht="15" customHeight="1" x14ac:dyDescent="0.25">
      <c r="A894" s="58">
        <v>884</v>
      </c>
      <c r="B894" s="66" t="s">
        <v>4691</v>
      </c>
      <c r="C894" s="67" t="s">
        <v>4692</v>
      </c>
      <c r="D894" s="59" t="s">
        <v>4693</v>
      </c>
      <c r="E894" s="66" t="s">
        <v>4691</v>
      </c>
      <c r="F894" s="60" t="s">
        <v>4694</v>
      </c>
      <c r="G894" s="62"/>
      <c r="H894" s="61">
        <v>2009</v>
      </c>
      <c r="I894" s="60" t="s">
        <v>689</v>
      </c>
      <c r="J894" s="60" t="s">
        <v>699</v>
      </c>
      <c r="K894" s="60">
        <v>75</v>
      </c>
      <c r="L894" s="62"/>
      <c r="M894" s="60">
        <v>1</v>
      </c>
      <c r="N894" s="60">
        <v>1</v>
      </c>
      <c r="O894" s="63" t="s">
        <v>681</v>
      </c>
      <c r="P894" s="63" t="s">
        <v>2810</v>
      </c>
      <c r="Q894" s="62"/>
      <c r="R894" s="62"/>
      <c r="S894" s="62"/>
      <c r="T894" s="62"/>
      <c r="U894" s="62"/>
      <c r="V894" s="62"/>
      <c r="W894" s="62"/>
      <c r="X894" s="63" t="s">
        <v>2810</v>
      </c>
      <c r="Y894" s="62"/>
      <c r="Z894" s="62"/>
      <c r="AA894" s="62"/>
      <c r="AB894" s="60"/>
    </row>
    <row r="895" spans="1:28" ht="15" customHeight="1" x14ac:dyDescent="0.25">
      <c r="A895" s="58">
        <v>885</v>
      </c>
      <c r="B895" s="66" t="s">
        <v>4695</v>
      </c>
      <c r="C895" s="67" t="s">
        <v>4696</v>
      </c>
      <c r="D895" s="59" t="s">
        <v>4697</v>
      </c>
      <c r="E895" s="66" t="s">
        <v>4695</v>
      </c>
      <c r="F895" s="60" t="s">
        <v>4698</v>
      </c>
      <c r="G895" s="62"/>
      <c r="H895" s="61">
        <v>2009</v>
      </c>
      <c r="I895" s="60" t="s">
        <v>679</v>
      </c>
      <c r="J895" s="60" t="s">
        <v>680</v>
      </c>
      <c r="K895" s="60">
        <v>25</v>
      </c>
      <c r="L895" s="62"/>
      <c r="M895" s="60">
        <v>1</v>
      </c>
      <c r="N895" s="60">
        <v>1</v>
      </c>
      <c r="O895" s="63" t="s">
        <v>681</v>
      </c>
      <c r="P895" s="63" t="s">
        <v>4699</v>
      </c>
      <c r="Q895" s="62"/>
      <c r="R895" s="62"/>
      <c r="S895" s="62"/>
      <c r="T895" s="62"/>
      <c r="U895" s="62"/>
      <c r="V895" s="62"/>
      <c r="W895" s="62"/>
      <c r="X895" s="63" t="s">
        <v>4699</v>
      </c>
      <c r="Y895" s="62"/>
      <c r="Z895" s="62"/>
      <c r="AA895" s="62"/>
      <c r="AB895" s="60"/>
    </row>
    <row r="896" spans="1:28" ht="15" customHeight="1" x14ac:dyDescent="0.25">
      <c r="A896" s="58">
        <v>886</v>
      </c>
      <c r="B896" s="66" t="s">
        <v>4700</v>
      </c>
      <c r="C896" s="67" t="s">
        <v>4701</v>
      </c>
      <c r="D896" s="59" t="s">
        <v>4702</v>
      </c>
      <c r="E896" s="66" t="s">
        <v>4700</v>
      </c>
      <c r="F896" s="60" t="s">
        <v>4703</v>
      </c>
      <c r="G896" s="62"/>
      <c r="H896" s="61">
        <v>1991</v>
      </c>
      <c r="I896" s="60" t="s">
        <v>689</v>
      </c>
      <c r="J896" s="60" t="s">
        <v>680</v>
      </c>
      <c r="K896" s="60">
        <v>25</v>
      </c>
      <c r="L896" s="62"/>
      <c r="M896" s="60">
        <v>1</v>
      </c>
      <c r="N896" s="60">
        <v>1</v>
      </c>
      <c r="O896" s="63" t="s">
        <v>681</v>
      </c>
      <c r="P896" s="63" t="s">
        <v>4704</v>
      </c>
      <c r="Q896" s="62"/>
      <c r="R896" s="62"/>
      <c r="S896" s="62"/>
      <c r="T896" s="62"/>
      <c r="U896" s="62"/>
      <c r="V896" s="62"/>
      <c r="W896" s="62"/>
      <c r="X896" s="62"/>
      <c r="Y896" s="63" t="s">
        <v>4704</v>
      </c>
      <c r="Z896" s="62"/>
      <c r="AA896" s="62"/>
      <c r="AB896" s="60"/>
    </row>
    <row r="897" spans="1:28" ht="15" customHeight="1" x14ac:dyDescent="0.25">
      <c r="A897" s="58">
        <v>887</v>
      </c>
      <c r="B897" s="66" t="s">
        <v>4705</v>
      </c>
      <c r="C897" s="67" t="s">
        <v>4706</v>
      </c>
      <c r="D897" s="59" t="s">
        <v>4707</v>
      </c>
      <c r="E897" s="66" t="s">
        <v>4705</v>
      </c>
      <c r="F897" s="60" t="s">
        <v>4708</v>
      </c>
      <c r="G897" s="62"/>
      <c r="H897" s="61">
        <v>1973</v>
      </c>
      <c r="I897" s="60" t="s">
        <v>679</v>
      </c>
      <c r="J897" s="60" t="s">
        <v>680</v>
      </c>
      <c r="K897" s="60">
        <v>25</v>
      </c>
      <c r="L897" s="62"/>
      <c r="M897" s="60">
        <v>1</v>
      </c>
      <c r="N897" s="60">
        <v>1</v>
      </c>
      <c r="O897" s="63" t="s">
        <v>681</v>
      </c>
      <c r="P897" s="63" t="s">
        <v>734</v>
      </c>
      <c r="Q897" s="62"/>
      <c r="R897" s="62"/>
      <c r="S897" s="62"/>
      <c r="T897" s="62"/>
      <c r="U897" s="62"/>
      <c r="V897" s="62"/>
      <c r="W897" s="62"/>
      <c r="X897" s="63" t="s">
        <v>734</v>
      </c>
      <c r="Y897" s="62"/>
      <c r="Z897" s="62"/>
      <c r="AA897" s="62"/>
      <c r="AB897" s="60"/>
    </row>
    <row r="898" spans="1:28" ht="15" customHeight="1" x14ac:dyDescent="0.25">
      <c r="A898" s="58">
        <v>888</v>
      </c>
      <c r="B898" s="66" t="s">
        <v>183</v>
      </c>
      <c r="C898" s="67" t="s">
        <v>4709</v>
      </c>
      <c r="D898" s="59" t="s">
        <v>4710</v>
      </c>
      <c r="E898" s="66" t="s">
        <v>183</v>
      </c>
      <c r="F898" s="60" t="s">
        <v>4711</v>
      </c>
      <c r="G898" s="62"/>
      <c r="H898" s="61">
        <v>1995</v>
      </c>
      <c r="I898" s="60" t="s">
        <v>689</v>
      </c>
      <c r="J898" s="60" t="s">
        <v>687</v>
      </c>
      <c r="K898" s="60">
        <v>25</v>
      </c>
      <c r="L898" s="62"/>
      <c r="M898" s="60">
        <v>1</v>
      </c>
      <c r="N898" s="60">
        <v>1</v>
      </c>
      <c r="O898" s="63" t="s">
        <v>681</v>
      </c>
      <c r="P898" s="63" t="s">
        <v>734</v>
      </c>
      <c r="Q898" s="62"/>
      <c r="R898" s="62"/>
      <c r="S898" s="62"/>
      <c r="T898" s="62"/>
      <c r="U898" s="62"/>
      <c r="V898" s="62"/>
      <c r="W898" s="62"/>
      <c r="X898" s="63" t="s">
        <v>734</v>
      </c>
      <c r="Y898" s="62"/>
      <c r="Z898" s="62"/>
      <c r="AA898" s="62"/>
      <c r="AB898" s="60"/>
    </row>
    <row r="899" spans="1:28" ht="15" customHeight="1" x14ac:dyDescent="0.25">
      <c r="A899" s="58">
        <v>889</v>
      </c>
      <c r="B899" s="66" t="s">
        <v>4712</v>
      </c>
      <c r="C899" s="67" t="s">
        <v>4713</v>
      </c>
      <c r="D899" s="59" t="s">
        <v>4714</v>
      </c>
      <c r="E899" s="66" t="s">
        <v>4712</v>
      </c>
      <c r="F899" s="60" t="s">
        <v>4715</v>
      </c>
      <c r="G899" s="62"/>
      <c r="H899" s="61">
        <v>1974</v>
      </c>
      <c r="I899" s="60" t="s">
        <v>679</v>
      </c>
      <c r="J899" s="60" t="s">
        <v>699</v>
      </c>
      <c r="K899" s="60">
        <v>25</v>
      </c>
      <c r="L899" s="62"/>
      <c r="M899" s="60">
        <v>1</v>
      </c>
      <c r="N899" s="60">
        <v>1</v>
      </c>
      <c r="O899" s="63" t="s">
        <v>681</v>
      </c>
      <c r="P899" s="63" t="s">
        <v>734</v>
      </c>
      <c r="Q899" s="62"/>
      <c r="R899" s="62"/>
      <c r="S899" s="62"/>
      <c r="T899" s="62"/>
      <c r="U899" s="62"/>
      <c r="V899" s="62"/>
      <c r="W899" s="62"/>
      <c r="X899" s="63" t="s">
        <v>734</v>
      </c>
      <c r="Y899" s="62"/>
      <c r="Z899" s="62"/>
      <c r="AA899" s="62"/>
      <c r="AB899" s="60"/>
    </row>
    <row r="900" spans="1:28" ht="15" customHeight="1" x14ac:dyDescent="0.25">
      <c r="A900" s="58">
        <v>890</v>
      </c>
      <c r="B900" s="66" t="s">
        <v>4716</v>
      </c>
      <c r="C900" s="67" t="s">
        <v>4717</v>
      </c>
      <c r="D900" s="59" t="s">
        <v>4718</v>
      </c>
      <c r="E900" s="66" t="s">
        <v>4716</v>
      </c>
      <c r="F900" s="60" t="s">
        <v>4719</v>
      </c>
      <c r="G900" s="62"/>
      <c r="H900" s="61">
        <v>1994</v>
      </c>
      <c r="I900" s="60" t="s">
        <v>689</v>
      </c>
      <c r="J900" s="60" t="s">
        <v>699</v>
      </c>
      <c r="K900" s="60">
        <v>25</v>
      </c>
      <c r="L900" s="62"/>
      <c r="M900" s="60">
        <v>1</v>
      </c>
      <c r="N900" s="60">
        <v>1</v>
      </c>
      <c r="O900" s="63" t="s">
        <v>681</v>
      </c>
      <c r="P900" s="63" t="s">
        <v>4720</v>
      </c>
      <c r="Q900" s="62"/>
      <c r="R900" s="62"/>
      <c r="S900" s="62"/>
      <c r="T900" s="62"/>
      <c r="U900" s="62"/>
      <c r="V900" s="62"/>
      <c r="W900" s="62"/>
      <c r="X900" s="63" t="s">
        <v>4720</v>
      </c>
      <c r="Y900" s="62"/>
      <c r="Z900" s="62"/>
      <c r="AA900" s="62"/>
      <c r="AB900" s="60"/>
    </row>
    <row r="901" spans="1:28" ht="15" customHeight="1" x14ac:dyDescent="0.25">
      <c r="A901" s="58">
        <v>891</v>
      </c>
      <c r="B901" s="66" t="s">
        <v>4721</v>
      </c>
      <c r="C901" s="67" t="s">
        <v>4722</v>
      </c>
      <c r="D901" s="59" t="s">
        <v>4723</v>
      </c>
      <c r="E901" s="66" t="s">
        <v>4721</v>
      </c>
      <c r="F901" s="60" t="s">
        <v>4724</v>
      </c>
      <c r="G901" s="62"/>
      <c r="H901" s="61">
        <v>1974</v>
      </c>
      <c r="I901" s="60" t="s">
        <v>679</v>
      </c>
      <c r="J901" s="60" t="s">
        <v>699</v>
      </c>
      <c r="K901" s="60">
        <v>25</v>
      </c>
      <c r="L901" s="62"/>
      <c r="M901" s="60">
        <v>1</v>
      </c>
      <c r="N901" s="60">
        <v>1</v>
      </c>
      <c r="O901" s="63" t="s">
        <v>681</v>
      </c>
      <c r="P901" s="63" t="s">
        <v>734</v>
      </c>
      <c r="Q901" s="62"/>
      <c r="R901" s="62"/>
      <c r="S901" s="62"/>
      <c r="T901" s="62"/>
      <c r="U901" s="62"/>
      <c r="V901" s="62"/>
      <c r="W901" s="62"/>
      <c r="X901" s="63" t="s">
        <v>734</v>
      </c>
      <c r="Y901" s="62"/>
      <c r="Z901" s="62"/>
      <c r="AA901" s="62"/>
      <c r="AB901" s="60"/>
    </row>
    <row r="902" spans="1:28" ht="15" customHeight="1" x14ac:dyDescent="0.25">
      <c r="A902" s="58">
        <v>892</v>
      </c>
      <c r="B902" s="66" t="s">
        <v>4725</v>
      </c>
      <c r="C902" s="67" t="s">
        <v>4726</v>
      </c>
      <c r="D902" s="59" t="s">
        <v>4727</v>
      </c>
      <c r="E902" s="66" t="s">
        <v>4725</v>
      </c>
      <c r="F902" s="60" t="s">
        <v>4728</v>
      </c>
      <c r="G902" s="62"/>
      <c r="H902" s="61">
        <v>1973</v>
      </c>
      <c r="I902" s="60" t="s">
        <v>679</v>
      </c>
      <c r="J902" s="60" t="s">
        <v>710</v>
      </c>
      <c r="K902" s="60">
        <v>10</v>
      </c>
      <c r="L902" s="62"/>
      <c r="M902" s="60">
        <v>1</v>
      </c>
      <c r="N902" s="60">
        <v>1</v>
      </c>
      <c r="O902" s="63" t="s">
        <v>681</v>
      </c>
      <c r="P902" s="63" t="s">
        <v>757</v>
      </c>
      <c r="Q902" s="62"/>
      <c r="R902" s="62"/>
      <c r="S902" s="62"/>
      <c r="T902" s="62"/>
      <c r="U902" s="62"/>
      <c r="V902" s="62"/>
      <c r="W902" s="62"/>
      <c r="X902" s="63" t="s">
        <v>757</v>
      </c>
      <c r="Y902" s="62"/>
      <c r="Z902" s="62"/>
      <c r="AA902" s="62"/>
      <c r="AB902" s="60"/>
    </row>
    <row r="903" spans="1:28" ht="15" customHeight="1" x14ac:dyDescent="0.25">
      <c r="A903" s="58">
        <v>893</v>
      </c>
      <c r="B903" s="66" t="s">
        <v>168</v>
      </c>
      <c r="C903" s="67" t="s">
        <v>4729</v>
      </c>
      <c r="D903" s="59" t="s">
        <v>4730</v>
      </c>
      <c r="E903" s="66" t="s">
        <v>168</v>
      </c>
      <c r="F903" s="60" t="s">
        <v>4731</v>
      </c>
      <c r="G903" s="62"/>
      <c r="H903" s="61">
        <v>2005</v>
      </c>
      <c r="I903" s="60" t="s">
        <v>689</v>
      </c>
      <c r="J903" s="60" t="s">
        <v>680</v>
      </c>
      <c r="K903" s="60">
        <v>15</v>
      </c>
      <c r="L903" s="62"/>
      <c r="M903" s="60">
        <v>1</v>
      </c>
      <c r="N903" s="60">
        <v>1</v>
      </c>
      <c r="O903" s="63" t="s">
        <v>681</v>
      </c>
      <c r="P903" s="63" t="s">
        <v>2840</v>
      </c>
      <c r="Q903" s="62"/>
      <c r="R903" s="62"/>
      <c r="S903" s="62"/>
      <c r="T903" s="62"/>
      <c r="U903" s="62"/>
      <c r="V903" s="62"/>
      <c r="W903" s="62"/>
      <c r="X903" s="63" t="s">
        <v>2840</v>
      </c>
      <c r="Y903" s="62"/>
      <c r="Z903" s="62"/>
      <c r="AA903" s="62"/>
      <c r="AB903" s="60"/>
    </row>
    <row r="904" spans="1:28" ht="15" customHeight="1" x14ac:dyDescent="0.25">
      <c r="A904" s="58">
        <v>894</v>
      </c>
      <c r="B904" s="66" t="s">
        <v>171</v>
      </c>
      <c r="C904" s="67" t="s">
        <v>4732</v>
      </c>
      <c r="D904" s="59" t="s">
        <v>4733</v>
      </c>
      <c r="E904" s="66" t="s">
        <v>171</v>
      </c>
      <c r="F904" s="60" t="s">
        <v>4734</v>
      </c>
      <c r="G904" s="62"/>
      <c r="H904" s="61">
        <v>2005</v>
      </c>
      <c r="I904" s="60" t="s">
        <v>689</v>
      </c>
      <c r="J904" s="60" t="s">
        <v>680</v>
      </c>
      <c r="K904" s="60">
        <v>15</v>
      </c>
      <c r="L904" s="62"/>
      <c r="M904" s="60">
        <v>1</v>
      </c>
      <c r="N904" s="60">
        <v>1</v>
      </c>
      <c r="O904" s="63" t="s">
        <v>681</v>
      </c>
      <c r="P904" s="63" t="s">
        <v>2840</v>
      </c>
      <c r="Q904" s="62"/>
      <c r="R904" s="62"/>
      <c r="S904" s="62"/>
      <c r="T904" s="62"/>
      <c r="U904" s="62"/>
      <c r="V904" s="62"/>
      <c r="W904" s="62"/>
      <c r="X904" s="63" t="s">
        <v>2840</v>
      </c>
      <c r="Y904" s="62"/>
      <c r="Z904" s="62"/>
      <c r="AA904" s="62"/>
      <c r="AB904" s="60"/>
    </row>
    <row r="905" spans="1:28" ht="15" customHeight="1" x14ac:dyDescent="0.25">
      <c r="A905" s="58">
        <v>895</v>
      </c>
      <c r="B905" s="66" t="s">
        <v>165</v>
      </c>
      <c r="C905" s="67" t="s">
        <v>4735</v>
      </c>
      <c r="D905" s="59" t="s">
        <v>4736</v>
      </c>
      <c r="E905" s="66" t="s">
        <v>165</v>
      </c>
      <c r="F905" s="60" t="s">
        <v>4737</v>
      </c>
      <c r="G905" s="62"/>
      <c r="H905" s="61">
        <v>2010</v>
      </c>
      <c r="I905" s="60" t="s">
        <v>679</v>
      </c>
      <c r="J905" s="60" t="s">
        <v>680</v>
      </c>
      <c r="K905" s="60">
        <v>10</v>
      </c>
      <c r="L905" s="62"/>
      <c r="M905" s="60">
        <v>1</v>
      </c>
      <c r="N905" s="60">
        <v>1</v>
      </c>
      <c r="O905" s="63" t="s">
        <v>681</v>
      </c>
      <c r="P905" s="63" t="s">
        <v>4738</v>
      </c>
      <c r="Q905" s="62"/>
      <c r="R905" s="62"/>
      <c r="S905" s="62"/>
      <c r="T905" s="62"/>
      <c r="U905" s="62"/>
      <c r="V905" s="62"/>
      <c r="W905" s="62"/>
      <c r="X905" s="63" t="s">
        <v>4738</v>
      </c>
      <c r="Y905" s="62"/>
      <c r="Z905" s="62"/>
      <c r="AA905" s="62"/>
      <c r="AB905" s="60"/>
    </row>
    <row r="906" spans="1:28" ht="15" customHeight="1" x14ac:dyDescent="0.25">
      <c r="A906" s="58">
        <v>896</v>
      </c>
      <c r="B906" s="66" t="s">
        <v>178</v>
      </c>
      <c r="C906" s="67" t="s">
        <v>4739</v>
      </c>
      <c r="D906" s="59" t="s">
        <v>4740</v>
      </c>
      <c r="E906" s="66" t="s">
        <v>178</v>
      </c>
      <c r="F906" s="60" t="s">
        <v>4741</v>
      </c>
      <c r="G906" s="62"/>
      <c r="H906" s="61">
        <v>1974</v>
      </c>
      <c r="I906" s="60" t="s">
        <v>679</v>
      </c>
      <c r="J906" s="60" t="s">
        <v>680</v>
      </c>
      <c r="K906" s="60">
        <v>25</v>
      </c>
      <c r="L906" s="62"/>
      <c r="M906" s="60">
        <v>1</v>
      </c>
      <c r="N906" s="60">
        <v>1</v>
      </c>
      <c r="O906" s="63" t="s">
        <v>681</v>
      </c>
      <c r="P906" s="63" t="s">
        <v>734</v>
      </c>
      <c r="Q906" s="62"/>
      <c r="R906" s="62"/>
      <c r="S906" s="62"/>
      <c r="T906" s="62"/>
      <c r="U906" s="62"/>
      <c r="V906" s="62"/>
      <c r="W906" s="62"/>
      <c r="X906" s="63" t="s">
        <v>734</v>
      </c>
      <c r="Y906" s="62"/>
      <c r="Z906" s="62"/>
      <c r="AA906" s="62"/>
      <c r="AB906" s="60"/>
    </row>
    <row r="907" spans="1:28" ht="15" customHeight="1" x14ac:dyDescent="0.25">
      <c r="A907" s="58">
        <v>897</v>
      </c>
      <c r="B907" s="66" t="s">
        <v>4742</v>
      </c>
      <c r="C907" s="67" t="s">
        <v>4743</v>
      </c>
      <c r="D907" s="59" t="s">
        <v>4744</v>
      </c>
      <c r="E907" s="66" t="s">
        <v>4742</v>
      </c>
      <c r="F907" s="60" t="s">
        <v>4745</v>
      </c>
      <c r="G907" s="62"/>
      <c r="H907" s="61">
        <v>1983</v>
      </c>
      <c r="I907" s="60" t="s">
        <v>679</v>
      </c>
      <c r="J907" s="60" t="s">
        <v>699</v>
      </c>
      <c r="K907" s="60">
        <v>25</v>
      </c>
      <c r="L907" s="62"/>
      <c r="M907" s="60">
        <v>1</v>
      </c>
      <c r="N907" s="60">
        <v>1</v>
      </c>
      <c r="O907" s="63" t="s">
        <v>681</v>
      </c>
      <c r="P907" s="63" t="s">
        <v>734</v>
      </c>
      <c r="Q907" s="62"/>
      <c r="R907" s="62"/>
      <c r="S907" s="62"/>
      <c r="T907" s="62"/>
      <c r="U907" s="62"/>
      <c r="V907" s="62"/>
      <c r="W907" s="62"/>
      <c r="X907" s="63" t="s">
        <v>4746</v>
      </c>
      <c r="Y907" s="63" t="s">
        <v>711</v>
      </c>
      <c r="Z907" s="62"/>
      <c r="AA907" s="62"/>
      <c r="AB907" s="60"/>
    </row>
    <row r="908" spans="1:28" ht="15" customHeight="1" x14ac:dyDescent="0.25">
      <c r="A908" s="58">
        <v>898</v>
      </c>
      <c r="B908" s="66" t="s">
        <v>4747</v>
      </c>
      <c r="C908" s="67" t="s">
        <v>4748</v>
      </c>
      <c r="D908" s="59" t="s">
        <v>4749</v>
      </c>
      <c r="E908" s="66" t="s">
        <v>4747</v>
      </c>
      <c r="F908" s="60" t="s">
        <v>4750</v>
      </c>
      <c r="G908" s="62"/>
      <c r="H908" s="61">
        <v>1965</v>
      </c>
      <c r="I908" s="60" t="s">
        <v>679</v>
      </c>
      <c r="J908" s="60" t="s">
        <v>699</v>
      </c>
      <c r="K908" s="60">
        <v>37.5</v>
      </c>
      <c r="L908" s="62"/>
      <c r="M908" s="60">
        <v>1</v>
      </c>
      <c r="N908" s="60">
        <v>1</v>
      </c>
      <c r="O908" s="63" t="s">
        <v>681</v>
      </c>
      <c r="P908" s="63" t="s">
        <v>766</v>
      </c>
      <c r="Q908" s="62"/>
      <c r="R908" s="62"/>
      <c r="S908" s="62"/>
      <c r="T908" s="62"/>
      <c r="U908" s="62"/>
      <c r="V908" s="62"/>
      <c r="W908" s="62"/>
      <c r="X908" s="63" t="s">
        <v>4751</v>
      </c>
      <c r="Y908" s="63" t="s">
        <v>816</v>
      </c>
      <c r="Z908" s="62"/>
      <c r="AA908" s="62"/>
      <c r="AB908" s="60"/>
    </row>
    <row r="909" spans="1:28" ht="15" customHeight="1" x14ac:dyDescent="0.25">
      <c r="A909" s="58">
        <v>899</v>
      </c>
      <c r="B909" s="66" t="s">
        <v>4752</v>
      </c>
      <c r="C909" s="67" t="s">
        <v>4753</v>
      </c>
      <c r="D909" s="59" t="s">
        <v>4754</v>
      </c>
      <c r="E909" s="66" t="s">
        <v>4752</v>
      </c>
      <c r="F909" s="60" t="s">
        <v>4755</v>
      </c>
      <c r="G909" s="62"/>
      <c r="H909" s="61">
        <v>1985</v>
      </c>
      <c r="I909" s="60" t="s">
        <v>988</v>
      </c>
      <c r="J909" s="60" t="s">
        <v>699</v>
      </c>
      <c r="K909" s="60">
        <v>37.5</v>
      </c>
      <c r="L909" s="62"/>
      <c r="M909" s="60">
        <v>1</v>
      </c>
      <c r="N909" s="60">
        <v>1</v>
      </c>
      <c r="O909" s="63" t="s">
        <v>681</v>
      </c>
      <c r="P909" s="63" t="s">
        <v>700</v>
      </c>
      <c r="Q909" s="62"/>
      <c r="R909" s="62"/>
      <c r="S909" s="62"/>
      <c r="T909" s="62"/>
      <c r="U909" s="62"/>
      <c r="V909" s="62"/>
      <c r="W909" s="62"/>
      <c r="X909" s="63" t="s">
        <v>3425</v>
      </c>
      <c r="Y909" s="63" t="s">
        <v>3426</v>
      </c>
      <c r="Z909" s="62"/>
      <c r="AA909" s="62"/>
      <c r="AB909" s="60"/>
    </row>
    <row r="910" spans="1:28" ht="15" customHeight="1" x14ac:dyDescent="0.25">
      <c r="A910" s="58">
        <v>900</v>
      </c>
      <c r="B910" s="66" t="s">
        <v>340</v>
      </c>
      <c r="C910" s="67" t="s">
        <v>4756</v>
      </c>
      <c r="D910" s="59" t="s">
        <v>4757</v>
      </c>
      <c r="E910" s="66" t="s">
        <v>340</v>
      </c>
      <c r="F910" s="60" t="s">
        <v>4758</v>
      </c>
      <c r="G910" s="62"/>
      <c r="H910" s="61">
        <v>1994</v>
      </c>
      <c r="I910" s="60" t="s">
        <v>689</v>
      </c>
      <c r="J910" s="60" t="s">
        <v>710</v>
      </c>
      <c r="K910" s="60">
        <v>50</v>
      </c>
      <c r="L910" s="62"/>
      <c r="M910" s="60">
        <v>1</v>
      </c>
      <c r="N910" s="60">
        <v>1</v>
      </c>
      <c r="O910" s="63" t="s">
        <v>681</v>
      </c>
      <c r="P910" s="63" t="s">
        <v>869</v>
      </c>
      <c r="Q910" s="62"/>
      <c r="R910" s="62"/>
      <c r="S910" s="62"/>
      <c r="T910" s="62"/>
      <c r="U910" s="62"/>
      <c r="V910" s="62"/>
      <c r="W910" s="62"/>
      <c r="X910" s="62"/>
      <c r="Y910" s="63" t="s">
        <v>869</v>
      </c>
      <c r="Z910" s="62"/>
      <c r="AA910" s="62"/>
      <c r="AB910" s="60"/>
    </row>
    <row r="911" spans="1:28" ht="15" customHeight="1" x14ac:dyDescent="0.25">
      <c r="A911" s="58">
        <v>901</v>
      </c>
      <c r="B911" s="66" t="s">
        <v>4759</v>
      </c>
      <c r="C911" s="67" t="s">
        <v>4760</v>
      </c>
      <c r="D911" s="59" t="s">
        <v>4761</v>
      </c>
      <c r="E911" s="66" t="s">
        <v>4759</v>
      </c>
      <c r="F911" s="60" t="s">
        <v>4762</v>
      </c>
      <c r="G911" s="62"/>
      <c r="H911" s="61">
        <v>2009</v>
      </c>
      <c r="I911" s="60" t="s">
        <v>4763</v>
      </c>
      <c r="J911" s="60" t="s">
        <v>1333</v>
      </c>
      <c r="K911" s="60">
        <v>50</v>
      </c>
      <c r="L911" s="62"/>
      <c r="M911" s="60">
        <v>1</v>
      </c>
      <c r="N911" s="60">
        <v>1</v>
      </c>
      <c r="O911" s="63" t="s">
        <v>681</v>
      </c>
      <c r="P911" s="63" t="s">
        <v>4764</v>
      </c>
      <c r="Q911" s="62"/>
      <c r="R911" s="62"/>
      <c r="S911" s="62"/>
      <c r="T911" s="62"/>
      <c r="U911" s="62"/>
      <c r="V911" s="62"/>
      <c r="W911" s="62"/>
      <c r="X911" s="63" t="s">
        <v>4764</v>
      </c>
      <c r="Y911" s="62"/>
      <c r="Z911" s="62"/>
      <c r="AA911" s="62"/>
      <c r="AB911" s="60"/>
    </row>
    <row r="912" spans="1:28" ht="15" customHeight="1" x14ac:dyDescent="0.25">
      <c r="A912" s="58">
        <v>902</v>
      </c>
      <c r="B912" s="66" t="s">
        <v>342</v>
      </c>
      <c r="C912" s="67" t="s">
        <v>4765</v>
      </c>
      <c r="D912" s="59" t="s">
        <v>4766</v>
      </c>
      <c r="E912" s="66" t="s">
        <v>342</v>
      </c>
      <c r="F912" s="60" t="s">
        <v>4767</v>
      </c>
      <c r="G912" s="62"/>
      <c r="H912" s="61">
        <v>1995</v>
      </c>
      <c r="I912" s="60" t="s">
        <v>689</v>
      </c>
      <c r="J912" s="60" t="s">
        <v>680</v>
      </c>
      <c r="K912" s="60">
        <v>50</v>
      </c>
      <c r="L912" s="62"/>
      <c r="M912" s="60">
        <v>1</v>
      </c>
      <c r="N912" s="60">
        <v>1</v>
      </c>
      <c r="O912" s="63" t="s">
        <v>681</v>
      </c>
      <c r="P912" s="63" t="s">
        <v>4768</v>
      </c>
      <c r="Q912" s="62"/>
      <c r="R912" s="62"/>
      <c r="S912" s="62"/>
      <c r="T912" s="62"/>
      <c r="U912" s="62"/>
      <c r="V912" s="62"/>
      <c r="W912" s="62"/>
      <c r="X912" s="63" t="s">
        <v>4768</v>
      </c>
      <c r="Y912" s="62"/>
      <c r="Z912" s="62"/>
      <c r="AA912" s="62"/>
      <c r="AB912" s="60"/>
    </row>
    <row r="913" spans="1:28" ht="15" customHeight="1" x14ac:dyDescent="0.25">
      <c r="A913" s="58">
        <v>903</v>
      </c>
      <c r="B913" s="66" t="s">
        <v>388</v>
      </c>
      <c r="C913" s="67" t="s">
        <v>4769</v>
      </c>
      <c r="D913" s="59" t="s">
        <v>4770</v>
      </c>
      <c r="E913" s="66" t="s">
        <v>388</v>
      </c>
      <c r="F913" s="60" t="s">
        <v>4771</v>
      </c>
      <c r="G913" s="62"/>
      <c r="H913" s="61">
        <v>2002</v>
      </c>
      <c r="I913" s="60" t="s">
        <v>689</v>
      </c>
      <c r="J913" s="60" t="s">
        <v>680</v>
      </c>
      <c r="K913" s="60">
        <v>50</v>
      </c>
      <c r="L913" s="62"/>
      <c r="M913" s="60">
        <v>1</v>
      </c>
      <c r="N913" s="60">
        <v>1</v>
      </c>
      <c r="O913" s="63" t="s">
        <v>681</v>
      </c>
      <c r="P913" s="63" t="s">
        <v>788</v>
      </c>
      <c r="Q913" s="62"/>
      <c r="R913" s="62"/>
      <c r="S913" s="62"/>
      <c r="T913" s="62"/>
      <c r="U913" s="62"/>
      <c r="V913" s="62"/>
      <c r="W913" s="62"/>
      <c r="X913" s="63" t="s">
        <v>788</v>
      </c>
      <c r="Y913" s="62"/>
      <c r="Z913" s="62"/>
      <c r="AA913" s="62"/>
      <c r="AB913" s="60"/>
    </row>
    <row r="914" spans="1:28" ht="15" customHeight="1" x14ac:dyDescent="0.25">
      <c r="A914" s="58">
        <v>904</v>
      </c>
      <c r="B914" s="66" t="s">
        <v>374</v>
      </c>
      <c r="C914" s="67" t="s">
        <v>4772</v>
      </c>
      <c r="D914" s="59" t="s">
        <v>4773</v>
      </c>
      <c r="E914" s="66" t="s">
        <v>374</v>
      </c>
      <c r="F914" s="60" t="s">
        <v>4774</v>
      </c>
      <c r="G914" s="62"/>
      <c r="H914" s="61">
        <v>1997</v>
      </c>
      <c r="I914" s="60" t="s">
        <v>689</v>
      </c>
      <c r="J914" s="60" t="s">
        <v>680</v>
      </c>
      <c r="K914" s="60">
        <v>50</v>
      </c>
      <c r="L914" s="62"/>
      <c r="M914" s="60">
        <v>1</v>
      </c>
      <c r="N914" s="60">
        <v>1</v>
      </c>
      <c r="O914" s="63" t="s">
        <v>681</v>
      </c>
      <c r="P914" s="63" t="s">
        <v>788</v>
      </c>
      <c r="Q914" s="62"/>
      <c r="R914" s="62"/>
      <c r="S914" s="62"/>
      <c r="T914" s="62"/>
      <c r="U914" s="62"/>
      <c r="V914" s="62"/>
      <c r="W914" s="62"/>
      <c r="X914" s="63" t="s">
        <v>788</v>
      </c>
      <c r="Y914" s="62"/>
      <c r="Z914" s="62"/>
      <c r="AA914" s="62"/>
      <c r="AB914" s="60"/>
    </row>
    <row r="915" spans="1:28" ht="15" customHeight="1" x14ac:dyDescent="0.25">
      <c r="A915" s="58">
        <v>905</v>
      </c>
      <c r="B915" s="66" t="s">
        <v>212</v>
      </c>
      <c r="C915" s="67" t="s">
        <v>4775</v>
      </c>
      <c r="D915" s="59" t="s">
        <v>4776</v>
      </c>
      <c r="E915" s="66" t="s">
        <v>212</v>
      </c>
      <c r="F915" s="60" t="s">
        <v>4777</v>
      </c>
      <c r="G915" s="62"/>
      <c r="H915" s="61">
        <v>1974</v>
      </c>
      <c r="I915" s="60" t="s">
        <v>679</v>
      </c>
      <c r="J915" s="60" t="s">
        <v>710</v>
      </c>
      <c r="K915" s="60">
        <v>50</v>
      </c>
      <c r="L915" s="62"/>
      <c r="M915" s="60">
        <v>1</v>
      </c>
      <c r="N915" s="60">
        <v>1</v>
      </c>
      <c r="O915" s="63" t="s">
        <v>681</v>
      </c>
      <c r="P915" s="63" t="s">
        <v>788</v>
      </c>
      <c r="Q915" s="62"/>
      <c r="R915" s="62"/>
      <c r="S915" s="62"/>
      <c r="T915" s="62"/>
      <c r="U915" s="62"/>
      <c r="V915" s="62"/>
      <c r="W915" s="62"/>
      <c r="X915" s="63" t="s">
        <v>788</v>
      </c>
      <c r="Y915" s="62"/>
      <c r="Z915" s="62"/>
      <c r="AA915" s="62"/>
      <c r="AB915" s="60"/>
    </row>
    <row r="916" spans="1:28" ht="15" customHeight="1" x14ac:dyDescent="0.25">
      <c r="A916" s="58">
        <v>906</v>
      </c>
      <c r="B916" s="66" t="s">
        <v>4778</v>
      </c>
      <c r="C916" s="67" t="s">
        <v>4779</v>
      </c>
      <c r="D916" s="59" t="s">
        <v>4780</v>
      </c>
      <c r="E916" s="66" t="s">
        <v>4778</v>
      </c>
      <c r="F916" s="60" t="s">
        <v>4781</v>
      </c>
      <c r="G916" s="62"/>
      <c r="H916" s="61">
        <v>1973</v>
      </c>
      <c r="I916" s="60" t="s">
        <v>807</v>
      </c>
      <c r="J916" s="60" t="s">
        <v>699</v>
      </c>
      <c r="K916" s="60">
        <v>25</v>
      </c>
      <c r="L916" s="62"/>
      <c r="M916" s="60">
        <v>1</v>
      </c>
      <c r="N916" s="60">
        <v>1</v>
      </c>
      <c r="O916" s="63" t="s">
        <v>681</v>
      </c>
      <c r="P916" s="63" t="s">
        <v>734</v>
      </c>
      <c r="Q916" s="62"/>
      <c r="R916" s="62"/>
      <c r="S916" s="62"/>
      <c r="T916" s="62"/>
      <c r="U916" s="62"/>
      <c r="V916" s="62"/>
      <c r="W916" s="62"/>
      <c r="X916" s="63" t="s">
        <v>734</v>
      </c>
      <c r="Y916" s="62"/>
      <c r="Z916" s="62"/>
      <c r="AA916" s="62"/>
      <c r="AB916" s="60"/>
    </row>
    <row r="917" spans="1:28" ht="15" customHeight="1" x14ac:dyDescent="0.25">
      <c r="A917" s="58">
        <v>907</v>
      </c>
      <c r="B917" s="66" t="s">
        <v>4782</v>
      </c>
      <c r="C917" s="67" t="s">
        <v>4783</v>
      </c>
      <c r="D917" s="59" t="s">
        <v>4784</v>
      </c>
      <c r="E917" s="66" t="s">
        <v>4782</v>
      </c>
      <c r="F917" s="60" t="s">
        <v>4785</v>
      </c>
      <c r="G917" s="62"/>
      <c r="H917" s="61">
        <v>1974</v>
      </c>
      <c r="I917" s="60" t="s">
        <v>679</v>
      </c>
      <c r="J917" s="60" t="s">
        <v>699</v>
      </c>
      <c r="K917" s="60">
        <v>25</v>
      </c>
      <c r="L917" s="62"/>
      <c r="M917" s="60">
        <v>1</v>
      </c>
      <c r="N917" s="60">
        <v>1</v>
      </c>
      <c r="O917" s="63" t="s">
        <v>681</v>
      </c>
      <c r="P917" s="63" t="s">
        <v>734</v>
      </c>
      <c r="Q917" s="62"/>
      <c r="R917" s="62"/>
      <c r="S917" s="62"/>
      <c r="T917" s="62"/>
      <c r="U917" s="62"/>
      <c r="V917" s="62"/>
      <c r="W917" s="62"/>
      <c r="X917" s="63" t="s">
        <v>734</v>
      </c>
      <c r="Y917" s="62"/>
      <c r="Z917" s="62"/>
      <c r="AA917" s="62"/>
      <c r="AB917" s="60"/>
    </row>
    <row r="918" spans="1:28" ht="15" customHeight="1" x14ac:dyDescent="0.25">
      <c r="A918" s="58">
        <v>908</v>
      </c>
      <c r="B918" s="66" t="s">
        <v>4786</v>
      </c>
      <c r="C918" s="67" t="s">
        <v>4787</v>
      </c>
      <c r="D918" s="59" t="s">
        <v>4788</v>
      </c>
      <c r="E918" s="66" t="s">
        <v>4786</v>
      </c>
      <c r="F918" s="60" t="s">
        <v>4789</v>
      </c>
      <c r="G918" s="62"/>
      <c r="H918" s="61">
        <v>2009</v>
      </c>
      <c r="I918" s="60" t="s">
        <v>988</v>
      </c>
      <c r="J918" s="60" t="s">
        <v>680</v>
      </c>
      <c r="K918" s="60">
        <v>37.5</v>
      </c>
      <c r="L918" s="62"/>
      <c r="M918" s="60">
        <v>1</v>
      </c>
      <c r="N918" s="60">
        <v>1</v>
      </c>
      <c r="O918" s="63" t="s">
        <v>681</v>
      </c>
      <c r="P918" s="63" t="s">
        <v>4790</v>
      </c>
      <c r="Q918" s="62"/>
      <c r="R918" s="62"/>
      <c r="S918" s="62"/>
      <c r="T918" s="62"/>
      <c r="U918" s="62"/>
      <c r="V918" s="62"/>
      <c r="W918" s="62"/>
      <c r="X918" s="63" t="s">
        <v>4790</v>
      </c>
      <c r="Y918" s="62"/>
      <c r="Z918" s="62"/>
      <c r="AA918" s="62"/>
      <c r="AB918" s="60"/>
    </row>
    <row r="919" spans="1:28" ht="15" customHeight="1" x14ac:dyDescent="0.25">
      <c r="A919" s="58">
        <v>909</v>
      </c>
      <c r="B919" s="66" t="s">
        <v>192</v>
      </c>
      <c r="C919" s="67" t="s">
        <v>4791</v>
      </c>
      <c r="D919" s="59" t="s">
        <v>4792</v>
      </c>
      <c r="E919" s="66" t="s">
        <v>192</v>
      </c>
      <c r="F919" s="60" t="s">
        <v>4793</v>
      </c>
      <c r="G919" s="62"/>
      <c r="H919" s="61">
        <v>2000</v>
      </c>
      <c r="I919" s="60" t="s">
        <v>689</v>
      </c>
      <c r="J919" s="60" t="s">
        <v>680</v>
      </c>
      <c r="K919" s="60">
        <v>37.5</v>
      </c>
      <c r="L919" s="62"/>
      <c r="M919" s="60">
        <v>1</v>
      </c>
      <c r="N919" s="60">
        <v>1</v>
      </c>
      <c r="O919" s="63" t="s">
        <v>681</v>
      </c>
      <c r="P919" s="63" t="s">
        <v>766</v>
      </c>
      <c r="Q919" s="62"/>
      <c r="R919" s="62"/>
      <c r="S919" s="62"/>
      <c r="T919" s="62"/>
      <c r="U919" s="62"/>
      <c r="V919" s="62"/>
      <c r="W919" s="62"/>
      <c r="X919" s="63" t="s">
        <v>766</v>
      </c>
      <c r="Y919" s="62"/>
      <c r="Z919" s="62"/>
      <c r="AA919" s="62"/>
      <c r="AB919" s="60"/>
    </row>
    <row r="920" spans="1:28" ht="15" customHeight="1" x14ac:dyDescent="0.25">
      <c r="A920" s="58">
        <v>910</v>
      </c>
      <c r="B920" s="66" t="s">
        <v>4794</v>
      </c>
      <c r="C920" s="67" t="s">
        <v>4795</v>
      </c>
      <c r="D920" s="59" t="s">
        <v>4796</v>
      </c>
      <c r="E920" s="66" t="s">
        <v>4794</v>
      </c>
      <c r="F920" s="60" t="s">
        <v>4797</v>
      </c>
      <c r="G920" s="62"/>
      <c r="H920" s="61">
        <v>1994</v>
      </c>
      <c r="I920" s="60" t="s">
        <v>689</v>
      </c>
      <c r="J920" s="60" t="s">
        <v>680</v>
      </c>
      <c r="K920" s="60">
        <v>50</v>
      </c>
      <c r="L920" s="62"/>
      <c r="M920" s="60">
        <v>1</v>
      </c>
      <c r="N920" s="60">
        <v>1</v>
      </c>
      <c r="O920" s="63" t="s">
        <v>681</v>
      </c>
      <c r="P920" s="63" t="s">
        <v>2891</v>
      </c>
      <c r="Q920" s="62"/>
      <c r="R920" s="62"/>
      <c r="S920" s="62"/>
      <c r="T920" s="62"/>
      <c r="U920" s="62"/>
      <c r="V920" s="62"/>
      <c r="W920" s="62"/>
      <c r="X920" s="63" t="s">
        <v>2891</v>
      </c>
      <c r="Y920" s="62"/>
      <c r="Z920" s="62"/>
      <c r="AA920" s="62"/>
      <c r="AB920" s="60"/>
    </row>
    <row r="921" spans="1:28" ht="15" customHeight="1" x14ac:dyDescent="0.25">
      <c r="A921" s="58">
        <v>911</v>
      </c>
      <c r="B921" s="66" t="s">
        <v>197</v>
      </c>
      <c r="C921" s="67" t="s">
        <v>4798</v>
      </c>
      <c r="D921" s="59" t="s">
        <v>4799</v>
      </c>
      <c r="E921" s="66" t="s">
        <v>197</v>
      </c>
      <c r="F921" s="60" t="s">
        <v>4800</v>
      </c>
      <c r="G921" s="62"/>
      <c r="H921" s="61">
        <v>1973</v>
      </c>
      <c r="I921" s="60" t="s">
        <v>679</v>
      </c>
      <c r="J921" s="60" t="s">
        <v>680</v>
      </c>
      <c r="K921" s="60">
        <v>50</v>
      </c>
      <c r="L921" s="62"/>
      <c r="M921" s="60">
        <v>1</v>
      </c>
      <c r="N921" s="60">
        <v>1</v>
      </c>
      <c r="O921" s="63" t="s">
        <v>681</v>
      </c>
      <c r="P921" s="63" t="s">
        <v>788</v>
      </c>
      <c r="Q921" s="62"/>
      <c r="R921" s="62"/>
      <c r="S921" s="62"/>
      <c r="T921" s="62"/>
      <c r="U921" s="62"/>
      <c r="V921" s="62"/>
      <c r="W921" s="62"/>
      <c r="X921" s="63" t="s">
        <v>788</v>
      </c>
      <c r="Y921" s="62"/>
      <c r="Z921" s="62"/>
      <c r="AA921" s="62"/>
      <c r="AB921" s="60"/>
    </row>
    <row r="922" spans="1:28" ht="15" customHeight="1" x14ac:dyDescent="0.25">
      <c r="A922" s="58">
        <v>912</v>
      </c>
      <c r="B922" s="66" t="s">
        <v>383</v>
      </c>
      <c r="C922" s="67" t="s">
        <v>4801</v>
      </c>
      <c r="D922" s="59" t="s">
        <v>4802</v>
      </c>
      <c r="E922" s="66" t="s">
        <v>383</v>
      </c>
      <c r="F922" s="60" t="s">
        <v>4803</v>
      </c>
      <c r="G922" s="62"/>
      <c r="H922" s="61">
        <v>1999</v>
      </c>
      <c r="I922" s="60" t="s">
        <v>689</v>
      </c>
      <c r="J922" s="60" t="s">
        <v>687</v>
      </c>
      <c r="K922" s="60">
        <v>50</v>
      </c>
      <c r="L922" s="62"/>
      <c r="M922" s="60">
        <v>1</v>
      </c>
      <c r="N922" s="60">
        <v>1</v>
      </c>
      <c r="O922" s="63" t="s">
        <v>681</v>
      </c>
      <c r="P922" s="63" t="s">
        <v>788</v>
      </c>
      <c r="Q922" s="62"/>
      <c r="R922" s="62"/>
      <c r="S922" s="62"/>
      <c r="T922" s="62"/>
      <c r="U922" s="62"/>
      <c r="V922" s="62"/>
      <c r="W922" s="62"/>
      <c r="X922" s="63" t="s">
        <v>788</v>
      </c>
      <c r="Y922" s="62"/>
      <c r="Z922" s="62"/>
      <c r="AA922" s="62"/>
      <c r="AB922" s="60"/>
    </row>
    <row r="923" spans="1:28" ht="15" customHeight="1" x14ac:dyDescent="0.25">
      <c r="A923" s="58">
        <v>913</v>
      </c>
      <c r="B923" s="66" t="s">
        <v>198</v>
      </c>
      <c r="C923" s="67" t="s">
        <v>4804</v>
      </c>
      <c r="D923" s="59" t="s">
        <v>4805</v>
      </c>
      <c r="E923" s="66" t="s">
        <v>198</v>
      </c>
      <c r="F923" s="60" t="s">
        <v>4806</v>
      </c>
      <c r="G923" s="62"/>
      <c r="H923" s="61">
        <v>1974</v>
      </c>
      <c r="I923" s="60" t="s">
        <v>679</v>
      </c>
      <c r="J923" s="60" t="s">
        <v>687</v>
      </c>
      <c r="K923" s="60">
        <v>50</v>
      </c>
      <c r="L923" s="62"/>
      <c r="M923" s="60">
        <v>1</v>
      </c>
      <c r="N923" s="60">
        <v>1</v>
      </c>
      <c r="O923" s="63" t="s">
        <v>681</v>
      </c>
      <c r="P923" s="63" t="s">
        <v>788</v>
      </c>
      <c r="Q923" s="62"/>
      <c r="R923" s="62"/>
      <c r="S923" s="62"/>
      <c r="T923" s="62"/>
      <c r="U923" s="62"/>
      <c r="V923" s="62"/>
      <c r="W923" s="62"/>
      <c r="X923" s="63" t="s">
        <v>788</v>
      </c>
      <c r="Y923" s="62"/>
      <c r="Z923" s="62"/>
      <c r="AA923" s="62"/>
      <c r="AB923" s="60"/>
    </row>
    <row r="924" spans="1:28" ht="15" customHeight="1" x14ac:dyDescent="0.25">
      <c r="A924" s="58">
        <v>914</v>
      </c>
      <c r="B924" s="66" t="s">
        <v>359</v>
      </c>
      <c r="C924" s="67" t="s">
        <v>4807</v>
      </c>
      <c r="D924" s="59" t="s">
        <v>4808</v>
      </c>
      <c r="E924" s="66" t="s">
        <v>359</v>
      </c>
      <c r="F924" s="60" t="s">
        <v>4809</v>
      </c>
      <c r="G924" s="62"/>
      <c r="H924" s="61">
        <v>1997</v>
      </c>
      <c r="I924" s="60" t="s">
        <v>689</v>
      </c>
      <c r="J924" s="60" t="s">
        <v>687</v>
      </c>
      <c r="K924" s="60">
        <v>50</v>
      </c>
      <c r="L924" s="62"/>
      <c r="M924" s="60">
        <v>1</v>
      </c>
      <c r="N924" s="60">
        <v>1</v>
      </c>
      <c r="O924" s="63" t="s">
        <v>681</v>
      </c>
      <c r="P924" s="63" t="s">
        <v>788</v>
      </c>
      <c r="Q924" s="62"/>
      <c r="R924" s="62"/>
      <c r="S924" s="62"/>
      <c r="T924" s="62"/>
      <c r="U924" s="62"/>
      <c r="V924" s="62"/>
      <c r="W924" s="62"/>
      <c r="X924" s="63" t="s">
        <v>788</v>
      </c>
      <c r="Y924" s="62"/>
      <c r="Z924" s="62"/>
      <c r="AA924" s="62"/>
      <c r="AB924" s="60"/>
    </row>
    <row r="925" spans="1:28" ht="15" customHeight="1" x14ac:dyDescent="0.25">
      <c r="A925" s="58">
        <v>915</v>
      </c>
      <c r="B925" s="66" t="s">
        <v>275</v>
      </c>
      <c r="C925" s="67" t="s">
        <v>4810</v>
      </c>
      <c r="D925" s="59" t="s">
        <v>4811</v>
      </c>
      <c r="E925" s="66" t="s">
        <v>275</v>
      </c>
      <c r="F925" s="60" t="s">
        <v>4812</v>
      </c>
      <c r="G925" s="62"/>
      <c r="H925" s="61">
        <v>1993</v>
      </c>
      <c r="I925" s="60" t="s">
        <v>689</v>
      </c>
      <c r="J925" s="60" t="s">
        <v>687</v>
      </c>
      <c r="K925" s="60">
        <v>50</v>
      </c>
      <c r="L925" s="62"/>
      <c r="M925" s="60">
        <v>1</v>
      </c>
      <c r="N925" s="60">
        <v>1</v>
      </c>
      <c r="O925" s="63" t="s">
        <v>681</v>
      </c>
      <c r="P925" s="63" t="s">
        <v>788</v>
      </c>
      <c r="Q925" s="62"/>
      <c r="R925" s="62"/>
      <c r="S925" s="62"/>
      <c r="T925" s="62"/>
      <c r="U925" s="62"/>
      <c r="V925" s="62"/>
      <c r="W925" s="62"/>
      <c r="X925" s="63" t="s">
        <v>788</v>
      </c>
      <c r="Y925" s="62"/>
      <c r="Z925" s="62"/>
      <c r="AA925" s="62"/>
      <c r="AB925" s="60"/>
    </row>
    <row r="926" spans="1:28" ht="15" customHeight="1" x14ac:dyDescent="0.25">
      <c r="A926" s="58">
        <v>916</v>
      </c>
      <c r="B926" s="66" t="s">
        <v>4813</v>
      </c>
      <c r="C926" s="67" t="s">
        <v>4814</v>
      </c>
      <c r="D926" s="59" t="s">
        <v>4815</v>
      </c>
      <c r="E926" s="66" t="s">
        <v>4813</v>
      </c>
      <c r="F926" s="60" t="s">
        <v>4816</v>
      </c>
      <c r="G926" s="62"/>
      <c r="H926" s="61">
        <v>2008</v>
      </c>
      <c r="I926" s="62"/>
      <c r="J926" s="62"/>
      <c r="K926" s="60">
        <v>75</v>
      </c>
      <c r="L926" s="62"/>
      <c r="M926" s="60">
        <v>1</v>
      </c>
      <c r="N926" s="60">
        <v>1</v>
      </c>
      <c r="O926" s="63" t="s">
        <v>681</v>
      </c>
      <c r="P926" s="63" t="s">
        <v>4002</v>
      </c>
      <c r="Q926" s="62"/>
      <c r="R926" s="62"/>
      <c r="S926" s="62"/>
      <c r="T926" s="62"/>
      <c r="U926" s="62"/>
      <c r="V926" s="62"/>
      <c r="W926" s="62"/>
      <c r="X926" s="63" t="s">
        <v>4002</v>
      </c>
      <c r="Y926" s="62"/>
      <c r="Z926" s="62"/>
      <c r="AA926" s="62"/>
      <c r="AB926" s="60"/>
    </row>
    <row r="927" spans="1:28" ht="15" customHeight="1" x14ac:dyDescent="0.25">
      <c r="A927" s="58">
        <v>917</v>
      </c>
      <c r="B927" s="66" t="s">
        <v>407</v>
      </c>
      <c r="C927" s="67" t="s">
        <v>4817</v>
      </c>
      <c r="D927" s="59" t="s">
        <v>4818</v>
      </c>
      <c r="E927" s="66" t="s">
        <v>407</v>
      </c>
      <c r="F927" s="60" t="s">
        <v>4819</v>
      </c>
      <c r="G927" s="62"/>
      <c r="H927" s="61">
        <v>1991</v>
      </c>
      <c r="I927" s="60" t="s">
        <v>689</v>
      </c>
      <c r="J927" s="60" t="s">
        <v>710</v>
      </c>
      <c r="K927" s="60">
        <v>75</v>
      </c>
      <c r="L927" s="62"/>
      <c r="M927" s="60">
        <v>1</v>
      </c>
      <c r="N927" s="60">
        <v>1</v>
      </c>
      <c r="O927" s="63" t="s">
        <v>681</v>
      </c>
      <c r="P927" s="63" t="s">
        <v>700</v>
      </c>
      <c r="Q927" s="62"/>
      <c r="R927" s="62"/>
      <c r="S927" s="62"/>
      <c r="T927" s="62"/>
      <c r="U927" s="62"/>
      <c r="V927" s="62"/>
      <c r="W927" s="62"/>
      <c r="X927" s="63" t="s">
        <v>700</v>
      </c>
      <c r="Y927" s="62"/>
      <c r="Z927" s="62"/>
      <c r="AA927" s="62"/>
      <c r="AB927" s="60"/>
    </row>
    <row r="928" spans="1:28" ht="15" customHeight="1" x14ac:dyDescent="0.25">
      <c r="A928" s="58">
        <v>918</v>
      </c>
      <c r="B928" s="66" t="s">
        <v>396</v>
      </c>
      <c r="C928" s="67" t="s">
        <v>4820</v>
      </c>
      <c r="D928" s="59" t="s">
        <v>4821</v>
      </c>
      <c r="E928" s="66" t="s">
        <v>396</v>
      </c>
      <c r="F928" s="60" t="s">
        <v>4822</v>
      </c>
      <c r="G928" s="62"/>
      <c r="H928" s="61">
        <v>1994</v>
      </c>
      <c r="I928" s="60" t="s">
        <v>689</v>
      </c>
      <c r="J928" s="60" t="s">
        <v>680</v>
      </c>
      <c r="K928" s="60">
        <v>75</v>
      </c>
      <c r="L928" s="62"/>
      <c r="M928" s="60">
        <v>1</v>
      </c>
      <c r="N928" s="60">
        <v>1</v>
      </c>
      <c r="O928" s="63" t="s">
        <v>681</v>
      </c>
      <c r="P928" s="63" t="s">
        <v>700</v>
      </c>
      <c r="Q928" s="62"/>
      <c r="R928" s="62"/>
      <c r="S928" s="62"/>
      <c r="T928" s="62"/>
      <c r="U928" s="62"/>
      <c r="V928" s="62"/>
      <c r="W928" s="62"/>
      <c r="X928" s="63" t="s">
        <v>700</v>
      </c>
      <c r="Y928" s="62"/>
      <c r="Z928" s="62"/>
      <c r="AA928" s="62"/>
      <c r="AB928" s="60"/>
    </row>
    <row r="929" spans="1:28" ht="15" customHeight="1" x14ac:dyDescent="0.25">
      <c r="A929" s="58">
        <v>919</v>
      </c>
      <c r="B929" s="66" t="s">
        <v>418</v>
      </c>
      <c r="C929" s="67" t="s">
        <v>4823</v>
      </c>
      <c r="D929" s="59" t="s">
        <v>4824</v>
      </c>
      <c r="E929" s="66" t="s">
        <v>418</v>
      </c>
      <c r="F929" s="60" t="s">
        <v>4825</v>
      </c>
      <c r="G929" s="62"/>
      <c r="H929" s="61">
        <v>1997</v>
      </c>
      <c r="I929" s="60" t="s">
        <v>689</v>
      </c>
      <c r="J929" s="60" t="s">
        <v>680</v>
      </c>
      <c r="K929" s="60">
        <v>75</v>
      </c>
      <c r="L929" s="62"/>
      <c r="M929" s="60">
        <v>1</v>
      </c>
      <c r="N929" s="60">
        <v>1</v>
      </c>
      <c r="O929" s="63" t="s">
        <v>681</v>
      </c>
      <c r="P929" s="63" t="s">
        <v>4826</v>
      </c>
      <c r="Q929" s="62"/>
      <c r="R929" s="62"/>
      <c r="S929" s="62"/>
      <c r="T929" s="62"/>
      <c r="U929" s="62"/>
      <c r="V929" s="62"/>
      <c r="W929" s="62"/>
      <c r="X929" s="63" t="s">
        <v>4826</v>
      </c>
      <c r="Y929" s="62"/>
      <c r="Z929" s="62"/>
      <c r="AA929" s="62"/>
      <c r="AB929" s="60"/>
    </row>
    <row r="930" spans="1:28" ht="15" customHeight="1" x14ac:dyDescent="0.25">
      <c r="A930" s="58">
        <v>920</v>
      </c>
      <c r="B930" s="66" t="s">
        <v>419</v>
      </c>
      <c r="C930" s="67" t="s">
        <v>4827</v>
      </c>
      <c r="D930" s="59" t="s">
        <v>4828</v>
      </c>
      <c r="E930" s="66" t="s">
        <v>419</v>
      </c>
      <c r="F930" s="60" t="s">
        <v>4829</v>
      </c>
      <c r="G930" s="62"/>
      <c r="H930" s="61">
        <v>2010</v>
      </c>
      <c r="I930" s="60" t="s">
        <v>689</v>
      </c>
      <c r="J930" s="60" t="s">
        <v>680</v>
      </c>
      <c r="K930" s="60">
        <v>75</v>
      </c>
      <c r="L930" s="62"/>
      <c r="M930" s="60">
        <v>1</v>
      </c>
      <c r="N930" s="60">
        <v>1</v>
      </c>
      <c r="O930" s="63" t="s">
        <v>681</v>
      </c>
      <c r="P930" s="63" t="s">
        <v>4002</v>
      </c>
      <c r="Q930" s="62"/>
      <c r="R930" s="62"/>
      <c r="S930" s="62"/>
      <c r="T930" s="62"/>
      <c r="U930" s="62"/>
      <c r="V930" s="62"/>
      <c r="W930" s="62"/>
      <c r="X930" s="63" t="s">
        <v>4002</v>
      </c>
      <c r="Y930" s="62"/>
      <c r="Z930" s="62"/>
      <c r="AA930" s="62"/>
      <c r="AB930" s="60"/>
    </row>
    <row r="931" spans="1:28" ht="15" customHeight="1" x14ac:dyDescent="0.25">
      <c r="A931" s="58">
        <v>921</v>
      </c>
      <c r="B931" s="66" t="s">
        <v>395</v>
      </c>
      <c r="C931" s="67" t="s">
        <v>4830</v>
      </c>
      <c r="D931" s="59" t="s">
        <v>4831</v>
      </c>
      <c r="E931" s="66" t="s">
        <v>395</v>
      </c>
      <c r="F931" s="60" t="s">
        <v>4832</v>
      </c>
      <c r="G931" s="62"/>
      <c r="H931" s="61">
        <v>1994</v>
      </c>
      <c r="I931" s="60" t="s">
        <v>689</v>
      </c>
      <c r="J931" s="60" t="s">
        <v>680</v>
      </c>
      <c r="K931" s="60">
        <v>75</v>
      </c>
      <c r="L931" s="62"/>
      <c r="M931" s="60">
        <v>1</v>
      </c>
      <c r="N931" s="60">
        <v>1</v>
      </c>
      <c r="O931" s="63" t="s">
        <v>681</v>
      </c>
      <c r="P931" s="63" t="s">
        <v>700</v>
      </c>
      <c r="Q931" s="62"/>
      <c r="R931" s="62"/>
      <c r="S931" s="62"/>
      <c r="T931" s="62"/>
      <c r="U931" s="62"/>
      <c r="V931" s="62"/>
      <c r="W931" s="62"/>
      <c r="X931" s="63" t="s">
        <v>700</v>
      </c>
      <c r="Y931" s="62"/>
      <c r="Z931" s="62"/>
      <c r="AA931" s="62"/>
      <c r="AB931" s="60"/>
    </row>
    <row r="932" spans="1:28" ht="15" customHeight="1" x14ac:dyDescent="0.25">
      <c r="A932" s="58">
        <v>922</v>
      </c>
      <c r="B932" s="66" t="s">
        <v>4833</v>
      </c>
      <c r="C932" s="67" t="s">
        <v>4834</v>
      </c>
      <c r="D932" s="59" t="s">
        <v>4835</v>
      </c>
      <c r="E932" s="66" t="s">
        <v>4833</v>
      </c>
      <c r="F932" s="60" t="s">
        <v>4836</v>
      </c>
      <c r="G932" s="62"/>
      <c r="H932" s="61">
        <v>1975</v>
      </c>
      <c r="I932" s="60" t="s">
        <v>689</v>
      </c>
      <c r="J932" s="60" t="s">
        <v>687</v>
      </c>
      <c r="K932" s="60">
        <v>50</v>
      </c>
      <c r="L932" s="62"/>
      <c r="M932" s="60">
        <v>1</v>
      </c>
      <c r="N932" s="60">
        <v>1</v>
      </c>
      <c r="O932" s="63" t="s">
        <v>681</v>
      </c>
      <c r="P932" s="63" t="s">
        <v>788</v>
      </c>
      <c r="Q932" s="62"/>
      <c r="R932" s="62"/>
      <c r="S932" s="62"/>
      <c r="T932" s="62"/>
      <c r="U932" s="62"/>
      <c r="V932" s="62"/>
      <c r="W932" s="62"/>
      <c r="X932" s="63" t="s">
        <v>788</v>
      </c>
      <c r="Y932" s="62"/>
      <c r="Z932" s="62"/>
      <c r="AA932" s="62"/>
      <c r="AB932" s="60"/>
    </row>
    <row r="933" spans="1:28" ht="15" customHeight="1" x14ac:dyDescent="0.25">
      <c r="A933" s="58">
        <v>923</v>
      </c>
      <c r="B933" s="66" t="s">
        <v>376</v>
      </c>
      <c r="C933" s="67" t="s">
        <v>4837</v>
      </c>
      <c r="D933" s="59" t="s">
        <v>4838</v>
      </c>
      <c r="E933" s="66" t="s">
        <v>376</v>
      </c>
      <c r="F933" s="60" t="s">
        <v>4839</v>
      </c>
      <c r="G933" s="62"/>
      <c r="H933" s="61">
        <v>1997</v>
      </c>
      <c r="I933" s="60" t="s">
        <v>689</v>
      </c>
      <c r="J933" s="60" t="s">
        <v>680</v>
      </c>
      <c r="K933" s="60">
        <v>50</v>
      </c>
      <c r="L933" s="62"/>
      <c r="M933" s="60">
        <v>1</v>
      </c>
      <c r="N933" s="60">
        <v>1</v>
      </c>
      <c r="O933" s="63" t="s">
        <v>681</v>
      </c>
      <c r="P933" s="63" t="s">
        <v>788</v>
      </c>
      <c r="Q933" s="62"/>
      <c r="R933" s="62"/>
      <c r="S933" s="62"/>
      <c r="T933" s="62"/>
      <c r="U933" s="62"/>
      <c r="V933" s="62"/>
      <c r="W933" s="62"/>
      <c r="X933" s="63" t="s">
        <v>788</v>
      </c>
      <c r="Y933" s="62"/>
      <c r="Z933" s="62"/>
      <c r="AA933" s="62"/>
      <c r="AB933" s="60"/>
    </row>
    <row r="934" spans="1:28" ht="15" customHeight="1" x14ac:dyDescent="0.25">
      <c r="A934" s="58">
        <v>924</v>
      </c>
      <c r="B934" s="66" t="s">
        <v>247</v>
      </c>
      <c r="C934" s="67" t="s">
        <v>4840</v>
      </c>
      <c r="D934" s="59" t="s">
        <v>4841</v>
      </c>
      <c r="E934" s="66" t="s">
        <v>247</v>
      </c>
      <c r="F934" s="60" t="s">
        <v>4842</v>
      </c>
      <c r="G934" s="62"/>
      <c r="H934" s="61">
        <v>2009</v>
      </c>
      <c r="I934" s="60" t="s">
        <v>679</v>
      </c>
      <c r="J934" s="60" t="s">
        <v>680</v>
      </c>
      <c r="K934" s="60">
        <v>50</v>
      </c>
      <c r="L934" s="62"/>
      <c r="M934" s="60">
        <v>1</v>
      </c>
      <c r="N934" s="60">
        <v>1</v>
      </c>
      <c r="O934" s="63" t="s">
        <v>681</v>
      </c>
      <c r="P934" s="63" t="s">
        <v>4843</v>
      </c>
      <c r="Q934" s="62"/>
      <c r="R934" s="62"/>
      <c r="S934" s="62"/>
      <c r="T934" s="62"/>
      <c r="U934" s="62"/>
      <c r="V934" s="62"/>
      <c r="W934" s="62"/>
      <c r="X934" s="63" t="s">
        <v>4843</v>
      </c>
      <c r="Y934" s="62"/>
      <c r="Z934" s="62"/>
      <c r="AA934" s="62"/>
      <c r="AB934" s="60"/>
    </row>
    <row r="935" spans="1:28" ht="15" customHeight="1" x14ac:dyDescent="0.25">
      <c r="A935" s="58">
        <v>925</v>
      </c>
      <c r="B935" s="66" t="s">
        <v>230</v>
      </c>
      <c r="C935" s="67" t="s">
        <v>4844</v>
      </c>
      <c r="D935" s="59" t="s">
        <v>4845</v>
      </c>
      <c r="E935" s="66" t="s">
        <v>230</v>
      </c>
      <c r="F935" s="60" t="s">
        <v>4846</v>
      </c>
      <c r="G935" s="62"/>
      <c r="H935" s="61">
        <v>2011</v>
      </c>
      <c r="I935" s="60" t="s">
        <v>679</v>
      </c>
      <c r="J935" s="60" t="s">
        <v>680</v>
      </c>
      <c r="K935" s="60">
        <v>50</v>
      </c>
      <c r="L935" s="62"/>
      <c r="M935" s="60">
        <v>4</v>
      </c>
      <c r="N935" s="60">
        <v>1</v>
      </c>
      <c r="O935" s="63" t="s">
        <v>681</v>
      </c>
      <c r="P935" s="63" t="s">
        <v>784</v>
      </c>
      <c r="Q935" s="62"/>
      <c r="R935" s="62"/>
      <c r="S935" s="62"/>
      <c r="T935" s="62"/>
      <c r="U935" s="62"/>
      <c r="V935" s="62"/>
      <c r="W935" s="62"/>
      <c r="X935" s="63" t="s">
        <v>784</v>
      </c>
      <c r="Y935" s="62"/>
      <c r="Z935" s="62"/>
      <c r="AA935" s="62"/>
      <c r="AB935" s="60"/>
    </row>
    <row r="936" spans="1:28" ht="15" customHeight="1" x14ac:dyDescent="0.25">
      <c r="A936" s="58">
        <v>926</v>
      </c>
      <c r="B936" s="66" t="s">
        <v>283</v>
      </c>
      <c r="C936" s="67" t="s">
        <v>4847</v>
      </c>
      <c r="D936" s="59" t="s">
        <v>4848</v>
      </c>
      <c r="E936" s="66" t="s">
        <v>283</v>
      </c>
      <c r="F936" s="60" t="s">
        <v>4849</v>
      </c>
      <c r="G936" s="62"/>
      <c r="H936" s="61">
        <v>1991</v>
      </c>
      <c r="I936" s="60" t="s">
        <v>689</v>
      </c>
      <c r="J936" s="60" t="s">
        <v>680</v>
      </c>
      <c r="K936" s="60">
        <v>50</v>
      </c>
      <c r="L936" s="62"/>
      <c r="M936" s="60">
        <v>1</v>
      </c>
      <c r="N936" s="60">
        <v>1</v>
      </c>
      <c r="O936" s="63" t="s">
        <v>681</v>
      </c>
      <c r="P936" s="63" t="s">
        <v>788</v>
      </c>
      <c r="Q936" s="62"/>
      <c r="R936" s="62"/>
      <c r="S936" s="62"/>
      <c r="T936" s="62"/>
      <c r="U936" s="62"/>
      <c r="V936" s="62"/>
      <c r="W936" s="62"/>
      <c r="X936" s="63" t="s">
        <v>4850</v>
      </c>
      <c r="Y936" s="63" t="s">
        <v>4851</v>
      </c>
      <c r="Z936" s="62"/>
      <c r="AA936" s="62"/>
      <c r="AB936" s="60"/>
    </row>
    <row r="937" spans="1:28" ht="15" customHeight="1" x14ac:dyDescent="0.25">
      <c r="A937" s="58">
        <v>927</v>
      </c>
      <c r="B937" s="66" t="s">
        <v>273</v>
      </c>
      <c r="C937" s="67" t="s">
        <v>4852</v>
      </c>
      <c r="D937" s="59" t="s">
        <v>4853</v>
      </c>
      <c r="E937" s="66" t="s">
        <v>273</v>
      </c>
      <c r="F937" s="60" t="s">
        <v>4854</v>
      </c>
      <c r="G937" s="62"/>
      <c r="H937" s="61">
        <v>1993</v>
      </c>
      <c r="I937" s="60" t="s">
        <v>689</v>
      </c>
      <c r="J937" s="60" t="s">
        <v>680</v>
      </c>
      <c r="K937" s="60">
        <v>50</v>
      </c>
      <c r="L937" s="62"/>
      <c r="M937" s="60">
        <v>1</v>
      </c>
      <c r="N937" s="60">
        <v>1</v>
      </c>
      <c r="O937" s="63" t="s">
        <v>681</v>
      </c>
      <c r="P937" s="63" t="s">
        <v>788</v>
      </c>
      <c r="Q937" s="62"/>
      <c r="R937" s="62"/>
      <c r="S937" s="62"/>
      <c r="T937" s="62"/>
      <c r="U937" s="62"/>
      <c r="V937" s="62"/>
      <c r="W937" s="62"/>
      <c r="X937" s="63" t="s">
        <v>788</v>
      </c>
      <c r="Y937" s="62"/>
      <c r="Z937" s="62"/>
      <c r="AA937" s="62"/>
      <c r="AB937" s="60"/>
    </row>
    <row r="938" spans="1:28" ht="15" customHeight="1" x14ac:dyDescent="0.25">
      <c r="A938" s="58">
        <v>928</v>
      </c>
      <c r="B938" s="66" t="s">
        <v>223</v>
      </c>
      <c r="C938" s="67" t="s">
        <v>4855</v>
      </c>
      <c r="D938" s="59" t="s">
        <v>4856</v>
      </c>
      <c r="E938" s="66" t="s">
        <v>223</v>
      </c>
      <c r="F938" s="60" t="s">
        <v>4857</v>
      </c>
      <c r="G938" s="62"/>
      <c r="H938" s="61">
        <v>1974</v>
      </c>
      <c r="I938" s="60" t="s">
        <v>679</v>
      </c>
      <c r="J938" s="60" t="s">
        <v>680</v>
      </c>
      <c r="K938" s="60">
        <v>50</v>
      </c>
      <c r="L938" s="62"/>
      <c r="M938" s="60">
        <v>1</v>
      </c>
      <c r="N938" s="60">
        <v>1</v>
      </c>
      <c r="O938" s="63" t="s">
        <v>681</v>
      </c>
      <c r="P938" s="63" t="s">
        <v>788</v>
      </c>
      <c r="Q938" s="62"/>
      <c r="R938" s="62"/>
      <c r="S938" s="62"/>
      <c r="T938" s="62"/>
      <c r="U938" s="62"/>
      <c r="V938" s="62"/>
      <c r="W938" s="62"/>
      <c r="X938" s="63" t="s">
        <v>788</v>
      </c>
      <c r="Y938" s="62"/>
      <c r="Z938" s="62"/>
      <c r="AA938" s="62"/>
      <c r="AB938" s="60"/>
    </row>
    <row r="939" spans="1:28" ht="15" customHeight="1" x14ac:dyDescent="0.25">
      <c r="A939" s="58">
        <v>929</v>
      </c>
      <c r="B939" s="66" t="s">
        <v>384</v>
      </c>
      <c r="C939" s="67" t="s">
        <v>4858</v>
      </c>
      <c r="D939" s="59" t="s">
        <v>4859</v>
      </c>
      <c r="E939" s="66" t="s">
        <v>384</v>
      </c>
      <c r="F939" s="60" t="s">
        <v>4860</v>
      </c>
      <c r="G939" s="62"/>
      <c r="H939" s="61">
        <v>1998</v>
      </c>
      <c r="I939" s="60" t="s">
        <v>689</v>
      </c>
      <c r="J939" s="60" t="s">
        <v>680</v>
      </c>
      <c r="K939" s="60">
        <v>50</v>
      </c>
      <c r="L939" s="62"/>
      <c r="M939" s="60">
        <v>1</v>
      </c>
      <c r="N939" s="60">
        <v>1</v>
      </c>
      <c r="O939" s="63" t="s">
        <v>681</v>
      </c>
      <c r="P939" s="63" t="s">
        <v>788</v>
      </c>
      <c r="Q939" s="62"/>
      <c r="R939" s="62"/>
      <c r="S939" s="62"/>
      <c r="T939" s="62"/>
      <c r="U939" s="62"/>
      <c r="V939" s="62"/>
      <c r="W939" s="62"/>
      <c r="X939" s="63" t="s">
        <v>788</v>
      </c>
      <c r="Y939" s="62"/>
      <c r="Z939" s="62"/>
      <c r="AA939" s="62"/>
      <c r="AB939" s="60"/>
    </row>
    <row r="940" spans="1:28" ht="15" customHeight="1" x14ac:dyDescent="0.25">
      <c r="A940" s="58">
        <v>930</v>
      </c>
      <c r="B940" s="66" t="s">
        <v>327</v>
      </c>
      <c r="C940" s="67" t="s">
        <v>4861</v>
      </c>
      <c r="D940" s="59" t="s">
        <v>4862</v>
      </c>
      <c r="E940" s="66" t="s">
        <v>327</v>
      </c>
      <c r="F940" s="60" t="s">
        <v>4863</v>
      </c>
      <c r="G940" s="62"/>
      <c r="H940" s="61">
        <v>2000</v>
      </c>
      <c r="I940" s="60" t="s">
        <v>689</v>
      </c>
      <c r="J940" s="60" t="s">
        <v>687</v>
      </c>
      <c r="K940" s="60">
        <v>50</v>
      </c>
      <c r="L940" s="62"/>
      <c r="M940" s="60">
        <v>1</v>
      </c>
      <c r="N940" s="60">
        <v>1</v>
      </c>
      <c r="O940" s="63" t="s">
        <v>681</v>
      </c>
      <c r="P940" s="63" t="s">
        <v>788</v>
      </c>
      <c r="Q940" s="62"/>
      <c r="R940" s="62"/>
      <c r="S940" s="62"/>
      <c r="T940" s="62"/>
      <c r="U940" s="62"/>
      <c r="V940" s="62"/>
      <c r="W940" s="62"/>
      <c r="X940" s="63" t="s">
        <v>788</v>
      </c>
      <c r="Y940" s="62"/>
      <c r="Z940" s="62"/>
      <c r="AA940" s="62"/>
      <c r="AB940" s="60"/>
    </row>
    <row r="941" spans="1:28" ht="15" customHeight="1" x14ac:dyDescent="0.25">
      <c r="A941" s="58">
        <v>931</v>
      </c>
      <c r="B941" s="66" t="s">
        <v>344</v>
      </c>
      <c r="C941" s="67" t="s">
        <v>4864</v>
      </c>
      <c r="D941" s="59" t="s">
        <v>4865</v>
      </c>
      <c r="E941" s="66" t="s">
        <v>344</v>
      </c>
      <c r="F941" s="60" t="s">
        <v>4866</v>
      </c>
      <c r="G941" s="62"/>
      <c r="H941" s="61">
        <v>1995</v>
      </c>
      <c r="I941" s="60" t="s">
        <v>689</v>
      </c>
      <c r="J941" s="60" t="s">
        <v>687</v>
      </c>
      <c r="K941" s="60">
        <v>50</v>
      </c>
      <c r="L941" s="62"/>
      <c r="M941" s="60">
        <v>1</v>
      </c>
      <c r="N941" s="60">
        <v>1</v>
      </c>
      <c r="O941" s="63" t="s">
        <v>681</v>
      </c>
      <c r="P941" s="63" t="s">
        <v>788</v>
      </c>
      <c r="Q941" s="62"/>
      <c r="R941" s="62"/>
      <c r="S941" s="62"/>
      <c r="T941" s="62"/>
      <c r="U941" s="62"/>
      <c r="V941" s="62"/>
      <c r="W941" s="62"/>
      <c r="X941" s="63" t="s">
        <v>788</v>
      </c>
      <c r="Y941" s="62"/>
      <c r="Z941" s="62"/>
      <c r="AA941" s="62"/>
      <c r="AB941" s="60"/>
    </row>
    <row r="942" spans="1:28" ht="15" customHeight="1" x14ac:dyDescent="0.25">
      <c r="A942" s="58">
        <v>932</v>
      </c>
      <c r="B942" s="66" t="s">
        <v>4867</v>
      </c>
      <c r="C942" s="67" t="s">
        <v>4868</v>
      </c>
      <c r="D942" s="59" t="s">
        <v>4869</v>
      </c>
      <c r="E942" s="66" t="s">
        <v>4867</v>
      </c>
      <c r="F942" s="60" t="s">
        <v>4870</v>
      </c>
      <c r="G942" s="62"/>
      <c r="H942" s="61">
        <v>1994</v>
      </c>
      <c r="I942" s="60" t="s">
        <v>689</v>
      </c>
      <c r="J942" s="60" t="s">
        <v>687</v>
      </c>
      <c r="K942" s="60">
        <v>50</v>
      </c>
      <c r="L942" s="62"/>
      <c r="M942" s="60">
        <v>1</v>
      </c>
      <c r="N942" s="60">
        <v>1</v>
      </c>
      <c r="O942" s="63" t="s">
        <v>681</v>
      </c>
      <c r="P942" s="63" t="s">
        <v>788</v>
      </c>
      <c r="Q942" s="62"/>
      <c r="R942" s="62"/>
      <c r="S942" s="62"/>
      <c r="T942" s="62"/>
      <c r="U942" s="62"/>
      <c r="V942" s="62"/>
      <c r="W942" s="62"/>
      <c r="X942" s="63" t="s">
        <v>788</v>
      </c>
      <c r="Y942" s="62"/>
      <c r="Z942" s="62"/>
      <c r="AA942" s="62"/>
      <c r="AB942" s="60"/>
    </row>
    <row r="943" spans="1:28" ht="15" customHeight="1" x14ac:dyDescent="0.25">
      <c r="A943" s="58">
        <v>933</v>
      </c>
      <c r="B943" s="66" t="s">
        <v>303</v>
      </c>
      <c r="C943" s="67" t="s">
        <v>4871</v>
      </c>
      <c r="D943" s="59" t="s">
        <v>4872</v>
      </c>
      <c r="E943" s="66" t="s">
        <v>303</v>
      </c>
      <c r="F943" s="60" t="s">
        <v>4873</v>
      </c>
      <c r="G943" s="62"/>
      <c r="H943" s="61">
        <v>1992</v>
      </c>
      <c r="I943" s="60" t="s">
        <v>689</v>
      </c>
      <c r="J943" s="60" t="s">
        <v>687</v>
      </c>
      <c r="K943" s="60">
        <v>50</v>
      </c>
      <c r="L943" s="62"/>
      <c r="M943" s="60">
        <v>1</v>
      </c>
      <c r="N943" s="60">
        <v>1</v>
      </c>
      <c r="O943" s="63" t="s">
        <v>681</v>
      </c>
      <c r="P943" s="63" t="s">
        <v>788</v>
      </c>
      <c r="Q943" s="62"/>
      <c r="R943" s="62"/>
      <c r="S943" s="62"/>
      <c r="T943" s="62"/>
      <c r="U943" s="62"/>
      <c r="V943" s="62"/>
      <c r="W943" s="62"/>
      <c r="X943" s="63" t="s">
        <v>788</v>
      </c>
      <c r="Y943" s="62"/>
      <c r="Z943" s="62"/>
      <c r="AA943" s="62"/>
      <c r="AB943" s="60"/>
    </row>
    <row r="944" spans="1:28" ht="15" customHeight="1" x14ac:dyDescent="0.25">
      <c r="A944" s="58">
        <v>934</v>
      </c>
      <c r="B944" s="66" t="s">
        <v>299</v>
      </c>
      <c r="C944" s="67" t="s">
        <v>4874</v>
      </c>
      <c r="D944" s="59" t="s">
        <v>4875</v>
      </c>
      <c r="E944" s="66" t="s">
        <v>299</v>
      </c>
      <c r="F944" s="60" t="s">
        <v>4876</v>
      </c>
      <c r="G944" s="62"/>
      <c r="H944" s="61">
        <v>1993</v>
      </c>
      <c r="I944" s="60" t="s">
        <v>689</v>
      </c>
      <c r="J944" s="60" t="s">
        <v>680</v>
      </c>
      <c r="K944" s="60">
        <v>50</v>
      </c>
      <c r="L944" s="62"/>
      <c r="M944" s="60">
        <v>1</v>
      </c>
      <c r="N944" s="60">
        <v>1</v>
      </c>
      <c r="O944" s="63" t="s">
        <v>681</v>
      </c>
      <c r="P944" s="63" t="s">
        <v>788</v>
      </c>
      <c r="Q944" s="62"/>
      <c r="R944" s="62"/>
      <c r="S944" s="62"/>
      <c r="T944" s="62"/>
      <c r="U944" s="62"/>
      <c r="V944" s="62"/>
      <c r="W944" s="62"/>
      <c r="X944" s="63" t="s">
        <v>788</v>
      </c>
      <c r="Y944" s="62"/>
      <c r="Z944" s="62"/>
      <c r="AA944" s="62"/>
      <c r="AB944" s="60"/>
    </row>
    <row r="945" spans="1:28" ht="15" customHeight="1" x14ac:dyDescent="0.25">
      <c r="A945" s="58">
        <v>935</v>
      </c>
      <c r="B945" s="66" t="s">
        <v>4877</v>
      </c>
      <c r="C945" s="67" t="s">
        <v>4878</v>
      </c>
      <c r="D945" s="59" t="s">
        <v>4879</v>
      </c>
      <c r="E945" s="66" t="s">
        <v>4877</v>
      </c>
      <c r="F945" s="60" t="s">
        <v>4880</v>
      </c>
      <c r="G945" s="62"/>
      <c r="H945" s="61">
        <v>1973</v>
      </c>
      <c r="I945" s="60" t="s">
        <v>679</v>
      </c>
      <c r="J945" s="60" t="s">
        <v>680</v>
      </c>
      <c r="K945" s="60">
        <v>50</v>
      </c>
      <c r="L945" s="62"/>
      <c r="M945" s="60">
        <v>1</v>
      </c>
      <c r="N945" s="60">
        <v>1</v>
      </c>
      <c r="O945" s="63" t="s">
        <v>681</v>
      </c>
      <c r="P945" s="63" t="s">
        <v>784</v>
      </c>
      <c r="Q945" s="62"/>
      <c r="R945" s="62"/>
      <c r="S945" s="62"/>
      <c r="T945" s="62"/>
      <c r="U945" s="62"/>
      <c r="V945" s="62"/>
      <c r="W945" s="62"/>
      <c r="X945" s="63" t="s">
        <v>784</v>
      </c>
      <c r="Y945" s="62"/>
      <c r="Z945" s="62"/>
      <c r="AA945" s="62"/>
      <c r="AB945" s="60"/>
    </row>
    <row r="946" spans="1:28" ht="15" customHeight="1" x14ac:dyDescent="0.25">
      <c r="A946" s="58">
        <v>936</v>
      </c>
      <c r="B946" s="66" t="s">
        <v>428</v>
      </c>
      <c r="C946" s="67" t="s">
        <v>4881</v>
      </c>
      <c r="D946" s="59" t="s">
        <v>4882</v>
      </c>
      <c r="E946" s="66" t="s">
        <v>428</v>
      </c>
      <c r="F946" s="60" t="s">
        <v>4883</v>
      </c>
      <c r="G946" s="62"/>
      <c r="H946" s="61">
        <v>2005</v>
      </c>
      <c r="I946" s="60" t="s">
        <v>689</v>
      </c>
      <c r="J946" s="60" t="s">
        <v>680</v>
      </c>
      <c r="K946" s="60">
        <v>100</v>
      </c>
      <c r="L946" s="62"/>
      <c r="M946" s="60">
        <v>1</v>
      </c>
      <c r="N946" s="60">
        <v>1</v>
      </c>
      <c r="O946" s="63" t="s">
        <v>681</v>
      </c>
      <c r="P946" s="63" t="s">
        <v>4884</v>
      </c>
      <c r="Q946" s="62"/>
      <c r="R946" s="62"/>
      <c r="S946" s="62"/>
      <c r="T946" s="62"/>
      <c r="U946" s="62"/>
      <c r="V946" s="62"/>
      <c r="W946" s="62"/>
      <c r="X946" s="63" t="s">
        <v>4884</v>
      </c>
      <c r="Y946" s="62"/>
      <c r="Z946" s="62"/>
      <c r="AA946" s="62"/>
      <c r="AB946" s="60"/>
    </row>
    <row r="947" spans="1:28" ht="15" customHeight="1" x14ac:dyDescent="0.25">
      <c r="A947" s="58">
        <v>937</v>
      </c>
      <c r="B947" s="66" t="s">
        <v>4885</v>
      </c>
      <c r="C947" s="67" t="s">
        <v>4886</v>
      </c>
      <c r="D947" s="59" t="s">
        <v>4887</v>
      </c>
      <c r="E947" s="66" t="s">
        <v>4885</v>
      </c>
      <c r="F947" s="60" t="s">
        <v>4888</v>
      </c>
      <c r="G947" s="62"/>
      <c r="H947" s="61">
        <v>1973</v>
      </c>
      <c r="I947" s="60" t="s">
        <v>679</v>
      </c>
      <c r="J947" s="60" t="s">
        <v>699</v>
      </c>
      <c r="K947" s="60">
        <v>100</v>
      </c>
      <c r="L947" s="62"/>
      <c r="M947" s="60">
        <v>1</v>
      </c>
      <c r="N947" s="60">
        <v>1</v>
      </c>
      <c r="O947" s="63" t="s">
        <v>681</v>
      </c>
      <c r="P947" s="63" t="s">
        <v>2297</v>
      </c>
      <c r="Q947" s="62"/>
      <c r="R947" s="62"/>
      <c r="S947" s="62"/>
      <c r="T947" s="62"/>
      <c r="U947" s="62"/>
      <c r="V947" s="62"/>
      <c r="W947" s="62"/>
      <c r="X947" s="63" t="s">
        <v>2297</v>
      </c>
      <c r="Y947" s="62"/>
      <c r="Z947" s="62"/>
      <c r="AA947" s="62"/>
      <c r="AB947" s="60"/>
    </row>
    <row r="948" spans="1:28" ht="15" customHeight="1" x14ac:dyDescent="0.25">
      <c r="A948" s="58">
        <v>938</v>
      </c>
      <c r="B948" s="66" t="s">
        <v>4889</v>
      </c>
      <c r="C948" s="67" t="s">
        <v>4890</v>
      </c>
      <c r="D948" s="59" t="s">
        <v>4891</v>
      </c>
      <c r="E948" s="66" t="s">
        <v>4889</v>
      </c>
      <c r="F948" s="60" t="s">
        <v>4892</v>
      </c>
      <c r="G948" s="62"/>
      <c r="H948" s="61">
        <v>1994</v>
      </c>
      <c r="I948" s="60" t="s">
        <v>689</v>
      </c>
      <c r="J948" s="60" t="s">
        <v>699</v>
      </c>
      <c r="K948" s="60">
        <v>100</v>
      </c>
      <c r="L948" s="62"/>
      <c r="M948" s="60">
        <v>1</v>
      </c>
      <c r="N948" s="60">
        <v>1</v>
      </c>
      <c r="O948" s="63" t="s">
        <v>681</v>
      </c>
      <c r="P948" s="63" t="s">
        <v>2297</v>
      </c>
      <c r="Q948" s="62"/>
      <c r="R948" s="62"/>
      <c r="S948" s="62"/>
      <c r="T948" s="62"/>
      <c r="U948" s="62"/>
      <c r="V948" s="62"/>
      <c r="W948" s="62"/>
      <c r="X948" s="63" t="s">
        <v>2297</v>
      </c>
      <c r="Y948" s="62"/>
      <c r="Z948" s="62"/>
      <c r="AA948" s="62"/>
      <c r="AB948" s="60"/>
    </row>
    <row r="949" spans="1:28" ht="15" customHeight="1" x14ac:dyDescent="0.25">
      <c r="A949" s="58">
        <v>939</v>
      </c>
      <c r="B949" s="66" t="s">
        <v>4893</v>
      </c>
      <c r="C949" s="67" t="s">
        <v>4894</v>
      </c>
      <c r="D949" s="59" t="s">
        <v>4895</v>
      </c>
      <c r="E949" s="66" t="s">
        <v>4893</v>
      </c>
      <c r="F949" s="60" t="s">
        <v>4896</v>
      </c>
      <c r="G949" s="62"/>
      <c r="H949" s="61">
        <v>1993</v>
      </c>
      <c r="I949" s="60" t="s">
        <v>988</v>
      </c>
      <c r="J949" s="60" t="s">
        <v>699</v>
      </c>
      <c r="K949" s="60">
        <v>100</v>
      </c>
      <c r="L949" s="62"/>
      <c r="M949" s="60">
        <v>1</v>
      </c>
      <c r="N949" s="60">
        <v>1</v>
      </c>
      <c r="O949" s="63" t="s">
        <v>681</v>
      </c>
      <c r="P949" s="63" t="s">
        <v>2297</v>
      </c>
      <c r="Q949" s="62"/>
      <c r="R949" s="62"/>
      <c r="S949" s="62"/>
      <c r="T949" s="62"/>
      <c r="U949" s="62"/>
      <c r="V949" s="62"/>
      <c r="W949" s="62"/>
      <c r="X949" s="63" t="s">
        <v>2297</v>
      </c>
      <c r="Y949" s="62"/>
      <c r="Z949" s="62"/>
      <c r="AA949" s="62"/>
      <c r="AB949" s="60"/>
    </row>
    <row r="950" spans="1:28" ht="15" customHeight="1" x14ac:dyDescent="0.25">
      <c r="A950" s="58">
        <v>940</v>
      </c>
      <c r="B950" s="66" t="s">
        <v>4897</v>
      </c>
      <c r="C950" s="67" t="s">
        <v>4898</v>
      </c>
      <c r="D950" s="59" t="s">
        <v>4899</v>
      </c>
      <c r="E950" s="66" t="s">
        <v>4897</v>
      </c>
      <c r="F950" s="60" t="s">
        <v>4900</v>
      </c>
      <c r="G950" s="62"/>
      <c r="H950" s="61">
        <v>1994</v>
      </c>
      <c r="I950" s="60" t="s">
        <v>689</v>
      </c>
      <c r="J950" s="60" t="s">
        <v>699</v>
      </c>
      <c r="K950" s="60">
        <v>100</v>
      </c>
      <c r="L950" s="62"/>
      <c r="M950" s="60">
        <v>1</v>
      </c>
      <c r="N950" s="60">
        <v>1</v>
      </c>
      <c r="O950" s="63" t="s">
        <v>681</v>
      </c>
      <c r="P950" s="63" t="s">
        <v>2297</v>
      </c>
      <c r="Q950" s="62"/>
      <c r="R950" s="62"/>
      <c r="S950" s="62"/>
      <c r="T950" s="62"/>
      <c r="U950" s="62"/>
      <c r="V950" s="62"/>
      <c r="W950" s="62"/>
      <c r="X950" s="63" t="s">
        <v>2297</v>
      </c>
      <c r="Y950" s="62"/>
      <c r="Z950" s="62"/>
      <c r="AA950" s="62"/>
      <c r="AB950" s="60"/>
    </row>
    <row r="951" spans="1:28" ht="15" customHeight="1" x14ac:dyDescent="0.25">
      <c r="A951" s="58">
        <v>941</v>
      </c>
      <c r="B951" s="66" t="s">
        <v>4901</v>
      </c>
      <c r="C951" s="67" t="s">
        <v>4902</v>
      </c>
      <c r="D951" s="59" t="s">
        <v>4903</v>
      </c>
      <c r="E951" s="66" t="s">
        <v>4901</v>
      </c>
      <c r="F951" s="60" t="s">
        <v>4904</v>
      </c>
      <c r="G951" s="62"/>
      <c r="H951" s="61">
        <v>1972</v>
      </c>
      <c r="I951" s="60" t="s">
        <v>679</v>
      </c>
      <c r="J951" s="60" t="s">
        <v>699</v>
      </c>
      <c r="K951" s="60">
        <v>75</v>
      </c>
      <c r="L951" s="62"/>
      <c r="M951" s="60">
        <v>1</v>
      </c>
      <c r="N951" s="60">
        <v>1</v>
      </c>
      <c r="O951" s="63" t="s">
        <v>681</v>
      </c>
      <c r="P951" s="63" t="s">
        <v>700</v>
      </c>
      <c r="Q951" s="62"/>
      <c r="R951" s="62"/>
      <c r="S951" s="62"/>
      <c r="T951" s="62"/>
      <c r="U951" s="62"/>
      <c r="V951" s="62"/>
      <c r="W951" s="62"/>
      <c r="X951" s="63" t="s">
        <v>700</v>
      </c>
      <c r="Y951" s="62"/>
      <c r="Z951" s="62"/>
      <c r="AA951" s="62"/>
      <c r="AB951" s="60"/>
    </row>
    <row r="952" spans="1:28" ht="15" customHeight="1" x14ac:dyDescent="0.25">
      <c r="A952" s="58">
        <v>942</v>
      </c>
      <c r="B952" s="66" t="s">
        <v>4905</v>
      </c>
      <c r="C952" s="67" t="s">
        <v>4906</v>
      </c>
      <c r="D952" s="59" t="s">
        <v>4907</v>
      </c>
      <c r="E952" s="66" t="s">
        <v>4905</v>
      </c>
      <c r="F952" s="60" t="s">
        <v>4908</v>
      </c>
      <c r="G952" s="62"/>
      <c r="H952" s="61">
        <v>1970</v>
      </c>
      <c r="I952" s="60" t="s">
        <v>679</v>
      </c>
      <c r="J952" s="60" t="s">
        <v>699</v>
      </c>
      <c r="K952" s="60">
        <v>75</v>
      </c>
      <c r="L952" s="62"/>
      <c r="M952" s="60">
        <v>1</v>
      </c>
      <c r="N952" s="60">
        <v>1</v>
      </c>
      <c r="O952" s="63" t="s">
        <v>681</v>
      </c>
      <c r="P952" s="63" t="s">
        <v>700</v>
      </c>
      <c r="Q952" s="62"/>
      <c r="R952" s="62"/>
      <c r="S952" s="62"/>
      <c r="T952" s="62"/>
      <c r="U952" s="62"/>
      <c r="V952" s="62"/>
      <c r="W952" s="62"/>
      <c r="X952" s="63" t="s">
        <v>700</v>
      </c>
      <c r="Y952" s="62"/>
      <c r="Z952" s="62"/>
      <c r="AA952" s="62"/>
      <c r="AB952" s="60"/>
    </row>
    <row r="953" spans="1:28" ht="15" customHeight="1" x14ac:dyDescent="0.25">
      <c r="A953" s="58">
        <v>943</v>
      </c>
      <c r="B953" s="66" t="s">
        <v>423</v>
      </c>
      <c r="C953" s="67" t="s">
        <v>4909</v>
      </c>
      <c r="D953" s="59" t="s">
        <v>4910</v>
      </c>
      <c r="E953" s="66" t="s">
        <v>423</v>
      </c>
      <c r="F953" s="60" t="s">
        <v>4911</v>
      </c>
      <c r="G953" s="62"/>
      <c r="H953" s="61">
        <v>1973</v>
      </c>
      <c r="I953" s="60" t="s">
        <v>679</v>
      </c>
      <c r="J953" s="60" t="s">
        <v>710</v>
      </c>
      <c r="K953" s="60">
        <v>100</v>
      </c>
      <c r="L953" s="62"/>
      <c r="M953" s="60">
        <v>1</v>
      </c>
      <c r="N953" s="60">
        <v>1</v>
      </c>
      <c r="O953" s="63" t="s">
        <v>681</v>
      </c>
      <c r="P953" s="63" t="s">
        <v>912</v>
      </c>
      <c r="Q953" s="62"/>
      <c r="R953" s="62"/>
      <c r="S953" s="62"/>
      <c r="T953" s="62"/>
      <c r="U953" s="62"/>
      <c r="V953" s="62"/>
      <c r="W953" s="62"/>
      <c r="X953" s="63" t="s">
        <v>912</v>
      </c>
      <c r="Y953" s="62"/>
      <c r="Z953" s="62"/>
      <c r="AA953" s="62"/>
      <c r="AB953" s="60"/>
    </row>
    <row r="954" spans="1:28" ht="15" customHeight="1" x14ac:dyDescent="0.25">
      <c r="A954" s="58">
        <v>944</v>
      </c>
      <c r="B954" s="66" t="s">
        <v>430</v>
      </c>
      <c r="C954" s="67" t="s">
        <v>4912</v>
      </c>
      <c r="D954" s="59" t="s">
        <v>4913</v>
      </c>
      <c r="E954" s="66" t="s">
        <v>430</v>
      </c>
      <c r="F954" s="60" t="s">
        <v>4914</v>
      </c>
      <c r="G954" s="62"/>
      <c r="H954" s="61">
        <v>1974</v>
      </c>
      <c r="I954" s="60" t="s">
        <v>682</v>
      </c>
      <c r="J954" s="60" t="s">
        <v>680</v>
      </c>
      <c r="K954" s="60">
        <v>100</v>
      </c>
      <c r="L954" s="62"/>
      <c r="M954" s="60">
        <v>1</v>
      </c>
      <c r="N954" s="60">
        <v>1</v>
      </c>
      <c r="O954" s="63" t="s">
        <v>681</v>
      </c>
      <c r="P954" s="63" t="s">
        <v>912</v>
      </c>
      <c r="Q954" s="62"/>
      <c r="R954" s="62"/>
      <c r="S954" s="62"/>
      <c r="T954" s="62"/>
      <c r="U954" s="62"/>
      <c r="V954" s="62"/>
      <c r="W954" s="62"/>
      <c r="X954" s="63" t="s">
        <v>912</v>
      </c>
      <c r="Y954" s="62"/>
      <c r="Z954" s="62"/>
      <c r="AA954" s="62"/>
      <c r="AB954" s="60"/>
    </row>
    <row r="955" spans="1:28" ht="15" customHeight="1" x14ac:dyDescent="0.25">
      <c r="A955" s="58">
        <v>945</v>
      </c>
      <c r="B955" s="66" t="s">
        <v>4915</v>
      </c>
      <c r="C955" s="67" t="s">
        <v>4916</v>
      </c>
      <c r="D955" s="59" t="s">
        <v>4917</v>
      </c>
      <c r="E955" s="66" t="s">
        <v>4915</v>
      </c>
      <c r="F955" s="60" t="s">
        <v>4918</v>
      </c>
      <c r="G955" s="62"/>
      <c r="H955" s="61">
        <v>1994</v>
      </c>
      <c r="I955" s="60" t="s">
        <v>689</v>
      </c>
      <c r="J955" s="60" t="s">
        <v>699</v>
      </c>
      <c r="K955" s="60">
        <v>100</v>
      </c>
      <c r="L955" s="62"/>
      <c r="M955" s="60">
        <v>1</v>
      </c>
      <c r="N955" s="60">
        <v>1</v>
      </c>
      <c r="O955" s="63" t="s">
        <v>681</v>
      </c>
      <c r="P955" s="63" t="s">
        <v>912</v>
      </c>
      <c r="Q955" s="62"/>
      <c r="R955" s="62"/>
      <c r="S955" s="62"/>
      <c r="T955" s="62"/>
      <c r="U955" s="62"/>
      <c r="V955" s="62"/>
      <c r="W955" s="62"/>
      <c r="X955" s="63" t="s">
        <v>912</v>
      </c>
      <c r="Y955" s="62"/>
      <c r="Z955" s="62"/>
      <c r="AA955" s="62"/>
      <c r="AB955" s="60"/>
    </row>
    <row r="956" spans="1:28" ht="15" customHeight="1" x14ac:dyDescent="0.25">
      <c r="A956" s="58">
        <v>946</v>
      </c>
      <c r="B956" s="66" t="s">
        <v>4919</v>
      </c>
      <c r="C956" s="67" t="s">
        <v>4920</v>
      </c>
      <c r="D956" s="59" t="s">
        <v>4921</v>
      </c>
      <c r="E956" s="66" t="s">
        <v>4919</v>
      </c>
      <c r="F956" s="60" t="s">
        <v>4922</v>
      </c>
      <c r="G956" s="62"/>
      <c r="H956" s="61">
        <v>1973</v>
      </c>
      <c r="I956" s="60" t="s">
        <v>679</v>
      </c>
      <c r="J956" s="60" t="s">
        <v>699</v>
      </c>
      <c r="K956" s="60">
        <v>100</v>
      </c>
      <c r="L956" s="62"/>
      <c r="M956" s="60">
        <v>1</v>
      </c>
      <c r="N956" s="60">
        <v>1</v>
      </c>
      <c r="O956" s="63" t="s">
        <v>681</v>
      </c>
      <c r="P956" s="63" t="s">
        <v>912</v>
      </c>
      <c r="Q956" s="62"/>
      <c r="R956" s="62"/>
      <c r="S956" s="62"/>
      <c r="T956" s="62"/>
      <c r="U956" s="62"/>
      <c r="V956" s="62"/>
      <c r="W956" s="62"/>
      <c r="X956" s="63" t="s">
        <v>912</v>
      </c>
      <c r="Y956" s="62"/>
      <c r="Z956" s="62"/>
      <c r="AA956" s="62"/>
      <c r="AB956" s="60"/>
    </row>
    <row r="957" spans="1:28" ht="15" customHeight="1" x14ac:dyDescent="0.25">
      <c r="A957" s="58">
        <v>947</v>
      </c>
      <c r="B957" s="66" t="s">
        <v>434</v>
      </c>
      <c r="C957" s="67" t="s">
        <v>4923</v>
      </c>
      <c r="D957" s="59" t="s">
        <v>4924</v>
      </c>
      <c r="E957" s="66" t="s">
        <v>434</v>
      </c>
      <c r="F957" s="60" t="s">
        <v>4925</v>
      </c>
      <c r="G957" s="62"/>
      <c r="H957" s="61">
        <v>1976</v>
      </c>
      <c r="I957" s="60" t="s">
        <v>988</v>
      </c>
      <c r="J957" s="60" t="s">
        <v>680</v>
      </c>
      <c r="K957" s="60">
        <v>150</v>
      </c>
      <c r="L957" s="62"/>
      <c r="M957" s="60">
        <v>1</v>
      </c>
      <c r="N957" s="60">
        <v>1</v>
      </c>
      <c r="O957" s="63" t="s">
        <v>681</v>
      </c>
      <c r="P957" s="63" t="s">
        <v>4926</v>
      </c>
      <c r="Q957" s="62"/>
      <c r="R957" s="62"/>
      <c r="S957" s="62"/>
      <c r="T957" s="62"/>
      <c r="U957" s="62"/>
      <c r="V957" s="62"/>
      <c r="W957" s="62"/>
      <c r="X957" s="63" t="s">
        <v>4926</v>
      </c>
      <c r="Y957" s="62"/>
      <c r="Z957" s="62"/>
      <c r="AA957" s="62"/>
      <c r="AB957" s="60"/>
    </row>
    <row r="958" spans="1:28" ht="15" customHeight="1" x14ac:dyDescent="0.25">
      <c r="A958" s="58">
        <v>948</v>
      </c>
      <c r="B958" s="66" t="s">
        <v>438</v>
      </c>
      <c r="C958" s="67" t="s">
        <v>4927</v>
      </c>
      <c r="D958" s="59" t="s">
        <v>4928</v>
      </c>
      <c r="E958" s="66" t="s">
        <v>438</v>
      </c>
      <c r="F958" s="60" t="s">
        <v>4929</v>
      </c>
      <c r="G958" s="62"/>
      <c r="H958" s="61">
        <v>1994</v>
      </c>
      <c r="I958" s="60" t="s">
        <v>689</v>
      </c>
      <c r="J958" s="60" t="s">
        <v>710</v>
      </c>
      <c r="K958" s="60">
        <v>160</v>
      </c>
      <c r="L958" s="62"/>
      <c r="M958" s="60">
        <v>1</v>
      </c>
      <c r="N958" s="60">
        <v>1</v>
      </c>
      <c r="O958" s="63" t="s">
        <v>681</v>
      </c>
      <c r="P958" s="63" t="s">
        <v>4930</v>
      </c>
      <c r="Q958" s="62"/>
      <c r="R958" s="62"/>
      <c r="S958" s="62"/>
      <c r="T958" s="62"/>
      <c r="U958" s="62"/>
      <c r="V958" s="62"/>
      <c r="W958" s="62"/>
      <c r="X958" s="63" t="s">
        <v>4930</v>
      </c>
      <c r="Y958" s="62"/>
      <c r="Z958" s="62"/>
      <c r="AA958" s="62"/>
      <c r="AB958" s="60"/>
    </row>
    <row r="959" spans="1:28" ht="15" customHeight="1" x14ac:dyDescent="0.25">
      <c r="A959" s="58">
        <v>949</v>
      </c>
      <c r="B959" s="66" t="s">
        <v>4931</v>
      </c>
      <c r="C959" s="67" t="s">
        <v>4932</v>
      </c>
      <c r="D959" s="59" t="s">
        <v>4933</v>
      </c>
      <c r="E959" s="66" t="s">
        <v>4931</v>
      </c>
      <c r="F959" s="60" t="s">
        <v>4934</v>
      </c>
      <c r="G959" s="62"/>
      <c r="H959" s="61">
        <v>1976</v>
      </c>
      <c r="I959" s="60" t="s">
        <v>682</v>
      </c>
      <c r="J959" s="60" t="s">
        <v>680</v>
      </c>
      <c r="K959" s="60">
        <v>160</v>
      </c>
      <c r="L959" s="62"/>
      <c r="M959" s="60">
        <v>1</v>
      </c>
      <c r="N959" s="60">
        <v>1</v>
      </c>
      <c r="O959" s="63" t="s">
        <v>681</v>
      </c>
      <c r="P959" s="63" t="s">
        <v>1228</v>
      </c>
      <c r="Q959" s="62"/>
      <c r="R959" s="62"/>
      <c r="S959" s="62"/>
      <c r="T959" s="62"/>
      <c r="U959" s="62"/>
      <c r="V959" s="62"/>
      <c r="W959" s="62"/>
      <c r="X959" s="63" t="s">
        <v>1228</v>
      </c>
      <c r="Y959" s="62"/>
      <c r="Z959" s="62"/>
      <c r="AA959" s="62"/>
      <c r="AB959" s="60"/>
    </row>
    <row r="960" spans="1:28" ht="15" customHeight="1" x14ac:dyDescent="0.25">
      <c r="A960" s="58">
        <v>950</v>
      </c>
      <c r="B960" s="66" t="s">
        <v>441</v>
      </c>
      <c r="C960" s="67" t="s">
        <v>4935</v>
      </c>
      <c r="D960" s="59" t="s">
        <v>4936</v>
      </c>
      <c r="E960" s="66" t="s">
        <v>441</v>
      </c>
      <c r="F960" s="60" t="s">
        <v>4937</v>
      </c>
      <c r="G960" s="62"/>
      <c r="H960" s="61">
        <v>1997</v>
      </c>
      <c r="I960" s="60" t="s">
        <v>689</v>
      </c>
      <c r="J960" s="60" t="s">
        <v>687</v>
      </c>
      <c r="K960" s="60">
        <v>160</v>
      </c>
      <c r="L960" s="62"/>
      <c r="M960" s="60">
        <v>1</v>
      </c>
      <c r="N960" s="60">
        <v>1</v>
      </c>
      <c r="O960" s="63" t="s">
        <v>681</v>
      </c>
      <c r="P960" s="63" t="s">
        <v>1657</v>
      </c>
      <c r="Q960" s="62"/>
      <c r="R960" s="62"/>
      <c r="S960" s="62"/>
      <c r="T960" s="62"/>
      <c r="U960" s="62"/>
      <c r="V960" s="62"/>
      <c r="W960" s="62"/>
      <c r="X960" s="63" t="s">
        <v>1657</v>
      </c>
      <c r="Y960" s="62"/>
      <c r="Z960" s="62"/>
      <c r="AA960" s="62"/>
      <c r="AB960" s="60"/>
    </row>
    <row r="961" spans="1:28" ht="15" customHeight="1" x14ac:dyDescent="0.25">
      <c r="A961" s="58">
        <v>951</v>
      </c>
      <c r="B961" s="66" t="s">
        <v>4938</v>
      </c>
      <c r="C961" s="67" t="s">
        <v>4939</v>
      </c>
      <c r="D961" s="59" t="s">
        <v>4940</v>
      </c>
      <c r="E961" s="66" t="s">
        <v>4938</v>
      </c>
      <c r="F961" s="60" t="s">
        <v>4941</v>
      </c>
      <c r="G961" s="62"/>
      <c r="H961" s="61">
        <v>1976</v>
      </c>
      <c r="I961" s="60" t="s">
        <v>682</v>
      </c>
      <c r="J961" s="60" t="s">
        <v>699</v>
      </c>
      <c r="K961" s="60">
        <v>160</v>
      </c>
      <c r="L961" s="62"/>
      <c r="M961" s="60">
        <v>1</v>
      </c>
      <c r="N961" s="60">
        <v>1</v>
      </c>
      <c r="O961" s="63" t="s">
        <v>681</v>
      </c>
      <c r="P961" s="63" t="s">
        <v>1228</v>
      </c>
      <c r="Q961" s="62"/>
      <c r="R961" s="62"/>
      <c r="S961" s="62"/>
      <c r="T961" s="62"/>
      <c r="U961" s="62"/>
      <c r="V961" s="62"/>
      <c r="W961" s="62"/>
      <c r="X961" s="63" t="s">
        <v>1228</v>
      </c>
      <c r="Y961" s="62"/>
      <c r="Z961" s="62"/>
      <c r="AA961" s="62"/>
      <c r="AB961" s="60"/>
    </row>
    <row r="962" spans="1:28" ht="15" customHeight="1" x14ac:dyDescent="0.25">
      <c r="A962" s="58">
        <v>952</v>
      </c>
      <c r="B962" s="66" t="s">
        <v>4942</v>
      </c>
      <c r="C962" s="67" t="s">
        <v>4943</v>
      </c>
      <c r="D962" s="59" t="s">
        <v>4944</v>
      </c>
      <c r="E962" s="66" t="s">
        <v>4942</v>
      </c>
      <c r="F962" s="60" t="s">
        <v>4945</v>
      </c>
      <c r="G962" s="62"/>
      <c r="H962" s="61">
        <v>2001</v>
      </c>
      <c r="I962" s="60" t="s">
        <v>689</v>
      </c>
      <c r="J962" s="60" t="s">
        <v>699</v>
      </c>
      <c r="K962" s="60">
        <v>160</v>
      </c>
      <c r="L962" s="62"/>
      <c r="M962" s="60">
        <v>1</v>
      </c>
      <c r="N962" s="60">
        <v>1</v>
      </c>
      <c r="O962" s="63" t="s">
        <v>681</v>
      </c>
      <c r="P962" s="63" t="s">
        <v>1228</v>
      </c>
      <c r="Q962" s="62"/>
      <c r="R962" s="62"/>
      <c r="S962" s="62"/>
      <c r="T962" s="62"/>
      <c r="U962" s="62"/>
      <c r="V962" s="62"/>
      <c r="W962" s="62"/>
      <c r="X962" s="63" t="s">
        <v>1228</v>
      </c>
      <c r="Y962" s="62"/>
      <c r="Z962" s="62"/>
      <c r="AA962" s="62"/>
      <c r="AB962" s="60"/>
    </row>
    <row r="963" spans="1:28" ht="15" customHeight="1" x14ac:dyDescent="0.25">
      <c r="A963" s="58">
        <v>953</v>
      </c>
      <c r="B963" s="66" t="s">
        <v>498</v>
      </c>
      <c r="C963" s="67" t="s">
        <v>4946</v>
      </c>
      <c r="D963" s="59" t="s">
        <v>4947</v>
      </c>
      <c r="E963" s="66" t="s">
        <v>498</v>
      </c>
      <c r="F963" s="60" t="s">
        <v>4948</v>
      </c>
      <c r="G963" s="62"/>
      <c r="H963" s="61">
        <v>2008</v>
      </c>
      <c r="I963" s="60" t="s">
        <v>988</v>
      </c>
      <c r="J963" s="60" t="s">
        <v>710</v>
      </c>
      <c r="K963" s="60">
        <v>300</v>
      </c>
      <c r="L963" s="62"/>
      <c r="M963" s="60">
        <v>1</v>
      </c>
      <c r="N963" s="60">
        <v>1</v>
      </c>
      <c r="O963" s="63" t="s">
        <v>681</v>
      </c>
      <c r="P963" s="63" t="s">
        <v>3081</v>
      </c>
      <c r="Q963" s="62"/>
      <c r="R963" s="62"/>
      <c r="S963" s="62"/>
      <c r="T963" s="62"/>
      <c r="U963" s="62"/>
      <c r="V963" s="62"/>
      <c r="W963" s="62"/>
      <c r="X963" s="63" t="s">
        <v>3081</v>
      </c>
      <c r="Y963" s="62"/>
      <c r="Z963" s="62"/>
      <c r="AA963" s="62"/>
      <c r="AB963" s="60"/>
    </row>
    <row r="964" spans="1:28" ht="15" customHeight="1" x14ac:dyDescent="0.25">
      <c r="A964" s="58">
        <v>954</v>
      </c>
      <c r="B964" s="66" t="s">
        <v>4949</v>
      </c>
      <c r="C964" s="67" t="s">
        <v>4950</v>
      </c>
      <c r="D964" s="59" t="s">
        <v>4951</v>
      </c>
      <c r="E964" s="66" t="s">
        <v>4949</v>
      </c>
      <c r="F964" s="60" t="s">
        <v>4952</v>
      </c>
      <c r="G964" s="62"/>
      <c r="H964" s="61">
        <v>1976</v>
      </c>
      <c r="I964" s="60" t="s">
        <v>682</v>
      </c>
      <c r="J964" s="60" t="s">
        <v>680</v>
      </c>
      <c r="K964" s="60">
        <v>315</v>
      </c>
      <c r="L964" s="62"/>
      <c r="M964" s="60">
        <v>1</v>
      </c>
      <c r="N964" s="60">
        <v>1</v>
      </c>
      <c r="O964" s="63" t="s">
        <v>681</v>
      </c>
      <c r="P964" s="63" t="s">
        <v>4953</v>
      </c>
      <c r="Q964" s="62"/>
      <c r="R964" s="62"/>
      <c r="S964" s="62"/>
      <c r="T964" s="62"/>
      <c r="U964" s="62"/>
      <c r="V964" s="62"/>
      <c r="W964" s="62"/>
      <c r="X964" s="63" t="s">
        <v>4953</v>
      </c>
      <c r="Y964" s="62"/>
      <c r="Z964" s="62"/>
      <c r="AA964" s="62"/>
      <c r="AB964" s="60"/>
    </row>
    <row r="965" spans="1:28" ht="15" customHeight="1" x14ac:dyDescent="0.25">
      <c r="A965" s="58">
        <v>955</v>
      </c>
      <c r="B965" s="66" t="s">
        <v>504</v>
      </c>
      <c r="C965" s="67" t="s">
        <v>4954</v>
      </c>
      <c r="D965" s="59" t="s">
        <v>4955</v>
      </c>
      <c r="E965" s="66" t="s">
        <v>504</v>
      </c>
      <c r="F965" s="60" t="s">
        <v>4956</v>
      </c>
      <c r="G965" s="62"/>
      <c r="H965" s="61">
        <v>1973</v>
      </c>
      <c r="I965" s="60" t="s">
        <v>679</v>
      </c>
      <c r="J965" s="60" t="s">
        <v>680</v>
      </c>
      <c r="K965" s="60">
        <v>300</v>
      </c>
      <c r="L965" s="62"/>
      <c r="M965" s="60">
        <v>1</v>
      </c>
      <c r="N965" s="60">
        <v>1</v>
      </c>
      <c r="O965" s="63" t="s">
        <v>681</v>
      </c>
      <c r="P965" s="63" t="s">
        <v>989</v>
      </c>
      <c r="Q965" s="62"/>
      <c r="R965" s="62"/>
      <c r="S965" s="62"/>
      <c r="T965" s="62"/>
      <c r="U965" s="62"/>
      <c r="V965" s="62"/>
      <c r="W965" s="62"/>
      <c r="X965" s="63" t="s">
        <v>989</v>
      </c>
      <c r="Y965" s="62"/>
      <c r="Z965" s="62"/>
      <c r="AA965" s="62"/>
      <c r="AB965" s="60"/>
    </row>
    <row r="966" spans="1:28" ht="15" customHeight="1" x14ac:dyDescent="0.25">
      <c r="A966" s="58">
        <v>956</v>
      </c>
      <c r="B966" s="66" t="s">
        <v>4957</v>
      </c>
      <c r="C966" s="67" t="s">
        <v>4958</v>
      </c>
      <c r="D966" s="59" t="s">
        <v>4959</v>
      </c>
      <c r="E966" s="66" t="s">
        <v>4957</v>
      </c>
      <c r="F966" s="60" t="s">
        <v>4960</v>
      </c>
      <c r="G966" s="62"/>
      <c r="H966" s="61">
        <v>1974</v>
      </c>
      <c r="I966" s="60" t="s">
        <v>679</v>
      </c>
      <c r="J966" s="60" t="s">
        <v>680</v>
      </c>
      <c r="K966" s="60">
        <v>167</v>
      </c>
      <c r="L966" s="62"/>
      <c r="M966" s="60">
        <v>1</v>
      </c>
      <c r="N966" s="60">
        <v>1</v>
      </c>
      <c r="O966" s="63" t="s">
        <v>681</v>
      </c>
      <c r="P966" s="63" t="s">
        <v>1228</v>
      </c>
      <c r="Q966" s="62"/>
      <c r="R966" s="62"/>
      <c r="S966" s="62"/>
      <c r="T966" s="62"/>
      <c r="U966" s="62"/>
      <c r="V966" s="62"/>
      <c r="W966" s="62"/>
      <c r="X966" s="63" t="s">
        <v>1228</v>
      </c>
      <c r="Y966" s="62"/>
      <c r="Z966" s="62"/>
      <c r="AA966" s="62"/>
      <c r="AB966" s="60"/>
    </row>
    <row r="967" spans="1:28" ht="15" customHeight="1" x14ac:dyDescent="0.25">
      <c r="A967" s="58">
        <v>957</v>
      </c>
      <c r="B967" s="66" t="s">
        <v>4961</v>
      </c>
      <c r="C967" s="67" t="s">
        <v>4962</v>
      </c>
      <c r="D967" s="59" t="s">
        <v>4963</v>
      </c>
      <c r="E967" s="66" t="s">
        <v>4961</v>
      </c>
      <c r="F967" s="60" t="s">
        <v>4964</v>
      </c>
      <c r="G967" s="62"/>
      <c r="H967" s="61">
        <v>1975</v>
      </c>
      <c r="I967" s="60" t="s">
        <v>679</v>
      </c>
      <c r="J967" s="60" t="s">
        <v>699</v>
      </c>
      <c r="K967" s="60">
        <v>167</v>
      </c>
      <c r="L967" s="62"/>
      <c r="M967" s="60">
        <v>1</v>
      </c>
      <c r="N967" s="60">
        <v>1</v>
      </c>
      <c r="O967" s="63" t="s">
        <v>681</v>
      </c>
      <c r="P967" s="63" t="s">
        <v>1228</v>
      </c>
      <c r="Q967" s="62"/>
      <c r="R967" s="62"/>
      <c r="S967" s="62"/>
      <c r="T967" s="62"/>
      <c r="U967" s="62"/>
      <c r="V967" s="62"/>
      <c r="W967" s="62"/>
      <c r="X967" s="63" t="s">
        <v>1228</v>
      </c>
      <c r="Y967" s="62"/>
      <c r="Z967" s="62"/>
      <c r="AA967" s="62"/>
      <c r="AB967" s="60"/>
    </row>
    <row r="968" spans="1:28" ht="15" customHeight="1" x14ac:dyDescent="0.25">
      <c r="A968" s="58">
        <v>958</v>
      </c>
      <c r="B968" s="66" t="s">
        <v>473</v>
      </c>
      <c r="C968" s="67" t="s">
        <v>4965</v>
      </c>
      <c r="D968" s="59" t="s">
        <v>4966</v>
      </c>
      <c r="E968" s="66" t="s">
        <v>473</v>
      </c>
      <c r="F968" s="60" t="s">
        <v>4967</v>
      </c>
      <c r="G968" s="62"/>
      <c r="H968" s="61">
        <v>1972</v>
      </c>
      <c r="I968" s="60" t="s">
        <v>682</v>
      </c>
      <c r="J968" s="60" t="s">
        <v>680</v>
      </c>
      <c r="K968" s="60">
        <v>200</v>
      </c>
      <c r="L968" s="62"/>
      <c r="M968" s="60">
        <v>1</v>
      </c>
      <c r="N968" s="60">
        <v>1</v>
      </c>
      <c r="O968" s="63" t="s">
        <v>681</v>
      </c>
      <c r="P968" s="63" t="s">
        <v>1008</v>
      </c>
      <c r="Q968" s="62"/>
      <c r="R968" s="62"/>
      <c r="S968" s="62"/>
      <c r="T968" s="62"/>
      <c r="U968" s="62"/>
      <c r="V968" s="62"/>
      <c r="W968" s="62"/>
      <c r="X968" s="63" t="s">
        <v>1008</v>
      </c>
      <c r="Y968" s="62"/>
      <c r="Z968" s="62"/>
      <c r="AA968" s="62"/>
      <c r="AB968" s="60"/>
    </row>
    <row r="969" spans="1:28" ht="15" customHeight="1" x14ac:dyDescent="0.25">
      <c r="A969" s="58">
        <v>959</v>
      </c>
      <c r="B969" s="66" t="s">
        <v>471</v>
      </c>
      <c r="C969" s="67" t="s">
        <v>4968</v>
      </c>
      <c r="D969" s="59" t="s">
        <v>4969</v>
      </c>
      <c r="E969" s="66" t="s">
        <v>471</v>
      </c>
      <c r="F969" s="60" t="s">
        <v>4970</v>
      </c>
      <c r="G969" s="62"/>
      <c r="H969" s="61">
        <v>2009</v>
      </c>
      <c r="I969" s="60" t="s">
        <v>988</v>
      </c>
      <c r="J969" s="60" t="s">
        <v>680</v>
      </c>
      <c r="K969" s="60">
        <v>200</v>
      </c>
      <c r="L969" s="62"/>
      <c r="M969" s="60">
        <v>1</v>
      </c>
      <c r="N969" s="60">
        <v>1</v>
      </c>
      <c r="O969" s="63" t="s">
        <v>681</v>
      </c>
      <c r="P969" s="63" t="s">
        <v>4971</v>
      </c>
      <c r="Q969" s="62"/>
      <c r="R969" s="62"/>
      <c r="S969" s="62"/>
      <c r="T969" s="62"/>
      <c r="U969" s="62"/>
      <c r="V969" s="62"/>
      <c r="W969" s="62"/>
      <c r="X969" s="63" t="s">
        <v>4971</v>
      </c>
      <c r="Y969" s="62"/>
      <c r="Z969" s="62"/>
      <c r="AA969" s="62"/>
      <c r="AB969" s="60"/>
    </row>
    <row r="970" spans="1:28" ht="15" customHeight="1" x14ac:dyDescent="0.25">
      <c r="A970" s="58">
        <v>960</v>
      </c>
      <c r="B970" s="66" t="s">
        <v>4972</v>
      </c>
      <c r="C970" s="67" t="s">
        <v>4973</v>
      </c>
      <c r="D970" s="59" t="s">
        <v>4974</v>
      </c>
      <c r="E970" s="66" t="s">
        <v>4972</v>
      </c>
      <c r="F970" s="60" t="s">
        <v>4975</v>
      </c>
      <c r="G970" s="62"/>
      <c r="H970" s="61">
        <v>1956</v>
      </c>
      <c r="I970" s="60" t="s">
        <v>682</v>
      </c>
      <c r="J970" s="60" t="s">
        <v>684</v>
      </c>
      <c r="K970" s="60">
        <v>200</v>
      </c>
      <c r="L970" s="62"/>
      <c r="M970" s="60">
        <v>1</v>
      </c>
      <c r="N970" s="60">
        <v>1</v>
      </c>
      <c r="O970" s="63" t="s">
        <v>681</v>
      </c>
      <c r="P970" s="63" t="s">
        <v>1008</v>
      </c>
      <c r="Q970" s="62"/>
      <c r="R970" s="62"/>
      <c r="S970" s="62"/>
      <c r="T970" s="62"/>
      <c r="U970" s="62"/>
      <c r="V970" s="62"/>
      <c r="W970" s="62"/>
      <c r="X970" s="63" t="s">
        <v>1008</v>
      </c>
      <c r="Y970" s="62"/>
      <c r="Z970" s="62"/>
      <c r="AA970" s="62"/>
      <c r="AB970" s="60"/>
    </row>
    <row r="971" spans="1:28" ht="15" customHeight="1" x14ac:dyDescent="0.25">
      <c r="A971" s="58">
        <v>961</v>
      </c>
      <c r="B971" s="66" t="s">
        <v>4976</v>
      </c>
      <c r="C971" s="67" t="s">
        <v>4977</v>
      </c>
      <c r="D971" s="59" t="s">
        <v>4978</v>
      </c>
      <c r="E971" s="66" t="s">
        <v>4976</v>
      </c>
      <c r="F971" s="60" t="s">
        <v>4979</v>
      </c>
      <c r="G971" s="62"/>
      <c r="H971" s="61">
        <v>2016</v>
      </c>
      <c r="I971" s="60" t="s">
        <v>682</v>
      </c>
      <c r="J971" s="60" t="s">
        <v>699</v>
      </c>
      <c r="K971" s="60">
        <v>200</v>
      </c>
      <c r="L971" s="62"/>
      <c r="M971" s="60">
        <v>1</v>
      </c>
      <c r="N971" s="60">
        <v>1</v>
      </c>
      <c r="O971" s="63" t="s">
        <v>681</v>
      </c>
      <c r="P971" s="63" t="s">
        <v>3127</v>
      </c>
      <c r="Q971" s="62"/>
      <c r="R971" s="62"/>
      <c r="S971" s="62"/>
      <c r="T971" s="62"/>
      <c r="U971" s="62"/>
      <c r="V971" s="62"/>
      <c r="W971" s="62"/>
      <c r="X971" s="63" t="s">
        <v>3127</v>
      </c>
      <c r="Y971" s="62"/>
      <c r="Z971" s="62"/>
      <c r="AA971" s="62"/>
      <c r="AB971" s="60"/>
    </row>
    <row r="972" spans="1:28" ht="15" customHeight="1" x14ac:dyDescent="0.25">
      <c r="A972" s="58">
        <v>962</v>
      </c>
      <c r="B972" s="66" t="s">
        <v>474</v>
      </c>
      <c r="C972" s="67" t="s">
        <v>4980</v>
      </c>
      <c r="D972" s="59" t="s">
        <v>4981</v>
      </c>
      <c r="E972" s="66" t="s">
        <v>474</v>
      </c>
      <c r="F972" s="60" t="s">
        <v>4982</v>
      </c>
      <c r="G972" s="62"/>
      <c r="H972" s="61">
        <v>1973</v>
      </c>
      <c r="I972" s="60" t="s">
        <v>679</v>
      </c>
      <c r="J972" s="60" t="s">
        <v>680</v>
      </c>
      <c r="K972" s="60">
        <v>225</v>
      </c>
      <c r="L972" s="62"/>
      <c r="M972" s="60">
        <v>1</v>
      </c>
      <c r="N972" s="60">
        <v>1</v>
      </c>
      <c r="O972" s="63" t="s">
        <v>681</v>
      </c>
      <c r="P972" s="63" t="s">
        <v>1024</v>
      </c>
      <c r="Q972" s="62"/>
      <c r="R972" s="62"/>
      <c r="S972" s="62"/>
      <c r="T972" s="62"/>
      <c r="U972" s="62"/>
      <c r="V972" s="62"/>
      <c r="W972" s="62"/>
      <c r="X972" s="63" t="s">
        <v>1024</v>
      </c>
      <c r="Y972" s="62"/>
      <c r="Z972" s="62"/>
      <c r="AA972" s="62"/>
      <c r="AB972" s="60"/>
    </row>
    <row r="973" spans="1:28" ht="15" customHeight="1" x14ac:dyDescent="0.25">
      <c r="A973" s="58">
        <v>963</v>
      </c>
      <c r="B973" s="66" t="s">
        <v>476</v>
      </c>
      <c r="C973" s="67" t="s">
        <v>4983</v>
      </c>
      <c r="D973" s="59" t="s">
        <v>4984</v>
      </c>
      <c r="E973" s="66" t="s">
        <v>476</v>
      </c>
      <c r="F973" s="60" t="s">
        <v>4985</v>
      </c>
      <c r="G973" s="62"/>
      <c r="H973" s="61">
        <v>1974</v>
      </c>
      <c r="I973" s="60" t="s">
        <v>679</v>
      </c>
      <c r="J973" s="60" t="s">
        <v>680</v>
      </c>
      <c r="K973" s="60">
        <v>225</v>
      </c>
      <c r="L973" s="62"/>
      <c r="M973" s="60">
        <v>1</v>
      </c>
      <c r="N973" s="60">
        <v>1</v>
      </c>
      <c r="O973" s="63" t="s">
        <v>681</v>
      </c>
      <c r="P973" s="63" t="s">
        <v>1024</v>
      </c>
      <c r="Q973" s="62"/>
      <c r="R973" s="62"/>
      <c r="S973" s="62"/>
      <c r="T973" s="62"/>
      <c r="U973" s="62"/>
      <c r="V973" s="62"/>
      <c r="W973" s="62"/>
      <c r="X973" s="63" t="s">
        <v>1024</v>
      </c>
      <c r="Y973" s="62"/>
      <c r="Z973" s="62"/>
      <c r="AA973" s="62"/>
      <c r="AB973" s="60"/>
    </row>
    <row r="974" spans="1:28" ht="15" customHeight="1" x14ac:dyDescent="0.25">
      <c r="A974" s="58">
        <v>964</v>
      </c>
      <c r="B974" s="66" t="s">
        <v>4986</v>
      </c>
      <c r="C974" s="67" t="s">
        <v>4987</v>
      </c>
      <c r="D974" s="59" t="s">
        <v>4988</v>
      </c>
      <c r="E974" s="66" t="s">
        <v>4986</v>
      </c>
      <c r="F974" s="60" t="s">
        <v>4989</v>
      </c>
      <c r="G974" s="62"/>
      <c r="H974" s="61">
        <v>1976</v>
      </c>
      <c r="I974" s="60" t="s">
        <v>679</v>
      </c>
      <c r="J974" s="60" t="s">
        <v>687</v>
      </c>
      <c r="K974" s="60">
        <v>225</v>
      </c>
      <c r="L974" s="62"/>
      <c r="M974" s="60">
        <v>1</v>
      </c>
      <c r="N974" s="60">
        <v>1</v>
      </c>
      <c r="O974" s="63" t="s">
        <v>681</v>
      </c>
      <c r="P974" s="63" t="s">
        <v>1024</v>
      </c>
      <c r="Q974" s="62"/>
      <c r="R974" s="62"/>
      <c r="S974" s="62"/>
      <c r="T974" s="62"/>
      <c r="U974" s="62"/>
      <c r="V974" s="62"/>
      <c r="W974" s="62"/>
      <c r="X974" s="63" t="s">
        <v>1024</v>
      </c>
      <c r="Y974" s="62"/>
      <c r="Z974" s="62"/>
      <c r="AA974" s="62"/>
      <c r="AB974" s="60"/>
    </row>
    <row r="975" spans="1:28" ht="15" customHeight="1" x14ac:dyDescent="0.25">
      <c r="A975" s="58">
        <v>965</v>
      </c>
      <c r="B975" s="66" t="s">
        <v>4990</v>
      </c>
      <c r="C975" s="67" t="s">
        <v>4991</v>
      </c>
      <c r="D975" s="59" t="s">
        <v>4992</v>
      </c>
      <c r="E975" s="66" t="s">
        <v>4990</v>
      </c>
      <c r="F975" s="60" t="s">
        <v>4993</v>
      </c>
      <c r="G975" s="62"/>
      <c r="H975" s="61">
        <v>1973</v>
      </c>
      <c r="I975" s="60" t="s">
        <v>679</v>
      </c>
      <c r="J975" s="60" t="s">
        <v>699</v>
      </c>
      <c r="K975" s="60">
        <v>225</v>
      </c>
      <c r="L975" s="62"/>
      <c r="M975" s="60">
        <v>1</v>
      </c>
      <c r="N975" s="60">
        <v>1</v>
      </c>
      <c r="O975" s="63" t="s">
        <v>681</v>
      </c>
      <c r="P975" s="63" t="s">
        <v>1024</v>
      </c>
      <c r="Q975" s="62"/>
      <c r="R975" s="62"/>
      <c r="S975" s="62"/>
      <c r="T975" s="62"/>
      <c r="U975" s="62"/>
      <c r="V975" s="62"/>
      <c r="W975" s="62"/>
      <c r="X975" s="63" t="s">
        <v>1024</v>
      </c>
      <c r="Y975" s="62"/>
      <c r="Z975" s="62"/>
      <c r="AA975" s="62"/>
      <c r="AB975" s="60"/>
    </row>
    <row r="976" spans="1:28" ht="15" customHeight="1" x14ac:dyDescent="0.25">
      <c r="A976" s="58">
        <v>966</v>
      </c>
      <c r="B976" s="66" t="s">
        <v>487</v>
      </c>
      <c r="C976" s="67" t="s">
        <v>4994</v>
      </c>
      <c r="D976" s="59" t="s">
        <v>4995</v>
      </c>
      <c r="E976" s="66" t="s">
        <v>487</v>
      </c>
      <c r="F976" s="60" t="s">
        <v>4996</v>
      </c>
      <c r="G976" s="62"/>
      <c r="H976" s="61">
        <v>1994</v>
      </c>
      <c r="I976" s="60" t="s">
        <v>689</v>
      </c>
      <c r="J976" s="60" t="s">
        <v>680</v>
      </c>
      <c r="K976" s="60">
        <v>250</v>
      </c>
      <c r="L976" s="62"/>
      <c r="M976" s="60">
        <v>1</v>
      </c>
      <c r="N976" s="60">
        <v>1</v>
      </c>
      <c r="O976" s="63" t="s">
        <v>681</v>
      </c>
      <c r="P976" s="63" t="s">
        <v>4997</v>
      </c>
      <c r="Q976" s="62"/>
      <c r="R976" s="62"/>
      <c r="S976" s="62"/>
      <c r="T976" s="62"/>
      <c r="U976" s="62"/>
      <c r="V976" s="62"/>
      <c r="W976" s="62"/>
      <c r="X976" s="63" t="s">
        <v>4997</v>
      </c>
      <c r="Y976" s="62"/>
      <c r="Z976" s="62"/>
      <c r="AA976" s="62"/>
      <c r="AB976" s="60"/>
    </row>
    <row r="977" spans="1:28" ht="15" customHeight="1" x14ac:dyDescent="0.25">
      <c r="A977" s="58">
        <v>967</v>
      </c>
      <c r="B977" s="66" t="s">
        <v>485</v>
      </c>
      <c r="C977" s="67" t="s">
        <v>4998</v>
      </c>
      <c r="D977" s="59" t="s">
        <v>4999</v>
      </c>
      <c r="E977" s="66" t="s">
        <v>485</v>
      </c>
      <c r="F977" s="60" t="s">
        <v>5000</v>
      </c>
      <c r="G977" s="62"/>
      <c r="H977" s="61">
        <v>1991</v>
      </c>
      <c r="I977" s="60" t="s">
        <v>689</v>
      </c>
      <c r="J977" s="60" t="s">
        <v>680</v>
      </c>
      <c r="K977" s="60">
        <v>250</v>
      </c>
      <c r="L977" s="62"/>
      <c r="M977" s="60">
        <v>1</v>
      </c>
      <c r="N977" s="60">
        <v>1</v>
      </c>
      <c r="O977" s="63" t="s">
        <v>681</v>
      </c>
      <c r="P977" s="63" t="s">
        <v>980</v>
      </c>
      <c r="Q977" s="62"/>
      <c r="R977" s="62"/>
      <c r="S977" s="62"/>
      <c r="T977" s="62"/>
      <c r="U977" s="62"/>
      <c r="V977" s="62"/>
      <c r="W977" s="62"/>
      <c r="X977" s="63" t="s">
        <v>980</v>
      </c>
      <c r="Y977" s="62"/>
      <c r="Z977" s="62"/>
      <c r="AA977" s="62"/>
      <c r="AB977" s="60"/>
    </row>
    <row r="978" spans="1:28" ht="15" customHeight="1" x14ac:dyDescent="0.25">
      <c r="A978" s="58">
        <v>968</v>
      </c>
      <c r="B978" s="66" t="s">
        <v>493</v>
      </c>
      <c r="C978" s="67" t="s">
        <v>5001</v>
      </c>
      <c r="D978" s="59" t="s">
        <v>5002</v>
      </c>
      <c r="E978" s="66" t="s">
        <v>493</v>
      </c>
      <c r="F978" s="60" t="s">
        <v>5003</v>
      </c>
      <c r="G978" s="62"/>
      <c r="H978" s="61">
        <v>1976</v>
      </c>
      <c r="I978" s="60" t="s">
        <v>682</v>
      </c>
      <c r="J978" s="60" t="s">
        <v>687</v>
      </c>
      <c r="K978" s="60">
        <v>250</v>
      </c>
      <c r="L978" s="62"/>
      <c r="M978" s="60">
        <v>1</v>
      </c>
      <c r="N978" s="60">
        <v>1</v>
      </c>
      <c r="O978" s="63" t="s">
        <v>681</v>
      </c>
      <c r="P978" s="63" t="s">
        <v>1029</v>
      </c>
      <c r="Q978" s="62"/>
      <c r="R978" s="62"/>
      <c r="S978" s="62"/>
      <c r="T978" s="62"/>
      <c r="U978" s="62"/>
      <c r="V978" s="62"/>
      <c r="W978" s="62"/>
      <c r="X978" s="63" t="s">
        <v>1029</v>
      </c>
      <c r="Y978" s="62"/>
      <c r="Z978" s="62"/>
      <c r="AA978" s="62"/>
      <c r="AB978" s="60"/>
    </row>
    <row r="979" spans="1:28" ht="15" customHeight="1" x14ac:dyDescent="0.25">
      <c r="A979" s="58">
        <v>969</v>
      </c>
      <c r="B979" s="66" t="s">
        <v>5004</v>
      </c>
      <c r="C979" s="67" t="s">
        <v>5005</v>
      </c>
      <c r="D979" s="59" t="s">
        <v>5006</v>
      </c>
      <c r="E979" s="66" t="s">
        <v>5004</v>
      </c>
      <c r="F979" s="60" t="s">
        <v>5007</v>
      </c>
      <c r="G979" s="62"/>
      <c r="H979" s="61">
        <v>1994</v>
      </c>
      <c r="I979" s="60" t="s">
        <v>689</v>
      </c>
      <c r="J979" s="60" t="s">
        <v>699</v>
      </c>
      <c r="K979" s="60">
        <v>250</v>
      </c>
      <c r="L979" s="62"/>
      <c r="M979" s="60">
        <v>1</v>
      </c>
      <c r="N979" s="60">
        <v>1</v>
      </c>
      <c r="O979" s="63" t="s">
        <v>681</v>
      </c>
      <c r="P979" s="63" t="s">
        <v>980</v>
      </c>
      <c r="Q979" s="62"/>
      <c r="R979" s="62"/>
      <c r="S979" s="62"/>
      <c r="T979" s="62"/>
      <c r="U979" s="62"/>
      <c r="V979" s="62"/>
      <c r="W979" s="62"/>
      <c r="X979" s="63" t="s">
        <v>980</v>
      </c>
      <c r="Y979" s="62"/>
      <c r="Z979" s="62"/>
      <c r="AA979" s="62"/>
      <c r="AB979" s="60"/>
    </row>
    <row r="980" spans="1:28" ht="15" customHeight="1" x14ac:dyDescent="0.25">
      <c r="A980" s="58">
        <v>970</v>
      </c>
      <c r="B980" s="66" t="s">
        <v>507</v>
      </c>
      <c r="C980" s="67" t="s">
        <v>5008</v>
      </c>
      <c r="D980" s="59" t="s">
        <v>5009</v>
      </c>
      <c r="E980" s="66" t="s">
        <v>507</v>
      </c>
      <c r="F980" s="60" t="s">
        <v>5010</v>
      </c>
      <c r="G980" s="62"/>
      <c r="H980" s="61">
        <v>1976</v>
      </c>
      <c r="I980" s="60" t="s">
        <v>682</v>
      </c>
      <c r="J980" s="60" t="s">
        <v>680</v>
      </c>
      <c r="K980" s="60">
        <v>315</v>
      </c>
      <c r="L980" s="62"/>
      <c r="M980" s="60">
        <v>1</v>
      </c>
      <c r="N980" s="60">
        <v>1</v>
      </c>
      <c r="O980" s="63" t="s">
        <v>681</v>
      </c>
      <c r="P980" s="63" t="s">
        <v>996</v>
      </c>
      <c r="Q980" s="62"/>
      <c r="R980" s="62"/>
      <c r="S980" s="62"/>
      <c r="T980" s="62"/>
      <c r="U980" s="62"/>
      <c r="V980" s="62"/>
      <c r="W980" s="62"/>
      <c r="X980" s="63" t="s">
        <v>996</v>
      </c>
      <c r="Y980" s="62"/>
      <c r="Z980" s="62"/>
      <c r="AA980" s="62"/>
      <c r="AB980" s="60"/>
    </row>
    <row r="981" spans="1:28" ht="15" customHeight="1" x14ac:dyDescent="0.25">
      <c r="A981" s="58">
        <v>971</v>
      </c>
      <c r="B981" s="66" t="s">
        <v>5011</v>
      </c>
      <c r="C981" s="67" t="s">
        <v>5012</v>
      </c>
      <c r="D981" s="59" t="s">
        <v>5013</v>
      </c>
      <c r="E981" s="66" t="s">
        <v>5011</v>
      </c>
      <c r="F981" s="60" t="s">
        <v>5014</v>
      </c>
      <c r="G981" s="62"/>
      <c r="H981" s="61">
        <v>1976</v>
      </c>
      <c r="I981" s="60" t="s">
        <v>682</v>
      </c>
      <c r="J981" s="60" t="s">
        <v>680</v>
      </c>
      <c r="K981" s="60">
        <v>300</v>
      </c>
      <c r="L981" s="62"/>
      <c r="M981" s="60">
        <v>1</v>
      </c>
      <c r="N981" s="60">
        <v>1</v>
      </c>
      <c r="O981" s="63" t="s">
        <v>681</v>
      </c>
      <c r="P981" s="63" t="s">
        <v>989</v>
      </c>
      <c r="Q981" s="62"/>
      <c r="R981" s="62"/>
      <c r="S981" s="62"/>
      <c r="T981" s="62"/>
      <c r="U981" s="62"/>
      <c r="V981" s="62"/>
      <c r="W981" s="62"/>
      <c r="X981" s="63" t="s">
        <v>989</v>
      </c>
      <c r="Y981" s="62"/>
      <c r="Z981" s="62"/>
      <c r="AA981" s="62"/>
      <c r="AB981" s="60"/>
    </row>
    <row r="982" spans="1:28" ht="15" customHeight="1" x14ac:dyDescent="0.25">
      <c r="A982" s="58">
        <v>972</v>
      </c>
      <c r="B982" s="66" t="s">
        <v>520</v>
      </c>
      <c r="C982" s="67" t="s">
        <v>5015</v>
      </c>
      <c r="D982" s="59" t="s">
        <v>5016</v>
      </c>
      <c r="E982" s="66" t="s">
        <v>520</v>
      </c>
      <c r="F982" s="60" t="s">
        <v>5017</v>
      </c>
      <c r="G982" s="62"/>
      <c r="H982" s="61">
        <v>1997</v>
      </c>
      <c r="I982" s="60" t="s">
        <v>689</v>
      </c>
      <c r="J982" s="60" t="s">
        <v>680</v>
      </c>
      <c r="K982" s="60">
        <v>400</v>
      </c>
      <c r="L982" s="62"/>
      <c r="M982" s="60">
        <v>1</v>
      </c>
      <c r="N982" s="60">
        <v>1</v>
      </c>
      <c r="O982" s="63" t="s">
        <v>681</v>
      </c>
      <c r="P982" s="63" t="s">
        <v>5018</v>
      </c>
      <c r="Q982" s="62"/>
      <c r="R982" s="62"/>
      <c r="S982" s="62"/>
      <c r="T982" s="62"/>
      <c r="U982" s="62"/>
      <c r="V982" s="62"/>
      <c r="W982" s="62"/>
      <c r="X982" s="63" t="s">
        <v>5018</v>
      </c>
      <c r="Y982" s="62"/>
      <c r="Z982" s="62"/>
      <c r="AA982" s="62"/>
      <c r="AB982" s="60"/>
    </row>
    <row r="983" spans="1:28" ht="15" customHeight="1" x14ac:dyDescent="0.25">
      <c r="A983" s="58">
        <v>973</v>
      </c>
      <c r="B983" s="66" t="s">
        <v>5019</v>
      </c>
      <c r="C983" s="67" t="s">
        <v>5020</v>
      </c>
      <c r="D983" s="59" t="s">
        <v>5021</v>
      </c>
      <c r="E983" s="66" t="s">
        <v>5019</v>
      </c>
      <c r="F983" s="60" t="s">
        <v>5022</v>
      </c>
      <c r="G983" s="62"/>
      <c r="H983" s="61">
        <v>2009</v>
      </c>
      <c r="I983" s="60" t="s">
        <v>689</v>
      </c>
      <c r="J983" s="60" t="s">
        <v>687</v>
      </c>
      <c r="K983" s="60">
        <v>400</v>
      </c>
      <c r="L983" s="62"/>
      <c r="M983" s="60">
        <v>1</v>
      </c>
      <c r="N983" s="60">
        <v>1</v>
      </c>
      <c r="O983" s="63" t="s">
        <v>681</v>
      </c>
      <c r="P983" s="63" t="s">
        <v>5023</v>
      </c>
      <c r="Q983" s="62"/>
      <c r="R983" s="62"/>
      <c r="S983" s="62"/>
      <c r="T983" s="62"/>
      <c r="U983" s="62"/>
      <c r="V983" s="62"/>
      <c r="W983" s="62"/>
      <c r="X983" s="63" t="s">
        <v>5023</v>
      </c>
      <c r="Y983" s="62"/>
      <c r="Z983" s="62"/>
      <c r="AA983" s="62"/>
      <c r="AB983" s="60"/>
    </row>
    <row r="984" spans="1:28" ht="15" customHeight="1" x14ac:dyDescent="0.25">
      <c r="A984" s="58">
        <v>974</v>
      </c>
      <c r="B984" s="66" t="s">
        <v>5024</v>
      </c>
      <c r="C984" s="67" t="s">
        <v>5025</v>
      </c>
      <c r="D984" s="59" t="s">
        <v>5026</v>
      </c>
      <c r="E984" s="66" t="s">
        <v>5024</v>
      </c>
      <c r="F984" s="60" t="s">
        <v>5027</v>
      </c>
      <c r="G984" s="62"/>
      <c r="H984" s="61">
        <v>1973</v>
      </c>
      <c r="I984" s="60" t="s">
        <v>988</v>
      </c>
      <c r="J984" s="60" t="s">
        <v>699</v>
      </c>
      <c r="K984" s="60">
        <v>300</v>
      </c>
      <c r="L984" s="62"/>
      <c r="M984" s="60">
        <v>1</v>
      </c>
      <c r="N984" s="60">
        <v>1</v>
      </c>
      <c r="O984" s="63" t="s">
        <v>681</v>
      </c>
      <c r="P984" s="63" t="s">
        <v>989</v>
      </c>
      <c r="Q984" s="62"/>
      <c r="R984" s="62"/>
      <c r="S984" s="62"/>
      <c r="T984" s="62"/>
      <c r="U984" s="62"/>
      <c r="V984" s="62"/>
      <c r="W984" s="62"/>
      <c r="X984" s="63" t="s">
        <v>989</v>
      </c>
      <c r="Y984" s="62"/>
      <c r="Z984" s="62"/>
      <c r="AA984" s="62"/>
      <c r="AB984" s="60"/>
    </row>
    <row r="985" spans="1:28" ht="15" customHeight="1" x14ac:dyDescent="0.25">
      <c r="A985" s="58">
        <v>975</v>
      </c>
      <c r="B985" s="66" t="s">
        <v>5028</v>
      </c>
      <c r="C985" s="67" t="s">
        <v>5029</v>
      </c>
      <c r="D985" s="59" t="s">
        <v>5030</v>
      </c>
      <c r="E985" s="66" t="s">
        <v>5028</v>
      </c>
      <c r="F985" s="60" t="s">
        <v>5031</v>
      </c>
      <c r="G985" s="62"/>
      <c r="H985" s="61">
        <v>2009</v>
      </c>
      <c r="I985" s="60" t="s">
        <v>679</v>
      </c>
      <c r="J985" s="60" t="s">
        <v>680</v>
      </c>
      <c r="K985" s="60">
        <v>320</v>
      </c>
      <c r="L985" s="62"/>
      <c r="M985" s="60">
        <v>1</v>
      </c>
      <c r="N985" s="60">
        <v>1</v>
      </c>
      <c r="O985" s="63" t="s">
        <v>681</v>
      </c>
      <c r="P985" s="63" t="s">
        <v>5032</v>
      </c>
      <c r="Q985" s="62"/>
      <c r="R985" s="62"/>
      <c r="S985" s="62"/>
      <c r="T985" s="62"/>
      <c r="U985" s="62"/>
      <c r="V985" s="62"/>
      <c r="W985" s="62"/>
      <c r="X985" s="62"/>
      <c r="Y985" s="63" t="s">
        <v>5032</v>
      </c>
      <c r="Z985" s="62"/>
      <c r="AA985" s="62"/>
      <c r="AB985" s="60"/>
    </row>
    <row r="986" spans="1:28" ht="15" customHeight="1" x14ac:dyDescent="0.25">
      <c r="A986" s="58">
        <v>976</v>
      </c>
      <c r="B986" s="66" t="s">
        <v>5033</v>
      </c>
      <c r="C986" s="67" t="s">
        <v>5034</v>
      </c>
      <c r="D986" s="59" t="s">
        <v>5035</v>
      </c>
      <c r="E986" s="66" t="s">
        <v>5033</v>
      </c>
      <c r="F986" s="60" t="s">
        <v>5036</v>
      </c>
      <c r="G986" s="62"/>
      <c r="H986" s="61">
        <v>1997</v>
      </c>
      <c r="I986" s="60" t="s">
        <v>689</v>
      </c>
      <c r="J986" s="60" t="s">
        <v>699</v>
      </c>
      <c r="K986" s="60">
        <v>50</v>
      </c>
      <c r="L986" s="62"/>
      <c r="M986" s="60">
        <v>1</v>
      </c>
      <c r="N986" s="60">
        <v>1</v>
      </c>
      <c r="O986" s="63" t="s">
        <v>681</v>
      </c>
      <c r="P986" s="63" t="s">
        <v>788</v>
      </c>
      <c r="Q986" s="62"/>
      <c r="R986" s="62"/>
      <c r="S986" s="62"/>
      <c r="T986" s="62"/>
      <c r="U986" s="62"/>
      <c r="V986" s="62"/>
      <c r="W986" s="62"/>
      <c r="X986" s="63" t="s">
        <v>788</v>
      </c>
      <c r="Y986" s="62"/>
      <c r="Z986" s="62"/>
      <c r="AA986" s="62"/>
      <c r="AB986" s="60"/>
    </row>
    <row r="987" spans="1:28" ht="15" customHeight="1" x14ac:dyDescent="0.25">
      <c r="A987" s="58">
        <v>977</v>
      </c>
      <c r="B987" s="66" t="s">
        <v>521</v>
      </c>
      <c r="C987" s="67" t="s">
        <v>5037</v>
      </c>
      <c r="D987" s="59" t="s">
        <v>5038</v>
      </c>
      <c r="E987" s="66" t="s">
        <v>521</v>
      </c>
      <c r="F987" s="60" t="s">
        <v>5039</v>
      </c>
      <c r="G987" s="62"/>
      <c r="H987" s="61">
        <v>2009</v>
      </c>
      <c r="I987" s="60" t="s">
        <v>988</v>
      </c>
      <c r="J987" s="60" t="s">
        <v>710</v>
      </c>
      <c r="K987" s="60">
        <v>500</v>
      </c>
      <c r="L987" s="62"/>
      <c r="M987" s="60">
        <v>1</v>
      </c>
      <c r="N987" s="60">
        <v>1</v>
      </c>
      <c r="O987" s="63" t="s">
        <v>681</v>
      </c>
      <c r="P987" s="63" t="s">
        <v>5040</v>
      </c>
      <c r="Q987" s="62"/>
      <c r="R987" s="62"/>
      <c r="S987" s="62"/>
      <c r="T987" s="62"/>
      <c r="U987" s="62"/>
      <c r="V987" s="62"/>
      <c r="W987" s="62"/>
      <c r="X987" s="63" t="s">
        <v>5040</v>
      </c>
      <c r="Y987" s="62"/>
      <c r="Z987" s="62"/>
      <c r="AA987" s="62"/>
      <c r="AB987" s="60"/>
    </row>
    <row r="988" spans="1:28" ht="15" customHeight="1" x14ac:dyDescent="0.25">
      <c r="A988" s="58">
        <v>978</v>
      </c>
      <c r="B988" s="66" t="s">
        <v>542</v>
      </c>
      <c r="C988" s="67" t="s">
        <v>5041</v>
      </c>
      <c r="D988" s="59" t="s">
        <v>5042</v>
      </c>
      <c r="E988" s="66" t="s">
        <v>542</v>
      </c>
      <c r="F988" s="60" t="s">
        <v>5043</v>
      </c>
      <c r="G988" s="62"/>
      <c r="H988" s="61">
        <v>2009</v>
      </c>
      <c r="I988" s="60" t="s">
        <v>679</v>
      </c>
      <c r="J988" s="60" t="s">
        <v>680</v>
      </c>
      <c r="K988" s="60">
        <v>1000</v>
      </c>
      <c r="L988" s="62"/>
      <c r="M988" s="60">
        <v>1</v>
      </c>
      <c r="N988" s="60">
        <v>1</v>
      </c>
      <c r="O988" s="63" t="s">
        <v>681</v>
      </c>
      <c r="P988" s="63" t="s">
        <v>5044</v>
      </c>
      <c r="Q988" s="62"/>
      <c r="R988" s="62"/>
      <c r="S988" s="62"/>
      <c r="T988" s="62"/>
      <c r="U988" s="62"/>
      <c r="V988" s="62"/>
      <c r="W988" s="62"/>
      <c r="X988" s="63" t="s">
        <v>5044</v>
      </c>
      <c r="Y988" s="62"/>
      <c r="Z988" s="62"/>
      <c r="AA988" s="62"/>
      <c r="AB988" s="60"/>
    </row>
    <row r="989" spans="1:28" ht="15" customHeight="1" x14ac:dyDescent="0.25">
      <c r="A989" s="58">
        <v>979</v>
      </c>
      <c r="B989" s="66" t="s">
        <v>545</v>
      </c>
      <c r="C989" s="67" t="s">
        <v>5045</v>
      </c>
      <c r="D989" s="59" t="s">
        <v>5046</v>
      </c>
      <c r="E989" s="66" t="s">
        <v>545</v>
      </c>
      <c r="F989" s="60" t="s">
        <v>5047</v>
      </c>
      <c r="G989" s="62"/>
      <c r="H989" s="61">
        <v>1978</v>
      </c>
      <c r="I989" s="60" t="s">
        <v>679</v>
      </c>
      <c r="J989" s="60" t="s">
        <v>680</v>
      </c>
      <c r="K989" s="60">
        <v>2000</v>
      </c>
      <c r="L989" s="62"/>
      <c r="M989" s="60">
        <v>1</v>
      </c>
      <c r="N989" s="60">
        <v>1</v>
      </c>
      <c r="O989" s="63" t="s">
        <v>681</v>
      </c>
      <c r="P989" s="63" t="s">
        <v>3938</v>
      </c>
      <c r="Q989" s="62"/>
      <c r="R989" s="62"/>
      <c r="S989" s="62"/>
      <c r="T989" s="62"/>
      <c r="U989" s="62"/>
      <c r="V989" s="62"/>
      <c r="W989" s="62"/>
      <c r="X989" s="63" t="s">
        <v>3938</v>
      </c>
      <c r="Y989" s="62"/>
      <c r="Z989" s="62"/>
      <c r="AA989" s="62"/>
      <c r="AB989" s="60"/>
    </row>
    <row r="990" spans="1:28" ht="15" customHeight="1" x14ac:dyDescent="0.25">
      <c r="A990" s="58">
        <v>980</v>
      </c>
      <c r="B990" s="66" t="s">
        <v>5048</v>
      </c>
      <c r="C990" s="67" t="s">
        <v>5049</v>
      </c>
      <c r="D990" s="59" t="s">
        <v>5050</v>
      </c>
      <c r="E990" s="66" t="s">
        <v>5048</v>
      </c>
      <c r="F990" s="60" t="s">
        <v>5051</v>
      </c>
      <c r="G990" s="62"/>
      <c r="H990" s="61">
        <v>1973</v>
      </c>
      <c r="I990" s="60" t="s">
        <v>679</v>
      </c>
      <c r="J990" s="60" t="s">
        <v>699</v>
      </c>
      <c r="K990" s="60">
        <v>2000</v>
      </c>
      <c r="L990" s="62"/>
      <c r="M990" s="60">
        <v>1</v>
      </c>
      <c r="N990" s="60">
        <v>1</v>
      </c>
      <c r="O990" s="63" t="s">
        <v>681</v>
      </c>
      <c r="P990" s="63" t="s">
        <v>3938</v>
      </c>
      <c r="Q990" s="62"/>
      <c r="R990" s="62"/>
      <c r="S990" s="62"/>
      <c r="T990" s="62"/>
      <c r="U990" s="62"/>
      <c r="V990" s="62"/>
      <c r="W990" s="62"/>
      <c r="X990" s="63" t="s">
        <v>3938</v>
      </c>
      <c r="Y990" s="62"/>
      <c r="Z990" s="62"/>
      <c r="AA990" s="62"/>
      <c r="AB990" s="60"/>
    </row>
    <row r="991" spans="1:28" ht="15" customHeight="1" x14ac:dyDescent="0.25">
      <c r="A991" s="58">
        <v>981</v>
      </c>
      <c r="B991" s="66" t="s">
        <v>5052</v>
      </c>
      <c r="C991" s="67" t="s">
        <v>5053</v>
      </c>
      <c r="D991" s="59" t="s">
        <v>5054</v>
      </c>
      <c r="E991" s="66" t="s">
        <v>5052</v>
      </c>
      <c r="F991" s="60" t="s">
        <v>5055</v>
      </c>
      <c r="G991" s="62"/>
      <c r="H991" s="61">
        <v>1973</v>
      </c>
      <c r="I991" s="60" t="s">
        <v>679</v>
      </c>
      <c r="J991" s="60" t="s">
        <v>699</v>
      </c>
      <c r="K991" s="60">
        <v>50</v>
      </c>
      <c r="L991" s="62"/>
      <c r="M991" s="60">
        <v>1</v>
      </c>
      <c r="N991" s="60">
        <v>1</v>
      </c>
      <c r="O991" s="63" t="s">
        <v>681</v>
      </c>
      <c r="P991" s="63" t="s">
        <v>788</v>
      </c>
      <c r="Q991" s="62"/>
      <c r="R991" s="62"/>
      <c r="S991" s="62"/>
      <c r="T991" s="62"/>
      <c r="U991" s="62"/>
      <c r="V991" s="62"/>
      <c r="W991" s="62"/>
      <c r="X991" s="63" t="s">
        <v>788</v>
      </c>
      <c r="Y991" s="62"/>
      <c r="Z991" s="62"/>
      <c r="AA991" s="62"/>
      <c r="AB991" s="60"/>
    </row>
    <row r="992" spans="1:28" ht="15" customHeight="1" x14ac:dyDescent="0.25">
      <c r="A992" s="58">
        <v>982</v>
      </c>
      <c r="B992" s="66" t="s">
        <v>61</v>
      </c>
      <c r="C992" s="67" t="s">
        <v>5056</v>
      </c>
      <c r="D992" s="59" t="s">
        <v>5057</v>
      </c>
      <c r="E992" s="66" t="s">
        <v>61</v>
      </c>
      <c r="F992" s="60" t="s">
        <v>5058</v>
      </c>
      <c r="G992" s="62"/>
      <c r="H992" s="61">
        <v>2013</v>
      </c>
      <c r="I992" s="60" t="s">
        <v>689</v>
      </c>
      <c r="J992" s="60" t="s">
        <v>699</v>
      </c>
      <c r="K992" s="60">
        <v>50</v>
      </c>
      <c r="L992" s="62"/>
      <c r="M992" s="60">
        <v>1</v>
      </c>
      <c r="N992" s="60">
        <v>1</v>
      </c>
      <c r="O992" s="63" t="s">
        <v>681</v>
      </c>
      <c r="P992" s="63" t="s">
        <v>1687</v>
      </c>
      <c r="Q992" s="63" t="s">
        <v>3186</v>
      </c>
      <c r="R992" s="62"/>
      <c r="S992" s="62"/>
      <c r="T992" s="62"/>
      <c r="U992" s="62"/>
      <c r="V992" s="62"/>
      <c r="W992" s="62"/>
      <c r="X992" s="63" t="s">
        <v>1687</v>
      </c>
      <c r="Y992" s="62"/>
      <c r="Z992" s="62"/>
      <c r="AA992" s="62"/>
      <c r="AB992" s="60"/>
    </row>
    <row r="993" spans="1:28" ht="15" customHeight="1" x14ac:dyDescent="0.25">
      <c r="A993" s="58">
        <v>983</v>
      </c>
      <c r="B993" s="66" t="s">
        <v>5059</v>
      </c>
      <c r="C993" s="67" t="s">
        <v>5060</v>
      </c>
      <c r="D993" s="59" t="s">
        <v>5061</v>
      </c>
      <c r="E993" s="66" t="s">
        <v>5059</v>
      </c>
      <c r="F993" s="60" t="s">
        <v>5062</v>
      </c>
      <c r="G993" s="62"/>
      <c r="H993" s="61">
        <v>1977</v>
      </c>
      <c r="I993" s="60" t="s">
        <v>679</v>
      </c>
      <c r="J993" s="60" t="s">
        <v>680</v>
      </c>
      <c r="K993" s="60">
        <v>50</v>
      </c>
      <c r="L993" s="62"/>
      <c r="M993" s="60">
        <v>1</v>
      </c>
      <c r="N993" s="60">
        <v>1</v>
      </c>
      <c r="O993" s="63" t="s">
        <v>681</v>
      </c>
      <c r="P993" s="63" t="s">
        <v>784</v>
      </c>
      <c r="Q993" s="62"/>
      <c r="R993" s="62"/>
      <c r="S993" s="62"/>
      <c r="T993" s="62"/>
      <c r="U993" s="62"/>
      <c r="V993" s="62"/>
      <c r="W993" s="62"/>
      <c r="X993" s="63" t="s">
        <v>784</v>
      </c>
      <c r="Y993" s="62"/>
      <c r="Z993" s="62"/>
      <c r="AA993" s="62"/>
      <c r="AB993" s="60"/>
    </row>
    <row r="994" spans="1:28" ht="15" customHeight="1" x14ac:dyDescent="0.25">
      <c r="A994" s="58">
        <v>984</v>
      </c>
      <c r="B994" s="66" t="s">
        <v>357</v>
      </c>
      <c r="C994" s="67" t="s">
        <v>5063</v>
      </c>
      <c r="D994" s="59" t="s">
        <v>5064</v>
      </c>
      <c r="E994" s="66" t="s">
        <v>357</v>
      </c>
      <c r="F994" s="60" t="s">
        <v>5065</v>
      </c>
      <c r="G994" s="62"/>
      <c r="H994" s="61">
        <v>1995</v>
      </c>
      <c r="I994" s="60" t="s">
        <v>689</v>
      </c>
      <c r="J994" s="60" t="s">
        <v>680</v>
      </c>
      <c r="K994" s="60">
        <v>50</v>
      </c>
      <c r="L994" s="62"/>
      <c r="M994" s="60">
        <v>1</v>
      </c>
      <c r="N994" s="60">
        <v>1</v>
      </c>
      <c r="O994" s="63" t="s">
        <v>681</v>
      </c>
      <c r="P994" s="63" t="s">
        <v>788</v>
      </c>
      <c r="Q994" s="62"/>
      <c r="R994" s="62"/>
      <c r="S994" s="62"/>
      <c r="T994" s="62"/>
      <c r="U994" s="62"/>
      <c r="V994" s="62"/>
      <c r="W994" s="62"/>
      <c r="X994" s="63" t="s">
        <v>788</v>
      </c>
      <c r="Y994" s="62"/>
      <c r="Z994" s="62"/>
      <c r="AA994" s="62"/>
      <c r="AB994" s="60"/>
    </row>
    <row r="995" spans="1:28" ht="15" customHeight="1" x14ac:dyDescent="0.25">
      <c r="A995" s="58">
        <v>985</v>
      </c>
      <c r="B995" s="66" t="s">
        <v>345</v>
      </c>
      <c r="C995" s="67" t="s">
        <v>5066</v>
      </c>
      <c r="D995" s="59" t="s">
        <v>5067</v>
      </c>
      <c r="E995" s="66" t="s">
        <v>345</v>
      </c>
      <c r="F995" s="60" t="s">
        <v>5068</v>
      </c>
      <c r="G995" s="62"/>
      <c r="H995" s="61">
        <v>1997</v>
      </c>
      <c r="I995" s="60" t="s">
        <v>689</v>
      </c>
      <c r="J995" s="60" t="s">
        <v>680</v>
      </c>
      <c r="K995" s="60">
        <v>50</v>
      </c>
      <c r="L995" s="62"/>
      <c r="M995" s="60">
        <v>1</v>
      </c>
      <c r="N995" s="60">
        <v>1</v>
      </c>
      <c r="O995" s="63" t="s">
        <v>681</v>
      </c>
      <c r="P995" s="63" t="s">
        <v>788</v>
      </c>
      <c r="Q995" s="62"/>
      <c r="R995" s="62"/>
      <c r="S995" s="62"/>
      <c r="T995" s="62"/>
      <c r="U995" s="62"/>
      <c r="V995" s="62"/>
      <c r="W995" s="62"/>
      <c r="X995" s="63" t="s">
        <v>788</v>
      </c>
      <c r="Y995" s="62"/>
      <c r="Z995" s="62"/>
      <c r="AA995" s="62"/>
      <c r="AB995" s="60"/>
    </row>
    <row r="996" spans="1:28" ht="15" customHeight="1" x14ac:dyDescent="0.25">
      <c r="A996" s="58">
        <v>986</v>
      </c>
      <c r="B996" s="66" t="s">
        <v>349</v>
      </c>
      <c r="C996" s="67" t="s">
        <v>5069</v>
      </c>
      <c r="D996" s="59" t="s">
        <v>5070</v>
      </c>
      <c r="E996" s="66" t="s">
        <v>349</v>
      </c>
      <c r="F996" s="60" t="s">
        <v>5071</v>
      </c>
      <c r="G996" s="62"/>
      <c r="H996" s="61">
        <v>1997</v>
      </c>
      <c r="I996" s="60" t="s">
        <v>689</v>
      </c>
      <c r="J996" s="60" t="s">
        <v>680</v>
      </c>
      <c r="K996" s="60">
        <v>50</v>
      </c>
      <c r="L996" s="62"/>
      <c r="M996" s="60">
        <v>1</v>
      </c>
      <c r="N996" s="60">
        <v>1</v>
      </c>
      <c r="O996" s="63" t="s">
        <v>681</v>
      </c>
      <c r="P996" s="63" t="s">
        <v>788</v>
      </c>
      <c r="Q996" s="62"/>
      <c r="R996" s="62"/>
      <c r="S996" s="62"/>
      <c r="T996" s="62"/>
      <c r="U996" s="62"/>
      <c r="V996" s="62"/>
      <c r="W996" s="62"/>
      <c r="X996" s="63" t="s">
        <v>788</v>
      </c>
      <c r="Y996" s="62"/>
      <c r="Z996" s="62"/>
      <c r="AA996" s="62"/>
      <c r="AB996" s="60"/>
    </row>
    <row r="997" spans="1:28" ht="15" customHeight="1" x14ac:dyDescent="0.25">
      <c r="A997" s="58">
        <v>987</v>
      </c>
      <c r="B997" s="66" t="s">
        <v>5072</v>
      </c>
      <c r="C997" s="67" t="s">
        <v>5073</v>
      </c>
      <c r="D997" s="59" t="s">
        <v>5074</v>
      </c>
      <c r="E997" s="66" t="s">
        <v>5072</v>
      </c>
      <c r="F997" s="60" t="s">
        <v>5075</v>
      </c>
      <c r="G997" s="62"/>
      <c r="H997" s="61">
        <v>1998</v>
      </c>
      <c r="I997" s="60" t="s">
        <v>689</v>
      </c>
      <c r="J997" s="60" t="s">
        <v>699</v>
      </c>
      <c r="K997" s="60">
        <v>50</v>
      </c>
      <c r="L997" s="62"/>
      <c r="M997" s="60">
        <v>1</v>
      </c>
      <c r="N997" s="60">
        <v>1</v>
      </c>
      <c r="O997" s="63" t="s">
        <v>681</v>
      </c>
      <c r="P997" s="63" t="s">
        <v>5076</v>
      </c>
      <c r="Q997" s="62"/>
      <c r="R997" s="62"/>
      <c r="S997" s="62"/>
      <c r="T997" s="62"/>
      <c r="U997" s="62"/>
      <c r="V997" s="62"/>
      <c r="W997" s="62"/>
      <c r="X997" s="63" t="s">
        <v>5076</v>
      </c>
      <c r="Y997" s="62"/>
      <c r="Z997" s="62"/>
      <c r="AA997" s="62"/>
      <c r="AB997" s="60"/>
    </row>
    <row r="998" spans="1:28" ht="15" customHeight="1" x14ac:dyDescent="0.25">
      <c r="A998" s="58">
        <v>988</v>
      </c>
      <c r="B998" s="66" t="s">
        <v>55</v>
      </c>
      <c r="C998" s="67" t="s">
        <v>5077</v>
      </c>
      <c r="D998" s="59" t="s">
        <v>5078</v>
      </c>
      <c r="E998" s="66" t="s">
        <v>55</v>
      </c>
      <c r="F998" s="60" t="s">
        <v>5079</v>
      </c>
      <c r="G998" s="62"/>
      <c r="H998" s="61">
        <v>2014</v>
      </c>
      <c r="I998" s="60" t="s">
        <v>689</v>
      </c>
      <c r="J998" s="60" t="s">
        <v>699</v>
      </c>
      <c r="K998" s="60">
        <v>50</v>
      </c>
      <c r="L998" s="62"/>
      <c r="M998" s="60">
        <v>1</v>
      </c>
      <c r="N998" s="60">
        <v>1</v>
      </c>
      <c r="O998" s="63" t="s">
        <v>681</v>
      </c>
      <c r="P998" s="63" t="s">
        <v>1317</v>
      </c>
      <c r="Q998" s="63" t="s">
        <v>5080</v>
      </c>
      <c r="R998" s="62"/>
      <c r="S998" s="62"/>
      <c r="T998" s="62"/>
      <c r="U998" s="62"/>
      <c r="V998" s="62"/>
      <c r="W998" s="62"/>
      <c r="X998" s="62"/>
      <c r="Y998" s="62"/>
      <c r="Z998" s="62"/>
      <c r="AA998" s="62"/>
      <c r="AB998" s="63" t="s">
        <v>4511</v>
      </c>
    </row>
    <row r="999" spans="1:28" ht="15" customHeight="1" x14ac:dyDescent="0.25">
      <c r="A999" s="58">
        <v>989</v>
      </c>
      <c r="B999" s="66" t="s">
        <v>5081</v>
      </c>
      <c r="C999" s="67" t="s">
        <v>5082</v>
      </c>
      <c r="D999" s="59" t="s">
        <v>5083</v>
      </c>
      <c r="E999" s="66" t="s">
        <v>5081</v>
      </c>
      <c r="F999" s="60" t="s">
        <v>5084</v>
      </c>
      <c r="G999" s="62"/>
      <c r="H999" s="61">
        <v>2007</v>
      </c>
      <c r="I999" s="60" t="s">
        <v>689</v>
      </c>
      <c r="J999" s="60" t="s">
        <v>699</v>
      </c>
      <c r="K999" s="60">
        <v>75</v>
      </c>
      <c r="L999" s="62"/>
      <c r="M999" s="60">
        <v>1</v>
      </c>
      <c r="N999" s="60">
        <v>1</v>
      </c>
      <c r="O999" s="63" t="s">
        <v>681</v>
      </c>
      <c r="P999" s="63" t="s">
        <v>700</v>
      </c>
      <c r="Q999" s="63" t="s">
        <v>5085</v>
      </c>
      <c r="R999" s="62"/>
      <c r="S999" s="62"/>
      <c r="T999" s="62"/>
      <c r="U999" s="62"/>
      <c r="V999" s="62"/>
      <c r="W999" s="62"/>
      <c r="X999" s="63" t="s">
        <v>700</v>
      </c>
      <c r="Y999" s="62"/>
      <c r="Z999" s="62"/>
      <c r="AA999" s="62"/>
      <c r="AB999" s="60"/>
    </row>
    <row r="1000" spans="1:28" ht="15" customHeight="1" x14ac:dyDescent="0.25">
      <c r="A1000" s="58">
        <v>990</v>
      </c>
      <c r="B1000" s="66" t="s">
        <v>5086</v>
      </c>
      <c r="C1000" s="67" t="s">
        <v>5087</v>
      </c>
      <c r="D1000" s="59" t="s">
        <v>5088</v>
      </c>
      <c r="E1000" s="66" t="s">
        <v>5086</v>
      </c>
      <c r="F1000" s="60" t="s">
        <v>5089</v>
      </c>
      <c r="G1000" s="62"/>
      <c r="H1000" s="61">
        <v>2009</v>
      </c>
      <c r="I1000" s="60" t="s">
        <v>679</v>
      </c>
      <c r="J1000" s="60" t="s">
        <v>699</v>
      </c>
      <c r="K1000" s="60">
        <v>75</v>
      </c>
      <c r="L1000" s="62"/>
      <c r="M1000" s="60">
        <v>1</v>
      </c>
      <c r="N1000" s="60">
        <v>1</v>
      </c>
      <c r="O1000" s="63" t="s">
        <v>681</v>
      </c>
      <c r="P1000" s="63" t="s">
        <v>1988</v>
      </c>
      <c r="Q1000" s="62"/>
      <c r="R1000" s="62"/>
      <c r="S1000" s="62"/>
      <c r="T1000" s="62"/>
      <c r="U1000" s="62"/>
      <c r="V1000" s="62"/>
      <c r="W1000" s="62"/>
      <c r="X1000" s="63" t="s">
        <v>1988</v>
      </c>
      <c r="Y1000" s="62"/>
      <c r="Z1000" s="62"/>
      <c r="AA1000" s="62"/>
      <c r="AB1000" s="60"/>
    </row>
    <row r="1001" spans="1:28" ht="15" customHeight="1" x14ac:dyDescent="0.25">
      <c r="A1001" s="58">
        <v>991</v>
      </c>
      <c r="B1001" s="66" t="s">
        <v>5090</v>
      </c>
      <c r="C1001" s="67" t="s">
        <v>5091</v>
      </c>
      <c r="D1001" s="59" t="s">
        <v>5092</v>
      </c>
      <c r="E1001" s="66" t="s">
        <v>5090</v>
      </c>
      <c r="F1001" s="60" t="s">
        <v>5093</v>
      </c>
      <c r="G1001" s="62"/>
      <c r="H1001" s="61">
        <v>2009</v>
      </c>
      <c r="I1001" s="60" t="s">
        <v>679</v>
      </c>
      <c r="J1001" s="60" t="s">
        <v>699</v>
      </c>
      <c r="K1001" s="60">
        <v>75</v>
      </c>
      <c r="L1001" s="62"/>
      <c r="M1001" s="60">
        <v>1</v>
      </c>
      <c r="N1001" s="60">
        <v>1</v>
      </c>
      <c r="O1001" s="63" t="s">
        <v>681</v>
      </c>
      <c r="P1001" s="63" t="s">
        <v>1988</v>
      </c>
      <c r="Q1001" s="62"/>
      <c r="R1001" s="62"/>
      <c r="S1001" s="62"/>
      <c r="T1001" s="62"/>
      <c r="U1001" s="62"/>
      <c r="V1001" s="62"/>
      <c r="W1001" s="62"/>
      <c r="X1001" s="63" t="s">
        <v>1988</v>
      </c>
      <c r="Y1001" s="62"/>
      <c r="Z1001" s="62"/>
      <c r="AA1001" s="62"/>
      <c r="AB1001" s="60"/>
    </row>
    <row r="1002" spans="1:28" ht="15" customHeight="1" x14ac:dyDescent="0.25">
      <c r="A1002" s="58">
        <v>992</v>
      </c>
      <c r="B1002" s="66" t="s">
        <v>5094</v>
      </c>
      <c r="C1002" s="67" t="s">
        <v>5095</v>
      </c>
      <c r="D1002" s="59" t="s">
        <v>5096</v>
      </c>
      <c r="E1002" s="66" t="s">
        <v>5094</v>
      </c>
      <c r="F1002" s="60" t="s">
        <v>5097</v>
      </c>
      <c r="G1002" s="62"/>
      <c r="H1002" s="61">
        <v>1974</v>
      </c>
      <c r="I1002" s="60" t="s">
        <v>679</v>
      </c>
      <c r="J1002" s="60" t="s">
        <v>699</v>
      </c>
      <c r="K1002" s="60">
        <v>50</v>
      </c>
      <c r="L1002" s="62"/>
      <c r="M1002" s="60">
        <v>1</v>
      </c>
      <c r="N1002" s="60">
        <v>1</v>
      </c>
      <c r="O1002" s="63" t="s">
        <v>681</v>
      </c>
      <c r="P1002" s="63" t="s">
        <v>788</v>
      </c>
      <c r="Q1002" s="62"/>
      <c r="R1002" s="62"/>
      <c r="S1002" s="62"/>
      <c r="T1002" s="62"/>
      <c r="U1002" s="62"/>
      <c r="V1002" s="62"/>
      <c r="W1002" s="62"/>
      <c r="X1002" s="63" t="s">
        <v>788</v>
      </c>
      <c r="Y1002" s="62"/>
      <c r="Z1002" s="62"/>
      <c r="AA1002" s="62"/>
      <c r="AB1002" s="60"/>
    </row>
    <row r="1003" spans="1:28" ht="15" customHeight="1" x14ac:dyDescent="0.25">
      <c r="A1003" s="58">
        <v>993</v>
      </c>
      <c r="B1003" s="66" t="s">
        <v>5098</v>
      </c>
      <c r="C1003" s="67" t="s">
        <v>5099</v>
      </c>
      <c r="D1003" s="59" t="s">
        <v>5100</v>
      </c>
      <c r="E1003" s="66" t="s">
        <v>5098</v>
      </c>
      <c r="F1003" s="60" t="s">
        <v>5101</v>
      </c>
      <c r="G1003" s="62"/>
      <c r="H1003" s="61">
        <v>1992</v>
      </c>
      <c r="I1003" s="60" t="s">
        <v>689</v>
      </c>
      <c r="J1003" s="60" t="s">
        <v>699</v>
      </c>
      <c r="K1003" s="60">
        <v>50</v>
      </c>
      <c r="L1003" s="62"/>
      <c r="M1003" s="60">
        <v>1</v>
      </c>
      <c r="N1003" s="60">
        <v>1</v>
      </c>
      <c r="O1003" s="63" t="s">
        <v>681</v>
      </c>
      <c r="P1003" s="63" t="s">
        <v>788</v>
      </c>
      <c r="Q1003" s="62"/>
      <c r="R1003" s="62"/>
      <c r="S1003" s="62"/>
      <c r="T1003" s="62"/>
      <c r="U1003" s="62"/>
      <c r="V1003" s="62"/>
      <c r="W1003" s="62"/>
      <c r="X1003" s="63" t="s">
        <v>788</v>
      </c>
      <c r="Y1003" s="62"/>
      <c r="Z1003" s="62"/>
      <c r="AA1003" s="62"/>
      <c r="AB1003" s="60"/>
    </row>
    <row r="1004" spans="1:28" ht="15" customHeight="1" x14ac:dyDescent="0.25">
      <c r="A1004" s="58">
        <v>994</v>
      </c>
      <c r="B1004" s="66" t="s">
        <v>5102</v>
      </c>
      <c r="C1004" s="67" t="s">
        <v>5103</v>
      </c>
      <c r="D1004" s="59" t="s">
        <v>5104</v>
      </c>
      <c r="E1004" s="66" t="s">
        <v>5102</v>
      </c>
      <c r="F1004" s="60" t="s">
        <v>5105</v>
      </c>
      <c r="G1004" s="62"/>
      <c r="H1004" s="61">
        <v>1997</v>
      </c>
      <c r="I1004" s="60" t="s">
        <v>689</v>
      </c>
      <c r="J1004" s="60" t="s">
        <v>699</v>
      </c>
      <c r="K1004" s="60">
        <v>50</v>
      </c>
      <c r="L1004" s="62"/>
      <c r="M1004" s="60">
        <v>1</v>
      </c>
      <c r="N1004" s="60">
        <v>1</v>
      </c>
      <c r="O1004" s="63" t="s">
        <v>681</v>
      </c>
      <c r="P1004" s="63" t="s">
        <v>788</v>
      </c>
      <c r="Q1004" s="62"/>
      <c r="R1004" s="62"/>
      <c r="S1004" s="62"/>
      <c r="T1004" s="62"/>
      <c r="U1004" s="62"/>
      <c r="V1004" s="62"/>
      <c r="W1004" s="62"/>
      <c r="X1004" s="63" t="s">
        <v>788</v>
      </c>
      <c r="Y1004" s="62"/>
      <c r="Z1004" s="62"/>
      <c r="AA1004" s="62"/>
      <c r="AB1004" s="60"/>
    </row>
    <row r="1005" spans="1:28" ht="15" customHeight="1" x14ac:dyDescent="0.25">
      <c r="A1005" s="58">
        <v>995</v>
      </c>
      <c r="B1005" s="66" t="s">
        <v>5106</v>
      </c>
      <c r="C1005" s="67" t="s">
        <v>5107</v>
      </c>
      <c r="D1005" s="59" t="s">
        <v>5108</v>
      </c>
      <c r="E1005" s="66" t="s">
        <v>5106</v>
      </c>
      <c r="F1005" s="60" t="s">
        <v>5109</v>
      </c>
      <c r="G1005" s="62"/>
      <c r="H1005" s="61">
        <v>1994</v>
      </c>
      <c r="I1005" s="60" t="s">
        <v>689</v>
      </c>
      <c r="J1005" s="60" t="s">
        <v>699</v>
      </c>
      <c r="K1005" s="60">
        <v>75</v>
      </c>
      <c r="L1005" s="62"/>
      <c r="M1005" s="60">
        <v>1</v>
      </c>
      <c r="N1005" s="60">
        <v>1</v>
      </c>
      <c r="O1005" s="63" t="s">
        <v>681</v>
      </c>
      <c r="P1005" s="63" t="s">
        <v>700</v>
      </c>
      <c r="Q1005" s="62"/>
      <c r="R1005" s="62"/>
      <c r="S1005" s="62"/>
      <c r="T1005" s="62"/>
      <c r="U1005" s="62"/>
      <c r="V1005" s="62"/>
      <c r="W1005" s="62"/>
      <c r="X1005" s="63" t="s">
        <v>700</v>
      </c>
      <c r="Y1005" s="62"/>
      <c r="Z1005" s="62"/>
      <c r="AA1005" s="62"/>
      <c r="AB1005" s="60"/>
    </row>
    <row r="1006" spans="1:28" ht="15" customHeight="1" x14ac:dyDescent="0.25">
      <c r="A1006" s="58">
        <v>996</v>
      </c>
      <c r="B1006" s="66" t="s">
        <v>5110</v>
      </c>
      <c r="C1006" s="67" t="s">
        <v>5111</v>
      </c>
      <c r="D1006" s="59" t="s">
        <v>5112</v>
      </c>
      <c r="E1006" s="66" t="s">
        <v>5110</v>
      </c>
      <c r="F1006" s="60" t="s">
        <v>5113</v>
      </c>
      <c r="G1006" s="62"/>
      <c r="H1006" s="61">
        <v>1990</v>
      </c>
      <c r="I1006" s="60" t="s">
        <v>689</v>
      </c>
      <c r="J1006" s="60" t="s">
        <v>699</v>
      </c>
      <c r="K1006" s="60">
        <v>75</v>
      </c>
      <c r="L1006" s="62"/>
      <c r="M1006" s="60">
        <v>1</v>
      </c>
      <c r="N1006" s="60">
        <v>1</v>
      </c>
      <c r="O1006" s="63" t="s">
        <v>681</v>
      </c>
      <c r="P1006" s="63" t="s">
        <v>700</v>
      </c>
      <c r="Q1006" s="62"/>
      <c r="R1006" s="62"/>
      <c r="S1006" s="62"/>
      <c r="T1006" s="62"/>
      <c r="U1006" s="62"/>
      <c r="V1006" s="62"/>
      <c r="W1006" s="62"/>
      <c r="X1006" s="63" t="s">
        <v>700</v>
      </c>
      <c r="Y1006" s="62"/>
      <c r="Z1006" s="62"/>
      <c r="AA1006" s="62"/>
      <c r="AB1006" s="60"/>
    </row>
    <row r="1007" spans="1:28" ht="15" customHeight="1" x14ac:dyDescent="0.25">
      <c r="A1007" s="58">
        <v>997</v>
      </c>
      <c r="B1007" s="66" t="s">
        <v>5114</v>
      </c>
      <c r="C1007" s="67" t="s">
        <v>5115</v>
      </c>
      <c r="D1007" s="59" t="s">
        <v>5116</v>
      </c>
      <c r="E1007" s="66" t="s">
        <v>5114</v>
      </c>
      <c r="F1007" s="60" t="s">
        <v>5117</v>
      </c>
      <c r="G1007" s="62"/>
      <c r="H1007" s="61">
        <v>2000</v>
      </c>
      <c r="I1007" s="60" t="s">
        <v>689</v>
      </c>
      <c r="J1007" s="60" t="s">
        <v>699</v>
      </c>
      <c r="K1007" s="60">
        <v>100</v>
      </c>
      <c r="L1007" s="62"/>
      <c r="M1007" s="60">
        <v>1</v>
      </c>
      <c r="N1007" s="60">
        <v>1</v>
      </c>
      <c r="O1007" s="63" t="s">
        <v>681</v>
      </c>
      <c r="P1007" s="63" t="s">
        <v>912</v>
      </c>
      <c r="Q1007" s="62"/>
      <c r="R1007" s="62"/>
      <c r="S1007" s="62"/>
      <c r="T1007" s="62"/>
      <c r="U1007" s="62"/>
      <c r="V1007" s="62"/>
      <c r="W1007" s="62"/>
      <c r="X1007" s="63" t="s">
        <v>5118</v>
      </c>
      <c r="Y1007" s="62"/>
      <c r="Z1007" s="62"/>
      <c r="AA1007" s="62"/>
      <c r="AB1007" s="63" t="s">
        <v>5119</v>
      </c>
    </row>
    <row r="1008" spans="1:28" ht="15" customHeight="1" x14ac:dyDescent="0.25">
      <c r="A1008" s="58">
        <v>998</v>
      </c>
      <c r="B1008" s="66" t="s">
        <v>5120</v>
      </c>
      <c r="C1008" s="67" t="s">
        <v>5121</v>
      </c>
      <c r="D1008" s="59" t="s">
        <v>5122</v>
      </c>
      <c r="E1008" s="66" t="s">
        <v>5120</v>
      </c>
      <c r="F1008" s="60" t="s">
        <v>5123</v>
      </c>
      <c r="G1008" s="62"/>
      <c r="H1008" s="61">
        <v>1974</v>
      </c>
      <c r="I1008" s="60" t="s">
        <v>679</v>
      </c>
      <c r="J1008" s="60" t="s">
        <v>699</v>
      </c>
      <c r="K1008" s="60">
        <v>50</v>
      </c>
      <c r="L1008" s="62"/>
      <c r="M1008" s="60">
        <v>1</v>
      </c>
      <c r="N1008" s="60">
        <v>1</v>
      </c>
      <c r="O1008" s="63" t="s">
        <v>681</v>
      </c>
      <c r="P1008" s="63" t="s">
        <v>788</v>
      </c>
      <c r="Q1008" s="62"/>
      <c r="R1008" s="62"/>
      <c r="S1008" s="62"/>
      <c r="T1008" s="62"/>
      <c r="U1008" s="62"/>
      <c r="V1008" s="62"/>
      <c r="W1008" s="62"/>
      <c r="X1008" s="63" t="s">
        <v>788</v>
      </c>
      <c r="Y1008" s="62"/>
      <c r="Z1008" s="62"/>
      <c r="AA1008" s="62"/>
      <c r="AB1008" s="60"/>
    </row>
    <row r="1009" spans="1:28" ht="15" customHeight="1" x14ac:dyDescent="0.25">
      <c r="A1009" s="58">
        <v>999</v>
      </c>
      <c r="B1009" s="66" t="s">
        <v>5124</v>
      </c>
      <c r="C1009" s="67" t="s">
        <v>5125</v>
      </c>
      <c r="D1009" s="59" t="s">
        <v>5126</v>
      </c>
      <c r="E1009" s="66" t="s">
        <v>5124</v>
      </c>
      <c r="F1009" s="60" t="s">
        <v>5127</v>
      </c>
      <c r="G1009" s="62"/>
      <c r="H1009" s="61">
        <v>1987</v>
      </c>
      <c r="I1009" s="60" t="s">
        <v>679</v>
      </c>
      <c r="J1009" s="60" t="s">
        <v>699</v>
      </c>
      <c r="K1009" s="60">
        <v>50</v>
      </c>
      <c r="L1009" s="62"/>
      <c r="M1009" s="60">
        <v>1</v>
      </c>
      <c r="N1009" s="60">
        <v>1</v>
      </c>
      <c r="O1009" s="63" t="s">
        <v>681</v>
      </c>
      <c r="P1009" s="63" t="s">
        <v>788</v>
      </c>
      <c r="Q1009" s="62"/>
      <c r="R1009" s="62"/>
      <c r="S1009" s="62"/>
      <c r="T1009" s="62"/>
      <c r="U1009" s="62"/>
      <c r="V1009" s="62"/>
      <c r="W1009" s="62"/>
      <c r="X1009" s="63" t="s">
        <v>3609</v>
      </c>
      <c r="Y1009" s="63" t="s">
        <v>784</v>
      </c>
      <c r="Z1009" s="62"/>
      <c r="AA1009" s="62"/>
      <c r="AB1009" s="60"/>
    </row>
    <row r="1010" spans="1:28" ht="15" customHeight="1" x14ac:dyDescent="0.25">
      <c r="A1010" s="58">
        <v>1000</v>
      </c>
      <c r="B1010" s="66" t="s">
        <v>5128</v>
      </c>
      <c r="C1010" s="67" t="s">
        <v>5129</v>
      </c>
      <c r="D1010" s="59" t="s">
        <v>5130</v>
      </c>
      <c r="E1010" s="66" t="s">
        <v>5128</v>
      </c>
      <c r="F1010" s="60" t="s">
        <v>5131</v>
      </c>
      <c r="G1010" s="62"/>
      <c r="H1010" s="61">
        <v>1992</v>
      </c>
      <c r="I1010" s="60" t="s">
        <v>689</v>
      </c>
      <c r="J1010" s="60" t="s">
        <v>699</v>
      </c>
      <c r="K1010" s="60">
        <v>50</v>
      </c>
      <c r="L1010" s="62"/>
      <c r="M1010" s="60">
        <v>1</v>
      </c>
      <c r="N1010" s="60">
        <v>1</v>
      </c>
      <c r="O1010" s="63" t="s">
        <v>681</v>
      </c>
      <c r="P1010" s="63" t="s">
        <v>788</v>
      </c>
      <c r="Q1010" s="62"/>
      <c r="R1010" s="62"/>
      <c r="S1010" s="62"/>
      <c r="T1010" s="62"/>
      <c r="U1010" s="62"/>
      <c r="V1010" s="62"/>
      <c r="W1010" s="62"/>
      <c r="X1010" s="63" t="s">
        <v>859</v>
      </c>
      <c r="Y1010" s="63" t="s">
        <v>860</v>
      </c>
      <c r="Z1010" s="62"/>
      <c r="AA1010" s="62"/>
      <c r="AB1010" s="60"/>
    </row>
    <row r="1011" spans="1:28" ht="15" customHeight="1" x14ac:dyDescent="0.25">
      <c r="A1011" s="58">
        <v>1001</v>
      </c>
      <c r="B1011" s="66" t="s">
        <v>5132</v>
      </c>
      <c r="C1011" s="67" t="s">
        <v>5133</v>
      </c>
      <c r="D1011" s="59" t="s">
        <v>5134</v>
      </c>
      <c r="E1011" s="66" t="s">
        <v>5132</v>
      </c>
      <c r="F1011" s="60" t="s">
        <v>5135</v>
      </c>
      <c r="G1011" s="62"/>
      <c r="H1011" s="61">
        <v>2005</v>
      </c>
      <c r="I1011" s="60" t="s">
        <v>689</v>
      </c>
      <c r="J1011" s="60" t="s">
        <v>699</v>
      </c>
      <c r="K1011" s="60">
        <v>50</v>
      </c>
      <c r="L1011" s="62"/>
      <c r="M1011" s="60">
        <v>1</v>
      </c>
      <c r="N1011" s="60">
        <v>1</v>
      </c>
      <c r="O1011" s="63" t="s">
        <v>681</v>
      </c>
      <c r="P1011" s="63" t="s">
        <v>788</v>
      </c>
      <c r="Q1011" s="62"/>
      <c r="R1011" s="62"/>
      <c r="S1011" s="62"/>
      <c r="T1011" s="62"/>
      <c r="U1011" s="62"/>
      <c r="V1011" s="62"/>
      <c r="W1011" s="62"/>
      <c r="X1011" s="63" t="s">
        <v>788</v>
      </c>
      <c r="Y1011" s="62"/>
      <c r="Z1011" s="62"/>
      <c r="AA1011" s="62"/>
      <c r="AB1011" s="60"/>
    </row>
    <row r="1012" spans="1:28" ht="15" customHeight="1" x14ac:dyDescent="0.25">
      <c r="A1012" s="58">
        <v>1002</v>
      </c>
      <c r="B1012" s="66" t="s">
        <v>5136</v>
      </c>
      <c r="C1012" s="67" t="s">
        <v>5137</v>
      </c>
      <c r="D1012" s="59" t="s">
        <v>5138</v>
      </c>
      <c r="E1012" s="66" t="s">
        <v>5136</v>
      </c>
      <c r="F1012" s="60" t="s">
        <v>5139</v>
      </c>
      <c r="G1012" s="62"/>
      <c r="H1012" s="61">
        <v>1975</v>
      </c>
      <c r="I1012" s="60" t="s">
        <v>679</v>
      </c>
      <c r="J1012" s="60" t="s">
        <v>699</v>
      </c>
      <c r="K1012" s="60">
        <v>50</v>
      </c>
      <c r="L1012" s="62"/>
      <c r="M1012" s="60">
        <v>1</v>
      </c>
      <c r="N1012" s="60">
        <v>1</v>
      </c>
      <c r="O1012" s="63" t="s">
        <v>681</v>
      </c>
      <c r="P1012" s="63" t="s">
        <v>788</v>
      </c>
      <c r="Q1012" s="62"/>
      <c r="R1012" s="62"/>
      <c r="S1012" s="62"/>
      <c r="T1012" s="62"/>
      <c r="U1012" s="62"/>
      <c r="V1012" s="62"/>
      <c r="W1012" s="62"/>
      <c r="X1012" s="63" t="s">
        <v>788</v>
      </c>
      <c r="Y1012" s="62"/>
      <c r="Z1012" s="62"/>
      <c r="AA1012" s="62"/>
      <c r="AB1012" s="60"/>
    </row>
    <row r="1013" spans="1:28" ht="15" customHeight="1" x14ac:dyDescent="0.25">
      <c r="A1013" s="58">
        <v>1003</v>
      </c>
      <c r="B1013" s="66" t="s">
        <v>406</v>
      </c>
      <c r="C1013" s="67" t="s">
        <v>5140</v>
      </c>
      <c r="D1013" s="59" t="s">
        <v>5141</v>
      </c>
      <c r="E1013" s="66" t="s">
        <v>406</v>
      </c>
      <c r="F1013" s="60" t="s">
        <v>5142</v>
      </c>
      <c r="G1013" s="62"/>
      <c r="H1013" s="61">
        <v>2005</v>
      </c>
      <c r="I1013" s="60" t="s">
        <v>689</v>
      </c>
      <c r="J1013" s="60" t="s">
        <v>680</v>
      </c>
      <c r="K1013" s="60">
        <v>75</v>
      </c>
      <c r="L1013" s="62"/>
      <c r="M1013" s="60">
        <v>1</v>
      </c>
      <c r="N1013" s="60">
        <v>1</v>
      </c>
      <c r="O1013" s="63" t="s">
        <v>681</v>
      </c>
      <c r="P1013" s="63" t="s">
        <v>700</v>
      </c>
      <c r="Q1013" s="62"/>
      <c r="R1013" s="62"/>
      <c r="S1013" s="62"/>
      <c r="T1013" s="62"/>
      <c r="U1013" s="62"/>
      <c r="V1013" s="62"/>
      <c r="W1013" s="62"/>
      <c r="X1013" s="63" t="s">
        <v>700</v>
      </c>
      <c r="Y1013" s="62"/>
      <c r="Z1013" s="62"/>
      <c r="AA1013" s="62"/>
      <c r="AB1013" s="60"/>
    </row>
    <row r="1014" spans="1:28" ht="15" customHeight="1" x14ac:dyDescent="0.25">
      <c r="A1014" s="58">
        <v>1004</v>
      </c>
      <c r="B1014" s="66" t="s">
        <v>421</v>
      </c>
      <c r="C1014" s="67" t="s">
        <v>5143</v>
      </c>
      <c r="D1014" s="59" t="s">
        <v>5144</v>
      </c>
      <c r="E1014" s="66" t="s">
        <v>421</v>
      </c>
      <c r="F1014" s="60" t="s">
        <v>5145</v>
      </c>
      <c r="G1014" s="62"/>
      <c r="H1014" s="61">
        <v>2005</v>
      </c>
      <c r="I1014" s="60" t="s">
        <v>689</v>
      </c>
      <c r="J1014" s="60" t="s">
        <v>710</v>
      </c>
      <c r="K1014" s="60">
        <v>75</v>
      </c>
      <c r="L1014" s="62"/>
      <c r="M1014" s="60">
        <v>1</v>
      </c>
      <c r="N1014" s="60">
        <v>1</v>
      </c>
      <c r="O1014" s="63" t="s">
        <v>681</v>
      </c>
      <c r="P1014" s="63" t="s">
        <v>700</v>
      </c>
      <c r="Q1014" s="63" t="s">
        <v>5146</v>
      </c>
      <c r="R1014" s="62"/>
      <c r="S1014" s="62"/>
      <c r="T1014" s="62"/>
      <c r="U1014" s="62"/>
      <c r="V1014" s="62"/>
      <c r="W1014" s="62"/>
      <c r="X1014" s="63" t="s">
        <v>700</v>
      </c>
      <c r="Y1014" s="62"/>
      <c r="Z1014" s="62"/>
      <c r="AA1014" s="62"/>
      <c r="AB1014" s="60"/>
    </row>
    <row r="1015" spans="1:28" ht="15" customHeight="1" x14ac:dyDescent="0.25">
      <c r="A1015" s="58">
        <v>1005</v>
      </c>
      <c r="B1015" s="66" t="s">
        <v>410</v>
      </c>
      <c r="C1015" s="67" t="s">
        <v>5147</v>
      </c>
      <c r="D1015" s="59" t="s">
        <v>5148</v>
      </c>
      <c r="E1015" s="66" t="s">
        <v>410</v>
      </c>
      <c r="F1015" s="60" t="s">
        <v>5149</v>
      </c>
      <c r="G1015" s="62"/>
      <c r="H1015" s="61">
        <v>2013</v>
      </c>
      <c r="I1015" s="60" t="s">
        <v>689</v>
      </c>
      <c r="J1015" s="60" t="s">
        <v>687</v>
      </c>
      <c r="K1015" s="60">
        <v>75</v>
      </c>
      <c r="L1015" s="62"/>
      <c r="M1015" s="60">
        <v>1</v>
      </c>
      <c r="N1015" s="60">
        <v>1</v>
      </c>
      <c r="O1015" s="63" t="s">
        <v>681</v>
      </c>
      <c r="P1015" s="63" t="s">
        <v>700</v>
      </c>
      <c r="Q1015" s="62"/>
      <c r="R1015" s="62"/>
      <c r="S1015" s="62"/>
      <c r="T1015" s="62"/>
      <c r="U1015" s="62"/>
      <c r="V1015" s="62"/>
      <c r="W1015" s="62"/>
      <c r="X1015" s="63" t="s">
        <v>700</v>
      </c>
      <c r="Y1015" s="62"/>
      <c r="Z1015" s="62"/>
      <c r="AA1015" s="62"/>
      <c r="AB1015" s="60"/>
    </row>
    <row r="1016" spans="1:28" ht="15" customHeight="1" x14ac:dyDescent="0.25">
      <c r="A1016" s="58">
        <v>1006</v>
      </c>
      <c r="B1016" s="66" t="s">
        <v>5150</v>
      </c>
      <c r="C1016" s="67" t="s">
        <v>5151</v>
      </c>
      <c r="D1016" s="59" t="s">
        <v>5152</v>
      </c>
      <c r="E1016" s="66" t="s">
        <v>5150</v>
      </c>
      <c r="F1016" s="60" t="s">
        <v>5153</v>
      </c>
      <c r="G1016" s="62"/>
      <c r="H1016" s="61">
        <v>1973</v>
      </c>
      <c r="I1016" s="60" t="s">
        <v>679</v>
      </c>
      <c r="J1016" s="60" t="s">
        <v>699</v>
      </c>
      <c r="K1016" s="60">
        <v>50</v>
      </c>
      <c r="L1016" s="62"/>
      <c r="M1016" s="60">
        <v>1</v>
      </c>
      <c r="N1016" s="60">
        <v>1</v>
      </c>
      <c r="O1016" s="63" t="s">
        <v>681</v>
      </c>
      <c r="P1016" s="63" t="s">
        <v>788</v>
      </c>
      <c r="Q1016" s="62"/>
      <c r="R1016" s="62"/>
      <c r="S1016" s="62"/>
      <c r="T1016" s="62"/>
      <c r="U1016" s="62"/>
      <c r="V1016" s="62"/>
      <c r="W1016" s="62"/>
      <c r="X1016" s="63" t="s">
        <v>788</v>
      </c>
      <c r="Y1016" s="62"/>
      <c r="Z1016" s="62"/>
      <c r="AA1016" s="62"/>
      <c r="AB1016" s="60"/>
    </row>
    <row r="1017" spans="1:28" ht="15" customHeight="1" x14ac:dyDescent="0.25">
      <c r="A1017" s="58">
        <v>1007</v>
      </c>
      <c r="B1017" s="66" t="s">
        <v>5154</v>
      </c>
      <c r="C1017" s="67" t="s">
        <v>5155</v>
      </c>
      <c r="D1017" s="59" t="s">
        <v>5156</v>
      </c>
      <c r="E1017" s="66" t="s">
        <v>5154</v>
      </c>
      <c r="F1017" s="60" t="s">
        <v>5157</v>
      </c>
      <c r="G1017" s="62"/>
      <c r="H1017" s="61">
        <v>1992</v>
      </c>
      <c r="I1017" s="60" t="s">
        <v>689</v>
      </c>
      <c r="J1017" s="60" t="s">
        <v>699</v>
      </c>
      <c r="K1017" s="60">
        <v>75</v>
      </c>
      <c r="L1017" s="62"/>
      <c r="M1017" s="60">
        <v>1</v>
      </c>
      <c r="N1017" s="60">
        <v>1</v>
      </c>
      <c r="O1017" s="63" t="s">
        <v>681</v>
      </c>
      <c r="P1017" s="63" t="s">
        <v>1222</v>
      </c>
      <c r="Q1017" s="62"/>
      <c r="R1017" s="62"/>
      <c r="S1017" s="62"/>
      <c r="T1017" s="62"/>
      <c r="U1017" s="62"/>
      <c r="V1017" s="62"/>
      <c r="W1017" s="62"/>
      <c r="X1017" s="63" t="s">
        <v>1222</v>
      </c>
      <c r="Y1017" s="62"/>
      <c r="Z1017" s="62"/>
      <c r="AA1017" s="62"/>
      <c r="AB1017" s="60"/>
    </row>
    <row r="1018" spans="1:28" ht="15" customHeight="1" x14ac:dyDescent="0.25">
      <c r="A1018" s="58">
        <v>1008</v>
      </c>
      <c r="B1018" s="66" t="s">
        <v>5158</v>
      </c>
      <c r="C1018" s="67" t="s">
        <v>5159</v>
      </c>
      <c r="D1018" s="59" t="s">
        <v>5160</v>
      </c>
      <c r="E1018" s="66" t="s">
        <v>5158</v>
      </c>
      <c r="F1018" s="60" t="s">
        <v>5161</v>
      </c>
      <c r="G1018" s="62"/>
      <c r="H1018" s="61">
        <v>1999</v>
      </c>
      <c r="I1018" s="60" t="s">
        <v>988</v>
      </c>
      <c r="J1018" s="60" t="s">
        <v>699</v>
      </c>
      <c r="K1018" s="60">
        <v>400</v>
      </c>
      <c r="L1018" s="62"/>
      <c r="M1018" s="60">
        <v>1</v>
      </c>
      <c r="N1018" s="60">
        <v>1</v>
      </c>
      <c r="O1018" s="63" t="s">
        <v>681</v>
      </c>
      <c r="P1018" s="63" t="s">
        <v>1038</v>
      </c>
      <c r="Q1018" s="62"/>
      <c r="R1018" s="62"/>
      <c r="S1018" s="62"/>
      <c r="T1018" s="62"/>
      <c r="U1018" s="62"/>
      <c r="V1018" s="62"/>
      <c r="W1018" s="62"/>
      <c r="X1018" s="63" t="s">
        <v>4046</v>
      </c>
      <c r="Y1018" s="63" t="s">
        <v>4047</v>
      </c>
      <c r="Z1018" s="62"/>
      <c r="AA1018" s="62"/>
      <c r="AB1018" s="60"/>
    </row>
    <row r="1019" spans="1:28" ht="15" customHeight="1" x14ac:dyDescent="0.25">
      <c r="A1019" s="58">
        <v>1009</v>
      </c>
      <c r="B1019" s="66" t="s">
        <v>5162</v>
      </c>
      <c r="C1019" s="67" t="s">
        <v>5163</v>
      </c>
      <c r="D1019" s="59" t="s">
        <v>5164</v>
      </c>
      <c r="E1019" s="66" t="s">
        <v>5162</v>
      </c>
      <c r="F1019" s="60" t="s">
        <v>5165</v>
      </c>
      <c r="G1019" s="62"/>
      <c r="H1019" s="61">
        <v>2008</v>
      </c>
      <c r="I1019" s="60" t="s">
        <v>689</v>
      </c>
      <c r="J1019" s="60" t="s">
        <v>699</v>
      </c>
      <c r="K1019" s="60">
        <v>75</v>
      </c>
      <c r="L1019" s="62"/>
      <c r="M1019" s="60">
        <v>1</v>
      </c>
      <c r="N1019" s="60">
        <v>1</v>
      </c>
      <c r="O1019" s="63" t="s">
        <v>681</v>
      </c>
      <c r="P1019" s="63" t="s">
        <v>1222</v>
      </c>
      <c r="Q1019" s="63" t="s">
        <v>1223</v>
      </c>
      <c r="R1019" s="62"/>
      <c r="S1019" s="62"/>
      <c r="T1019" s="62"/>
      <c r="U1019" s="62"/>
      <c r="V1019" s="62"/>
      <c r="W1019" s="62"/>
      <c r="X1019" s="63" t="s">
        <v>1222</v>
      </c>
      <c r="Y1019" s="62"/>
      <c r="Z1019" s="62"/>
      <c r="AA1019" s="62"/>
      <c r="AB1019" s="60"/>
    </row>
    <row r="1020" spans="1:28" ht="15" customHeight="1" x14ac:dyDescent="0.25">
      <c r="A1020" s="58">
        <v>1010</v>
      </c>
      <c r="B1020" s="66" t="s">
        <v>5166</v>
      </c>
      <c r="C1020" s="67" t="s">
        <v>5167</v>
      </c>
      <c r="D1020" s="59" t="s">
        <v>5168</v>
      </c>
      <c r="E1020" s="66" t="s">
        <v>5166</v>
      </c>
      <c r="F1020" s="60" t="s">
        <v>5169</v>
      </c>
      <c r="G1020" s="62"/>
      <c r="H1020" s="61">
        <v>2006</v>
      </c>
      <c r="I1020" s="60" t="s">
        <v>689</v>
      </c>
      <c r="J1020" s="60" t="s">
        <v>699</v>
      </c>
      <c r="K1020" s="60">
        <v>320</v>
      </c>
      <c r="L1020" s="62"/>
      <c r="M1020" s="60">
        <v>1</v>
      </c>
      <c r="N1020" s="60">
        <v>1</v>
      </c>
      <c r="O1020" s="63" t="s">
        <v>681</v>
      </c>
      <c r="P1020" s="63" t="s">
        <v>970</v>
      </c>
      <c r="Q1020" s="63" t="s">
        <v>5170</v>
      </c>
      <c r="R1020" s="62"/>
      <c r="S1020" s="62"/>
      <c r="T1020" s="62"/>
      <c r="U1020" s="62"/>
      <c r="V1020" s="62"/>
      <c r="W1020" s="62"/>
      <c r="X1020" s="63" t="s">
        <v>2389</v>
      </c>
      <c r="Y1020" s="62"/>
      <c r="Z1020" s="62"/>
      <c r="AA1020" s="62"/>
      <c r="AB1020" s="63" t="s">
        <v>2390</v>
      </c>
    </row>
    <row r="1021" spans="1:28" ht="15" customHeight="1" x14ac:dyDescent="0.25">
      <c r="A1021" s="58">
        <v>1011</v>
      </c>
      <c r="B1021" s="66" t="s">
        <v>5171</v>
      </c>
      <c r="C1021" s="67" t="s">
        <v>5172</v>
      </c>
      <c r="D1021" s="59" t="s">
        <v>5173</v>
      </c>
      <c r="E1021" s="66" t="s">
        <v>5171</v>
      </c>
      <c r="F1021" s="60" t="s">
        <v>5174</v>
      </c>
      <c r="G1021" s="62"/>
      <c r="H1021" s="61">
        <v>2006</v>
      </c>
      <c r="I1021" s="60" t="s">
        <v>689</v>
      </c>
      <c r="J1021" s="60" t="s">
        <v>699</v>
      </c>
      <c r="K1021" s="60">
        <v>320</v>
      </c>
      <c r="L1021" s="62"/>
      <c r="M1021" s="60">
        <v>1</v>
      </c>
      <c r="N1021" s="60">
        <v>1</v>
      </c>
      <c r="O1021" s="63" t="s">
        <v>681</v>
      </c>
      <c r="P1021" s="63" t="s">
        <v>970</v>
      </c>
      <c r="Q1021" s="62"/>
      <c r="R1021" s="62"/>
      <c r="S1021" s="62"/>
      <c r="T1021" s="62"/>
      <c r="U1021" s="62"/>
      <c r="V1021" s="62"/>
      <c r="W1021" s="62"/>
      <c r="X1021" s="63" t="s">
        <v>2389</v>
      </c>
      <c r="Y1021" s="62"/>
      <c r="Z1021" s="62"/>
      <c r="AA1021" s="62"/>
      <c r="AB1021" s="63" t="s">
        <v>2390</v>
      </c>
    </row>
    <row r="1022" spans="1:28" ht="15" customHeight="1" x14ac:dyDescent="0.25">
      <c r="A1022" s="58">
        <v>1012</v>
      </c>
      <c r="B1022" s="66" t="s">
        <v>5175</v>
      </c>
      <c r="C1022" s="67" t="s">
        <v>5176</v>
      </c>
      <c r="D1022" s="59" t="s">
        <v>5177</v>
      </c>
      <c r="E1022" s="66" t="s">
        <v>5175</v>
      </c>
      <c r="F1022" s="60" t="s">
        <v>5178</v>
      </c>
      <c r="G1022" s="62"/>
      <c r="H1022" s="61">
        <v>1994</v>
      </c>
      <c r="I1022" s="60" t="s">
        <v>689</v>
      </c>
      <c r="J1022" s="60" t="s">
        <v>699</v>
      </c>
      <c r="K1022" s="60">
        <v>400</v>
      </c>
      <c r="L1022" s="62"/>
      <c r="M1022" s="60">
        <v>1</v>
      </c>
      <c r="N1022" s="60">
        <v>1</v>
      </c>
      <c r="O1022" s="63" t="s">
        <v>681</v>
      </c>
      <c r="P1022" s="63" t="s">
        <v>1038</v>
      </c>
      <c r="Q1022" s="62"/>
      <c r="R1022" s="62"/>
      <c r="S1022" s="62"/>
      <c r="T1022" s="62"/>
      <c r="U1022" s="62"/>
      <c r="V1022" s="62"/>
      <c r="W1022" s="62"/>
      <c r="X1022" s="63" t="s">
        <v>5179</v>
      </c>
      <c r="Y1022" s="63" t="s">
        <v>5180</v>
      </c>
      <c r="Z1022" s="62"/>
      <c r="AA1022" s="62"/>
      <c r="AB1022" s="60"/>
    </row>
    <row r="1023" spans="1:28" ht="15" customHeight="1" x14ac:dyDescent="0.25">
      <c r="A1023" s="58">
        <v>1013</v>
      </c>
      <c r="B1023" s="66" t="s">
        <v>5181</v>
      </c>
      <c r="C1023" s="67" t="s">
        <v>5182</v>
      </c>
      <c r="D1023" s="59" t="s">
        <v>5183</v>
      </c>
      <c r="E1023" s="66" t="s">
        <v>5181</v>
      </c>
      <c r="F1023" s="60" t="s">
        <v>5184</v>
      </c>
      <c r="G1023" s="62"/>
      <c r="H1023" s="61">
        <v>2005</v>
      </c>
      <c r="I1023" s="60" t="s">
        <v>689</v>
      </c>
      <c r="J1023" s="60" t="s">
        <v>699</v>
      </c>
      <c r="K1023" s="60">
        <v>160</v>
      </c>
      <c r="L1023" s="62"/>
      <c r="M1023" s="60">
        <v>1</v>
      </c>
      <c r="N1023" s="60">
        <v>1</v>
      </c>
      <c r="O1023" s="63" t="s">
        <v>681</v>
      </c>
      <c r="P1023" s="63" t="s">
        <v>1228</v>
      </c>
      <c r="Q1023" s="62"/>
      <c r="R1023" s="62"/>
      <c r="S1023" s="62"/>
      <c r="T1023" s="62"/>
      <c r="U1023" s="62"/>
      <c r="V1023" s="62"/>
      <c r="W1023" s="62"/>
      <c r="X1023" s="63" t="s">
        <v>1229</v>
      </c>
      <c r="Y1023" s="63" t="s">
        <v>1230</v>
      </c>
      <c r="Z1023" s="62"/>
      <c r="AA1023" s="62"/>
      <c r="AB1023" s="60"/>
    </row>
    <row r="1024" spans="1:28" ht="15" customHeight="1" x14ac:dyDescent="0.25">
      <c r="A1024" s="58">
        <v>1014</v>
      </c>
      <c r="B1024" s="66" t="s">
        <v>5185</v>
      </c>
      <c r="C1024" s="67" t="s">
        <v>5186</v>
      </c>
      <c r="D1024" s="59" t="s">
        <v>5187</v>
      </c>
      <c r="E1024" s="66" t="s">
        <v>5185</v>
      </c>
      <c r="F1024" s="60" t="s">
        <v>5188</v>
      </c>
      <c r="G1024" s="62"/>
      <c r="H1024" s="61">
        <v>1994</v>
      </c>
      <c r="I1024" s="60" t="s">
        <v>689</v>
      </c>
      <c r="J1024" s="60" t="s">
        <v>699</v>
      </c>
      <c r="K1024" s="60">
        <v>250</v>
      </c>
      <c r="L1024" s="62"/>
      <c r="M1024" s="60">
        <v>1</v>
      </c>
      <c r="N1024" s="60">
        <v>1</v>
      </c>
      <c r="O1024" s="63" t="s">
        <v>681</v>
      </c>
      <c r="P1024" s="63" t="s">
        <v>980</v>
      </c>
      <c r="Q1024" s="62"/>
      <c r="R1024" s="62"/>
      <c r="S1024" s="62"/>
      <c r="T1024" s="62"/>
      <c r="U1024" s="62"/>
      <c r="V1024" s="62"/>
      <c r="W1024" s="62"/>
      <c r="X1024" s="63" t="s">
        <v>980</v>
      </c>
      <c r="Y1024" s="62"/>
      <c r="Z1024" s="62"/>
      <c r="AA1024" s="62"/>
      <c r="AB1024" s="60"/>
    </row>
    <row r="1025" spans="1:28" ht="15" customHeight="1" x14ac:dyDescent="0.25">
      <c r="A1025" s="58">
        <v>1015</v>
      </c>
      <c r="B1025" s="66" t="s">
        <v>5189</v>
      </c>
      <c r="C1025" s="67" t="s">
        <v>5190</v>
      </c>
      <c r="D1025" s="59" t="s">
        <v>5191</v>
      </c>
      <c r="E1025" s="66" t="s">
        <v>5189</v>
      </c>
      <c r="F1025" s="60" t="s">
        <v>5192</v>
      </c>
      <c r="G1025" s="62"/>
      <c r="H1025" s="61">
        <v>2008</v>
      </c>
      <c r="I1025" s="60" t="s">
        <v>689</v>
      </c>
      <c r="J1025" s="60" t="s">
        <v>699</v>
      </c>
      <c r="K1025" s="60">
        <v>320</v>
      </c>
      <c r="L1025" s="62"/>
      <c r="M1025" s="60">
        <v>1</v>
      </c>
      <c r="N1025" s="60">
        <v>1</v>
      </c>
      <c r="O1025" s="63" t="s">
        <v>681</v>
      </c>
      <c r="P1025" s="63" t="s">
        <v>5193</v>
      </c>
      <c r="Q1025" s="62"/>
      <c r="R1025" s="62"/>
      <c r="S1025" s="62"/>
      <c r="T1025" s="62"/>
      <c r="U1025" s="62"/>
      <c r="V1025" s="62"/>
      <c r="W1025" s="62"/>
      <c r="X1025" s="62"/>
      <c r="Y1025" s="62"/>
      <c r="Z1025" s="62"/>
      <c r="AA1025" s="62"/>
      <c r="AB1025" s="63" t="s">
        <v>5194</v>
      </c>
    </row>
    <row r="1026" spans="1:28" ht="15" customHeight="1" x14ac:dyDescent="0.25">
      <c r="A1026" s="58">
        <v>1016</v>
      </c>
      <c r="B1026" s="66" t="s">
        <v>184</v>
      </c>
      <c r="C1026" s="67" t="s">
        <v>5195</v>
      </c>
      <c r="D1026" s="59" t="s">
        <v>5196</v>
      </c>
      <c r="E1026" s="66" t="s">
        <v>184</v>
      </c>
      <c r="F1026" s="60" t="s">
        <v>5197</v>
      </c>
      <c r="G1026" s="62"/>
      <c r="H1026" s="61">
        <v>1997</v>
      </c>
      <c r="I1026" s="60" t="s">
        <v>689</v>
      </c>
      <c r="J1026" s="60" t="s">
        <v>687</v>
      </c>
      <c r="K1026" s="60">
        <v>25</v>
      </c>
      <c r="L1026" s="62"/>
      <c r="M1026" s="60">
        <v>1</v>
      </c>
      <c r="N1026" s="60">
        <v>1</v>
      </c>
      <c r="O1026" s="63" t="s">
        <v>681</v>
      </c>
      <c r="P1026" s="63" t="s">
        <v>734</v>
      </c>
      <c r="Q1026" s="62"/>
      <c r="R1026" s="62"/>
      <c r="S1026" s="62"/>
      <c r="T1026" s="62"/>
      <c r="U1026" s="62"/>
      <c r="V1026" s="62"/>
      <c r="W1026" s="62"/>
      <c r="X1026" s="63" t="s">
        <v>734</v>
      </c>
      <c r="Y1026" s="62"/>
      <c r="Z1026" s="62"/>
      <c r="AA1026" s="62"/>
      <c r="AB1026" s="60"/>
    </row>
    <row r="1027" spans="1:28" ht="15" customHeight="1" x14ac:dyDescent="0.25">
      <c r="A1027" s="58">
        <v>1017</v>
      </c>
      <c r="B1027" s="66" t="s">
        <v>181</v>
      </c>
      <c r="C1027" s="67" t="s">
        <v>5198</v>
      </c>
      <c r="D1027" s="59" t="s">
        <v>5199</v>
      </c>
      <c r="E1027" s="66" t="s">
        <v>181</v>
      </c>
      <c r="F1027" s="60" t="s">
        <v>5200</v>
      </c>
      <c r="G1027" s="62"/>
      <c r="H1027" s="61">
        <v>1999</v>
      </c>
      <c r="I1027" s="60" t="s">
        <v>689</v>
      </c>
      <c r="J1027" s="60" t="s">
        <v>687</v>
      </c>
      <c r="K1027" s="60">
        <v>25</v>
      </c>
      <c r="L1027" s="62"/>
      <c r="M1027" s="60">
        <v>1</v>
      </c>
      <c r="N1027" s="60">
        <v>1</v>
      </c>
      <c r="O1027" s="63" t="s">
        <v>681</v>
      </c>
      <c r="P1027" s="63" t="s">
        <v>734</v>
      </c>
      <c r="Q1027" s="62"/>
      <c r="R1027" s="62"/>
      <c r="S1027" s="62"/>
      <c r="T1027" s="62"/>
      <c r="U1027" s="62"/>
      <c r="V1027" s="62"/>
      <c r="W1027" s="62"/>
      <c r="X1027" s="63" t="s">
        <v>734</v>
      </c>
      <c r="Y1027" s="62"/>
      <c r="Z1027" s="62"/>
      <c r="AA1027" s="62"/>
      <c r="AB1027" s="60"/>
    </row>
    <row r="1028" spans="1:28" ht="15" customHeight="1" x14ac:dyDescent="0.25">
      <c r="A1028" s="58">
        <v>1018</v>
      </c>
      <c r="B1028" s="66" t="s">
        <v>5201</v>
      </c>
      <c r="C1028" s="67" t="s">
        <v>5202</v>
      </c>
      <c r="D1028" s="59" t="s">
        <v>5203</v>
      </c>
      <c r="E1028" s="66" t="s">
        <v>5201</v>
      </c>
      <c r="F1028" s="60" t="s">
        <v>5204</v>
      </c>
      <c r="G1028" s="62"/>
      <c r="H1028" s="61">
        <v>1994</v>
      </c>
      <c r="I1028" s="60" t="s">
        <v>689</v>
      </c>
      <c r="J1028" s="60" t="s">
        <v>1245</v>
      </c>
      <c r="K1028" s="60">
        <v>75</v>
      </c>
      <c r="L1028" s="62"/>
      <c r="M1028" s="60">
        <v>1</v>
      </c>
      <c r="N1028" s="60">
        <v>1</v>
      </c>
      <c r="O1028" s="63" t="s">
        <v>681</v>
      </c>
      <c r="P1028" s="63" t="s">
        <v>700</v>
      </c>
      <c r="Q1028" s="62"/>
      <c r="R1028" s="62"/>
      <c r="S1028" s="62"/>
      <c r="T1028" s="62"/>
      <c r="U1028" s="62"/>
      <c r="V1028" s="62"/>
      <c r="W1028" s="62"/>
      <c r="X1028" s="63" t="s">
        <v>700</v>
      </c>
      <c r="Y1028" s="62"/>
      <c r="Z1028" s="62"/>
      <c r="AA1028" s="62"/>
      <c r="AB1028" s="60"/>
    </row>
    <row r="1029" spans="1:28" ht="15" customHeight="1" x14ac:dyDescent="0.25">
      <c r="A1029" s="58">
        <v>1019</v>
      </c>
      <c r="B1029" s="66" t="s">
        <v>5205</v>
      </c>
      <c r="C1029" s="67" t="s">
        <v>5206</v>
      </c>
      <c r="D1029" s="59" t="s">
        <v>5207</v>
      </c>
      <c r="E1029" s="66" t="s">
        <v>5205</v>
      </c>
      <c r="F1029" s="60" t="s">
        <v>5208</v>
      </c>
      <c r="G1029" s="62"/>
      <c r="H1029" s="61">
        <v>1991</v>
      </c>
      <c r="I1029" s="60" t="s">
        <v>689</v>
      </c>
      <c r="J1029" s="60" t="s">
        <v>687</v>
      </c>
      <c r="K1029" s="60">
        <v>75</v>
      </c>
      <c r="L1029" s="62"/>
      <c r="M1029" s="60">
        <v>1</v>
      </c>
      <c r="N1029" s="60">
        <v>1</v>
      </c>
      <c r="O1029" s="63" t="s">
        <v>681</v>
      </c>
      <c r="P1029" s="63" t="s">
        <v>5209</v>
      </c>
      <c r="Q1029" s="62"/>
      <c r="R1029" s="62"/>
      <c r="S1029" s="62"/>
      <c r="T1029" s="62"/>
      <c r="U1029" s="62"/>
      <c r="V1029" s="62"/>
      <c r="W1029" s="62"/>
      <c r="X1029" s="63" t="s">
        <v>5209</v>
      </c>
      <c r="Y1029" s="62"/>
      <c r="Z1029" s="62"/>
      <c r="AA1029" s="62"/>
      <c r="AB1029" s="60"/>
    </row>
    <row r="1030" spans="1:28" ht="15" customHeight="1" x14ac:dyDescent="0.25">
      <c r="A1030" s="58">
        <v>1020</v>
      </c>
      <c r="B1030" s="66" t="s">
        <v>5210</v>
      </c>
      <c r="C1030" s="67" t="s">
        <v>5211</v>
      </c>
      <c r="D1030" s="59" t="s">
        <v>5212</v>
      </c>
      <c r="E1030" s="66" t="s">
        <v>5210</v>
      </c>
      <c r="F1030" s="60" t="s">
        <v>5213</v>
      </c>
      <c r="G1030" s="62"/>
      <c r="H1030" s="61">
        <v>1994</v>
      </c>
      <c r="I1030" s="60" t="s">
        <v>689</v>
      </c>
      <c r="J1030" s="60" t="s">
        <v>1102</v>
      </c>
      <c r="K1030" s="60">
        <v>50</v>
      </c>
      <c r="L1030" s="62"/>
      <c r="M1030" s="60">
        <v>1</v>
      </c>
      <c r="N1030" s="60">
        <v>1</v>
      </c>
      <c r="O1030" s="63" t="s">
        <v>681</v>
      </c>
      <c r="P1030" s="63" t="s">
        <v>788</v>
      </c>
      <c r="Q1030" s="62"/>
      <c r="R1030" s="62"/>
      <c r="S1030" s="62"/>
      <c r="T1030" s="62"/>
      <c r="U1030" s="62"/>
      <c r="V1030" s="62"/>
      <c r="W1030" s="62"/>
      <c r="X1030" s="63" t="s">
        <v>788</v>
      </c>
      <c r="Y1030" s="62"/>
      <c r="Z1030" s="62"/>
      <c r="AA1030" s="62"/>
      <c r="AB1030" s="60"/>
    </row>
    <row r="1031" spans="1:28" ht="15" customHeight="1" x14ac:dyDescent="0.25">
      <c r="A1031" s="58">
        <v>1021</v>
      </c>
      <c r="B1031" s="66" t="s">
        <v>5214</v>
      </c>
      <c r="C1031" s="67" t="s">
        <v>5215</v>
      </c>
      <c r="D1031" s="59" t="s">
        <v>5216</v>
      </c>
      <c r="E1031" s="66" t="s">
        <v>5214</v>
      </c>
      <c r="F1031" s="60" t="s">
        <v>5217</v>
      </c>
      <c r="G1031" s="62"/>
      <c r="H1031" s="61">
        <v>1993</v>
      </c>
      <c r="I1031" s="60" t="s">
        <v>689</v>
      </c>
      <c r="J1031" s="60" t="s">
        <v>1245</v>
      </c>
      <c r="K1031" s="60">
        <v>75</v>
      </c>
      <c r="L1031" s="62"/>
      <c r="M1031" s="60">
        <v>1</v>
      </c>
      <c r="N1031" s="60">
        <v>1</v>
      </c>
      <c r="O1031" s="63" t="s">
        <v>681</v>
      </c>
      <c r="P1031" s="63" t="s">
        <v>700</v>
      </c>
      <c r="Q1031" s="62"/>
      <c r="R1031" s="62"/>
      <c r="S1031" s="62"/>
      <c r="T1031" s="62"/>
      <c r="U1031" s="62"/>
      <c r="V1031" s="62"/>
      <c r="W1031" s="62"/>
      <c r="X1031" s="63" t="s">
        <v>700</v>
      </c>
      <c r="Y1031" s="62"/>
      <c r="Z1031" s="62"/>
      <c r="AA1031" s="62"/>
      <c r="AB1031" s="60"/>
    </row>
    <row r="1032" spans="1:28" ht="15" customHeight="1" x14ac:dyDescent="0.25">
      <c r="A1032" s="58">
        <v>1022</v>
      </c>
      <c r="B1032" s="66" t="s">
        <v>5218</v>
      </c>
      <c r="C1032" s="67" t="s">
        <v>5219</v>
      </c>
      <c r="D1032" s="59" t="s">
        <v>5220</v>
      </c>
      <c r="E1032" s="66" t="s">
        <v>5218</v>
      </c>
      <c r="F1032" s="60" t="s">
        <v>5221</v>
      </c>
      <c r="G1032" s="62"/>
      <c r="H1032" s="61">
        <v>2001</v>
      </c>
      <c r="I1032" s="60" t="s">
        <v>689</v>
      </c>
      <c r="J1032" s="60" t="s">
        <v>684</v>
      </c>
      <c r="K1032" s="60">
        <v>50</v>
      </c>
      <c r="L1032" s="62"/>
      <c r="M1032" s="60">
        <v>1</v>
      </c>
      <c r="N1032" s="60">
        <v>1</v>
      </c>
      <c r="O1032" s="63" t="s">
        <v>681</v>
      </c>
      <c r="P1032" s="63" t="s">
        <v>788</v>
      </c>
      <c r="Q1032" s="62"/>
      <c r="R1032" s="62"/>
      <c r="S1032" s="62"/>
      <c r="T1032" s="62"/>
      <c r="U1032" s="62"/>
      <c r="V1032" s="62"/>
      <c r="W1032" s="62"/>
      <c r="X1032" s="63" t="s">
        <v>788</v>
      </c>
      <c r="Y1032" s="62"/>
      <c r="Z1032" s="62"/>
      <c r="AA1032" s="62"/>
      <c r="AB1032" s="60"/>
    </row>
    <row r="1033" spans="1:28" ht="15" customHeight="1" x14ac:dyDescent="0.25">
      <c r="A1033" s="58">
        <v>1023</v>
      </c>
      <c r="B1033" s="66" t="s">
        <v>5222</v>
      </c>
      <c r="C1033" s="67" t="s">
        <v>5223</v>
      </c>
      <c r="D1033" s="59" t="s">
        <v>5224</v>
      </c>
      <c r="E1033" s="66" t="s">
        <v>5222</v>
      </c>
      <c r="F1033" s="60" t="s">
        <v>5225</v>
      </c>
      <c r="G1033" s="62"/>
      <c r="H1033" s="61">
        <v>2005</v>
      </c>
      <c r="I1033" s="60" t="s">
        <v>689</v>
      </c>
      <c r="J1033" s="60" t="s">
        <v>684</v>
      </c>
      <c r="K1033" s="60">
        <v>250</v>
      </c>
      <c r="L1033" s="62"/>
      <c r="M1033" s="60">
        <v>1</v>
      </c>
      <c r="N1033" s="60">
        <v>1</v>
      </c>
      <c r="O1033" s="63" t="s">
        <v>681</v>
      </c>
      <c r="P1033" s="63" t="s">
        <v>980</v>
      </c>
      <c r="Q1033" s="62"/>
      <c r="R1033" s="62"/>
      <c r="S1033" s="62"/>
      <c r="T1033" s="62"/>
      <c r="U1033" s="62"/>
      <c r="V1033" s="62"/>
      <c r="W1033" s="62"/>
      <c r="X1033" s="63" t="s">
        <v>5226</v>
      </c>
      <c r="Y1033" s="63" t="s">
        <v>5227</v>
      </c>
      <c r="Z1033" s="62"/>
      <c r="AA1033" s="62"/>
      <c r="AB1033" s="60"/>
    </row>
    <row r="1034" spans="1:28" ht="15" customHeight="1" x14ac:dyDescent="0.25">
      <c r="A1034" s="58">
        <v>1024</v>
      </c>
      <c r="B1034" s="66" t="s">
        <v>5228</v>
      </c>
      <c r="C1034" s="67" t="s">
        <v>5229</v>
      </c>
      <c r="D1034" s="59" t="s">
        <v>5230</v>
      </c>
      <c r="E1034" s="66" t="s">
        <v>5228</v>
      </c>
      <c r="F1034" s="60" t="s">
        <v>5231</v>
      </c>
      <c r="G1034" s="62"/>
      <c r="H1034" s="61">
        <v>1976</v>
      </c>
      <c r="I1034" s="60" t="s">
        <v>682</v>
      </c>
      <c r="J1034" s="60" t="s">
        <v>684</v>
      </c>
      <c r="K1034" s="60">
        <v>315</v>
      </c>
      <c r="L1034" s="62"/>
      <c r="M1034" s="60">
        <v>1</v>
      </c>
      <c r="N1034" s="60">
        <v>1</v>
      </c>
      <c r="O1034" s="63" t="s">
        <v>681</v>
      </c>
      <c r="P1034" s="63" t="s">
        <v>989</v>
      </c>
      <c r="Q1034" s="62"/>
      <c r="R1034" s="62"/>
      <c r="S1034" s="62"/>
      <c r="T1034" s="62"/>
      <c r="U1034" s="62"/>
      <c r="V1034" s="62"/>
      <c r="W1034" s="62"/>
      <c r="X1034" s="63" t="s">
        <v>989</v>
      </c>
      <c r="Y1034" s="62"/>
      <c r="Z1034" s="62"/>
      <c r="AA1034" s="62"/>
      <c r="AB1034" s="60"/>
    </row>
    <row r="1035" spans="1:28" ht="15" customHeight="1" x14ac:dyDescent="0.25">
      <c r="A1035" s="58">
        <v>1025</v>
      </c>
      <c r="B1035" s="66" t="s">
        <v>67</v>
      </c>
      <c r="C1035" s="67" t="s">
        <v>5232</v>
      </c>
      <c r="D1035" s="59" t="s">
        <v>5233</v>
      </c>
      <c r="E1035" s="66" t="s">
        <v>67</v>
      </c>
      <c r="F1035" s="60" t="s">
        <v>5234</v>
      </c>
      <c r="G1035" s="62"/>
      <c r="H1035" s="61">
        <v>2014</v>
      </c>
      <c r="I1035" s="60" t="s">
        <v>689</v>
      </c>
      <c r="J1035" s="60" t="s">
        <v>1710</v>
      </c>
      <c r="K1035" s="60">
        <v>50</v>
      </c>
      <c r="L1035" s="62"/>
      <c r="M1035" s="60">
        <v>1</v>
      </c>
      <c r="N1035" s="60">
        <v>1</v>
      </c>
      <c r="O1035" s="63" t="s">
        <v>681</v>
      </c>
      <c r="P1035" s="63" t="s">
        <v>3176</v>
      </c>
      <c r="Q1035" s="63" t="s">
        <v>5235</v>
      </c>
      <c r="R1035" s="62"/>
      <c r="S1035" s="62"/>
      <c r="T1035" s="62"/>
      <c r="U1035" s="62"/>
      <c r="V1035" s="62"/>
      <c r="W1035" s="62"/>
      <c r="X1035" s="63" t="s">
        <v>3176</v>
      </c>
      <c r="Y1035" s="62"/>
      <c r="Z1035" s="62"/>
      <c r="AA1035" s="62"/>
      <c r="AB1035" s="60"/>
    </row>
    <row r="1036" spans="1:28" ht="15" customHeight="1" x14ac:dyDescent="0.25">
      <c r="A1036" s="58">
        <v>1026</v>
      </c>
      <c r="B1036" s="66" t="s">
        <v>5236</v>
      </c>
      <c r="C1036" s="67" t="s">
        <v>5237</v>
      </c>
      <c r="D1036" s="59" t="s">
        <v>5238</v>
      </c>
      <c r="E1036" s="66" t="s">
        <v>5236</v>
      </c>
      <c r="F1036" s="60" t="s">
        <v>5239</v>
      </c>
      <c r="G1036" s="62"/>
      <c r="H1036" s="61">
        <v>1974</v>
      </c>
      <c r="I1036" s="60" t="s">
        <v>679</v>
      </c>
      <c r="J1036" s="60" t="s">
        <v>1245</v>
      </c>
      <c r="K1036" s="60">
        <v>37.5</v>
      </c>
      <c r="L1036" s="62"/>
      <c r="M1036" s="60">
        <v>1</v>
      </c>
      <c r="N1036" s="60">
        <v>1</v>
      </c>
      <c r="O1036" s="63" t="s">
        <v>681</v>
      </c>
      <c r="P1036" s="63" t="s">
        <v>766</v>
      </c>
      <c r="Q1036" s="62"/>
      <c r="R1036" s="62"/>
      <c r="S1036" s="62"/>
      <c r="T1036" s="62"/>
      <c r="U1036" s="62"/>
      <c r="V1036" s="62"/>
      <c r="W1036" s="62"/>
      <c r="X1036" s="63" t="s">
        <v>766</v>
      </c>
      <c r="Y1036" s="62"/>
      <c r="Z1036" s="62"/>
      <c r="AA1036" s="62"/>
      <c r="AB1036" s="60"/>
    </row>
    <row r="1037" spans="1:28" ht="15" customHeight="1" x14ac:dyDescent="0.25">
      <c r="A1037" s="58">
        <v>1027</v>
      </c>
      <c r="B1037" s="66" t="s">
        <v>5240</v>
      </c>
      <c r="C1037" s="67" t="s">
        <v>5241</v>
      </c>
      <c r="D1037" s="59" t="s">
        <v>5242</v>
      </c>
      <c r="E1037" s="66" t="s">
        <v>5240</v>
      </c>
      <c r="F1037" s="60" t="s">
        <v>5243</v>
      </c>
      <c r="G1037" s="62"/>
      <c r="H1037" s="61">
        <v>1993</v>
      </c>
      <c r="I1037" s="60" t="s">
        <v>689</v>
      </c>
      <c r="J1037" s="60" t="s">
        <v>1245</v>
      </c>
      <c r="K1037" s="60">
        <v>100</v>
      </c>
      <c r="L1037" s="62"/>
      <c r="M1037" s="60">
        <v>1</v>
      </c>
      <c r="N1037" s="60">
        <v>1</v>
      </c>
      <c r="O1037" s="63" t="s">
        <v>681</v>
      </c>
      <c r="P1037" s="63" t="s">
        <v>912</v>
      </c>
      <c r="Q1037" s="62"/>
      <c r="R1037" s="62"/>
      <c r="S1037" s="62"/>
      <c r="T1037" s="62"/>
      <c r="U1037" s="62"/>
      <c r="V1037" s="62"/>
      <c r="W1037" s="62"/>
      <c r="X1037" s="63" t="s">
        <v>912</v>
      </c>
      <c r="Y1037" s="62"/>
      <c r="Z1037" s="62"/>
      <c r="AA1037" s="62"/>
      <c r="AB1037" s="60"/>
    </row>
    <row r="1038" spans="1:28" ht="15" customHeight="1" x14ac:dyDescent="0.25">
      <c r="A1038" s="58">
        <v>1028</v>
      </c>
      <c r="B1038" s="66" t="s">
        <v>5244</v>
      </c>
      <c r="C1038" s="67" t="s">
        <v>5245</v>
      </c>
      <c r="D1038" s="59" t="s">
        <v>5246</v>
      </c>
      <c r="E1038" s="66" t="s">
        <v>5244</v>
      </c>
      <c r="F1038" s="60" t="s">
        <v>5247</v>
      </c>
      <c r="G1038" s="62"/>
      <c r="H1038" s="61">
        <v>2004</v>
      </c>
      <c r="I1038" s="60" t="s">
        <v>1296</v>
      </c>
      <c r="J1038" s="60" t="s">
        <v>1245</v>
      </c>
      <c r="K1038" s="60">
        <v>75</v>
      </c>
      <c r="L1038" s="62"/>
      <c r="M1038" s="60">
        <v>1</v>
      </c>
      <c r="N1038" s="60">
        <v>1</v>
      </c>
      <c r="O1038" s="63" t="s">
        <v>681</v>
      </c>
      <c r="P1038" s="63" t="s">
        <v>700</v>
      </c>
      <c r="Q1038" s="62"/>
      <c r="R1038" s="62"/>
      <c r="S1038" s="62"/>
      <c r="T1038" s="62"/>
      <c r="U1038" s="62"/>
      <c r="V1038" s="62"/>
      <c r="W1038" s="62"/>
      <c r="X1038" s="63" t="s">
        <v>5248</v>
      </c>
      <c r="Y1038" s="63" t="s">
        <v>5249</v>
      </c>
      <c r="Z1038" s="62"/>
      <c r="AA1038" s="62"/>
      <c r="AB1038" s="60"/>
    </row>
    <row r="1039" spans="1:28" ht="15" customHeight="1" x14ac:dyDescent="0.25">
      <c r="A1039" s="58">
        <v>1029</v>
      </c>
      <c r="B1039" s="66" t="s">
        <v>5250</v>
      </c>
      <c r="C1039" s="67" t="s">
        <v>5251</v>
      </c>
      <c r="D1039" s="59" t="s">
        <v>5252</v>
      </c>
      <c r="E1039" s="66" t="s">
        <v>5250</v>
      </c>
      <c r="F1039" s="60" t="s">
        <v>5253</v>
      </c>
      <c r="G1039" s="62"/>
      <c r="H1039" s="61">
        <v>2003</v>
      </c>
      <c r="I1039" s="60" t="s">
        <v>689</v>
      </c>
      <c r="J1039" s="60" t="s">
        <v>1260</v>
      </c>
      <c r="K1039" s="60">
        <v>560</v>
      </c>
      <c r="L1039" s="62"/>
      <c r="M1039" s="60">
        <v>1</v>
      </c>
      <c r="N1039" s="60">
        <v>1</v>
      </c>
      <c r="O1039" s="63" t="s">
        <v>681</v>
      </c>
      <c r="P1039" s="63" t="s">
        <v>5254</v>
      </c>
      <c r="Q1039" s="62"/>
      <c r="R1039" s="62"/>
      <c r="S1039" s="62"/>
      <c r="T1039" s="62"/>
      <c r="U1039" s="62"/>
      <c r="V1039" s="62"/>
      <c r="W1039" s="62"/>
      <c r="X1039" s="63" t="s">
        <v>5254</v>
      </c>
      <c r="Y1039" s="62"/>
      <c r="Z1039" s="62"/>
      <c r="AA1039" s="62"/>
      <c r="AB1039" s="60"/>
    </row>
    <row r="1040" spans="1:28" ht="15" customHeight="1" x14ac:dyDescent="0.25">
      <c r="A1040" s="58">
        <v>1030</v>
      </c>
      <c r="B1040" s="66" t="s">
        <v>5255</v>
      </c>
      <c r="C1040" s="67" t="s">
        <v>5256</v>
      </c>
      <c r="D1040" s="59" t="s">
        <v>5257</v>
      </c>
      <c r="E1040" s="66" t="s">
        <v>5255</v>
      </c>
      <c r="F1040" s="60" t="s">
        <v>5258</v>
      </c>
      <c r="G1040" s="62"/>
      <c r="H1040" s="61">
        <v>2000</v>
      </c>
      <c r="I1040" s="60" t="s">
        <v>1296</v>
      </c>
      <c r="J1040" s="60" t="s">
        <v>1283</v>
      </c>
      <c r="K1040" s="60">
        <v>75</v>
      </c>
      <c r="L1040" s="62"/>
      <c r="M1040" s="60">
        <v>1</v>
      </c>
      <c r="N1040" s="60">
        <v>1</v>
      </c>
      <c r="O1040" s="63" t="s">
        <v>681</v>
      </c>
      <c r="P1040" s="63" t="s">
        <v>700</v>
      </c>
      <c r="Q1040" s="62"/>
      <c r="R1040" s="62"/>
      <c r="S1040" s="62"/>
      <c r="T1040" s="62"/>
      <c r="U1040" s="62"/>
      <c r="V1040" s="62"/>
      <c r="W1040" s="62"/>
      <c r="X1040" s="63" t="s">
        <v>1904</v>
      </c>
      <c r="Y1040" s="62"/>
      <c r="Z1040" s="62"/>
      <c r="AA1040" s="62"/>
      <c r="AB1040" s="63" t="s">
        <v>1905</v>
      </c>
    </row>
    <row r="1041" spans="1:28" ht="15" customHeight="1" x14ac:dyDescent="0.25">
      <c r="A1041" s="58">
        <v>1031</v>
      </c>
      <c r="B1041" s="66" t="s">
        <v>5259</v>
      </c>
      <c r="C1041" s="67" t="s">
        <v>5260</v>
      </c>
      <c r="D1041" s="59" t="s">
        <v>5261</v>
      </c>
      <c r="E1041" s="66" t="s">
        <v>5259</v>
      </c>
      <c r="F1041" s="60" t="s">
        <v>5262</v>
      </c>
      <c r="G1041" s="62"/>
      <c r="H1041" s="61">
        <v>2002</v>
      </c>
      <c r="I1041" s="60" t="s">
        <v>1296</v>
      </c>
      <c r="J1041" s="60" t="s">
        <v>1102</v>
      </c>
      <c r="K1041" s="60">
        <v>320</v>
      </c>
      <c r="L1041" s="62"/>
      <c r="M1041" s="60">
        <v>1</v>
      </c>
      <c r="N1041" s="60">
        <v>1</v>
      </c>
      <c r="O1041" s="63" t="s">
        <v>681</v>
      </c>
      <c r="P1041" s="63" t="s">
        <v>970</v>
      </c>
      <c r="Q1041" s="62"/>
      <c r="R1041" s="62"/>
      <c r="S1041" s="62"/>
      <c r="T1041" s="62"/>
      <c r="U1041" s="62"/>
      <c r="V1041" s="62"/>
      <c r="W1041" s="62"/>
      <c r="X1041" s="63" t="s">
        <v>5263</v>
      </c>
      <c r="Y1041" s="63" t="s">
        <v>5264</v>
      </c>
      <c r="Z1041" s="62"/>
      <c r="AA1041" s="62"/>
      <c r="AB1041" s="60"/>
    </row>
    <row r="1042" spans="1:28" ht="15" customHeight="1" x14ac:dyDescent="0.25">
      <c r="A1042" s="58">
        <v>1032</v>
      </c>
      <c r="B1042" s="66" t="s">
        <v>5265</v>
      </c>
      <c r="C1042" s="67" t="s">
        <v>5266</v>
      </c>
      <c r="D1042" s="59" t="s">
        <v>5267</v>
      </c>
      <c r="E1042" s="66" t="s">
        <v>5265</v>
      </c>
      <c r="F1042" s="60" t="s">
        <v>5268</v>
      </c>
      <c r="G1042" s="62"/>
      <c r="H1042" s="61">
        <v>2008</v>
      </c>
      <c r="I1042" s="60" t="s">
        <v>1303</v>
      </c>
      <c r="J1042" s="60" t="s">
        <v>688</v>
      </c>
      <c r="K1042" s="60">
        <v>75</v>
      </c>
      <c r="L1042" s="62"/>
      <c r="M1042" s="60">
        <v>1</v>
      </c>
      <c r="N1042" s="60">
        <v>1</v>
      </c>
      <c r="O1042" s="63" t="s">
        <v>681</v>
      </c>
      <c r="P1042" s="63" t="s">
        <v>1308</v>
      </c>
      <c r="Q1042" s="62"/>
      <c r="R1042" s="62"/>
      <c r="S1042" s="62"/>
      <c r="T1042" s="62"/>
      <c r="U1042" s="62"/>
      <c r="V1042" s="62"/>
      <c r="W1042" s="62"/>
      <c r="X1042" s="63" t="s">
        <v>1308</v>
      </c>
      <c r="Y1042" s="62"/>
      <c r="Z1042" s="62"/>
      <c r="AA1042" s="62"/>
      <c r="AB1042" s="60"/>
    </row>
    <row r="1043" spans="1:28" ht="15" customHeight="1" x14ac:dyDescent="0.25">
      <c r="A1043" s="58">
        <v>1033</v>
      </c>
      <c r="B1043" s="66" t="s">
        <v>76</v>
      </c>
      <c r="C1043" s="67" t="s">
        <v>5269</v>
      </c>
      <c r="D1043" s="59" t="s">
        <v>5270</v>
      </c>
      <c r="E1043" s="66" t="s">
        <v>76</v>
      </c>
      <c r="F1043" s="60" t="s">
        <v>5271</v>
      </c>
      <c r="G1043" s="62"/>
      <c r="H1043" s="61">
        <v>2013</v>
      </c>
      <c r="I1043" s="62"/>
      <c r="J1043" s="60" t="s">
        <v>680</v>
      </c>
      <c r="K1043" s="60">
        <v>50</v>
      </c>
      <c r="L1043" s="62"/>
      <c r="M1043" s="60">
        <v>1</v>
      </c>
      <c r="N1043" s="60">
        <v>1</v>
      </c>
      <c r="O1043" s="63" t="s">
        <v>681</v>
      </c>
      <c r="P1043" s="63" t="s">
        <v>1317</v>
      </c>
      <c r="Q1043" s="63" t="s">
        <v>5272</v>
      </c>
      <c r="R1043" s="62"/>
      <c r="S1043" s="62"/>
      <c r="T1043" s="62"/>
      <c r="U1043" s="62"/>
      <c r="V1043" s="62"/>
      <c r="W1043" s="62"/>
      <c r="X1043" s="63" t="s">
        <v>1317</v>
      </c>
      <c r="Y1043" s="62"/>
      <c r="Z1043" s="62"/>
      <c r="AA1043" s="62"/>
      <c r="AB1043" s="60"/>
    </row>
    <row r="1044" spans="1:28" ht="15" customHeight="1" x14ac:dyDescent="0.25">
      <c r="A1044" s="58">
        <v>1034</v>
      </c>
      <c r="B1044" s="66" t="s">
        <v>5273</v>
      </c>
      <c r="C1044" s="67" t="s">
        <v>5274</v>
      </c>
      <c r="D1044" s="59" t="s">
        <v>5275</v>
      </c>
      <c r="E1044" s="66" t="s">
        <v>5273</v>
      </c>
      <c r="F1044" s="60" t="s">
        <v>5276</v>
      </c>
      <c r="G1044" s="62"/>
      <c r="H1044" s="61">
        <v>2014</v>
      </c>
      <c r="I1044" s="60" t="s">
        <v>689</v>
      </c>
      <c r="J1044" s="60" t="s">
        <v>680</v>
      </c>
      <c r="K1044" s="60">
        <v>50</v>
      </c>
      <c r="L1044" s="62"/>
      <c r="M1044" s="60">
        <v>1</v>
      </c>
      <c r="N1044" s="60">
        <v>1</v>
      </c>
      <c r="O1044" s="63" t="s">
        <v>681</v>
      </c>
      <c r="P1044" s="63" t="s">
        <v>1317</v>
      </c>
      <c r="Q1044" s="63" t="s">
        <v>1323</v>
      </c>
      <c r="R1044" s="62"/>
      <c r="S1044" s="62"/>
      <c r="T1044" s="62"/>
      <c r="U1044" s="62"/>
      <c r="V1044" s="62"/>
      <c r="W1044" s="62"/>
      <c r="X1044" s="63" t="s">
        <v>1317</v>
      </c>
      <c r="Y1044" s="62"/>
      <c r="Z1044" s="62"/>
      <c r="AA1044" s="62"/>
      <c r="AB1044" s="60"/>
    </row>
    <row r="1045" spans="1:28" ht="15" customHeight="1" x14ac:dyDescent="0.25">
      <c r="A1045" s="58">
        <v>1035</v>
      </c>
      <c r="B1045" s="66" t="s">
        <v>5277</v>
      </c>
      <c r="C1045" s="67" t="s">
        <v>5278</v>
      </c>
      <c r="D1045" s="59" t="s">
        <v>5279</v>
      </c>
      <c r="E1045" s="66" t="s">
        <v>5277</v>
      </c>
      <c r="F1045" s="60" t="s">
        <v>5280</v>
      </c>
      <c r="G1045" s="62"/>
      <c r="H1045" s="61">
        <v>2014</v>
      </c>
      <c r="I1045" s="60" t="s">
        <v>689</v>
      </c>
      <c r="J1045" s="60" t="s">
        <v>680</v>
      </c>
      <c r="K1045" s="60">
        <v>100</v>
      </c>
      <c r="L1045" s="62"/>
      <c r="M1045" s="60">
        <v>1</v>
      </c>
      <c r="N1045" s="60">
        <v>1</v>
      </c>
      <c r="O1045" s="63" t="s">
        <v>681</v>
      </c>
      <c r="P1045" s="63" t="s">
        <v>5281</v>
      </c>
      <c r="Q1045" s="63" t="s">
        <v>5282</v>
      </c>
      <c r="R1045" s="62"/>
      <c r="S1045" s="62"/>
      <c r="T1045" s="62"/>
      <c r="U1045" s="62"/>
      <c r="V1045" s="62"/>
      <c r="W1045" s="62"/>
      <c r="X1045" s="63" t="s">
        <v>5281</v>
      </c>
      <c r="Y1045" s="62"/>
      <c r="Z1045" s="62"/>
      <c r="AA1045" s="62"/>
      <c r="AB1045" s="60"/>
    </row>
    <row r="1046" spans="1:28" ht="15" customHeight="1" x14ac:dyDescent="0.25">
      <c r="A1046" s="58">
        <v>1036</v>
      </c>
      <c r="B1046" s="66" t="s">
        <v>5283</v>
      </c>
      <c r="C1046" s="67" t="s">
        <v>5284</v>
      </c>
      <c r="D1046" s="59" t="s">
        <v>5285</v>
      </c>
      <c r="E1046" s="66" t="s">
        <v>5283</v>
      </c>
      <c r="F1046" s="60" t="s">
        <v>5286</v>
      </c>
      <c r="G1046" s="62"/>
      <c r="H1046" s="61">
        <v>2009</v>
      </c>
      <c r="I1046" s="60" t="s">
        <v>689</v>
      </c>
      <c r="J1046" s="60" t="s">
        <v>687</v>
      </c>
      <c r="K1046" s="60">
        <v>75</v>
      </c>
      <c r="L1046" s="62"/>
      <c r="M1046" s="60">
        <v>1</v>
      </c>
      <c r="N1046" s="60">
        <v>1</v>
      </c>
      <c r="O1046" s="63" t="s">
        <v>681</v>
      </c>
      <c r="P1046" s="63" t="s">
        <v>2810</v>
      </c>
      <c r="Q1046" s="62"/>
      <c r="R1046" s="62"/>
      <c r="S1046" s="62"/>
      <c r="T1046" s="62"/>
      <c r="U1046" s="62"/>
      <c r="V1046" s="62"/>
      <c r="W1046" s="62"/>
      <c r="X1046" s="63" t="s">
        <v>2810</v>
      </c>
      <c r="Y1046" s="62"/>
      <c r="Z1046" s="62"/>
      <c r="AA1046" s="62"/>
      <c r="AB1046" s="60"/>
    </row>
    <row r="1047" spans="1:28" ht="15" customHeight="1" x14ac:dyDescent="0.25">
      <c r="A1047" s="58">
        <v>1037</v>
      </c>
      <c r="B1047" s="66" t="s">
        <v>5287</v>
      </c>
      <c r="C1047" s="67" t="s">
        <v>5288</v>
      </c>
      <c r="D1047" s="59" t="s">
        <v>5289</v>
      </c>
      <c r="E1047" s="66" t="s">
        <v>5287</v>
      </c>
      <c r="F1047" s="60" t="s">
        <v>5290</v>
      </c>
      <c r="G1047" s="62"/>
      <c r="H1047" s="61">
        <v>2005</v>
      </c>
      <c r="I1047" s="60" t="s">
        <v>689</v>
      </c>
      <c r="J1047" s="60" t="s">
        <v>1102</v>
      </c>
      <c r="K1047" s="60">
        <v>320</v>
      </c>
      <c r="L1047" s="62"/>
      <c r="M1047" s="60">
        <v>1</v>
      </c>
      <c r="N1047" s="60">
        <v>1</v>
      </c>
      <c r="O1047" s="63" t="s">
        <v>681</v>
      </c>
      <c r="P1047" s="63" t="s">
        <v>970</v>
      </c>
      <c r="Q1047" s="62"/>
      <c r="R1047" s="62"/>
      <c r="S1047" s="62"/>
      <c r="T1047" s="62"/>
      <c r="U1047" s="62"/>
      <c r="V1047" s="62"/>
      <c r="W1047" s="62"/>
      <c r="X1047" s="63" t="s">
        <v>2389</v>
      </c>
      <c r="Y1047" s="62"/>
      <c r="Z1047" s="62"/>
      <c r="AA1047" s="62"/>
      <c r="AB1047" s="63" t="s">
        <v>2390</v>
      </c>
    </row>
    <row r="1048" spans="1:28" ht="15" customHeight="1" x14ac:dyDescent="0.25">
      <c r="A1048" s="58">
        <v>1038</v>
      </c>
      <c r="B1048" s="66" t="s">
        <v>5291</v>
      </c>
      <c r="C1048" s="67" t="s">
        <v>5292</v>
      </c>
      <c r="D1048" s="59" t="s">
        <v>5293</v>
      </c>
      <c r="E1048" s="66" t="s">
        <v>5291</v>
      </c>
      <c r="F1048" s="60" t="s">
        <v>5294</v>
      </c>
      <c r="G1048" s="62"/>
      <c r="H1048" s="61">
        <v>1994</v>
      </c>
      <c r="I1048" s="60" t="s">
        <v>689</v>
      </c>
      <c r="J1048" s="62"/>
      <c r="K1048" s="60">
        <v>320</v>
      </c>
      <c r="L1048" s="62"/>
      <c r="M1048" s="60">
        <v>1</v>
      </c>
      <c r="N1048" s="60">
        <v>1</v>
      </c>
      <c r="O1048" s="63" t="s">
        <v>681</v>
      </c>
      <c r="P1048" s="63" t="s">
        <v>970</v>
      </c>
      <c r="Q1048" s="62"/>
      <c r="R1048" s="62"/>
      <c r="S1048" s="62"/>
      <c r="T1048" s="62"/>
      <c r="U1048" s="62"/>
      <c r="V1048" s="62"/>
      <c r="W1048" s="62"/>
      <c r="X1048" s="63" t="s">
        <v>970</v>
      </c>
      <c r="Y1048" s="62"/>
      <c r="Z1048" s="62"/>
      <c r="AA1048" s="62"/>
      <c r="AB1048" s="60"/>
    </row>
    <row r="1049" spans="1:28" ht="15" customHeight="1" x14ac:dyDescent="0.25">
      <c r="A1049" s="58">
        <v>1039</v>
      </c>
      <c r="B1049" s="66" t="s">
        <v>5295</v>
      </c>
      <c r="C1049" s="67" t="s">
        <v>5296</v>
      </c>
      <c r="D1049" s="59" t="s">
        <v>5297</v>
      </c>
      <c r="E1049" s="66" t="s">
        <v>5295</v>
      </c>
      <c r="F1049" s="60" t="s">
        <v>5298</v>
      </c>
      <c r="G1049" s="62"/>
      <c r="H1049" s="61">
        <v>2006</v>
      </c>
      <c r="I1049" s="60" t="s">
        <v>689</v>
      </c>
      <c r="J1049" s="60" t="s">
        <v>699</v>
      </c>
      <c r="K1049" s="60">
        <v>100</v>
      </c>
      <c r="L1049" s="62"/>
      <c r="M1049" s="60">
        <v>1</v>
      </c>
      <c r="N1049" s="60">
        <v>1</v>
      </c>
      <c r="O1049" s="63" t="s">
        <v>681</v>
      </c>
      <c r="P1049" s="63" t="s">
        <v>912</v>
      </c>
      <c r="Q1049" s="62"/>
      <c r="R1049" s="62"/>
      <c r="S1049" s="62"/>
      <c r="T1049" s="62"/>
      <c r="U1049" s="62"/>
      <c r="V1049" s="62"/>
      <c r="W1049" s="62"/>
      <c r="X1049" s="63" t="s">
        <v>912</v>
      </c>
      <c r="Y1049" s="62"/>
      <c r="Z1049" s="62"/>
      <c r="AA1049" s="62"/>
      <c r="AB1049" s="60"/>
    </row>
    <row r="1050" spans="1:28" ht="15" customHeight="1" x14ac:dyDescent="0.25">
      <c r="A1050" s="58">
        <v>1040</v>
      </c>
      <c r="B1050" s="66" t="s">
        <v>5299</v>
      </c>
      <c r="C1050" s="67" t="s">
        <v>5300</v>
      </c>
      <c r="D1050" s="59" t="s">
        <v>5301</v>
      </c>
      <c r="E1050" s="66" t="s">
        <v>5299</v>
      </c>
      <c r="F1050" s="60" t="s">
        <v>5302</v>
      </c>
      <c r="G1050" s="62"/>
      <c r="H1050" s="61">
        <v>1956</v>
      </c>
      <c r="I1050" s="60" t="s">
        <v>682</v>
      </c>
      <c r="J1050" s="60" t="s">
        <v>1245</v>
      </c>
      <c r="K1050" s="60">
        <v>250</v>
      </c>
      <c r="L1050" s="62"/>
      <c r="M1050" s="60">
        <v>1</v>
      </c>
      <c r="N1050" s="60">
        <v>1</v>
      </c>
      <c r="O1050" s="63" t="s">
        <v>681</v>
      </c>
      <c r="P1050" s="63" t="s">
        <v>980</v>
      </c>
      <c r="Q1050" s="62"/>
      <c r="R1050" s="62"/>
      <c r="S1050" s="62"/>
      <c r="T1050" s="62"/>
      <c r="U1050" s="62"/>
      <c r="V1050" s="62"/>
      <c r="W1050" s="62"/>
      <c r="X1050" s="63" t="s">
        <v>980</v>
      </c>
      <c r="Y1050" s="62"/>
      <c r="Z1050" s="62"/>
      <c r="AA1050" s="62"/>
      <c r="AB1050" s="60"/>
    </row>
    <row r="1051" spans="1:28" ht="15" customHeight="1" x14ac:dyDescent="0.25">
      <c r="A1051" s="58">
        <v>1041</v>
      </c>
      <c r="B1051" s="66" t="s">
        <v>5303</v>
      </c>
      <c r="C1051" s="67" t="s">
        <v>5304</v>
      </c>
      <c r="D1051" s="59" t="s">
        <v>5305</v>
      </c>
      <c r="E1051" s="66" t="s">
        <v>5303</v>
      </c>
      <c r="F1051" s="60" t="s">
        <v>5306</v>
      </c>
      <c r="G1051" s="62"/>
      <c r="H1051" s="61">
        <v>1994</v>
      </c>
      <c r="I1051" s="60" t="s">
        <v>689</v>
      </c>
      <c r="J1051" s="60" t="s">
        <v>684</v>
      </c>
      <c r="K1051" s="60">
        <v>75</v>
      </c>
      <c r="L1051" s="62"/>
      <c r="M1051" s="60">
        <v>1</v>
      </c>
      <c r="N1051" s="60">
        <v>1</v>
      </c>
      <c r="O1051" s="63" t="s">
        <v>681</v>
      </c>
      <c r="P1051" s="63" t="s">
        <v>700</v>
      </c>
      <c r="Q1051" s="62"/>
      <c r="R1051" s="62"/>
      <c r="S1051" s="62"/>
      <c r="T1051" s="62"/>
      <c r="U1051" s="62"/>
      <c r="V1051" s="62"/>
      <c r="W1051" s="62"/>
      <c r="X1051" s="63" t="s">
        <v>700</v>
      </c>
      <c r="Y1051" s="62"/>
      <c r="Z1051" s="62"/>
      <c r="AA1051" s="62"/>
      <c r="AB1051" s="60"/>
    </row>
    <row r="1052" spans="1:28" ht="15" customHeight="1" x14ac:dyDescent="0.25">
      <c r="A1052" s="58">
        <v>1042</v>
      </c>
      <c r="B1052" s="66" t="s">
        <v>5307</v>
      </c>
      <c r="C1052" s="67" t="s">
        <v>5308</v>
      </c>
      <c r="D1052" s="59" t="s">
        <v>5309</v>
      </c>
      <c r="E1052" s="66" t="s">
        <v>5307</v>
      </c>
      <c r="F1052" s="60" t="s">
        <v>5310</v>
      </c>
      <c r="G1052" s="62"/>
      <c r="H1052" s="61">
        <v>2014</v>
      </c>
      <c r="I1052" s="62"/>
      <c r="J1052" s="60" t="s">
        <v>684</v>
      </c>
      <c r="K1052" s="60">
        <v>50</v>
      </c>
      <c r="L1052" s="62"/>
      <c r="M1052" s="60">
        <v>1</v>
      </c>
      <c r="N1052" s="60">
        <v>1</v>
      </c>
      <c r="O1052" s="63" t="s">
        <v>681</v>
      </c>
      <c r="P1052" s="63" t="s">
        <v>5311</v>
      </c>
      <c r="Q1052" s="63" t="s">
        <v>5312</v>
      </c>
      <c r="R1052" s="62"/>
      <c r="S1052" s="62"/>
      <c r="T1052" s="62"/>
      <c r="U1052" s="62"/>
      <c r="V1052" s="62"/>
      <c r="W1052" s="62"/>
      <c r="X1052" s="62"/>
      <c r="Y1052" s="62"/>
      <c r="Z1052" s="62"/>
      <c r="AA1052" s="62"/>
      <c r="AB1052" s="63" t="s">
        <v>5313</v>
      </c>
    </row>
    <row r="1053" spans="1:28" ht="15" customHeight="1" x14ac:dyDescent="0.25">
      <c r="A1053" s="58">
        <v>1043</v>
      </c>
      <c r="B1053" s="66" t="s">
        <v>5314</v>
      </c>
      <c r="C1053" s="67" t="s">
        <v>5315</v>
      </c>
      <c r="D1053" s="59" t="s">
        <v>5316</v>
      </c>
      <c r="E1053" s="66" t="s">
        <v>5314</v>
      </c>
      <c r="F1053" s="60" t="s">
        <v>5317</v>
      </c>
      <c r="G1053" s="62"/>
      <c r="H1053" s="61">
        <v>2010</v>
      </c>
      <c r="I1053" s="60" t="s">
        <v>689</v>
      </c>
      <c r="J1053" s="60" t="s">
        <v>1283</v>
      </c>
      <c r="K1053" s="60">
        <v>100</v>
      </c>
      <c r="L1053" s="62"/>
      <c r="M1053" s="60">
        <v>1</v>
      </c>
      <c r="N1053" s="60">
        <v>1</v>
      </c>
      <c r="O1053" s="63" t="s">
        <v>681</v>
      </c>
      <c r="P1053" s="63" t="s">
        <v>2527</v>
      </c>
      <c r="Q1053" s="62"/>
      <c r="R1053" s="62"/>
      <c r="S1053" s="62"/>
      <c r="T1053" s="62"/>
      <c r="U1053" s="62"/>
      <c r="V1053" s="62"/>
      <c r="W1053" s="62"/>
      <c r="X1053" s="62"/>
      <c r="Y1053" s="62"/>
      <c r="Z1053" s="62"/>
      <c r="AA1053" s="62"/>
      <c r="AB1053" s="63" t="s">
        <v>2528</v>
      </c>
    </row>
    <row r="1054" spans="1:28" ht="15" customHeight="1" x14ac:dyDescent="0.25">
      <c r="A1054" s="58">
        <v>1044</v>
      </c>
      <c r="B1054" s="66" t="s">
        <v>5318</v>
      </c>
      <c r="C1054" s="67" t="s">
        <v>5319</v>
      </c>
      <c r="D1054" s="59" t="s">
        <v>5320</v>
      </c>
      <c r="E1054" s="66" t="s">
        <v>5318</v>
      </c>
      <c r="F1054" s="60" t="s">
        <v>5321</v>
      </c>
      <c r="G1054" s="62"/>
      <c r="H1054" s="61">
        <v>2014</v>
      </c>
      <c r="I1054" s="60" t="s">
        <v>689</v>
      </c>
      <c r="J1054" s="60" t="s">
        <v>680</v>
      </c>
      <c r="K1054" s="60">
        <v>75</v>
      </c>
      <c r="L1054" s="62"/>
      <c r="M1054" s="60">
        <v>1</v>
      </c>
      <c r="N1054" s="60">
        <v>1</v>
      </c>
      <c r="O1054" s="63" t="s">
        <v>681</v>
      </c>
      <c r="P1054" s="63" t="s">
        <v>5322</v>
      </c>
      <c r="Q1054" s="63" t="s">
        <v>5323</v>
      </c>
      <c r="R1054" s="62"/>
      <c r="S1054" s="62"/>
      <c r="T1054" s="62"/>
      <c r="U1054" s="62"/>
      <c r="V1054" s="62"/>
      <c r="W1054" s="62"/>
      <c r="X1054" s="63" t="s">
        <v>5322</v>
      </c>
      <c r="Y1054" s="62"/>
      <c r="Z1054" s="62"/>
      <c r="AA1054" s="62"/>
      <c r="AB1054" s="60"/>
    </row>
    <row r="1055" spans="1:28" ht="15" customHeight="1" x14ac:dyDescent="0.25">
      <c r="A1055" s="58">
        <v>1045</v>
      </c>
      <c r="B1055" s="66" t="s">
        <v>5324</v>
      </c>
      <c r="C1055" s="67" t="s">
        <v>5325</v>
      </c>
      <c r="D1055" s="59" t="s">
        <v>5326</v>
      </c>
      <c r="E1055" s="66" t="s">
        <v>5324</v>
      </c>
      <c r="F1055" s="60" t="s">
        <v>5327</v>
      </c>
      <c r="G1055" s="62"/>
      <c r="H1055" s="61">
        <v>1993</v>
      </c>
      <c r="I1055" s="60" t="s">
        <v>689</v>
      </c>
      <c r="J1055" s="60" t="s">
        <v>1924</v>
      </c>
      <c r="K1055" s="60">
        <v>400</v>
      </c>
      <c r="L1055" s="62"/>
      <c r="M1055" s="60">
        <v>1</v>
      </c>
      <c r="N1055" s="60">
        <v>1</v>
      </c>
      <c r="O1055" s="63" t="s">
        <v>681</v>
      </c>
      <c r="P1055" s="63" t="s">
        <v>1038</v>
      </c>
      <c r="Q1055" s="62"/>
      <c r="R1055" s="62"/>
      <c r="S1055" s="62"/>
      <c r="T1055" s="62"/>
      <c r="U1055" s="62"/>
      <c r="V1055" s="62"/>
      <c r="W1055" s="62"/>
      <c r="X1055" s="63" t="s">
        <v>1038</v>
      </c>
      <c r="Y1055" s="62"/>
      <c r="Z1055" s="62"/>
      <c r="AA1055" s="62"/>
      <c r="AB1055" s="60"/>
    </row>
    <row r="1056" spans="1:28" ht="15" customHeight="1" x14ac:dyDescent="0.25">
      <c r="A1056" s="58">
        <v>1046</v>
      </c>
      <c r="B1056" s="66" t="s">
        <v>5328</v>
      </c>
      <c r="C1056" s="67" t="s">
        <v>5329</v>
      </c>
      <c r="D1056" s="59" t="s">
        <v>5330</v>
      </c>
      <c r="E1056" s="66" t="s">
        <v>5328</v>
      </c>
      <c r="F1056" s="60" t="s">
        <v>5331</v>
      </c>
      <c r="G1056" s="62"/>
      <c r="H1056" s="61">
        <v>2005</v>
      </c>
      <c r="I1056" s="60" t="s">
        <v>689</v>
      </c>
      <c r="J1056" s="60" t="s">
        <v>1102</v>
      </c>
      <c r="K1056" s="60">
        <v>400</v>
      </c>
      <c r="L1056" s="62"/>
      <c r="M1056" s="60">
        <v>1</v>
      </c>
      <c r="N1056" s="60">
        <v>1</v>
      </c>
      <c r="O1056" s="63" t="s">
        <v>681</v>
      </c>
      <c r="P1056" s="63" t="s">
        <v>1038</v>
      </c>
      <c r="Q1056" s="62"/>
      <c r="R1056" s="62"/>
      <c r="S1056" s="62"/>
      <c r="T1056" s="62"/>
      <c r="U1056" s="62"/>
      <c r="V1056" s="62"/>
      <c r="W1056" s="62"/>
      <c r="X1056" s="63" t="s">
        <v>1038</v>
      </c>
      <c r="Y1056" s="62"/>
      <c r="Z1056" s="62"/>
      <c r="AA1056" s="62"/>
      <c r="AB1056" s="60"/>
    </row>
    <row r="1057" spans="1:28" ht="15" customHeight="1" x14ac:dyDescent="0.25">
      <c r="A1057" s="58">
        <v>1047</v>
      </c>
      <c r="B1057" s="66" t="s">
        <v>5332</v>
      </c>
      <c r="C1057" s="67" t="s">
        <v>5333</v>
      </c>
      <c r="D1057" s="59" t="s">
        <v>5334</v>
      </c>
      <c r="E1057" s="66" t="s">
        <v>5332</v>
      </c>
      <c r="F1057" s="60" t="s">
        <v>5335</v>
      </c>
      <c r="G1057" s="62"/>
      <c r="H1057" s="61">
        <v>2006</v>
      </c>
      <c r="I1057" s="60" t="s">
        <v>689</v>
      </c>
      <c r="J1057" s="60" t="s">
        <v>1283</v>
      </c>
      <c r="K1057" s="60">
        <v>400</v>
      </c>
      <c r="L1057" s="62"/>
      <c r="M1057" s="60">
        <v>1</v>
      </c>
      <c r="N1057" s="60">
        <v>1</v>
      </c>
      <c r="O1057" s="63" t="s">
        <v>681</v>
      </c>
      <c r="P1057" s="63" t="s">
        <v>1038</v>
      </c>
      <c r="Q1057" s="63" t="s">
        <v>5336</v>
      </c>
      <c r="R1057" s="62"/>
      <c r="S1057" s="62"/>
      <c r="T1057" s="62"/>
      <c r="U1057" s="62"/>
      <c r="V1057" s="62"/>
      <c r="W1057" s="62"/>
      <c r="X1057" s="63" t="s">
        <v>1038</v>
      </c>
      <c r="Y1057" s="62"/>
      <c r="Z1057" s="62"/>
      <c r="AA1057" s="62"/>
      <c r="AB1057" s="60"/>
    </row>
    <row r="1058" spans="1:28" ht="15" customHeight="1" x14ac:dyDescent="0.25">
      <c r="A1058" s="58">
        <v>1048</v>
      </c>
      <c r="B1058" s="66" t="s">
        <v>5337</v>
      </c>
      <c r="C1058" s="67" t="s">
        <v>5338</v>
      </c>
      <c r="D1058" s="59" t="s">
        <v>5339</v>
      </c>
      <c r="E1058" s="66" t="s">
        <v>5337</v>
      </c>
      <c r="F1058" s="60" t="s">
        <v>5340</v>
      </c>
      <c r="G1058" s="62"/>
      <c r="H1058" s="61">
        <v>2010</v>
      </c>
      <c r="I1058" s="60" t="s">
        <v>689</v>
      </c>
      <c r="J1058" s="60" t="s">
        <v>1102</v>
      </c>
      <c r="K1058" s="60">
        <v>400</v>
      </c>
      <c r="L1058" s="62"/>
      <c r="M1058" s="60">
        <v>1</v>
      </c>
      <c r="N1058" s="60">
        <v>1</v>
      </c>
      <c r="O1058" s="63" t="s">
        <v>681</v>
      </c>
      <c r="P1058" s="63" t="s">
        <v>2546</v>
      </c>
      <c r="Q1058" s="62"/>
      <c r="R1058" s="62"/>
      <c r="S1058" s="62"/>
      <c r="T1058" s="62"/>
      <c r="U1058" s="62"/>
      <c r="V1058" s="62"/>
      <c r="W1058" s="62"/>
      <c r="X1058" s="62"/>
      <c r="Y1058" s="62"/>
      <c r="Z1058" s="62"/>
      <c r="AA1058" s="62"/>
      <c r="AB1058" s="63" t="s">
        <v>2547</v>
      </c>
    </row>
    <row r="1059" spans="1:28" ht="15" customHeight="1" x14ac:dyDescent="0.25">
      <c r="A1059" s="58">
        <v>1049</v>
      </c>
      <c r="B1059" s="66" t="s">
        <v>5341</v>
      </c>
      <c r="C1059" s="67" t="s">
        <v>5342</v>
      </c>
      <c r="D1059" s="59" t="s">
        <v>5343</v>
      </c>
      <c r="E1059" s="66" t="s">
        <v>5341</v>
      </c>
      <c r="F1059" s="60" t="s">
        <v>5344</v>
      </c>
      <c r="G1059" s="62"/>
      <c r="H1059" s="61">
        <v>1999</v>
      </c>
      <c r="I1059" s="60" t="s">
        <v>689</v>
      </c>
      <c r="J1059" s="60" t="s">
        <v>699</v>
      </c>
      <c r="K1059" s="60">
        <v>75</v>
      </c>
      <c r="L1059" s="62"/>
      <c r="M1059" s="60">
        <v>1</v>
      </c>
      <c r="N1059" s="60">
        <v>1</v>
      </c>
      <c r="O1059" s="63" t="s">
        <v>681</v>
      </c>
      <c r="P1059" s="63" t="s">
        <v>3412</v>
      </c>
      <c r="Q1059" s="62"/>
      <c r="R1059" s="62"/>
      <c r="S1059" s="62"/>
      <c r="T1059" s="62"/>
      <c r="U1059" s="62"/>
      <c r="V1059" s="62"/>
      <c r="W1059" s="62"/>
      <c r="X1059" s="63" t="s">
        <v>3412</v>
      </c>
      <c r="Y1059" s="62"/>
      <c r="Z1059" s="62"/>
      <c r="AA1059" s="62"/>
      <c r="AB1059" s="60"/>
    </row>
    <row r="1060" spans="1:28" ht="15" customHeight="1" x14ac:dyDescent="0.25">
      <c r="A1060" s="58">
        <v>1050</v>
      </c>
      <c r="B1060" s="66" t="s">
        <v>5345</v>
      </c>
      <c r="C1060" s="67" t="s">
        <v>5346</v>
      </c>
      <c r="D1060" s="59" t="s">
        <v>5347</v>
      </c>
      <c r="E1060" s="66" t="s">
        <v>5345</v>
      </c>
      <c r="F1060" s="60" t="s">
        <v>5348</v>
      </c>
      <c r="G1060" s="62"/>
      <c r="H1060" s="61">
        <v>2009</v>
      </c>
      <c r="I1060" s="60" t="s">
        <v>689</v>
      </c>
      <c r="J1060" s="60" t="s">
        <v>687</v>
      </c>
      <c r="K1060" s="60">
        <v>75</v>
      </c>
      <c r="L1060" s="62"/>
      <c r="M1060" s="60">
        <v>1</v>
      </c>
      <c r="N1060" s="60">
        <v>1</v>
      </c>
      <c r="O1060" s="63" t="s">
        <v>681</v>
      </c>
      <c r="P1060" s="63" t="s">
        <v>1594</v>
      </c>
      <c r="Q1060" s="62"/>
      <c r="R1060" s="62"/>
      <c r="S1060" s="62"/>
      <c r="T1060" s="62"/>
      <c r="U1060" s="62"/>
      <c r="V1060" s="62"/>
      <c r="W1060" s="62"/>
      <c r="X1060" s="63" t="s">
        <v>1594</v>
      </c>
      <c r="Y1060" s="62"/>
      <c r="Z1060" s="62"/>
      <c r="AA1060" s="62"/>
      <c r="AB1060" s="60"/>
    </row>
    <row r="1061" spans="1:28" ht="15" customHeight="1" x14ac:dyDescent="0.25">
      <c r="A1061" s="58">
        <v>1051</v>
      </c>
      <c r="B1061" s="66" t="s">
        <v>5349</v>
      </c>
      <c r="C1061" s="67" t="s">
        <v>5350</v>
      </c>
      <c r="D1061" s="59" t="s">
        <v>5351</v>
      </c>
      <c r="E1061" s="66" t="s">
        <v>5349</v>
      </c>
      <c r="F1061" s="60" t="s">
        <v>5352</v>
      </c>
      <c r="G1061" s="62"/>
      <c r="H1061" s="61">
        <v>2007</v>
      </c>
      <c r="I1061" s="60" t="s">
        <v>689</v>
      </c>
      <c r="J1061" s="60" t="s">
        <v>1283</v>
      </c>
      <c r="K1061" s="60">
        <v>75</v>
      </c>
      <c r="L1061" s="62"/>
      <c r="M1061" s="60">
        <v>1</v>
      </c>
      <c r="N1061" s="60">
        <v>1</v>
      </c>
      <c r="O1061" s="63" t="s">
        <v>681</v>
      </c>
      <c r="P1061" s="63" t="s">
        <v>700</v>
      </c>
      <c r="Q1061" s="63" t="s">
        <v>5353</v>
      </c>
      <c r="R1061" s="62"/>
      <c r="S1061" s="62"/>
      <c r="T1061" s="62"/>
      <c r="U1061" s="62"/>
      <c r="V1061" s="62"/>
      <c r="W1061" s="62"/>
      <c r="X1061" s="63" t="s">
        <v>700</v>
      </c>
      <c r="Y1061" s="62"/>
      <c r="Z1061" s="62"/>
      <c r="AA1061" s="62"/>
      <c r="AB1061" s="60"/>
    </row>
    <row r="1062" spans="1:28" ht="15" customHeight="1" x14ac:dyDescent="0.25">
      <c r="A1062" s="58">
        <v>1052</v>
      </c>
      <c r="B1062" s="66" t="s">
        <v>5354</v>
      </c>
      <c r="C1062" s="67" t="s">
        <v>5355</v>
      </c>
      <c r="D1062" s="59" t="s">
        <v>5356</v>
      </c>
      <c r="E1062" s="66" t="s">
        <v>5354</v>
      </c>
      <c r="F1062" s="60" t="s">
        <v>5357</v>
      </c>
      <c r="G1062" s="62"/>
      <c r="H1062" s="61">
        <v>2008</v>
      </c>
      <c r="I1062" s="60" t="s">
        <v>689</v>
      </c>
      <c r="J1062" s="60" t="s">
        <v>1283</v>
      </c>
      <c r="K1062" s="60">
        <v>75</v>
      </c>
      <c r="L1062" s="62"/>
      <c r="M1062" s="60">
        <v>1</v>
      </c>
      <c r="N1062" s="60">
        <v>1</v>
      </c>
      <c r="O1062" s="63" t="s">
        <v>681</v>
      </c>
      <c r="P1062" s="63" t="s">
        <v>3853</v>
      </c>
      <c r="Q1062" s="62"/>
      <c r="R1062" s="62"/>
      <c r="S1062" s="62"/>
      <c r="T1062" s="62"/>
      <c r="U1062" s="62"/>
      <c r="V1062" s="62"/>
      <c r="W1062" s="62"/>
      <c r="X1062" s="62"/>
      <c r="Y1062" s="62"/>
      <c r="Z1062" s="62"/>
      <c r="AA1062" s="62"/>
      <c r="AB1062" s="63" t="s">
        <v>3854</v>
      </c>
    </row>
    <row r="1063" spans="1:28" ht="15" customHeight="1" x14ac:dyDescent="0.25">
      <c r="A1063" s="58">
        <v>1053</v>
      </c>
      <c r="B1063" s="66" t="s">
        <v>5358</v>
      </c>
      <c r="C1063" s="67" t="s">
        <v>5359</v>
      </c>
      <c r="D1063" s="59" t="s">
        <v>5360</v>
      </c>
      <c r="E1063" s="66" t="s">
        <v>5358</v>
      </c>
      <c r="F1063" s="60" t="s">
        <v>5361</v>
      </c>
      <c r="G1063" s="62"/>
      <c r="H1063" s="61">
        <v>2016</v>
      </c>
      <c r="I1063" s="62"/>
      <c r="J1063" s="60" t="s">
        <v>1411</v>
      </c>
      <c r="K1063" s="60">
        <v>75</v>
      </c>
      <c r="L1063" s="62"/>
      <c r="M1063" s="60">
        <v>1</v>
      </c>
      <c r="N1063" s="60">
        <v>1</v>
      </c>
      <c r="O1063" s="63" t="s">
        <v>681</v>
      </c>
      <c r="P1063" s="63" t="s">
        <v>1276</v>
      </c>
      <c r="Q1063" s="63" t="s">
        <v>5362</v>
      </c>
      <c r="R1063" s="62"/>
      <c r="S1063" s="62"/>
      <c r="T1063" s="62"/>
      <c r="U1063" s="62"/>
      <c r="V1063" s="62"/>
      <c r="W1063" s="62"/>
      <c r="X1063" s="63" t="s">
        <v>1276</v>
      </c>
      <c r="Y1063" s="62"/>
      <c r="Z1063" s="62"/>
      <c r="AA1063" s="62"/>
      <c r="AB1063" s="60"/>
    </row>
    <row r="1064" spans="1:28" ht="15" customHeight="1" x14ac:dyDescent="0.25">
      <c r="A1064" s="58">
        <v>1054</v>
      </c>
      <c r="B1064" s="66" t="s">
        <v>5363</v>
      </c>
      <c r="C1064" s="67" t="s">
        <v>5364</v>
      </c>
      <c r="D1064" s="59" t="s">
        <v>5365</v>
      </c>
      <c r="E1064" s="66" t="s">
        <v>5363</v>
      </c>
      <c r="F1064" s="60" t="s">
        <v>5366</v>
      </c>
      <c r="G1064" s="62"/>
      <c r="H1064" s="61">
        <v>2008</v>
      </c>
      <c r="I1064" s="60" t="s">
        <v>689</v>
      </c>
      <c r="J1064" s="60" t="s">
        <v>680</v>
      </c>
      <c r="K1064" s="60">
        <v>50</v>
      </c>
      <c r="L1064" s="62"/>
      <c r="M1064" s="60">
        <v>1</v>
      </c>
      <c r="N1064" s="60">
        <v>1</v>
      </c>
      <c r="O1064" s="63" t="s">
        <v>681</v>
      </c>
      <c r="P1064" s="63" t="s">
        <v>2820</v>
      </c>
      <c r="Q1064" s="62"/>
      <c r="R1064" s="62"/>
      <c r="S1064" s="62"/>
      <c r="T1064" s="62"/>
      <c r="U1064" s="62"/>
      <c r="V1064" s="62"/>
      <c r="W1064" s="62"/>
      <c r="X1064" s="62"/>
      <c r="Y1064" s="62"/>
      <c r="Z1064" s="62"/>
      <c r="AA1064" s="62"/>
      <c r="AB1064" s="63" t="s">
        <v>5367</v>
      </c>
    </row>
    <row r="1065" spans="1:28" ht="15" customHeight="1" x14ac:dyDescent="0.25">
      <c r="A1065" s="58">
        <v>1055</v>
      </c>
      <c r="B1065" s="66" t="s">
        <v>5368</v>
      </c>
      <c r="C1065" s="67" t="s">
        <v>5369</v>
      </c>
      <c r="D1065" s="59" t="s">
        <v>5370</v>
      </c>
      <c r="E1065" s="66" t="s">
        <v>5368</v>
      </c>
      <c r="F1065" s="60" t="s">
        <v>5371</v>
      </c>
      <c r="G1065" s="62"/>
      <c r="H1065" s="61">
        <v>2015</v>
      </c>
      <c r="I1065" s="60" t="s">
        <v>689</v>
      </c>
      <c r="J1065" s="60" t="s">
        <v>2302</v>
      </c>
      <c r="K1065" s="60">
        <v>250</v>
      </c>
      <c r="L1065" s="62"/>
      <c r="M1065" s="60">
        <v>1</v>
      </c>
      <c r="N1065" s="60">
        <v>1</v>
      </c>
      <c r="O1065" s="63" t="s">
        <v>681</v>
      </c>
      <c r="P1065" s="63" t="s">
        <v>5372</v>
      </c>
      <c r="Q1065" s="63" t="s">
        <v>5373</v>
      </c>
      <c r="R1065" s="62"/>
      <c r="S1065" s="62"/>
      <c r="T1065" s="62"/>
      <c r="U1065" s="62"/>
      <c r="V1065" s="62"/>
      <c r="W1065" s="62"/>
      <c r="X1065" s="63" t="s">
        <v>5372</v>
      </c>
      <c r="Y1065" s="62"/>
      <c r="Z1065" s="62"/>
      <c r="AA1065" s="62"/>
      <c r="AB1065" s="60"/>
    </row>
    <row r="1066" spans="1:28" ht="15" customHeight="1" x14ac:dyDescent="0.25">
      <c r="A1066" s="58">
        <v>1056</v>
      </c>
      <c r="B1066" s="66" t="s">
        <v>5374</v>
      </c>
      <c r="C1066" s="67" t="s">
        <v>5375</v>
      </c>
      <c r="D1066" s="59" t="s">
        <v>5376</v>
      </c>
      <c r="E1066" s="66" t="s">
        <v>5374</v>
      </c>
      <c r="F1066" s="60" t="s">
        <v>5377</v>
      </c>
      <c r="G1066" s="62"/>
      <c r="H1066" s="61">
        <v>1972</v>
      </c>
      <c r="I1066" s="60" t="s">
        <v>1488</v>
      </c>
      <c r="J1066" s="60" t="s">
        <v>1245</v>
      </c>
      <c r="K1066" s="60">
        <v>500</v>
      </c>
      <c r="L1066" s="62"/>
      <c r="M1066" s="60">
        <v>1</v>
      </c>
      <c r="N1066" s="60">
        <v>1</v>
      </c>
      <c r="O1066" s="63" t="s">
        <v>681</v>
      </c>
      <c r="P1066" s="63" t="s">
        <v>1069</v>
      </c>
      <c r="Q1066" s="62"/>
      <c r="R1066" s="62"/>
      <c r="S1066" s="62"/>
      <c r="T1066" s="62"/>
      <c r="U1066" s="62"/>
      <c r="V1066" s="62"/>
      <c r="W1066" s="62"/>
      <c r="X1066" s="63" t="s">
        <v>1069</v>
      </c>
      <c r="Y1066" s="62"/>
      <c r="Z1066" s="62"/>
      <c r="AA1066" s="62"/>
      <c r="AB1066" s="60"/>
    </row>
    <row r="1067" spans="1:28" ht="15" customHeight="1" x14ac:dyDescent="0.25">
      <c r="A1067" s="58">
        <v>1057</v>
      </c>
      <c r="B1067" s="66" t="s">
        <v>5378</v>
      </c>
      <c r="C1067" s="67" t="s">
        <v>5379</v>
      </c>
      <c r="D1067" s="59" t="s">
        <v>5380</v>
      </c>
      <c r="E1067" s="66" t="s">
        <v>5378</v>
      </c>
      <c r="F1067" s="60" t="s">
        <v>5381</v>
      </c>
      <c r="G1067" s="62"/>
      <c r="H1067" s="61">
        <v>2005</v>
      </c>
      <c r="I1067" s="60" t="s">
        <v>1296</v>
      </c>
      <c r="J1067" s="60" t="s">
        <v>684</v>
      </c>
      <c r="K1067" s="60">
        <v>75</v>
      </c>
      <c r="L1067" s="62"/>
      <c r="M1067" s="60">
        <v>1</v>
      </c>
      <c r="N1067" s="60">
        <v>1</v>
      </c>
      <c r="O1067" s="63" t="s">
        <v>681</v>
      </c>
      <c r="P1067" s="63" t="s">
        <v>700</v>
      </c>
      <c r="Q1067" s="62"/>
      <c r="R1067" s="62"/>
      <c r="S1067" s="62"/>
      <c r="T1067" s="62"/>
      <c r="U1067" s="62"/>
      <c r="V1067" s="62"/>
      <c r="W1067" s="62"/>
      <c r="X1067" s="63" t="s">
        <v>700</v>
      </c>
      <c r="Y1067" s="62"/>
      <c r="Z1067" s="62"/>
      <c r="AA1067" s="62"/>
      <c r="AB1067" s="60"/>
    </row>
    <row r="1068" spans="1:28" ht="15" customHeight="1" x14ac:dyDescent="0.25">
      <c r="A1068" s="58">
        <v>1058</v>
      </c>
      <c r="B1068" s="66" t="s">
        <v>5382</v>
      </c>
      <c r="C1068" s="67" t="s">
        <v>5383</v>
      </c>
      <c r="D1068" s="59" t="s">
        <v>5384</v>
      </c>
      <c r="E1068" s="66" t="s">
        <v>5382</v>
      </c>
      <c r="F1068" s="60" t="s">
        <v>5385</v>
      </c>
      <c r="G1068" s="62"/>
      <c r="H1068" s="61">
        <v>2001</v>
      </c>
      <c r="I1068" s="60" t="s">
        <v>689</v>
      </c>
      <c r="J1068" s="60" t="s">
        <v>1260</v>
      </c>
      <c r="K1068" s="60">
        <v>100</v>
      </c>
      <c r="L1068" s="62"/>
      <c r="M1068" s="60">
        <v>1</v>
      </c>
      <c r="N1068" s="60">
        <v>1</v>
      </c>
      <c r="O1068" s="63" t="s">
        <v>681</v>
      </c>
      <c r="P1068" s="63" t="s">
        <v>912</v>
      </c>
      <c r="Q1068" s="62"/>
      <c r="R1068" s="62"/>
      <c r="S1068" s="62"/>
      <c r="T1068" s="62"/>
      <c r="U1068" s="62"/>
      <c r="V1068" s="62"/>
      <c r="W1068" s="62"/>
      <c r="X1068" s="63" t="s">
        <v>2121</v>
      </c>
      <c r="Y1068" s="63" t="s">
        <v>2122</v>
      </c>
      <c r="Z1068" s="62"/>
      <c r="AA1068" s="62"/>
      <c r="AB1068" s="60"/>
    </row>
    <row r="1069" spans="1:28" ht="15" customHeight="1" x14ac:dyDescent="0.25">
      <c r="A1069" s="58">
        <v>1059</v>
      </c>
      <c r="B1069" s="66" t="s">
        <v>5386</v>
      </c>
      <c r="C1069" s="67" t="s">
        <v>5387</v>
      </c>
      <c r="D1069" s="59" t="s">
        <v>5388</v>
      </c>
      <c r="E1069" s="66" t="s">
        <v>5386</v>
      </c>
      <c r="F1069" s="60" t="s">
        <v>5389</v>
      </c>
      <c r="G1069" s="62"/>
      <c r="H1069" s="61">
        <v>2004</v>
      </c>
      <c r="I1069" s="60" t="s">
        <v>689</v>
      </c>
      <c r="J1069" s="60" t="s">
        <v>1102</v>
      </c>
      <c r="K1069" s="60">
        <v>100</v>
      </c>
      <c r="L1069" s="62"/>
      <c r="M1069" s="60">
        <v>1</v>
      </c>
      <c r="N1069" s="60">
        <v>1</v>
      </c>
      <c r="O1069" s="63" t="s">
        <v>681</v>
      </c>
      <c r="P1069" s="63" t="s">
        <v>912</v>
      </c>
      <c r="Q1069" s="62"/>
      <c r="R1069" s="62"/>
      <c r="S1069" s="62"/>
      <c r="T1069" s="62"/>
      <c r="U1069" s="62"/>
      <c r="V1069" s="62"/>
      <c r="W1069" s="62"/>
      <c r="X1069" s="63" t="s">
        <v>3978</v>
      </c>
      <c r="Y1069" s="63" t="s">
        <v>4112</v>
      </c>
      <c r="Z1069" s="62"/>
      <c r="AA1069" s="62"/>
      <c r="AB1069" s="60"/>
    </row>
    <row r="1070" spans="1:28" ht="15" customHeight="1" x14ac:dyDescent="0.25">
      <c r="A1070" s="58">
        <v>1060</v>
      </c>
      <c r="B1070" s="66" t="s">
        <v>5390</v>
      </c>
      <c r="C1070" s="67" t="s">
        <v>5391</v>
      </c>
      <c r="D1070" s="59" t="s">
        <v>5392</v>
      </c>
      <c r="E1070" s="66" t="s">
        <v>5390</v>
      </c>
      <c r="F1070" s="60" t="s">
        <v>5393</v>
      </c>
      <c r="G1070" s="62"/>
      <c r="H1070" s="61">
        <v>2011</v>
      </c>
      <c r="I1070" s="60" t="s">
        <v>689</v>
      </c>
      <c r="J1070" s="60" t="s">
        <v>1283</v>
      </c>
      <c r="K1070" s="60">
        <v>160</v>
      </c>
      <c r="L1070" s="62"/>
      <c r="M1070" s="60">
        <v>1</v>
      </c>
      <c r="N1070" s="60">
        <v>1</v>
      </c>
      <c r="O1070" s="63" t="s">
        <v>681</v>
      </c>
      <c r="P1070" s="63" t="s">
        <v>1476</v>
      </c>
      <c r="Q1070" s="63" t="s">
        <v>1477</v>
      </c>
      <c r="R1070" s="62"/>
      <c r="S1070" s="62"/>
      <c r="T1070" s="62"/>
      <c r="U1070" s="62"/>
      <c r="V1070" s="62"/>
      <c r="W1070" s="62"/>
      <c r="X1070" s="62"/>
      <c r="Y1070" s="63" t="s">
        <v>1476</v>
      </c>
      <c r="Z1070" s="62"/>
      <c r="AA1070" s="62"/>
      <c r="AB1070" s="60"/>
    </row>
    <row r="1071" spans="1:28" ht="15" customHeight="1" x14ac:dyDescent="0.25">
      <c r="A1071" s="58">
        <v>1061</v>
      </c>
      <c r="B1071" s="66" t="s">
        <v>5394</v>
      </c>
      <c r="C1071" s="67" t="s">
        <v>5395</v>
      </c>
      <c r="D1071" s="59" t="s">
        <v>5396</v>
      </c>
      <c r="E1071" s="66" t="s">
        <v>5394</v>
      </c>
      <c r="F1071" s="60" t="s">
        <v>5397</v>
      </c>
      <c r="G1071" s="62"/>
      <c r="H1071" s="61">
        <v>2004</v>
      </c>
      <c r="I1071" s="60" t="s">
        <v>689</v>
      </c>
      <c r="J1071" s="60" t="s">
        <v>699</v>
      </c>
      <c r="K1071" s="60">
        <v>750</v>
      </c>
      <c r="L1071" s="62"/>
      <c r="M1071" s="60">
        <v>1</v>
      </c>
      <c r="N1071" s="60">
        <v>1</v>
      </c>
      <c r="O1071" s="63" t="s">
        <v>681</v>
      </c>
      <c r="P1071" s="63" t="s">
        <v>5398</v>
      </c>
      <c r="Q1071" s="62"/>
      <c r="R1071" s="62"/>
      <c r="S1071" s="62"/>
      <c r="T1071" s="62"/>
      <c r="U1071" s="62"/>
      <c r="V1071" s="62"/>
      <c r="W1071" s="62"/>
      <c r="X1071" s="62"/>
      <c r="Y1071" s="63" t="s">
        <v>5398</v>
      </c>
      <c r="Z1071" s="62"/>
      <c r="AA1071" s="62"/>
      <c r="AB1071" s="60"/>
    </row>
    <row r="1072" spans="1:28" ht="15" customHeight="1" x14ac:dyDescent="0.25">
      <c r="A1072" s="58">
        <v>1062</v>
      </c>
      <c r="B1072" s="66" t="s">
        <v>95</v>
      </c>
      <c r="C1072" s="67" t="s">
        <v>5399</v>
      </c>
      <c r="D1072" s="59" t="s">
        <v>5400</v>
      </c>
      <c r="E1072" s="66" t="s">
        <v>95</v>
      </c>
      <c r="F1072" s="60" t="s">
        <v>5401</v>
      </c>
      <c r="G1072" s="62"/>
      <c r="H1072" s="61">
        <v>2015</v>
      </c>
      <c r="I1072" s="60" t="s">
        <v>689</v>
      </c>
      <c r="J1072" s="60" t="s">
        <v>680</v>
      </c>
      <c r="K1072" s="60">
        <v>50</v>
      </c>
      <c r="L1072" s="62"/>
      <c r="M1072" s="60">
        <v>1</v>
      </c>
      <c r="N1072" s="60">
        <v>1</v>
      </c>
      <c r="O1072" s="63" t="s">
        <v>681</v>
      </c>
      <c r="P1072" s="63" t="s">
        <v>1372</v>
      </c>
      <c r="Q1072" s="63" t="s">
        <v>5402</v>
      </c>
      <c r="R1072" s="62"/>
      <c r="S1072" s="62"/>
      <c r="T1072" s="62"/>
      <c r="U1072" s="62"/>
      <c r="V1072" s="62"/>
      <c r="W1072" s="62"/>
      <c r="X1072" s="63" t="s">
        <v>1372</v>
      </c>
      <c r="Y1072" s="62"/>
      <c r="Z1072" s="62"/>
      <c r="AA1072" s="62"/>
      <c r="AB1072" s="60"/>
    </row>
    <row r="1073" spans="1:28" ht="15" customHeight="1" x14ac:dyDescent="0.25">
      <c r="A1073" s="58">
        <v>1063</v>
      </c>
      <c r="B1073" s="66" t="s">
        <v>5403</v>
      </c>
      <c r="C1073" s="67" t="s">
        <v>5404</v>
      </c>
      <c r="D1073" s="59" t="s">
        <v>5405</v>
      </c>
      <c r="E1073" s="66" t="s">
        <v>5403</v>
      </c>
      <c r="F1073" s="60" t="s">
        <v>5406</v>
      </c>
      <c r="G1073" s="62"/>
      <c r="H1073" s="61">
        <v>1999</v>
      </c>
      <c r="I1073" s="60" t="s">
        <v>689</v>
      </c>
      <c r="J1073" s="60" t="s">
        <v>1260</v>
      </c>
      <c r="K1073" s="60">
        <v>750</v>
      </c>
      <c r="L1073" s="62"/>
      <c r="M1073" s="60">
        <v>1</v>
      </c>
      <c r="N1073" s="60">
        <v>1</v>
      </c>
      <c r="O1073" s="63" t="s">
        <v>681</v>
      </c>
      <c r="P1073" s="63" t="s">
        <v>1093</v>
      </c>
      <c r="Q1073" s="62"/>
      <c r="R1073" s="62"/>
      <c r="S1073" s="62"/>
      <c r="T1073" s="62"/>
      <c r="U1073" s="62"/>
      <c r="V1073" s="62"/>
      <c r="W1073" s="62"/>
      <c r="X1073" s="63" t="s">
        <v>1093</v>
      </c>
      <c r="Y1073" s="62"/>
      <c r="Z1073" s="62"/>
      <c r="AA1073" s="62"/>
      <c r="AB1073" s="60"/>
    </row>
    <row r="1074" spans="1:28" ht="15" customHeight="1" x14ac:dyDescent="0.25">
      <c r="A1074" s="58">
        <v>1064</v>
      </c>
      <c r="B1074" s="66" t="s">
        <v>5407</v>
      </c>
      <c r="C1074" s="67" t="s">
        <v>5408</v>
      </c>
      <c r="D1074" s="59" t="s">
        <v>5409</v>
      </c>
      <c r="E1074" s="66" t="s">
        <v>5407</v>
      </c>
      <c r="F1074" s="60" t="s">
        <v>5410</v>
      </c>
      <c r="G1074" s="62"/>
      <c r="H1074" s="61">
        <v>2006</v>
      </c>
      <c r="I1074" s="60" t="s">
        <v>689</v>
      </c>
      <c r="J1074" s="60" t="s">
        <v>699</v>
      </c>
      <c r="K1074" s="60">
        <v>250</v>
      </c>
      <c r="L1074" s="62"/>
      <c r="M1074" s="60">
        <v>1</v>
      </c>
      <c r="N1074" s="60">
        <v>1</v>
      </c>
      <c r="O1074" s="63" t="s">
        <v>681</v>
      </c>
      <c r="P1074" s="63" t="s">
        <v>980</v>
      </c>
      <c r="Q1074" s="63" t="s">
        <v>5411</v>
      </c>
      <c r="R1074" s="62"/>
      <c r="S1074" s="62"/>
      <c r="T1074" s="62"/>
      <c r="U1074" s="62"/>
      <c r="V1074" s="62"/>
      <c r="W1074" s="62"/>
      <c r="X1074" s="63" t="s">
        <v>980</v>
      </c>
      <c r="Y1074" s="62"/>
      <c r="Z1074" s="62"/>
      <c r="AA1074" s="62"/>
      <c r="AB1074" s="60"/>
    </row>
    <row r="1075" spans="1:28" ht="15" customHeight="1" x14ac:dyDescent="0.25">
      <c r="A1075" s="58">
        <v>1065</v>
      </c>
      <c r="B1075" s="66" t="s">
        <v>5412</v>
      </c>
      <c r="C1075" s="67" t="s">
        <v>5413</v>
      </c>
      <c r="D1075" s="59" t="s">
        <v>5414</v>
      </c>
      <c r="E1075" s="66" t="s">
        <v>5412</v>
      </c>
      <c r="F1075" s="60" t="s">
        <v>5415</v>
      </c>
      <c r="G1075" s="62"/>
      <c r="H1075" s="61">
        <v>2006</v>
      </c>
      <c r="I1075" s="60" t="s">
        <v>689</v>
      </c>
      <c r="J1075" s="60" t="s">
        <v>684</v>
      </c>
      <c r="K1075" s="60">
        <v>160</v>
      </c>
      <c r="L1075" s="62"/>
      <c r="M1075" s="60">
        <v>1</v>
      </c>
      <c r="N1075" s="60">
        <v>1</v>
      </c>
      <c r="O1075" s="63" t="s">
        <v>681</v>
      </c>
      <c r="P1075" s="63" t="s">
        <v>1228</v>
      </c>
      <c r="Q1075" s="63" t="s">
        <v>5416</v>
      </c>
      <c r="R1075" s="62"/>
      <c r="S1075" s="62"/>
      <c r="T1075" s="62"/>
      <c r="U1075" s="62"/>
      <c r="V1075" s="62"/>
      <c r="W1075" s="62"/>
      <c r="X1075" s="63" t="s">
        <v>1228</v>
      </c>
      <c r="Y1075" s="62"/>
      <c r="Z1075" s="62"/>
      <c r="AA1075" s="62"/>
      <c r="AB1075" s="60"/>
    </row>
    <row r="1076" spans="1:28" ht="15" customHeight="1" x14ac:dyDescent="0.25">
      <c r="A1076" s="58">
        <v>1066</v>
      </c>
      <c r="B1076" s="66" t="s">
        <v>5417</v>
      </c>
      <c r="C1076" s="67" t="s">
        <v>5418</v>
      </c>
      <c r="D1076" s="59" t="s">
        <v>5419</v>
      </c>
      <c r="E1076" s="66" t="s">
        <v>5417</v>
      </c>
      <c r="F1076" s="60" t="s">
        <v>5420</v>
      </c>
      <c r="G1076" s="62"/>
      <c r="H1076" s="61">
        <v>2004</v>
      </c>
      <c r="I1076" s="60" t="s">
        <v>689</v>
      </c>
      <c r="J1076" s="60" t="s">
        <v>1260</v>
      </c>
      <c r="K1076" s="60">
        <v>50</v>
      </c>
      <c r="L1076" s="62"/>
      <c r="M1076" s="60">
        <v>1</v>
      </c>
      <c r="N1076" s="60">
        <v>1</v>
      </c>
      <c r="O1076" s="63" t="s">
        <v>681</v>
      </c>
      <c r="P1076" s="63" t="s">
        <v>788</v>
      </c>
      <c r="Q1076" s="62"/>
      <c r="R1076" s="62"/>
      <c r="S1076" s="62"/>
      <c r="T1076" s="62"/>
      <c r="U1076" s="62"/>
      <c r="V1076" s="62"/>
      <c r="W1076" s="62"/>
      <c r="X1076" s="63" t="s">
        <v>788</v>
      </c>
      <c r="Y1076" s="62"/>
      <c r="Z1076" s="62"/>
      <c r="AA1076" s="62"/>
      <c r="AB1076" s="60"/>
    </row>
    <row r="1077" spans="1:28" ht="15" customHeight="1" x14ac:dyDescent="0.25">
      <c r="A1077" s="58">
        <v>1067</v>
      </c>
      <c r="B1077" s="66" t="s">
        <v>5421</v>
      </c>
      <c r="C1077" s="67" t="s">
        <v>5422</v>
      </c>
      <c r="D1077" s="59" t="s">
        <v>5423</v>
      </c>
      <c r="E1077" s="66" t="s">
        <v>5421</v>
      </c>
      <c r="F1077" s="60" t="s">
        <v>5424</v>
      </c>
      <c r="G1077" s="62"/>
      <c r="H1077" s="61">
        <v>2004</v>
      </c>
      <c r="I1077" s="60" t="s">
        <v>689</v>
      </c>
      <c r="J1077" s="60" t="s">
        <v>684</v>
      </c>
      <c r="K1077" s="60">
        <v>50</v>
      </c>
      <c r="L1077" s="62"/>
      <c r="M1077" s="60">
        <v>1</v>
      </c>
      <c r="N1077" s="60">
        <v>1</v>
      </c>
      <c r="O1077" s="63" t="s">
        <v>681</v>
      </c>
      <c r="P1077" s="63" t="s">
        <v>788</v>
      </c>
      <c r="Q1077" s="62"/>
      <c r="R1077" s="62"/>
      <c r="S1077" s="62"/>
      <c r="T1077" s="62"/>
      <c r="U1077" s="62"/>
      <c r="V1077" s="62"/>
      <c r="W1077" s="62"/>
      <c r="X1077" s="63" t="s">
        <v>788</v>
      </c>
      <c r="Y1077" s="62"/>
      <c r="Z1077" s="62"/>
      <c r="AA1077" s="62"/>
      <c r="AB1077" s="60"/>
    </row>
    <row r="1078" spans="1:28" ht="15" customHeight="1" x14ac:dyDescent="0.25">
      <c r="A1078" s="58">
        <v>1068</v>
      </c>
      <c r="B1078" s="66" t="s">
        <v>5425</v>
      </c>
      <c r="C1078" s="67" t="s">
        <v>5426</v>
      </c>
      <c r="D1078" s="59" t="s">
        <v>5427</v>
      </c>
      <c r="E1078" s="66" t="s">
        <v>5425</v>
      </c>
      <c r="F1078" s="60" t="s">
        <v>5428</v>
      </c>
      <c r="G1078" s="62"/>
      <c r="H1078" s="61">
        <v>1977</v>
      </c>
      <c r="I1078" s="60" t="s">
        <v>1303</v>
      </c>
      <c r="J1078" s="60" t="s">
        <v>688</v>
      </c>
      <c r="K1078" s="60">
        <v>50</v>
      </c>
      <c r="L1078" s="62"/>
      <c r="M1078" s="60">
        <v>1</v>
      </c>
      <c r="N1078" s="60">
        <v>1</v>
      </c>
      <c r="O1078" s="63" t="s">
        <v>681</v>
      </c>
      <c r="P1078" s="63" t="s">
        <v>788</v>
      </c>
      <c r="Q1078" s="62"/>
      <c r="R1078" s="62"/>
      <c r="S1078" s="62"/>
      <c r="T1078" s="62"/>
      <c r="U1078" s="62"/>
      <c r="V1078" s="62"/>
      <c r="W1078" s="62"/>
      <c r="X1078" s="63" t="s">
        <v>788</v>
      </c>
      <c r="Y1078" s="62"/>
      <c r="Z1078" s="62"/>
      <c r="AA1078" s="62"/>
      <c r="AB1078" s="60"/>
    </row>
    <row r="1079" spans="1:28" ht="15" customHeight="1" x14ac:dyDescent="0.25">
      <c r="A1079" s="58">
        <v>1069</v>
      </c>
      <c r="B1079" s="66" t="s">
        <v>5429</v>
      </c>
      <c r="C1079" s="67" t="s">
        <v>5430</v>
      </c>
      <c r="D1079" s="59" t="s">
        <v>5431</v>
      </c>
      <c r="E1079" s="66" t="s">
        <v>5429</v>
      </c>
      <c r="F1079" s="60" t="s">
        <v>5432</v>
      </c>
      <c r="G1079" s="62"/>
      <c r="H1079" s="61">
        <v>2001</v>
      </c>
      <c r="I1079" s="60" t="s">
        <v>1296</v>
      </c>
      <c r="J1079" s="60" t="s">
        <v>1260</v>
      </c>
      <c r="K1079" s="60">
        <v>400</v>
      </c>
      <c r="L1079" s="62"/>
      <c r="M1079" s="60">
        <v>1</v>
      </c>
      <c r="N1079" s="60">
        <v>1</v>
      </c>
      <c r="O1079" s="63" t="s">
        <v>681</v>
      </c>
      <c r="P1079" s="63" t="s">
        <v>1038</v>
      </c>
      <c r="Q1079" s="62"/>
      <c r="R1079" s="62"/>
      <c r="S1079" s="62"/>
      <c r="T1079" s="62"/>
      <c r="U1079" s="62"/>
      <c r="V1079" s="62"/>
      <c r="W1079" s="62"/>
      <c r="X1079" s="63" t="s">
        <v>5433</v>
      </c>
      <c r="Y1079" s="63" t="s">
        <v>5434</v>
      </c>
      <c r="Z1079" s="62"/>
      <c r="AA1079" s="62"/>
      <c r="AB1079" s="60"/>
    </row>
    <row r="1080" spans="1:28" ht="15" customHeight="1" x14ac:dyDescent="0.25">
      <c r="A1080" s="58">
        <v>1070</v>
      </c>
      <c r="B1080" s="66" t="s">
        <v>5435</v>
      </c>
      <c r="C1080" s="67" t="s">
        <v>5436</v>
      </c>
      <c r="D1080" s="59" t="s">
        <v>5437</v>
      </c>
      <c r="E1080" s="66" t="s">
        <v>5435</v>
      </c>
      <c r="F1080" s="60" t="s">
        <v>5438</v>
      </c>
      <c r="G1080" s="62"/>
      <c r="H1080" s="61">
        <v>2005</v>
      </c>
      <c r="I1080" s="62"/>
      <c r="J1080" s="60" t="s">
        <v>684</v>
      </c>
      <c r="K1080" s="60">
        <v>250</v>
      </c>
      <c r="L1080" s="62"/>
      <c r="M1080" s="60">
        <v>1</v>
      </c>
      <c r="N1080" s="60">
        <v>1</v>
      </c>
      <c r="O1080" s="63" t="s">
        <v>681</v>
      </c>
      <c r="P1080" s="63" t="s">
        <v>980</v>
      </c>
      <c r="Q1080" s="63" t="s">
        <v>5439</v>
      </c>
      <c r="R1080" s="62"/>
      <c r="S1080" s="62"/>
      <c r="T1080" s="62"/>
      <c r="U1080" s="62"/>
      <c r="V1080" s="62"/>
      <c r="W1080" s="62"/>
      <c r="X1080" s="63" t="s">
        <v>980</v>
      </c>
      <c r="Y1080" s="62"/>
      <c r="Z1080" s="62"/>
      <c r="AA1080" s="62"/>
      <c r="AB1080" s="60"/>
    </row>
    <row r="1081" spans="1:28" ht="15" customHeight="1" x14ac:dyDescent="0.25">
      <c r="A1081" s="58">
        <v>1071</v>
      </c>
      <c r="B1081" s="66" t="s">
        <v>5440</v>
      </c>
      <c r="C1081" s="67" t="s">
        <v>5441</v>
      </c>
      <c r="D1081" s="59" t="s">
        <v>5442</v>
      </c>
      <c r="E1081" s="66" t="s">
        <v>5440</v>
      </c>
      <c r="F1081" s="60" t="s">
        <v>5443</v>
      </c>
      <c r="G1081" s="62"/>
      <c r="H1081" s="61">
        <v>2003</v>
      </c>
      <c r="I1081" s="60" t="s">
        <v>689</v>
      </c>
      <c r="J1081" s="60" t="s">
        <v>1283</v>
      </c>
      <c r="K1081" s="60">
        <v>400</v>
      </c>
      <c r="L1081" s="62"/>
      <c r="M1081" s="60">
        <v>1</v>
      </c>
      <c r="N1081" s="60">
        <v>1</v>
      </c>
      <c r="O1081" s="63" t="s">
        <v>681</v>
      </c>
      <c r="P1081" s="63" t="s">
        <v>1038</v>
      </c>
      <c r="Q1081" s="62"/>
      <c r="R1081" s="62"/>
      <c r="S1081" s="62"/>
      <c r="T1081" s="62"/>
      <c r="U1081" s="62"/>
      <c r="V1081" s="62"/>
      <c r="W1081" s="62"/>
      <c r="X1081" s="63" t="s">
        <v>1038</v>
      </c>
      <c r="Y1081" s="62"/>
      <c r="Z1081" s="62"/>
      <c r="AA1081" s="62"/>
      <c r="AB1081" s="60"/>
    </row>
    <row r="1082" spans="1:28" ht="15" customHeight="1" x14ac:dyDescent="0.25">
      <c r="A1082" s="58">
        <v>1072</v>
      </c>
      <c r="B1082" s="66" t="s">
        <v>5444</v>
      </c>
      <c r="C1082" s="67" t="s">
        <v>5445</v>
      </c>
      <c r="D1082" s="59" t="s">
        <v>5446</v>
      </c>
      <c r="E1082" s="66" t="s">
        <v>5444</v>
      </c>
      <c r="F1082" s="60" t="s">
        <v>5447</v>
      </c>
      <c r="G1082" s="62"/>
      <c r="H1082" s="61">
        <v>2007</v>
      </c>
      <c r="I1082" s="60" t="s">
        <v>689</v>
      </c>
      <c r="J1082" s="60" t="s">
        <v>680</v>
      </c>
      <c r="K1082" s="60">
        <v>75</v>
      </c>
      <c r="L1082" s="62"/>
      <c r="M1082" s="60">
        <v>1</v>
      </c>
      <c r="N1082" s="60">
        <v>1</v>
      </c>
      <c r="O1082" s="63" t="s">
        <v>681</v>
      </c>
      <c r="P1082" s="63" t="s">
        <v>700</v>
      </c>
      <c r="Q1082" s="63" t="s">
        <v>5448</v>
      </c>
      <c r="R1082" s="62"/>
      <c r="S1082" s="62"/>
      <c r="T1082" s="62"/>
      <c r="U1082" s="62"/>
      <c r="V1082" s="62"/>
      <c r="W1082" s="62"/>
      <c r="X1082" s="63" t="s">
        <v>700</v>
      </c>
      <c r="Y1082" s="62"/>
      <c r="Z1082" s="62"/>
      <c r="AA1082" s="62"/>
      <c r="AB1082" s="60"/>
    </row>
    <row r="1083" spans="1:28" ht="15" customHeight="1" x14ac:dyDescent="0.25">
      <c r="A1083" s="58">
        <v>1073</v>
      </c>
      <c r="B1083" s="66" t="s">
        <v>5449</v>
      </c>
      <c r="C1083" s="67" t="s">
        <v>5450</v>
      </c>
      <c r="D1083" s="59" t="s">
        <v>5451</v>
      </c>
      <c r="E1083" s="66" t="s">
        <v>5449</v>
      </c>
      <c r="F1083" s="60" t="s">
        <v>5452</v>
      </c>
      <c r="G1083" s="62"/>
      <c r="H1083" s="61">
        <v>2002</v>
      </c>
      <c r="I1083" s="60" t="s">
        <v>682</v>
      </c>
      <c r="J1083" s="60" t="s">
        <v>687</v>
      </c>
      <c r="K1083" s="60">
        <v>100</v>
      </c>
      <c r="L1083" s="62"/>
      <c r="M1083" s="60">
        <v>1</v>
      </c>
      <c r="N1083" s="60">
        <v>1</v>
      </c>
      <c r="O1083" s="63" t="s">
        <v>681</v>
      </c>
      <c r="P1083" s="63" t="s">
        <v>864</v>
      </c>
      <c r="Q1083" s="62"/>
      <c r="R1083" s="62"/>
      <c r="S1083" s="62"/>
      <c r="T1083" s="62"/>
      <c r="U1083" s="62"/>
      <c r="V1083" s="62"/>
      <c r="W1083" s="62"/>
      <c r="X1083" s="63" t="s">
        <v>864</v>
      </c>
      <c r="Y1083" s="62"/>
      <c r="Z1083" s="62"/>
      <c r="AA1083" s="62"/>
      <c r="AB1083" s="60"/>
    </row>
    <row r="1084" spans="1:28" ht="15" customHeight="1" x14ac:dyDescent="0.25">
      <c r="A1084" s="58">
        <v>1074</v>
      </c>
      <c r="B1084" s="66" t="s">
        <v>5453</v>
      </c>
      <c r="C1084" s="67" t="s">
        <v>5454</v>
      </c>
      <c r="D1084" s="59" t="s">
        <v>5455</v>
      </c>
      <c r="E1084" s="66" t="s">
        <v>5453</v>
      </c>
      <c r="F1084" s="60" t="s">
        <v>5456</v>
      </c>
      <c r="G1084" s="62"/>
      <c r="H1084" s="61">
        <v>2008</v>
      </c>
      <c r="I1084" s="60" t="s">
        <v>689</v>
      </c>
      <c r="J1084" s="60" t="s">
        <v>680</v>
      </c>
      <c r="K1084" s="60">
        <v>75</v>
      </c>
      <c r="L1084" s="62"/>
      <c r="M1084" s="60">
        <v>1</v>
      </c>
      <c r="N1084" s="60">
        <v>1</v>
      </c>
      <c r="O1084" s="63" t="s">
        <v>681</v>
      </c>
      <c r="P1084" s="63" t="s">
        <v>1222</v>
      </c>
      <c r="Q1084" s="63" t="s">
        <v>5457</v>
      </c>
      <c r="R1084" s="62"/>
      <c r="S1084" s="62"/>
      <c r="T1084" s="62"/>
      <c r="U1084" s="62"/>
      <c r="V1084" s="62"/>
      <c r="W1084" s="62"/>
      <c r="X1084" s="63" t="s">
        <v>1222</v>
      </c>
      <c r="Y1084" s="62"/>
      <c r="Z1084" s="62"/>
      <c r="AA1084" s="62"/>
      <c r="AB1084" s="60"/>
    </row>
    <row r="1085" spans="1:28" ht="15" customHeight="1" x14ac:dyDescent="0.25">
      <c r="A1085" s="58">
        <v>1075</v>
      </c>
      <c r="B1085" s="66" t="s">
        <v>5458</v>
      </c>
      <c r="C1085" s="67" t="s">
        <v>5459</v>
      </c>
      <c r="D1085" s="59" t="s">
        <v>5460</v>
      </c>
      <c r="E1085" s="66" t="s">
        <v>5458</v>
      </c>
      <c r="F1085" s="60" t="s">
        <v>5461</v>
      </c>
      <c r="G1085" s="62"/>
      <c r="H1085" s="61">
        <v>2002</v>
      </c>
      <c r="I1085" s="60" t="s">
        <v>689</v>
      </c>
      <c r="J1085" s="60" t="s">
        <v>1260</v>
      </c>
      <c r="K1085" s="60">
        <v>37.5</v>
      </c>
      <c r="L1085" s="62"/>
      <c r="M1085" s="60">
        <v>1</v>
      </c>
      <c r="N1085" s="60">
        <v>1</v>
      </c>
      <c r="O1085" s="63" t="s">
        <v>681</v>
      </c>
      <c r="P1085" s="63" t="s">
        <v>766</v>
      </c>
      <c r="Q1085" s="62"/>
      <c r="R1085" s="62"/>
      <c r="S1085" s="62"/>
      <c r="T1085" s="62"/>
      <c r="U1085" s="62"/>
      <c r="V1085" s="62"/>
      <c r="W1085" s="62"/>
      <c r="X1085" s="63" t="s">
        <v>766</v>
      </c>
      <c r="Y1085" s="62"/>
      <c r="Z1085" s="62"/>
      <c r="AA1085" s="62"/>
      <c r="AB1085" s="60"/>
    </row>
    <row r="1086" spans="1:28" ht="15" customHeight="1" x14ac:dyDescent="0.25">
      <c r="A1086" s="58">
        <v>1076</v>
      </c>
      <c r="B1086" s="66" t="s">
        <v>5462</v>
      </c>
      <c r="C1086" s="67" t="s">
        <v>5463</v>
      </c>
      <c r="D1086" s="59" t="s">
        <v>5464</v>
      </c>
      <c r="E1086" s="66" t="s">
        <v>5462</v>
      </c>
      <c r="F1086" s="60" t="s">
        <v>5465</v>
      </c>
      <c r="G1086" s="62"/>
      <c r="H1086" s="61">
        <v>2013</v>
      </c>
      <c r="I1086" s="60" t="s">
        <v>689</v>
      </c>
      <c r="J1086" s="60" t="s">
        <v>687</v>
      </c>
      <c r="K1086" s="60">
        <v>50</v>
      </c>
      <c r="L1086" s="62"/>
      <c r="M1086" s="60">
        <v>1</v>
      </c>
      <c r="N1086" s="60">
        <v>1</v>
      </c>
      <c r="O1086" s="63" t="s">
        <v>681</v>
      </c>
      <c r="P1086" s="63" t="s">
        <v>1383</v>
      </c>
      <c r="Q1086" s="63" t="s">
        <v>1622</v>
      </c>
      <c r="R1086" s="62"/>
      <c r="S1086" s="62"/>
      <c r="T1086" s="62"/>
      <c r="U1086" s="62"/>
      <c r="V1086" s="62"/>
      <c r="W1086" s="62"/>
      <c r="X1086" s="63" t="s">
        <v>1383</v>
      </c>
      <c r="Y1086" s="62"/>
      <c r="Z1086" s="62"/>
      <c r="AA1086" s="62"/>
      <c r="AB1086" s="60"/>
    </row>
    <row r="1087" spans="1:28" ht="15" customHeight="1" x14ac:dyDescent="0.25">
      <c r="A1087" s="58">
        <v>1077</v>
      </c>
      <c r="B1087" s="66" t="s">
        <v>5466</v>
      </c>
      <c r="C1087" s="67" t="s">
        <v>5467</v>
      </c>
      <c r="D1087" s="59" t="s">
        <v>5468</v>
      </c>
      <c r="E1087" s="66" t="s">
        <v>5466</v>
      </c>
      <c r="F1087" s="60" t="s">
        <v>5469</v>
      </c>
      <c r="G1087" s="62"/>
      <c r="H1087" s="61">
        <v>2017</v>
      </c>
      <c r="I1087" s="60" t="s">
        <v>26</v>
      </c>
      <c r="J1087" s="60" t="s">
        <v>3471</v>
      </c>
      <c r="K1087" s="60">
        <v>50</v>
      </c>
      <c r="L1087" s="62"/>
      <c r="M1087" s="60">
        <v>1</v>
      </c>
      <c r="N1087" s="60">
        <v>1</v>
      </c>
      <c r="O1087" s="63" t="s">
        <v>681</v>
      </c>
      <c r="P1087" s="63" t="s">
        <v>1776</v>
      </c>
      <c r="Q1087" s="63" t="s">
        <v>5470</v>
      </c>
      <c r="R1087" s="62"/>
      <c r="S1087" s="62"/>
      <c r="T1087" s="62"/>
      <c r="U1087" s="62"/>
      <c r="V1087" s="62"/>
      <c r="W1087" s="62"/>
      <c r="X1087" s="63" t="s">
        <v>1776</v>
      </c>
      <c r="Y1087" s="62"/>
      <c r="Z1087" s="62"/>
      <c r="AA1087" s="62"/>
      <c r="AB1087" s="60"/>
    </row>
    <row r="1088" spans="1:28" ht="15" customHeight="1" x14ac:dyDescent="0.25">
      <c r="A1088" s="58">
        <v>1078</v>
      </c>
      <c r="B1088" s="66" t="s">
        <v>5471</v>
      </c>
      <c r="C1088" s="67" t="s">
        <v>5472</v>
      </c>
      <c r="D1088" s="59" t="s">
        <v>5473</v>
      </c>
      <c r="E1088" s="66" t="s">
        <v>5471</v>
      </c>
      <c r="F1088" s="60" t="s">
        <v>5474</v>
      </c>
      <c r="G1088" s="62"/>
      <c r="H1088" s="61">
        <v>1967</v>
      </c>
      <c r="I1088" s="60" t="s">
        <v>679</v>
      </c>
      <c r="J1088" s="60" t="s">
        <v>1245</v>
      </c>
      <c r="K1088" s="60">
        <v>100</v>
      </c>
      <c r="L1088" s="62"/>
      <c r="M1088" s="60">
        <v>1</v>
      </c>
      <c r="N1088" s="60">
        <v>1</v>
      </c>
      <c r="O1088" s="63" t="s">
        <v>681</v>
      </c>
      <c r="P1088" s="63" t="s">
        <v>912</v>
      </c>
      <c r="Q1088" s="62"/>
      <c r="R1088" s="62"/>
      <c r="S1088" s="62"/>
      <c r="T1088" s="62"/>
      <c r="U1088" s="62"/>
      <c r="V1088" s="62"/>
      <c r="W1088" s="62"/>
      <c r="X1088" s="63" t="s">
        <v>912</v>
      </c>
      <c r="Y1088" s="62"/>
      <c r="Z1088" s="62"/>
      <c r="AA1088" s="62"/>
      <c r="AB1088" s="60"/>
    </row>
    <row r="1089" spans="1:28" ht="15" customHeight="1" x14ac:dyDescent="0.25">
      <c r="A1089" s="58">
        <v>1079</v>
      </c>
      <c r="B1089" s="66" t="s">
        <v>5475</v>
      </c>
      <c r="C1089" s="67" t="s">
        <v>5476</v>
      </c>
      <c r="D1089" s="59" t="s">
        <v>5477</v>
      </c>
      <c r="E1089" s="66" t="s">
        <v>5475</v>
      </c>
      <c r="F1089" s="60" t="s">
        <v>5478</v>
      </c>
      <c r="G1089" s="62"/>
      <c r="H1089" s="61">
        <v>2002</v>
      </c>
      <c r="I1089" s="60" t="s">
        <v>689</v>
      </c>
      <c r="J1089" s="60" t="s">
        <v>1260</v>
      </c>
      <c r="K1089" s="60">
        <v>100</v>
      </c>
      <c r="L1089" s="62"/>
      <c r="M1089" s="60">
        <v>1</v>
      </c>
      <c r="N1089" s="60">
        <v>1</v>
      </c>
      <c r="O1089" s="63" t="s">
        <v>681</v>
      </c>
      <c r="P1089" s="63" t="s">
        <v>2297</v>
      </c>
      <c r="Q1089" s="62"/>
      <c r="R1089" s="62"/>
      <c r="S1089" s="62"/>
      <c r="T1089" s="62"/>
      <c r="U1089" s="62"/>
      <c r="V1089" s="62"/>
      <c r="W1089" s="62"/>
      <c r="X1089" s="63" t="s">
        <v>2297</v>
      </c>
      <c r="Y1089" s="62"/>
      <c r="Z1089" s="62"/>
      <c r="AA1089" s="62"/>
      <c r="AB1089" s="60"/>
    </row>
    <row r="1090" spans="1:28" ht="15" customHeight="1" x14ac:dyDescent="0.25">
      <c r="A1090" s="58">
        <v>1080</v>
      </c>
      <c r="B1090" s="66" t="s">
        <v>5479</v>
      </c>
      <c r="C1090" s="67" t="s">
        <v>5480</v>
      </c>
      <c r="D1090" s="59" t="s">
        <v>5481</v>
      </c>
      <c r="E1090" s="66" t="s">
        <v>5479</v>
      </c>
      <c r="F1090" s="60" t="s">
        <v>5482</v>
      </c>
      <c r="G1090" s="62"/>
      <c r="H1090" s="61">
        <v>2006</v>
      </c>
      <c r="I1090" s="60" t="s">
        <v>689</v>
      </c>
      <c r="J1090" s="60" t="s">
        <v>1102</v>
      </c>
      <c r="K1090" s="60">
        <v>15</v>
      </c>
      <c r="L1090" s="62"/>
      <c r="M1090" s="60">
        <v>1</v>
      </c>
      <c r="N1090" s="60">
        <v>1</v>
      </c>
      <c r="O1090" s="63" t="s">
        <v>681</v>
      </c>
      <c r="P1090" s="63" t="s">
        <v>2840</v>
      </c>
      <c r="Q1090" s="63" t="s">
        <v>3618</v>
      </c>
      <c r="R1090" s="62"/>
      <c r="S1090" s="62"/>
      <c r="T1090" s="62"/>
      <c r="U1090" s="62"/>
      <c r="V1090" s="62"/>
      <c r="W1090" s="62"/>
      <c r="X1090" s="63" t="s">
        <v>2840</v>
      </c>
      <c r="Y1090" s="62"/>
      <c r="Z1090" s="62"/>
      <c r="AA1090" s="62"/>
      <c r="AB1090" s="60"/>
    </row>
    <row r="1091" spans="1:28" ht="15" customHeight="1" x14ac:dyDescent="0.25">
      <c r="A1091" s="58">
        <v>1081</v>
      </c>
      <c r="B1091" s="66" t="s">
        <v>5483</v>
      </c>
      <c r="C1091" s="67" t="s">
        <v>5484</v>
      </c>
      <c r="D1091" s="59" t="s">
        <v>5485</v>
      </c>
      <c r="E1091" s="66" t="s">
        <v>5483</v>
      </c>
      <c r="F1091" s="60" t="s">
        <v>5486</v>
      </c>
      <c r="G1091" s="62"/>
      <c r="H1091" s="61">
        <v>1997</v>
      </c>
      <c r="I1091" s="60" t="s">
        <v>689</v>
      </c>
      <c r="J1091" s="60" t="s">
        <v>1260</v>
      </c>
      <c r="K1091" s="60">
        <v>50</v>
      </c>
      <c r="L1091" s="62"/>
      <c r="M1091" s="60">
        <v>1</v>
      </c>
      <c r="N1091" s="60">
        <v>1</v>
      </c>
      <c r="O1091" s="63" t="s">
        <v>681</v>
      </c>
      <c r="P1091" s="63" t="s">
        <v>788</v>
      </c>
      <c r="Q1091" s="62"/>
      <c r="R1091" s="62"/>
      <c r="S1091" s="62"/>
      <c r="T1091" s="62"/>
      <c r="U1091" s="62"/>
      <c r="V1091" s="62"/>
      <c r="W1091" s="62"/>
      <c r="X1091" s="63" t="s">
        <v>788</v>
      </c>
      <c r="Y1091" s="62"/>
      <c r="Z1091" s="62"/>
      <c r="AA1091" s="62"/>
      <c r="AB1091" s="60"/>
    </row>
    <row r="1092" spans="1:28" ht="15" customHeight="1" x14ac:dyDescent="0.25">
      <c r="A1092" s="58">
        <v>1082</v>
      </c>
      <c r="B1092" s="66" t="s">
        <v>5487</v>
      </c>
      <c r="C1092" s="67" t="s">
        <v>5488</v>
      </c>
      <c r="D1092" s="59" t="s">
        <v>5489</v>
      </c>
      <c r="E1092" s="66" t="s">
        <v>5487</v>
      </c>
      <c r="F1092" s="60" t="s">
        <v>5490</v>
      </c>
      <c r="G1092" s="62"/>
      <c r="H1092" s="61">
        <v>2016</v>
      </c>
      <c r="I1092" s="62"/>
      <c r="J1092" s="60" t="s">
        <v>1411</v>
      </c>
      <c r="K1092" s="60">
        <v>320</v>
      </c>
      <c r="L1092" s="62"/>
      <c r="M1092" s="60">
        <v>1</v>
      </c>
      <c r="N1092" s="60">
        <v>1</v>
      </c>
      <c r="O1092" s="63" t="s">
        <v>681</v>
      </c>
      <c r="P1092" s="63" t="s">
        <v>5491</v>
      </c>
      <c r="Q1092" s="63" t="s">
        <v>5492</v>
      </c>
      <c r="R1092" s="62"/>
      <c r="S1092" s="62"/>
      <c r="T1092" s="62"/>
      <c r="U1092" s="62"/>
      <c r="V1092" s="62"/>
      <c r="W1092" s="62"/>
      <c r="X1092" s="63" t="s">
        <v>5491</v>
      </c>
      <c r="Y1092" s="62"/>
      <c r="Z1092" s="62"/>
      <c r="AA1092" s="62"/>
      <c r="AB1092" s="60"/>
    </row>
    <row r="1093" spans="1:28" ht="15" customHeight="1" x14ac:dyDescent="0.25">
      <c r="A1093" s="58">
        <v>1083</v>
      </c>
      <c r="B1093" s="66" t="s">
        <v>5493</v>
      </c>
      <c r="C1093" s="67" t="s">
        <v>5494</v>
      </c>
      <c r="D1093" s="59" t="s">
        <v>5495</v>
      </c>
      <c r="E1093" s="66" t="s">
        <v>5493</v>
      </c>
      <c r="F1093" s="60" t="s">
        <v>5496</v>
      </c>
      <c r="G1093" s="62"/>
      <c r="H1093" s="61">
        <v>2007</v>
      </c>
      <c r="I1093" s="60" t="s">
        <v>689</v>
      </c>
      <c r="J1093" s="60" t="s">
        <v>687</v>
      </c>
      <c r="K1093" s="60">
        <v>250</v>
      </c>
      <c r="L1093" s="62"/>
      <c r="M1093" s="60">
        <v>1</v>
      </c>
      <c r="N1093" s="60">
        <v>1</v>
      </c>
      <c r="O1093" s="63" t="s">
        <v>681</v>
      </c>
      <c r="P1093" s="63" t="s">
        <v>980</v>
      </c>
      <c r="Q1093" s="63" t="s">
        <v>5497</v>
      </c>
      <c r="R1093" s="62"/>
      <c r="S1093" s="62"/>
      <c r="T1093" s="62"/>
      <c r="U1093" s="62"/>
      <c r="V1093" s="62"/>
      <c r="W1093" s="62"/>
      <c r="X1093" s="63" t="s">
        <v>980</v>
      </c>
      <c r="Y1093" s="62"/>
      <c r="Z1093" s="62"/>
      <c r="AA1093" s="62"/>
      <c r="AB1093" s="60"/>
    </row>
    <row r="1094" spans="1:28" ht="15" customHeight="1" x14ac:dyDescent="0.25">
      <c r="A1094" s="58">
        <v>1084</v>
      </c>
      <c r="B1094" s="66" t="s">
        <v>129</v>
      </c>
      <c r="C1094" s="67" t="s">
        <v>5498</v>
      </c>
      <c r="D1094" s="59" t="s">
        <v>5499</v>
      </c>
      <c r="E1094" s="66" t="s">
        <v>129</v>
      </c>
      <c r="F1094" s="60" t="s">
        <v>5500</v>
      </c>
      <c r="G1094" s="62"/>
      <c r="H1094" s="61">
        <v>2013</v>
      </c>
      <c r="I1094" s="60" t="s">
        <v>689</v>
      </c>
      <c r="J1094" s="60" t="s">
        <v>687</v>
      </c>
      <c r="K1094" s="60">
        <v>50</v>
      </c>
      <c r="L1094" s="62"/>
      <c r="M1094" s="60">
        <v>1</v>
      </c>
      <c r="N1094" s="60">
        <v>1</v>
      </c>
      <c r="O1094" s="63" t="s">
        <v>681</v>
      </c>
      <c r="P1094" s="63" t="s">
        <v>1317</v>
      </c>
      <c r="Q1094" s="63" t="s">
        <v>3681</v>
      </c>
      <c r="R1094" s="62"/>
      <c r="S1094" s="62"/>
      <c r="T1094" s="62"/>
      <c r="U1094" s="62"/>
      <c r="V1094" s="62"/>
      <c r="W1094" s="62"/>
      <c r="X1094" s="63" t="s">
        <v>1317</v>
      </c>
      <c r="Y1094" s="62"/>
      <c r="Z1094" s="62"/>
      <c r="AA1094" s="62"/>
      <c r="AB1094" s="60"/>
    </row>
    <row r="1095" spans="1:28" ht="15" customHeight="1" x14ac:dyDescent="0.25">
      <c r="A1095" s="58">
        <v>1085</v>
      </c>
      <c r="B1095" s="66" t="s">
        <v>5501</v>
      </c>
      <c r="C1095" s="67" t="s">
        <v>5502</v>
      </c>
      <c r="D1095" s="59" t="s">
        <v>5503</v>
      </c>
      <c r="E1095" s="66" t="s">
        <v>5501</v>
      </c>
      <c r="F1095" s="60" t="s">
        <v>5504</v>
      </c>
      <c r="G1095" s="62"/>
      <c r="H1095" s="61">
        <v>2006</v>
      </c>
      <c r="I1095" s="60" t="s">
        <v>1445</v>
      </c>
      <c r="J1095" s="60" t="s">
        <v>1102</v>
      </c>
      <c r="K1095" s="60">
        <v>100</v>
      </c>
      <c r="L1095" s="62"/>
      <c r="M1095" s="60">
        <v>1</v>
      </c>
      <c r="N1095" s="60">
        <v>1</v>
      </c>
      <c r="O1095" s="63" t="s">
        <v>681</v>
      </c>
      <c r="P1095" s="63" t="s">
        <v>912</v>
      </c>
      <c r="Q1095" s="63" t="s">
        <v>5505</v>
      </c>
      <c r="R1095" s="62"/>
      <c r="S1095" s="62"/>
      <c r="T1095" s="62"/>
      <c r="U1095" s="62"/>
      <c r="V1095" s="62"/>
      <c r="W1095" s="62"/>
      <c r="X1095" s="63" t="s">
        <v>912</v>
      </c>
      <c r="Y1095" s="62"/>
      <c r="Z1095" s="62"/>
      <c r="AA1095" s="62"/>
      <c r="AB1095" s="60"/>
    </row>
    <row r="1096" spans="1:28" ht="15" customHeight="1" x14ac:dyDescent="0.25">
      <c r="A1096" s="58">
        <v>1086</v>
      </c>
      <c r="B1096" s="66" t="s">
        <v>5506</v>
      </c>
      <c r="C1096" s="67" t="s">
        <v>5507</v>
      </c>
      <c r="D1096" s="59" t="s">
        <v>5508</v>
      </c>
      <c r="E1096" s="66" t="s">
        <v>5506</v>
      </c>
      <c r="F1096" s="60" t="s">
        <v>5509</v>
      </c>
      <c r="G1096" s="62"/>
      <c r="H1096" s="61">
        <v>2017</v>
      </c>
      <c r="I1096" s="62"/>
      <c r="J1096" s="60" t="s">
        <v>683</v>
      </c>
      <c r="K1096" s="60">
        <v>50</v>
      </c>
      <c r="L1096" s="62"/>
      <c r="M1096" s="60">
        <v>1</v>
      </c>
      <c r="N1096" s="60">
        <v>1</v>
      </c>
      <c r="O1096" s="63" t="s">
        <v>681</v>
      </c>
      <c r="P1096" s="63" t="s">
        <v>1776</v>
      </c>
      <c r="Q1096" s="63" t="s">
        <v>5510</v>
      </c>
      <c r="R1096" s="62"/>
      <c r="S1096" s="62"/>
      <c r="T1096" s="62"/>
      <c r="U1096" s="62"/>
      <c r="V1096" s="62"/>
      <c r="W1096" s="62"/>
      <c r="X1096" s="63" t="s">
        <v>1776</v>
      </c>
      <c r="Y1096" s="62"/>
      <c r="Z1096" s="62"/>
      <c r="AA1096" s="62"/>
      <c r="AB1096" s="60"/>
    </row>
    <row r="1097" spans="1:28" ht="15" customHeight="1" x14ac:dyDescent="0.25">
      <c r="A1097" s="58">
        <v>1087</v>
      </c>
      <c r="B1097" s="66" t="s">
        <v>5511</v>
      </c>
      <c r="C1097" s="67" t="s">
        <v>5512</v>
      </c>
      <c r="D1097" s="59" t="s">
        <v>5513</v>
      </c>
      <c r="E1097" s="66" t="s">
        <v>5511</v>
      </c>
      <c r="F1097" s="60" t="s">
        <v>5514</v>
      </c>
      <c r="G1097" s="62"/>
      <c r="H1097" s="61">
        <v>2014</v>
      </c>
      <c r="I1097" s="62"/>
      <c r="J1097" s="60" t="s">
        <v>684</v>
      </c>
      <c r="K1097" s="60">
        <v>160</v>
      </c>
      <c r="L1097" s="62"/>
      <c r="M1097" s="60">
        <v>1</v>
      </c>
      <c r="N1097" s="60">
        <v>1</v>
      </c>
      <c r="O1097" s="63" t="s">
        <v>681</v>
      </c>
      <c r="P1097" s="63" t="s">
        <v>5515</v>
      </c>
      <c r="Q1097" s="63" t="s">
        <v>5516</v>
      </c>
      <c r="R1097" s="62"/>
      <c r="S1097" s="62"/>
      <c r="T1097" s="62"/>
      <c r="U1097" s="62"/>
      <c r="V1097" s="62"/>
      <c r="W1097" s="62"/>
      <c r="X1097" s="63" t="s">
        <v>5515</v>
      </c>
      <c r="Y1097" s="62"/>
      <c r="Z1097" s="62"/>
      <c r="AA1097" s="62"/>
      <c r="AB1097" s="60"/>
    </row>
    <row r="1098" spans="1:28" ht="15" customHeight="1" x14ac:dyDescent="0.25">
      <c r="A1098" s="58">
        <v>1088</v>
      </c>
      <c r="B1098" s="66" t="s">
        <v>5517</v>
      </c>
      <c r="C1098" s="67" t="s">
        <v>5518</v>
      </c>
      <c r="D1098" s="59" t="s">
        <v>5519</v>
      </c>
      <c r="E1098" s="66" t="s">
        <v>5517</v>
      </c>
      <c r="F1098" s="60" t="s">
        <v>5520</v>
      </c>
      <c r="G1098" s="62"/>
      <c r="H1098" s="61">
        <v>2018</v>
      </c>
      <c r="I1098" s="62"/>
      <c r="J1098" s="62"/>
      <c r="K1098" s="60">
        <v>75</v>
      </c>
      <c r="L1098" s="62"/>
      <c r="M1098" s="60">
        <v>1</v>
      </c>
      <c r="N1098" s="60">
        <v>1</v>
      </c>
      <c r="O1098" s="63" t="s">
        <v>681</v>
      </c>
      <c r="P1098" s="63" t="s">
        <v>5521</v>
      </c>
      <c r="Q1098" s="63" t="s">
        <v>5522</v>
      </c>
      <c r="R1098" s="62"/>
      <c r="S1098" s="62"/>
      <c r="T1098" s="62"/>
      <c r="U1098" s="62"/>
      <c r="V1098" s="62"/>
      <c r="W1098" s="62"/>
      <c r="X1098" s="63" t="s">
        <v>5521</v>
      </c>
      <c r="Y1098" s="62"/>
      <c r="Z1098" s="62"/>
      <c r="AA1098" s="62"/>
      <c r="AB1098" s="60"/>
    </row>
    <row r="1099" spans="1:28" ht="15" customHeight="1" x14ac:dyDescent="0.25">
      <c r="A1099" s="58">
        <v>1089</v>
      </c>
      <c r="B1099" s="66" t="s">
        <v>132</v>
      </c>
      <c r="C1099" s="67" t="s">
        <v>5523</v>
      </c>
      <c r="D1099" s="59" t="s">
        <v>5524</v>
      </c>
      <c r="E1099" s="66" t="s">
        <v>132</v>
      </c>
      <c r="F1099" s="60" t="s">
        <v>5525</v>
      </c>
      <c r="G1099" s="62"/>
      <c r="H1099" s="61">
        <v>2016</v>
      </c>
      <c r="I1099" s="60" t="s">
        <v>1303</v>
      </c>
      <c r="J1099" s="60" t="s">
        <v>1411</v>
      </c>
      <c r="K1099" s="60">
        <v>50</v>
      </c>
      <c r="L1099" s="62"/>
      <c r="M1099" s="60">
        <v>1</v>
      </c>
      <c r="N1099" s="60">
        <v>1</v>
      </c>
      <c r="O1099" s="63" t="s">
        <v>681</v>
      </c>
      <c r="P1099" s="63" t="s">
        <v>1412</v>
      </c>
      <c r="Q1099" s="63" t="s">
        <v>3713</v>
      </c>
      <c r="R1099" s="62"/>
      <c r="S1099" s="62"/>
      <c r="T1099" s="62"/>
      <c r="U1099" s="62"/>
      <c r="V1099" s="62"/>
      <c r="W1099" s="62"/>
      <c r="X1099" s="63" t="s">
        <v>1412</v>
      </c>
      <c r="Y1099" s="62"/>
      <c r="Z1099" s="62"/>
      <c r="AA1099" s="62"/>
      <c r="AB1099" s="60"/>
    </row>
    <row r="1100" spans="1:28" ht="15" customHeight="1" x14ac:dyDescent="0.25">
      <c r="A1100" s="58">
        <v>1090</v>
      </c>
      <c r="B1100" s="66" t="s">
        <v>5526</v>
      </c>
      <c r="C1100" s="67" t="s">
        <v>5527</v>
      </c>
      <c r="D1100" s="59" t="s">
        <v>5528</v>
      </c>
      <c r="E1100" s="66" t="s">
        <v>5526</v>
      </c>
      <c r="F1100" s="60" t="s">
        <v>5529</v>
      </c>
      <c r="G1100" s="62"/>
      <c r="H1100" s="61">
        <v>2016</v>
      </c>
      <c r="I1100" s="60" t="s">
        <v>1303</v>
      </c>
      <c r="J1100" s="60" t="s">
        <v>1411</v>
      </c>
      <c r="K1100" s="60">
        <v>160</v>
      </c>
      <c r="L1100" s="62"/>
      <c r="M1100" s="60">
        <v>1</v>
      </c>
      <c r="N1100" s="60">
        <v>1</v>
      </c>
      <c r="O1100" s="63" t="s">
        <v>681</v>
      </c>
      <c r="P1100" s="63" t="s">
        <v>5515</v>
      </c>
      <c r="Q1100" s="63" t="s">
        <v>5530</v>
      </c>
      <c r="R1100" s="62"/>
      <c r="S1100" s="62"/>
      <c r="T1100" s="62"/>
      <c r="U1100" s="62"/>
      <c r="V1100" s="62"/>
      <c r="W1100" s="62"/>
      <c r="X1100" s="63" t="s">
        <v>5515</v>
      </c>
      <c r="Y1100" s="62"/>
      <c r="Z1100" s="62"/>
      <c r="AA1100" s="62"/>
      <c r="AB1100" s="60"/>
    </row>
    <row r="1101" spans="1:28" ht="15" customHeight="1" x14ac:dyDescent="0.25">
      <c r="A1101" s="58">
        <v>1091</v>
      </c>
      <c r="B1101" s="66" t="s">
        <v>5531</v>
      </c>
      <c r="C1101" s="67" t="s">
        <v>5532</v>
      </c>
      <c r="D1101" s="59" t="s">
        <v>5533</v>
      </c>
      <c r="E1101" s="66" t="s">
        <v>5531</v>
      </c>
      <c r="F1101" s="60" t="s">
        <v>5534</v>
      </c>
      <c r="G1101" s="62"/>
      <c r="H1101" s="61">
        <v>2008</v>
      </c>
      <c r="I1101" s="60" t="s">
        <v>689</v>
      </c>
      <c r="J1101" s="60" t="s">
        <v>684</v>
      </c>
      <c r="K1101" s="60">
        <v>160</v>
      </c>
      <c r="L1101" s="62"/>
      <c r="M1101" s="60">
        <v>1</v>
      </c>
      <c r="N1101" s="60">
        <v>1</v>
      </c>
      <c r="O1101" s="63" t="s">
        <v>681</v>
      </c>
      <c r="P1101" s="63" t="s">
        <v>1228</v>
      </c>
      <c r="Q1101" s="63" t="s">
        <v>5535</v>
      </c>
      <c r="R1101" s="62"/>
      <c r="S1101" s="62"/>
      <c r="T1101" s="62"/>
      <c r="U1101" s="62"/>
      <c r="V1101" s="62"/>
      <c r="W1101" s="62"/>
      <c r="X1101" s="63" t="s">
        <v>1228</v>
      </c>
      <c r="Y1101" s="62"/>
      <c r="Z1101" s="62"/>
      <c r="AA1101" s="62"/>
      <c r="AB1101" s="60"/>
    </row>
    <row r="1102" spans="1:28" ht="15" customHeight="1" x14ac:dyDescent="0.25">
      <c r="A1102" s="58">
        <v>1092</v>
      </c>
      <c r="B1102" s="66" t="s">
        <v>5536</v>
      </c>
      <c r="C1102" s="67" t="s">
        <v>5537</v>
      </c>
      <c r="D1102" s="59" t="s">
        <v>5538</v>
      </c>
      <c r="E1102" s="66" t="s">
        <v>5536</v>
      </c>
      <c r="F1102" s="60" t="s">
        <v>5539</v>
      </c>
      <c r="G1102" s="62"/>
      <c r="H1102" s="61">
        <v>2014</v>
      </c>
      <c r="I1102" s="60" t="s">
        <v>1303</v>
      </c>
      <c r="J1102" s="60" t="s">
        <v>688</v>
      </c>
      <c r="K1102" s="60">
        <v>75</v>
      </c>
      <c r="L1102" s="62"/>
      <c r="M1102" s="60">
        <v>1</v>
      </c>
      <c r="N1102" s="60">
        <v>1</v>
      </c>
      <c r="O1102" s="63" t="s">
        <v>681</v>
      </c>
      <c r="P1102" s="63" t="s">
        <v>5540</v>
      </c>
      <c r="Q1102" s="63" t="s">
        <v>5541</v>
      </c>
      <c r="R1102" s="62"/>
      <c r="S1102" s="62"/>
      <c r="T1102" s="62"/>
      <c r="U1102" s="62"/>
      <c r="V1102" s="62"/>
      <c r="W1102" s="62"/>
      <c r="X1102" s="63" t="s">
        <v>5540</v>
      </c>
      <c r="Y1102" s="62"/>
      <c r="Z1102" s="62"/>
      <c r="AA1102" s="62"/>
      <c r="AB1102" s="60"/>
    </row>
    <row r="1103" spans="1:28" ht="15" customHeight="1" x14ac:dyDescent="0.25">
      <c r="A1103" s="58">
        <v>1093</v>
      </c>
      <c r="B1103" s="66" t="s">
        <v>5542</v>
      </c>
      <c r="C1103" s="67" t="s">
        <v>5543</v>
      </c>
      <c r="D1103" s="59" t="s">
        <v>5544</v>
      </c>
      <c r="E1103" s="66" t="s">
        <v>5542</v>
      </c>
      <c r="F1103" s="60" t="s">
        <v>5545</v>
      </c>
      <c r="G1103" s="62"/>
      <c r="H1103" s="61">
        <v>2010</v>
      </c>
      <c r="I1103" s="60" t="s">
        <v>689</v>
      </c>
      <c r="J1103" s="60" t="s">
        <v>1283</v>
      </c>
      <c r="K1103" s="60">
        <v>400</v>
      </c>
      <c r="L1103" s="62"/>
      <c r="M1103" s="60">
        <v>1</v>
      </c>
      <c r="N1103" s="60">
        <v>1</v>
      </c>
      <c r="O1103" s="63" t="s">
        <v>681</v>
      </c>
      <c r="P1103" s="63" t="s">
        <v>2546</v>
      </c>
      <c r="Q1103" s="62"/>
      <c r="R1103" s="62"/>
      <c r="S1103" s="62"/>
      <c r="T1103" s="62"/>
      <c r="U1103" s="62"/>
      <c r="V1103" s="62"/>
      <c r="W1103" s="62"/>
      <c r="X1103" s="62"/>
      <c r="Y1103" s="62"/>
      <c r="Z1103" s="62"/>
      <c r="AA1103" s="62"/>
      <c r="AB1103" s="63" t="s">
        <v>2547</v>
      </c>
    </row>
    <row r="1104" spans="1:28" ht="15" customHeight="1" x14ac:dyDescent="0.25">
      <c r="A1104" s="58">
        <v>1094</v>
      </c>
      <c r="B1104" s="66" t="s">
        <v>5546</v>
      </c>
      <c r="C1104" s="67" t="s">
        <v>5547</v>
      </c>
      <c r="D1104" s="59" t="s">
        <v>5548</v>
      </c>
      <c r="E1104" s="66" t="s">
        <v>5546</v>
      </c>
      <c r="F1104" s="60" t="s">
        <v>5549</v>
      </c>
      <c r="G1104" s="62"/>
      <c r="H1104" s="61">
        <v>2018</v>
      </c>
      <c r="I1104" s="60" t="s">
        <v>1716</v>
      </c>
      <c r="J1104" s="60" t="s">
        <v>1283</v>
      </c>
      <c r="K1104" s="60">
        <v>560</v>
      </c>
      <c r="L1104" s="62"/>
      <c r="M1104" s="60">
        <v>1</v>
      </c>
      <c r="N1104" s="60">
        <v>1</v>
      </c>
      <c r="O1104" s="63" t="s">
        <v>681</v>
      </c>
      <c r="P1104" s="63" t="s">
        <v>5550</v>
      </c>
      <c r="Q1104" s="63" t="s">
        <v>5551</v>
      </c>
      <c r="R1104" s="62"/>
      <c r="S1104" s="62"/>
      <c r="T1104" s="62"/>
      <c r="U1104" s="62"/>
      <c r="V1104" s="62"/>
      <c r="W1104" s="62"/>
      <c r="X1104" s="63" t="s">
        <v>5550</v>
      </c>
      <c r="Y1104" s="62"/>
      <c r="Z1104" s="62"/>
      <c r="AA1104" s="62"/>
      <c r="AB1104" s="60"/>
    </row>
    <row r="1105" spans="1:28" ht="15" customHeight="1" x14ac:dyDescent="0.25">
      <c r="A1105" s="58">
        <v>1095</v>
      </c>
      <c r="B1105" s="66" t="s">
        <v>5552</v>
      </c>
      <c r="C1105" s="67" t="s">
        <v>5553</v>
      </c>
      <c r="D1105" s="59" t="s">
        <v>5554</v>
      </c>
      <c r="E1105" s="66" t="s">
        <v>5552</v>
      </c>
      <c r="F1105" s="60" t="s">
        <v>5555</v>
      </c>
      <c r="G1105" s="62"/>
      <c r="H1105" s="61">
        <v>2005</v>
      </c>
      <c r="I1105" s="60" t="s">
        <v>689</v>
      </c>
      <c r="J1105" s="60" t="s">
        <v>687</v>
      </c>
      <c r="K1105" s="60">
        <v>400</v>
      </c>
      <c r="L1105" s="62"/>
      <c r="M1105" s="60">
        <v>1</v>
      </c>
      <c r="N1105" s="60">
        <v>1</v>
      </c>
      <c r="O1105" s="63" t="s">
        <v>681</v>
      </c>
      <c r="P1105" s="63" t="s">
        <v>1867</v>
      </c>
      <c r="Q1105" s="63" t="s">
        <v>5556</v>
      </c>
      <c r="R1105" s="62"/>
      <c r="S1105" s="62"/>
      <c r="T1105" s="62"/>
      <c r="U1105" s="62"/>
      <c r="V1105" s="62"/>
      <c r="W1105" s="62"/>
      <c r="X1105" s="63" t="s">
        <v>1867</v>
      </c>
      <c r="Y1105" s="62"/>
      <c r="Z1105" s="62"/>
      <c r="AA1105" s="62"/>
      <c r="AB1105" s="60"/>
    </row>
    <row r="1106" spans="1:28" ht="15" customHeight="1" x14ac:dyDescent="0.25">
      <c r="A1106" s="58">
        <v>1096</v>
      </c>
      <c r="B1106" s="66" t="s">
        <v>5557</v>
      </c>
      <c r="C1106" s="67" t="s">
        <v>5558</v>
      </c>
      <c r="D1106" s="59" t="s">
        <v>5559</v>
      </c>
      <c r="E1106" s="66" t="s">
        <v>5557</v>
      </c>
      <c r="F1106" s="60" t="s">
        <v>5560</v>
      </c>
      <c r="G1106" s="62"/>
      <c r="H1106" s="61">
        <v>2002</v>
      </c>
      <c r="I1106" s="60" t="s">
        <v>689</v>
      </c>
      <c r="J1106" s="60" t="s">
        <v>1260</v>
      </c>
      <c r="K1106" s="60">
        <v>100</v>
      </c>
      <c r="L1106" s="62"/>
      <c r="M1106" s="60">
        <v>1</v>
      </c>
      <c r="N1106" s="60">
        <v>1</v>
      </c>
      <c r="O1106" s="63" t="s">
        <v>681</v>
      </c>
      <c r="P1106" s="63" t="s">
        <v>912</v>
      </c>
      <c r="Q1106" s="62"/>
      <c r="R1106" s="62"/>
      <c r="S1106" s="62"/>
      <c r="T1106" s="62"/>
      <c r="U1106" s="62"/>
      <c r="V1106" s="62"/>
      <c r="W1106" s="62"/>
      <c r="X1106" s="63" t="s">
        <v>2121</v>
      </c>
      <c r="Y1106" s="63" t="s">
        <v>2122</v>
      </c>
      <c r="Z1106" s="62"/>
      <c r="AA1106" s="62"/>
      <c r="AB1106" s="60"/>
    </row>
    <row r="1107" spans="1:28" ht="15" customHeight="1" x14ac:dyDescent="0.25">
      <c r="A1107" s="58">
        <v>1097</v>
      </c>
      <c r="B1107" s="66" t="s">
        <v>5561</v>
      </c>
      <c r="C1107" s="67" t="s">
        <v>5562</v>
      </c>
      <c r="D1107" s="59" t="s">
        <v>5563</v>
      </c>
      <c r="E1107" s="66" t="s">
        <v>5561</v>
      </c>
      <c r="F1107" s="60" t="s">
        <v>5564</v>
      </c>
      <c r="G1107" s="62"/>
      <c r="H1107" s="61">
        <v>1974</v>
      </c>
      <c r="I1107" s="60" t="s">
        <v>679</v>
      </c>
      <c r="J1107" s="60" t="s">
        <v>1245</v>
      </c>
      <c r="K1107" s="60">
        <v>25</v>
      </c>
      <c r="L1107" s="62"/>
      <c r="M1107" s="60">
        <v>1</v>
      </c>
      <c r="N1107" s="60">
        <v>1</v>
      </c>
      <c r="O1107" s="63" t="s">
        <v>681</v>
      </c>
      <c r="P1107" s="63" t="s">
        <v>734</v>
      </c>
      <c r="Q1107" s="62"/>
      <c r="R1107" s="62"/>
      <c r="S1107" s="62"/>
      <c r="T1107" s="62"/>
      <c r="U1107" s="62"/>
      <c r="V1107" s="62"/>
      <c r="W1107" s="62"/>
      <c r="X1107" s="63" t="s">
        <v>734</v>
      </c>
      <c r="Y1107" s="62"/>
      <c r="Z1107" s="62"/>
      <c r="AA1107" s="62"/>
      <c r="AB1107" s="60"/>
    </row>
    <row r="1108" spans="1:28" ht="15" customHeight="1" x14ac:dyDescent="0.25">
      <c r="A1108" s="58">
        <v>1098</v>
      </c>
      <c r="B1108" s="66" t="s">
        <v>5565</v>
      </c>
      <c r="C1108" s="67" t="s">
        <v>5566</v>
      </c>
      <c r="D1108" s="59" t="s">
        <v>5567</v>
      </c>
      <c r="E1108" s="66" t="s">
        <v>5565</v>
      </c>
      <c r="F1108" s="60" t="s">
        <v>5568</v>
      </c>
      <c r="G1108" s="62"/>
      <c r="H1108" s="61">
        <v>2018</v>
      </c>
      <c r="I1108" s="62"/>
      <c r="J1108" s="60" t="s">
        <v>684</v>
      </c>
      <c r="K1108" s="60">
        <v>50</v>
      </c>
      <c r="L1108" s="62"/>
      <c r="M1108" s="60">
        <v>1</v>
      </c>
      <c r="N1108" s="60">
        <v>1</v>
      </c>
      <c r="O1108" s="63" t="s">
        <v>681</v>
      </c>
      <c r="P1108" s="63" t="s">
        <v>1776</v>
      </c>
      <c r="Q1108" s="63" t="s">
        <v>5569</v>
      </c>
      <c r="R1108" s="62"/>
      <c r="S1108" s="62"/>
      <c r="T1108" s="62"/>
      <c r="U1108" s="62"/>
      <c r="V1108" s="62"/>
      <c r="W1108" s="62"/>
      <c r="X1108" s="63" t="s">
        <v>1776</v>
      </c>
      <c r="Y1108" s="62"/>
      <c r="Z1108" s="62"/>
      <c r="AA1108" s="62"/>
      <c r="AB1108" s="60"/>
    </row>
    <row r="1109" spans="1:28" ht="15" customHeight="1" x14ac:dyDescent="0.25">
      <c r="A1109" s="58">
        <v>1099</v>
      </c>
      <c r="B1109" s="66" t="s">
        <v>5570</v>
      </c>
      <c r="C1109" s="67" t="s">
        <v>5571</v>
      </c>
      <c r="D1109" s="59" t="s">
        <v>5572</v>
      </c>
      <c r="E1109" s="66" t="s">
        <v>5570</v>
      </c>
      <c r="F1109" s="60" t="s">
        <v>5573</v>
      </c>
      <c r="G1109" s="62"/>
      <c r="H1109" s="61">
        <v>2016</v>
      </c>
      <c r="I1109" s="60" t="s">
        <v>689</v>
      </c>
      <c r="J1109" s="60" t="s">
        <v>684</v>
      </c>
      <c r="K1109" s="60">
        <v>50</v>
      </c>
      <c r="L1109" s="62"/>
      <c r="M1109" s="60">
        <v>1</v>
      </c>
      <c r="N1109" s="60">
        <v>1</v>
      </c>
      <c r="O1109" s="63" t="s">
        <v>681</v>
      </c>
      <c r="P1109" s="63" t="s">
        <v>1744</v>
      </c>
      <c r="Q1109" s="63" t="s">
        <v>1782</v>
      </c>
      <c r="R1109" s="62"/>
      <c r="S1109" s="62"/>
      <c r="T1109" s="62"/>
      <c r="U1109" s="62"/>
      <c r="V1109" s="62"/>
      <c r="W1109" s="62"/>
      <c r="X1109" s="63" t="s">
        <v>1744</v>
      </c>
      <c r="Y1109" s="62"/>
      <c r="Z1109" s="62"/>
      <c r="AA1109" s="62"/>
      <c r="AB1109" s="60"/>
    </row>
    <row r="1110" spans="1:28" ht="15" customHeight="1" x14ac:dyDescent="0.25">
      <c r="A1110" s="58">
        <v>1100</v>
      </c>
      <c r="B1110" s="66" t="s">
        <v>5574</v>
      </c>
      <c r="C1110" s="67" t="s">
        <v>5575</v>
      </c>
      <c r="D1110" s="59" t="s">
        <v>5576</v>
      </c>
      <c r="E1110" s="66" t="s">
        <v>5574</v>
      </c>
      <c r="F1110" s="60" t="s">
        <v>5577</v>
      </c>
      <c r="G1110" s="62"/>
      <c r="H1110" s="61">
        <v>2011</v>
      </c>
      <c r="I1110" s="60" t="s">
        <v>689</v>
      </c>
      <c r="J1110" s="60" t="s">
        <v>1283</v>
      </c>
      <c r="K1110" s="60">
        <v>160</v>
      </c>
      <c r="L1110" s="62"/>
      <c r="M1110" s="60">
        <v>1</v>
      </c>
      <c r="N1110" s="60">
        <v>1</v>
      </c>
      <c r="O1110" s="63" t="s">
        <v>681</v>
      </c>
      <c r="P1110" s="63" t="s">
        <v>1534</v>
      </c>
      <c r="Q1110" s="63" t="s">
        <v>5578</v>
      </c>
      <c r="R1110" s="62"/>
      <c r="S1110" s="62"/>
      <c r="T1110" s="62"/>
      <c r="U1110" s="62"/>
      <c r="V1110" s="62"/>
      <c r="W1110" s="62"/>
      <c r="X1110" s="62"/>
      <c r="Y1110" s="63" t="s">
        <v>1534</v>
      </c>
      <c r="Z1110" s="62"/>
      <c r="AA1110" s="62"/>
      <c r="AB1110" s="60"/>
    </row>
    <row r="1111" spans="1:28" ht="15" customHeight="1" x14ac:dyDescent="0.25">
      <c r="A1111" s="58">
        <v>1101</v>
      </c>
      <c r="B1111" s="66" t="s">
        <v>5579</v>
      </c>
      <c r="C1111" s="67" t="s">
        <v>5580</v>
      </c>
      <c r="D1111" s="59" t="s">
        <v>5581</v>
      </c>
      <c r="E1111" s="66" t="s">
        <v>5579</v>
      </c>
      <c r="F1111" s="60" t="s">
        <v>5582</v>
      </c>
      <c r="G1111" s="62"/>
      <c r="H1111" s="61">
        <v>2010</v>
      </c>
      <c r="I1111" s="60" t="s">
        <v>689</v>
      </c>
      <c r="J1111" s="60" t="s">
        <v>684</v>
      </c>
      <c r="K1111" s="60">
        <v>75</v>
      </c>
      <c r="L1111" s="62"/>
      <c r="M1111" s="60">
        <v>1</v>
      </c>
      <c r="N1111" s="60">
        <v>1</v>
      </c>
      <c r="O1111" s="63" t="s">
        <v>681</v>
      </c>
      <c r="P1111" s="63" t="s">
        <v>1812</v>
      </c>
      <c r="Q1111" s="62"/>
      <c r="R1111" s="62"/>
      <c r="S1111" s="62"/>
      <c r="T1111" s="62"/>
      <c r="U1111" s="62"/>
      <c r="V1111" s="62"/>
      <c r="W1111" s="62"/>
      <c r="X1111" s="63" t="s">
        <v>1812</v>
      </c>
      <c r="Y1111" s="62"/>
      <c r="Z1111" s="62"/>
      <c r="AA1111" s="62"/>
      <c r="AB1111" s="60"/>
    </row>
    <row r="1112" spans="1:28" ht="15" customHeight="1" x14ac:dyDescent="0.25">
      <c r="A1112" s="58">
        <v>1102</v>
      </c>
      <c r="B1112" s="66" t="s">
        <v>5583</v>
      </c>
      <c r="C1112" s="67" t="s">
        <v>5584</v>
      </c>
      <c r="D1112" s="59" t="s">
        <v>5585</v>
      </c>
      <c r="E1112" s="66" t="s">
        <v>5583</v>
      </c>
      <c r="F1112" s="60" t="s">
        <v>5586</v>
      </c>
      <c r="G1112" s="62"/>
      <c r="H1112" s="61">
        <v>2014</v>
      </c>
      <c r="I1112" s="60" t="s">
        <v>689</v>
      </c>
      <c r="J1112" s="60" t="s">
        <v>680</v>
      </c>
      <c r="K1112" s="60">
        <v>50</v>
      </c>
      <c r="L1112" s="62"/>
      <c r="M1112" s="60">
        <v>1</v>
      </c>
      <c r="N1112" s="60">
        <v>1</v>
      </c>
      <c r="O1112" s="63" t="s">
        <v>681</v>
      </c>
      <c r="P1112" s="63" t="s">
        <v>1372</v>
      </c>
      <c r="Q1112" s="63" t="s">
        <v>5587</v>
      </c>
      <c r="R1112" s="62"/>
      <c r="S1112" s="62"/>
      <c r="T1112" s="62"/>
      <c r="U1112" s="62"/>
      <c r="V1112" s="62"/>
      <c r="W1112" s="62"/>
      <c r="X1112" s="63" t="s">
        <v>1372</v>
      </c>
      <c r="Y1112" s="62"/>
      <c r="Z1112" s="62"/>
      <c r="AA1112" s="62"/>
      <c r="AB1112" s="60"/>
    </row>
    <row r="1113" spans="1:28" ht="15" customHeight="1" x14ac:dyDescent="0.25">
      <c r="A1113" s="58">
        <v>1103</v>
      </c>
      <c r="B1113" s="66" t="s">
        <v>5588</v>
      </c>
      <c r="C1113" s="67" t="s">
        <v>5589</v>
      </c>
      <c r="D1113" s="59" t="s">
        <v>5590</v>
      </c>
      <c r="E1113" s="66" t="s">
        <v>5588</v>
      </c>
      <c r="F1113" s="60" t="s">
        <v>5591</v>
      </c>
      <c r="G1113" s="62"/>
      <c r="H1113" s="61">
        <v>2016</v>
      </c>
      <c r="I1113" s="60" t="s">
        <v>1303</v>
      </c>
      <c r="J1113" s="60" t="s">
        <v>688</v>
      </c>
      <c r="K1113" s="60">
        <v>400</v>
      </c>
      <c r="L1113" s="62"/>
      <c r="M1113" s="60">
        <v>1</v>
      </c>
      <c r="N1113" s="60">
        <v>1</v>
      </c>
      <c r="O1113" s="63" t="s">
        <v>681</v>
      </c>
      <c r="P1113" s="63" t="s">
        <v>2722</v>
      </c>
      <c r="Q1113" s="63" t="s">
        <v>5592</v>
      </c>
      <c r="R1113" s="62"/>
      <c r="S1113" s="62"/>
      <c r="T1113" s="62"/>
      <c r="U1113" s="62"/>
      <c r="V1113" s="62"/>
      <c r="W1113" s="62"/>
      <c r="X1113" s="63" t="s">
        <v>2722</v>
      </c>
      <c r="Y1113" s="62"/>
      <c r="Z1113" s="62"/>
      <c r="AA1113" s="62"/>
      <c r="AB1113" s="60"/>
    </row>
    <row r="1114" spans="1:28" ht="15" customHeight="1" x14ac:dyDescent="0.25">
      <c r="A1114" s="58">
        <v>1104</v>
      </c>
      <c r="B1114" s="66" t="s">
        <v>5593</v>
      </c>
      <c r="C1114" s="67" t="s">
        <v>5594</v>
      </c>
      <c r="D1114" s="59" t="s">
        <v>5595</v>
      </c>
      <c r="E1114" s="66" t="s">
        <v>5593</v>
      </c>
      <c r="F1114" s="60" t="s">
        <v>5596</v>
      </c>
      <c r="G1114" s="62"/>
      <c r="H1114" s="61">
        <v>2016</v>
      </c>
      <c r="I1114" s="60" t="s">
        <v>689</v>
      </c>
      <c r="J1114" s="60" t="s">
        <v>684</v>
      </c>
      <c r="K1114" s="60">
        <v>50</v>
      </c>
      <c r="L1114" s="62"/>
      <c r="M1114" s="60">
        <v>1</v>
      </c>
      <c r="N1114" s="60">
        <v>1</v>
      </c>
      <c r="O1114" s="63" t="s">
        <v>681</v>
      </c>
      <c r="P1114" s="63" t="s">
        <v>1744</v>
      </c>
      <c r="Q1114" s="63" t="s">
        <v>5597</v>
      </c>
      <c r="R1114" s="62"/>
      <c r="S1114" s="62"/>
      <c r="T1114" s="62"/>
      <c r="U1114" s="62"/>
      <c r="V1114" s="62"/>
      <c r="W1114" s="62"/>
      <c r="X1114" s="63" t="s">
        <v>1744</v>
      </c>
      <c r="Y1114" s="62"/>
      <c r="Z1114" s="62"/>
      <c r="AA1114" s="62"/>
      <c r="AB1114" s="60"/>
    </row>
    <row r="1115" spans="1:28" ht="15" customHeight="1" x14ac:dyDescent="0.25">
      <c r="A1115" s="58">
        <v>1105</v>
      </c>
      <c r="B1115" s="66" t="s">
        <v>5598</v>
      </c>
      <c r="C1115" s="67" t="s">
        <v>5599</v>
      </c>
      <c r="D1115" s="59" t="s">
        <v>5600</v>
      </c>
      <c r="E1115" s="66" t="s">
        <v>5598</v>
      </c>
      <c r="F1115" s="60" t="s">
        <v>5601</v>
      </c>
      <c r="G1115" s="62"/>
      <c r="H1115" s="61">
        <v>2016</v>
      </c>
      <c r="I1115" s="62"/>
      <c r="J1115" s="60" t="s">
        <v>1283</v>
      </c>
      <c r="K1115" s="60">
        <v>50</v>
      </c>
      <c r="L1115" s="62"/>
      <c r="M1115" s="60">
        <v>1</v>
      </c>
      <c r="N1115" s="60">
        <v>1</v>
      </c>
      <c r="O1115" s="63" t="s">
        <v>681</v>
      </c>
      <c r="P1115" s="63" t="s">
        <v>1792</v>
      </c>
      <c r="Q1115" s="63" t="s">
        <v>5602</v>
      </c>
      <c r="R1115" s="62"/>
      <c r="S1115" s="62"/>
      <c r="T1115" s="62"/>
      <c r="U1115" s="62"/>
      <c r="V1115" s="62"/>
      <c r="W1115" s="62"/>
      <c r="X1115" s="63" t="s">
        <v>1792</v>
      </c>
      <c r="Y1115" s="62"/>
      <c r="Z1115" s="62"/>
      <c r="AA1115" s="62"/>
      <c r="AB1115" s="60"/>
    </row>
    <row r="1116" spans="1:28" ht="15" customHeight="1" x14ac:dyDescent="0.25">
      <c r="A1116" s="58">
        <v>1106</v>
      </c>
      <c r="B1116" s="66" t="s">
        <v>5603</v>
      </c>
      <c r="C1116" s="67" t="s">
        <v>5604</v>
      </c>
      <c r="D1116" s="59" t="s">
        <v>5605</v>
      </c>
      <c r="E1116" s="66" t="s">
        <v>5603</v>
      </c>
      <c r="F1116" s="60" t="s">
        <v>5606</v>
      </c>
      <c r="G1116" s="62"/>
      <c r="H1116" s="61">
        <v>2016</v>
      </c>
      <c r="I1116" s="62"/>
      <c r="J1116" s="60" t="s">
        <v>1283</v>
      </c>
      <c r="K1116" s="60">
        <v>50</v>
      </c>
      <c r="L1116" s="62"/>
      <c r="M1116" s="60">
        <v>1</v>
      </c>
      <c r="N1116" s="60">
        <v>1</v>
      </c>
      <c r="O1116" s="63" t="s">
        <v>681</v>
      </c>
      <c r="P1116" s="63" t="s">
        <v>1792</v>
      </c>
      <c r="Q1116" s="63" t="s">
        <v>5602</v>
      </c>
      <c r="R1116" s="62"/>
      <c r="S1116" s="62"/>
      <c r="T1116" s="62"/>
      <c r="U1116" s="62"/>
      <c r="V1116" s="62"/>
      <c r="W1116" s="62"/>
      <c r="X1116" s="63" t="s">
        <v>1792</v>
      </c>
      <c r="Y1116" s="62"/>
      <c r="Z1116" s="62"/>
      <c r="AA1116" s="62"/>
      <c r="AB1116" s="60"/>
    </row>
    <row r="1117" spans="1:28" ht="15" customHeight="1" x14ac:dyDescent="0.25">
      <c r="A1117" s="58">
        <v>1107</v>
      </c>
      <c r="B1117" s="66" t="s">
        <v>5607</v>
      </c>
      <c r="C1117" s="67" t="s">
        <v>5608</v>
      </c>
      <c r="D1117" s="59" t="s">
        <v>5609</v>
      </c>
      <c r="E1117" s="66" t="s">
        <v>5607</v>
      </c>
      <c r="F1117" s="60" t="s">
        <v>5610</v>
      </c>
      <c r="G1117" s="62"/>
      <c r="H1117" s="61">
        <v>2016</v>
      </c>
      <c r="I1117" s="62"/>
      <c r="J1117" s="60" t="s">
        <v>1283</v>
      </c>
      <c r="K1117" s="60">
        <v>50</v>
      </c>
      <c r="L1117" s="62"/>
      <c r="M1117" s="60">
        <v>1</v>
      </c>
      <c r="N1117" s="60">
        <v>1</v>
      </c>
      <c r="O1117" s="63" t="s">
        <v>681</v>
      </c>
      <c r="P1117" s="63" t="s">
        <v>1754</v>
      </c>
      <c r="Q1117" s="63" t="s">
        <v>5611</v>
      </c>
      <c r="R1117" s="62"/>
      <c r="S1117" s="62"/>
      <c r="T1117" s="62"/>
      <c r="U1117" s="62"/>
      <c r="V1117" s="62"/>
      <c r="W1117" s="62"/>
      <c r="X1117" s="63" t="s">
        <v>1754</v>
      </c>
      <c r="Y1117" s="62"/>
      <c r="Z1117" s="62"/>
      <c r="AA1117" s="62"/>
      <c r="AB1117" s="60"/>
    </row>
    <row r="1118" spans="1:28" ht="15" customHeight="1" x14ac:dyDescent="0.25">
      <c r="A1118" s="58">
        <v>1108</v>
      </c>
      <c r="B1118" s="66" t="s">
        <v>5612</v>
      </c>
      <c r="C1118" s="67" t="s">
        <v>5613</v>
      </c>
      <c r="D1118" s="59" t="s">
        <v>5614</v>
      </c>
      <c r="E1118" s="66" t="s">
        <v>5612</v>
      </c>
      <c r="F1118" s="60" t="s">
        <v>5615</v>
      </c>
      <c r="G1118" s="62"/>
      <c r="H1118" s="61">
        <v>2016</v>
      </c>
      <c r="I1118" s="60" t="s">
        <v>689</v>
      </c>
      <c r="J1118" s="60" t="s">
        <v>684</v>
      </c>
      <c r="K1118" s="60">
        <v>50</v>
      </c>
      <c r="L1118" s="62"/>
      <c r="M1118" s="60">
        <v>1</v>
      </c>
      <c r="N1118" s="60">
        <v>1</v>
      </c>
      <c r="O1118" s="63" t="s">
        <v>681</v>
      </c>
      <c r="P1118" s="63" t="s">
        <v>1744</v>
      </c>
      <c r="Q1118" s="63" t="s">
        <v>3778</v>
      </c>
      <c r="R1118" s="62"/>
      <c r="S1118" s="62"/>
      <c r="T1118" s="62"/>
      <c r="U1118" s="62"/>
      <c r="V1118" s="62"/>
      <c r="W1118" s="62"/>
      <c r="X1118" s="63" t="s">
        <v>1744</v>
      </c>
      <c r="Y1118" s="62"/>
      <c r="Z1118" s="62"/>
      <c r="AA1118" s="62"/>
      <c r="AB1118" s="60"/>
    </row>
    <row r="1119" spans="1:28" ht="15" customHeight="1" x14ac:dyDescent="0.25">
      <c r="A1119" s="58">
        <v>1109</v>
      </c>
      <c r="B1119" s="66" t="s">
        <v>5616</v>
      </c>
      <c r="C1119" s="67" t="s">
        <v>5617</v>
      </c>
      <c r="D1119" s="59" t="s">
        <v>5618</v>
      </c>
      <c r="E1119" s="66" t="s">
        <v>5616</v>
      </c>
      <c r="F1119" s="60" t="s">
        <v>5619</v>
      </c>
      <c r="G1119" s="62"/>
      <c r="H1119" s="61">
        <v>2016</v>
      </c>
      <c r="I1119" s="60" t="s">
        <v>689</v>
      </c>
      <c r="J1119" s="60" t="s">
        <v>1283</v>
      </c>
      <c r="K1119" s="60">
        <v>50</v>
      </c>
      <c r="L1119" s="62"/>
      <c r="M1119" s="60">
        <v>1</v>
      </c>
      <c r="N1119" s="60">
        <v>1</v>
      </c>
      <c r="O1119" s="63" t="s">
        <v>681</v>
      </c>
      <c r="P1119" s="63" t="s">
        <v>1460</v>
      </c>
      <c r="Q1119" s="63" t="s">
        <v>3800</v>
      </c>
      <c r="R1119" s="62"/>
      <c r="S1119" s="62"/>
      <c r="T1119" s="62"/>
      <c r="U1119" s="62"/>
      <c r="V1119" s="62"/>
      <c r="W1119" s="62"/>
      <c r="X1119" s="63" t="s">
        <v>1460</v>
      </c>
      <c r="Y1119" s="62"/>
      <c r="Z1119" s="62"/>
      <c r="AA1119" s="62"/>
      <c r="AB1119" s="60"/>
    </row>
    <row r="1120" spans="1:28" ht="15" customHeight="1" x14ac:dyDescent="0.25">
      <c r="A1120" s="58">
        <v>1110</v>
      </c>
      <c r="B1120" s="66" t="s">
        <v>5620</v>
      </c>
      <c r="C1120" s="67" t="s">
        <v>5621</v>
      </c>
      <c r="D1120" s="59" t="s">
        <v>5622</v>
      </c>
      <c r="E1120" s="66" t="s">
        <v>5620</v>
      </c>
      <c r="F1120" s="60" t="s">
        <v>5623</v>
      </c>
      <c r="G1120" s="62"/>
      <c r="H1120" s="61">
        <v>2016</v>
      </c>
      <c r="I1120" s="62"/>
      <c r="J1120" s="60" t="s">
        <v>1283</v>
      </c>
      <c r="K1120" s="60">
        <v>50</v>
      </c>
      <c r="L1120" s="62"/>
      <c r="M1120" s="60">
        <v>1</v>
      </c>
      <c r="N1120" s="60">
        <v>1</v>
      </c>
      <c r="O1120" s="63" t="s">
        <v>681</v>
      </c>
      <c r="P1120" s="63" t="s">
        <v>1744</v>
      </c>
      <c r="Q1120" s="63" t="s">
        <v>5624</v>
      </c>
      <c r="R1120" s="62"/>
      <c r="S1120" s="62"/>
      <c r="T1120" s="62"/>
      <c r="U1120" s="62"/>
      <c r="V1120" s="62"/>
      <c r="W1120" s="62"/>
      <c r="X1120" s="63" t="s">
        <v>1744</v>
      </c>
      <c r="Y1120" s="62"/>
      <c r="Z1120" s="62"/>
      <c r="AA1120" s="62"/>
      <c r="AB1120" s="60"/>
    </row>
    <row r="1121" spans="1:28" ht="15" customHeight="1" x14ac:dyDescent="0.25">
      <c r="A1121" s="58">
        <v>1111</v>
      </c>
      <c r="B1121" s="66" t="s">
        <v>5625</v>
      </c>
      <c r="C1121" s="67" t="s">
        <v>5626</v>
      </c>
      <c r="D1121" s="59" t="s">
        <v>5627</v>
      </c>
      <c r="E1121" s="66" t="s">
        <v>5625</v>
      </c>
      <c r="F1121" s="60" t="s">
        <v>5628</v>
      </c>
      <c r="G1121" s="62"/>
      <c r="H1121" s="61">
        <v>2016</v>
      </c>
      <c r="I1121" s="60" t="s">
        <v>689</v>
      </c>
      <c r="J1121" s="60" t="s">
        <v>1102</v>
      </c>
      <c r="K1121" s="60">
        <v>630</v>
      </c>
      <c r="L1121" s="62"/>
      <c r="M1121" s="60">
        <v>1</v>
      </c>
      <c r="N1121" s="60">
        <v>1</v>
      </c>
      <c r="O1121" s="63" t="s">
        <v>681</v>
      </c>
      <c r="P1121" s="63" t="s">
        <v>1083</v>
      </c>
      <c r="Q1121" s="62"/>
      <c r="R1121" s="62"/>
      <c r="S1121" s="62"/>
      <c r="T1121" s="62"/>
      <c r="U1121" s="62"/>
      <c r="V1121" s="62"/>
      <c r="W1121" s="62"/>
      <c r="X1121" s="63" t="s">
        <v>5629</v>
      </c>
      <c r="Y1121" s="63" t="s">
        <v>5630</v>
      </c>
      <c r="Z1121" s="62"/>
      <c r="AA1121" s="62"/>
      <c r="AB1121" s="60"/>
    </row>
    <row r="1122" spans="1:28" ht="15" customHeight="1" x14ac:dyDescent="0.25">
      <c r="A1122" s="58">
        <v>1112</v>
      </c>
      <c r="B1122" s="66" t="s">
        <v>5631</v>
      </c>
      <c r="C1122" s="67" t="s">
        <v>5632</v>
      </c>
      <c r="D1122" s="59" t="s">
        <v>5633</v>
      </c>
      <c r="E1122" s="66" t="s">
        <v>5631</v>
      </c>
      <c r="F1122" s="60" t="s">
        <v>5634</v>
      </c>
      <c r="G1122" s="62"/>
      <c r="H1122" s="61">
        <v>2019</v>
      </c>
      <c r="I1122" s="62"/>
      <c r="J1122" s="60" t="s">
        <v>688</v>
      </c>
      <c r="K1122" s="60" t="s">
        <v>5635</v>
      </c>
      <c r="L1122" s="62"/>
      <c r="M1122" s="60">
        <v>1</v>
      </c>
      <c r="N1122" s="60">
        <v>1</v>
      </c>
      <c r="O1122" s="63" t="s">
        <v>681</v>
      </c>
      <c r="P1122" s="63" t="s">
        <v>5636</v>
      </c>
      <c r="Q1122" s="63" t="s">
        <v>5637</v>
      </c>
      <c r="R1122" s="62"/>
      <c r="S1122" s="62"/>
      <c r="T1122" s="62"/>
      <c r="U1122" s="62"/>
      <c r="V1122" s="62"/>
      <c r="W1122" s="62"/>
      <c r="X1122" s="63" t="s">
        <v>5638</v>
      </c>
      <c r="Y1122" s="62"/>
      <c r="Z1122" s="62"/>
      <c r="AA1122" s="62"/>
      <c r="AB1122" s="63" t="s">
        <v>5639</v>
      </c>
    </row>
    <row r="1123" spans="1:28" ht="15" customHeight="1" x14ac:dyDescent="0.25">
      <c r="A1123" s="58">
        <v>1113</v>
      </c>
      <c r="B1123" s="66" t="s">
        <v>5640</v>
      </c>
      <c r="C1123" s="67" t="s">
        <v>5641</v>
      </c>
      <c r="D1123" s="59" t="s">
        <v>5642</v>
      </c>
      <c r="E1123" s="66" t="s">
        <v>5640</v>
      </c>
      <c r="F1123" s="60" t="s">
        <v>5643</v>
      </c>
      <c r="G1123" s="62"/>
      <c r="H1123" s="61">
        <v>1970</v>
      </c>
      <c r="I1123" s="60" t="s">
        <v>679</v>
      </c>
      <c r="J1123" s="60" t="s">
        <v>1245</v>
      </c>
      <c r="K1123" s="60">
        <v>25</v>
      </c>
      <c r="L1123" s="62"/>
      <c r="M1123" s="60">
        <v>1</v>
      </c>
      <c r="N1123" s="60">
        <v>1</v>
      </c>
      <c r="O1123" s="63" t="s">
        <v>681</v>
      </c>
      <c r="P1123" s="63" t="s">
        <v>734</v>
      </c>
      <c r="Q1123" s="62"/>
      <c r="R1123" s="62"/>
      <c r="S1123" s="62"/>
      <c r="T1123" s="62"/>
      <c r="U1123" s="62"/>
      <c r="V1123" s="62"/>
      <c r="W1123" s="62"/>
      <c r="X1123" s="63" t="s">
        <v>734</v>
      </c>
      <c r="Y1123" s="62"/>
      <c r="Z1123" s="62"/>
      <c r="AA1123" s="62"/>
      <c r="AB1123" s="60"/>
    </row>
    <row r="1124" spans="1:28" ht="15" customHeight="1" x14ac:dyDescent="0.25">
      <c r="A1124" s="58">
        <v>1114</v>
      </c>
      <c r="B1124" s="66" t="s">
        <v>5644</v>
      </c>
      <c r="C1124" s="67" t="s">
        <v>5645</v>
      </c>
      <c r="D1124" s="59" t="s">
        <v>5646</v>
      </c>
      <c r="E1124" s="66" t="s">
        <v>5644</v>
      </c>
      <c r="F1124" s="60" t="s">
        <v>5647</v>
      </c>
      <c r="G1124" s="62"/>
      <c r="H1124" s="61">
        <v>2006</v>
      </c>
      <c r="I1124" s="60" t="s">
        <v>689</v>
      </c>
      <c r="J1124" s="60" t="s">
        <v>684</v>
      </c>
      <c r="K1124" s="60">
        <v>100</v>
      </c>
      <c r="L1124" s="62"/>
      <c r="M1124" s="60">
        <v>1</v>
      </c>
      <c r="N1124" s="60">
        <v>1</v>
      </c>
      <c r="O1124" s="63" t="s">
        <v>681</v>
      </c>
      <c r="P1124" s="63" t="s">
        <v>2297</v>
      </c>
      <c r="Q1124" s="63" t="s">
        <v>5648</v>
      </c>
      <c r="R1124" s="62"/>
      <c r="S1124" s="62"/>
      <c r="T1124" s="62"/>
      <c r="U1124" s="62"/>
      <c r="V1124" s="62"/>
      <c r="W1124" s="62"/>
      <c r="X1124" s="63" t="s">
        <v>2297</v>
      </c>
      <c r="Y1124" s="62"/>
      <c r="Z1124" s="62"/>
      <c r="AA1124" s="62"/>
      <c r="AB1124" s="60"/>
    </row>
    <row r="1125" spans="1:28" ht="15" customHeight="1" x14ac:dyDescent="0.25">
      <c r="A1125" s="58">
        <v>1115</v>
      </c>
      <c r="B1125" s="66" t="s">
        <v>5649</v>
      </c>
      <c r="C1125" s="67" t="s">
        <v>5650</v>
      </c>
      <c r="D1125" s="59" t="s">
        <v>5651</v>
      </c>
      <c r="E1125" s="66" t="s">
        <v>5649</v>
      </c>
      <c r="F1125" s="60" t="s">
        <v>5652</v>
      </c>
      <c r="G1125" s="62"/>
      <c r="H1125" s="61">
        <v>2008</v>
      </c>
      <c r="I1125" s="60" t="s">
        <v>1303</v>
      </c>
      <c r="J1125" s="60" t="s">
        <v>688</v>
      </c>
      <c r="K1125" s="60">
        <v>75</v>
      </c>
      <c r="L1125" s="62"/>
      <c r="M1125" s="60">
        <v>1</v>
      </c>
      <c r="N1125" s="60">
        <v>1</v>
      </c>
      <c r="O1125" s="63" t="s">
        <v>681</v>
      </c>
      <c r="P1125" s="63" t="s">
        <v>1308</v>
      </c>
      <c r="Q1125" s="62"/>
      <c r="R1125" s="62"/>
      <c r="S1125" s="62"/>
      <c r="T1125" s="62"/>
      <c r="U1125" s="62"/>
      <c r="V1125" s="62"/>
      <c r="W1125" s="62"/>
      <c r="X1125" s="63" t="s">
        <v>1308</v>
      </c>
      <c r="Y1125" s="62"/>
      <c r="Z1125" s="62"/>
      <c r="AA1125" s="62"/>
      <c r="AB1125" s="60"/>
    </row>
    <row r="1126" spans="1:28" ht="15" customHeight="1" x14ac:dyDescent="0.25">
      <c r="A1126" s="58">
        <v>1116</v>
      </c>
      <c r="B1126" s="66" t="s">
        <v>5653</v>
      </c>
      <c r="C1126" s="67" t="s">
        <v>5654</v>
      </c>
      <c r="D1126" s="59" t="s">
        <v>5655</v>
      </c>
      <c r="E1126" s="66" t="s">
        <v>5653</v>
      </c>
      <c r="F1126" s="60" t="s">
        <v>5656</v>
      </c>
      <c r="G1126" s="62"/>
      <c r="H1126" s="61">
        <v>2004</v>
      </c>
      <c r="I1126" s="60" t="s">
        <v>689</v>
      </c>
      <c r="J1126" s="60" t="s">
        <v>699</v>
      </c>
      <c r="K1126" s="60">
        <v>750</v>
      </c>
      <c r="L1126" s="62"/>
      <c r="M1126" s="60">
        <v>1</v>
      </c>
      <c r="N1126" s="60">
        <v>1</v>
      </c>
      <c r="O1126" s="63" t="s">
        <v>681</v>
      </c>
      <c r="P1126" s="63" t="s">
        <v>1093</v>
      </c>
      <c r="Q1126" s="62"/>
      <c r="R1126" s="62"/>
      <c r="S1126" s="62"/>
      <c r="T1126" s="62"/>
      <c r="U1126" s="62"/>
      <c r="V1126" s="62"/>
      <c r="W1126" s="62"/>
      <c r="X1126" s="63" t="s">
        <v>5657</v>
      </c>
      <c r="Y1126" s="63" t="s">
        <v>5398</v>
      </c>
      <c r="Z1126" s="62"/>
      <c r="AA1126" s="62"/>
      <c r="AB1126" s="60"/>
    </row>
    <row r="1127" spans="1:28" ht="15" customHeight="1" x14ac:dyDescent="0.25">
      <c r="A1127" s="58">
        <v>1117</v>
      </c>
      <c r="B1127" s="66" t="s">
        <v>143</v>
      </c>
      <c r="C1127" s="67" t="s">
        <v>5658</v>
      </c>
      <c r="D1127" s="59" t="s">
        <v>5659</v>
      </c>
      <c r="E1127" s="66" t="s">
        <v>143</v>
      </c>
      <c r="F1127" s="60" t="s">
        <v>5660</v>
      </c>
      <c r="G1127" s="62"/>
      <c r="H1127" s="61">
        <v>2014</v>
      </c>
      <c r="I1127" s="60" t="s">
        <v>689</v>
      </c>
      <c r="J1127" s="60" t="s">
        <v>710</v>
      </c>
      <c r="K1127" s="60">
        <v>50</v>
      </c>
      <c r="L1127" s="62"/>
      <c r="M1127" s="60">
        <v>1</v>
      </c>
      <c r="N1127" s="60">
        <v>1</v>
      </c>
      <c r="O1127" s="63" t="s">
        <v>681</v>
      </c>
      <c r="P1127" s="63" t="s">
        <v>5661</v>
      </c>
      <c r="Q1127" s="63" t="s">
        <v>5662</v>
      </c>
      <c r="R1127" s="62"/>
      <c r="S1127" s="62"/>
      <c r="T1127" s="62"/>
      <c r="U1127" s="62"/>
      <c r="V1127" s="62"/>
      <c r="W1127" s="62"/>
      <c r="X1127" s="63" t="s">
        <v>5663</v>
      </c>
      <c r="Y1127" s="62"/>
      <c r="Z1127" s="62"/>
      <c r="AA1127" s="62"/>
      <c r="AB1127" s="63" t="s">
        <v>5664</v>
      </c>
    </row>
    <row r="1128" spans="1:28" ht="15" customHeight="1" x14ac:dyDescent="0.25">
      <c r="A1128" s="58">
        <v>1118</v>
      </c>
      <c r="B1128" s="66" t="s">
        <v>5665</v>
      </c>
      <c r="C1128" s="67" t="s">
        <v>5666</v>
      </c>
      <c r="D1128" s="59" t="s">
        <v>5667</v>
      </c>
      <c r="E1128" s="66" t="s">
        <v>5665</v>
      </c>
      <c r="F1128" s="60" t="s">
        <v>5668</v>
      </c>
      <c r="G1128" s="62"/>
      <c r="H1128" s="61">
        <v>2013</v>
      </c>
      <c r="I1128" s="60" t="s">
        <v>689</v>
      </c>
      <c r="J1128" s="60" t="s">
        <v>687</v>
      </c>
      <c r="K1128" s="60">
        <v>50</v>
      </c>
      <c r="L1128" s="62"/>
      <c r="M1128" s="60">
        <v>1</v>
      </c>
      <c r="N1128" s="60">
        <v>1</v>
      </c>
      <c r="O1128" s="63" t="s">
        <v>681</v>
      </c>
      <c r="P1128" s="63" t="s">
        <v>1317</v>
      </c>
      <c r="Q1128" s="63" t="s">
        <v>5669</v>
      </c>
      <c r="R1128" s="62"/>
      <c r="S1128" s="62"/>
      <c r="T1128" s="62"/>
      <c r="U1128" s="62"/>
      <c r="V1128" s="62"/>
      <c r="W1128" s="62"/>
      <c r="X1128" s="63" t="s">
        <v>1317</v>
      </c>
      <c r="Y1128" s="62"/>
      <c r="Z1128" s="62"/>
      <c r="AA1128" s="62"/>
      <c r="AB1128" s="60"/>
    </row>
    <row r="1129" spans="1:28" ht="15" customHeight="1" x14ac:dyDescent="0.25">
      <c r="A1129" s="58">
        <v>1119</v>
      </c>
      <c r="B1129" s="66" t="s">
        <v>5670</v>
      </c>
      <c r="C1129" s="67" t="s">
        <v>5671</v>
      </c>
      <c r="D1129" s="59" t="s">
        <v>5672</v>
      </c>
      <c r="E1129" s="66" t="s">
        <v>5670</v>
      </c>
      <c r="F1129" s="60" t="s">
        <v>5673</v>
      </c>
      <c r="G1129" s="62"/>
      <c r="H1129" s="61">
        <v>2007</v>
      </c>
      <c r="I1129" s="60" t="s">
        <v>1303</v>
      </c>
      <c r="J1129" s="60" t="s">
        <v>1710</v>
      </c>
      <c r="K1129" s="60">
        <v>250</v>
      </c>
      <c r="L1129" s="62"/>
      <c r="M1129" s="60">
        <v>1</v>
      </c>
      <c r="N1129" s="60">
        <v>1</v>
      </c>
      <c r="O1129" s="63" t="s">
        <v>681</v>
      </c>
      <c r="P1129" s="63" t="s">
        <v>980</v>
      </c>
      <c r="Q1129" s="63" t="s">
        <v>5674</v>
      </c>
      <c r="R1129" s="62"/>
      <c r="S1129" s="62"/>
      <c r="T1129" s="62"/>
      <c r="U1129" s="62"/>
      <c r="V1129" s="62"/>
      <c r="W1129" s="62"/>
      <c r="X1129" s="63" t="s">
        <v>980</v>
      </c>
      <c r="Y1129" s="62"/>
      <c r="Z1129" s="62"/>
      <c r="AA1129" s="62"/>
      <c r="AB1129" s="60"/>
    </row>
    <row r="1130" spans="1:28" ht="15" customHeight="1" x14ac:dyDescent="0.25">
      <c r="A1130" s="58">
        <v>1120</v>
      </c>
      <c r="B1130" s="66" t="s">
        <v>5675</v>
      </c>
      <c r="C1130" s="67" t="s">
        <v>5676</v>
      </c>
      <c r="D1130" s="59" t="s">
        <v>5677</v>
      </c>
      <c r="E1130" s="66" t="s">
        <v>5675</v>
      </c>
      <c r="F1130" s="60" t="s">
        <v>5678</v>
      </c>
      <c r="G1130" s="62"/>
      <c r="H1130" s="61">
        <v>2001</v>
      </c>
      <c r="I1130" s="60" t="s">
        <v>689</v>
      </c>
      <c r="J1130" s="60" t="s">
        <v>684</v>
      </c>
      <c r="K1130" s="60">
        <v>75</v>
      </c>
      <c r="L1130" s="62"/>
      <c r="M1130" s="60">
        <v>1</v>
      </c>
      <c r="N1130" s="60">
        <v>1</v>
      </c>
      <c r="O1130" s="63" t="s">
        <v>681</v>
      </c>
      <c r="P1130" s="63" t="s">
        <v>700</v>
      </c>
      <c r="Q1130" s="62"/>
      <c r="R1130" s="62"/>
      <c r="S1130" s="62"/>
      <c r="T1130" s="62"/>
      <c r="U1130" s="62"/>
      <c r="V1130" s="62"/>
      <c r="W1130" s="62"/>
      <c r="X1130" s="63" t="s">
        <v>700</v>
      </c>
      <c r="Y1130" s="62"/>
      <c r="Z1130" s="62"/>
      <c r="AA1130" s="62"/>
      <c r="AB1130" s="60"/>
    </row>
    <row r="1131" spans="1:28" ht="15" customHeight="1" x14ac:dyDescent="0.25">
      <c r="A1131" s="58">
        <v>1121</v>
      </c>
      <c r="B1131" s="66" t="s">
        <v>5679</v>
      </c>
      <c r="C1131" s="67" t="s">
        <v>5680</v>
      </c>
      <c r="D1131" s="59" t="s">
        <v>5681</v>
      </c>
      <c r="E1131" s="66" t="s">
        <v>5679</v>
      </c>
      <c r="F1131" s="60" t="s">
        <v>5682</v>
      </c>
      <c r="G1131" s="62"/>
      <c r="H1131" s="61">
        <v>2006</v>
      </c>
      <c r="I1131" s="60" t="s">
        <v>689</v>
      </c>
      <c r="J1131" s="60" t="s">
        <v>699</v>
      </c>
      <c r="K1131" s="60">
        <v>400</v>
      </c>
      <c r="L1131" s="62"/>
      <c r="M1131" s="60">
        <v>1</v>
      </c>
      <c r="N1131" s="60">
        <v>1</v>
      </c>
      <c r="O1131" s="63" t="s">
        <v>681</v>
      </c>
      <c r="P1131" s="63" t="s">
        <v>1038</v>
      </c>
      <c r="Q1131" s="63" t="s">
        <v>5683</v>
      </c>
      <c r="R1131" s="62"/>
      <c r="S1131" s="62"/>
      <c r="T1131" s="62"/>
      <c r="U1131" s="62"/>
      <c r="V1131" s="62"/>
      <c r="W1131" s="62"/>
      <c r="X1131" s="63" t="s">
        <v>1733</v>
      </c>
      <c r="Y1131" s="62"/>
      <c r="Z1131" s="62"/>
      <c r="AA1131" s="62"/>
      <c r="AB1131" s="63" t="s">
        <v>1734</v>
      </c>
    </row>
    <row r="1132" spans="1:28" ht="15" customHeight="1" x14ac:dyDescent="0.25">
      <c r="A1132" s="58">
        <v>1122</v>
      </c>
      <c r="B1132" s="66" t="s">
        <v>5684</v>
      </c>
      <c r="C1132" s="67" t="s">
        <v>5685</v>
      </c>
      <c r="D1132" s="59" t="s">
        <v>5686</v>
      </c>
      <c r="E1132" s="66" t="s">
        <v>5684</v>
      </c>
      <c r="F1132" s="60" t="s">
        <v>5687</v>
      </c>
      <c r="G1132" s="62"/>
      <c r="H1132" s="61">
        <v>2016</v>
      </c>
      <c r="I1132" s="60" t="s">
        <v>1303</v>
      </c>
      <c r="J1132" s="60" t="s">
        <v>688</v>
      </c>
      <c r="K1132" s="60">
        <v>50</v>
      </c>
      <c r="L1132" s="62"/>
      <c r="M1132" s="60">
        <v>1</v>
      </c>
      <c r="N1132" s="60">
        <v>1</v>
      </c>
      <c r="O1132" s="63" t="s">
        <v>681</v>
      </c>
      <c r="P1132" s="63" t="s">
        <v>3884</v>
      </c>
      <c r="Q1132" s="63" t="s">
        <v>3885</v>
      </c>
      <c r="R1132" s="62"/>
      <c r="S1132" s="62"/>
      <c r="T1132" s="62"/>
      <c r="U1132" s="62"/>
      <c r="V1132" s="62"/>
      <c r="W1132" s="62"/>
      <c r="X1132" s="63" t="s">
        <v>3884</v>
      </c>
      <c r="Y1132" s="62"/>
      <c r="Z1132" s="62"/>
      <c r="AA1132" s="62"/>
      <c r="AB1132" s="60"/>
    </row>
    <row r="1133" spans="1:28" ht="15" customHeight="1" x14ac:dyDescent="0.25">
      <c r="A1133" s="58">
        <v>1123</v>
      </c>
      <c r="B1133" s="66" t="s">
        <v>5688</v>
      </c>
      <c r="C1133" s="67" t="s">
        <v>5689</v>
      </c>
      <c r="D1133" s="59" t="s">
        <v>5690</v>
      </c>
      <c r="E1133" s="66" t="s">
        <v>5688</v>
      </c>
      <c r="F1133" s="60" t="s">
        <v>5691</v>
      </c>
      <c r="G1133" s="62"/>
      <c r="H1133" s="61">
        <v>2008</v>
      </c>
      <c r="I1133" s="60" t="s">
        <v>689</v>
      </c>
      <c r="J1133" s="60" t="s">
        <v>687</v>
      </c>
      <c r="K1133" s="60">
        <v>560</v>
      </c>
      <c r="L1133" s="62"/>
      <c r="M1133" s="60">
        <v>1</v>
      </c>
      <c r="N1133" s="60">
        <v>1</v>
      </c>
      <c r="O1133" s="63" t="s">
        <v>681</v>
      </c>
      <c r="P1133" s="63" t="s">
        <v>5254</v>
      </c>
      <c r="Q1133" s="63" t="s">
        <v>5692</v>
      </c>
      <c r="R1133" s="62"/>
      <c r="S1133" s="62"/>
      <c r="T1133" s="62"/>
      <c r="U1133" s="62"/>
      <c r="V1133" s="62"/>
      <c r="W1133" s="62"/>
      <c r="X1133" s="63" t="s">
        <v>5254</v>
      </c>
      <c r="Y1133" s="62"/>
      <c r="Z1133" s="62"/>
      <c r="AA1133" s="62"/>
      <c r="AB1133" s="60"/>
    </row>
    <row r="1134" spans="1:28" ht="15" customHeight="1" x14ac:dyDescent="0.25">
      <c r="A1134" s="58">
        <v>1124</v>
      </c>
      <c r="B1134" s="66" t="s">
        <v>5693</v>
      </c>
      <c r="C1134" s="67" t="s">
        <v>5694</v>
      </c>
      <c r="D1134" s="59" t="s">
        <v>5695</v>
      </c>
      <c r="E1134" s="66" t="s">
        <v>5693</v>
      </c>
      <c r="F1134" s="60" t="s">
        <v>5696</v>
      </c>
      <c r="G1134" s="62"/>
      <c r="H1134" s="61">
        <v>2006</v>
      </c>
      <c r="I1134" s="60" t="s">
        <v>689</v>
      </c>
      <c r="J1134" s="60" t="s">
        <v>687</v>
      </c>
      <c r="K1134" s="60">
        <v>75</v>
      </c>
      <c r="L1134" s="62"/>
      <c r="M1134" s="60">
        <v>1</v>
      </c>
      <c r="N1134" s="60">
        <v>1</v>
      </c>
      <c r="O1134" s="63" t="s">
        <v>681</v>
      </c>
      <c r="P1134" s="63" t="s">
        <v>700</v>
      </c>
      <c r="Q1134" s="63" t="s">
        <v>5697</v>
      </c>
      <c r="R1134" s="62"/>
      <c r="S1134" s="62"/>
      <c r="T1134" s="62"/>
      <c r="U1134" s="62"/>
      <c r="V1134" s="62"/>
      <c r="W1134" s="62"/>
      <c r="X1134" s="63" t="s">
        <v>1402</v>
      </c>
      <c r="Y1134" s="62"/>
      <c r="Z1134" s="62"/>
      <c r="AA1134" s="62"/>
      <c r="AB1134" s="63" t="s">
        <v>1403</v>
      </c>
    </row>
    <row r="1135" spans="1:28" ht="15" customHeight="1" x14ac:dyDescent="0.25">
      <c r="A1135" s="58">
        <v>1125</v>
      </c>
      <c r="B1135" s="66" t="s">
        <v>5698</v>
      </c>
      <c r="C1135" s="67" t="s">
        <v>5699</v>
      </c>
      <c r="D1135" s="59" t="s">
        <v>5700</v>
      </c>
      <c r="E1135" s="66" t="s">
        <v>5698</v>
      </c>
      <c r="F1135" s="60" t="s">
        <v>5701</v>
      </c>
      <c r="G1135" s="62"/>
      <c r="H1135" s="61">
        <v>2009</v>
      </c>
      <c r="I1135" s="60" t="s">
        <v>689</v>
      </c>
      <c r="J1135" s="60" t="s">
        <v>687</v>
      </c>
      <c r="K1135" s="60">
        <v>75</v>
      </c>
      <c r="L1135" s="62"/>
      <c r="M1135" s="60">
        <v>1</v>
      </c>
      <c r="N1135" s="60">
        <v>1</v>
      </c>
      <c r="O1135" s="63" t="s">
        <v>681</v>
      </c>
      <c r="P1135" s="63" t="s">
        <v>5702</v>
      </c>
      <c r="Q1135" s="62"/>
      <c r="R1135" s="62"/>
      <c r="S1135" s="62"/>
      <c r="T1135" s="62"/>
      <c r="U1135" s="62"/>
      <c r="V1135" s="62"/>
      <c r="W1135" s="62"/>
      <c r="X1135" s="63" t="s">
        <v>5702</v>
      </c>
      <c r="Y1135" s="62"/>
      <c r="Z1135" s="62"/>
      <c r="AA1135" s="62"/>
      <c r="AB1135" s="60"/>
    </row>
    <row r="1136" spans="1:28" ht="15" customHeight="1" x14ac:dyDescent="0.25">
      <c r="A1136" s="58">
        <v>1126</v>
      </c>
      <c r="B1136" s="66" t="s">
        <v>5703</v>
      </c>
      <c r="C1136" s="67" t="s">
        <v>5704</v>
      </c>
      <c r="D1136" s="59" t="s">
        <v>5705</v>
      </c>
      <c r="E1136" s="66" t="s">
        <v>5703</v>
      </c>
      <c r="F1136" s="60" t="s">
        <v>5706</v>
      </c>
      <c r="G1136" s="62"/>
      <c r="H1136" s="61">
        <v>2010</v>
      </c>
      <c r="I1136" s="60" t="s">
        <v>689</v>
      </c>
      <c r="J1136" s="60" t="s">
        <v>1283</v>
      </c>
      <c r="K1136" s="60">
        <v>100</v>
      </c>
      <c r="L1136" s="62"/>
      <c r="M1136" s="60">
        <v>1</v>
      </c>
      <c r="N1136" s="60">
        <v>1</v>
      </c>
      <c r="O1136" s="63" t="s">
        <v>681</v>
      </c>
      <c r="P1136" s="63" t="s">
        <v>2527</v>
      </c>
      <c r="Q1136" s="62"/>
      <c r="R1136" s="62"/>
      <c r="S1136" s="62"/>
      <c r="T1136" s="62"/>
      <c r="U1136" s="62"/>
      <c r="V1136" s="62"/>
      <c r="W1136" s="62"/>
      <c r="X1136" s="62"/>
      <c r="Y1136" s="62"/>
      <c r="Z1136" s="62"/>
      <c r="AA1136" s="62"/>
      <c r="AB1136" s="63" t="s">
        <v>2528</v>
      </c>
    </row>
    <row r="1137" spans="1:28" ht="15" customHeight="1" x14ac:dyDescent="0.25">
      <c r="A1137" s="58">
        <v>1127</v>
      </c>
      <c r="B1137" s="66" t="s">
        <v>5707</v>
      </c>
      <c r="C1137" s="67" t="s">
        <v>5708</v>
      </c>
      <c r="D1137" s="59" t="s">
        <v>5709</v>
      </c>
      <c r="E1137" s="66" t="s">
        <v>5707</v>
      </c>
      <c r="F1137" s="60" t="s">
        <v>5710</v>
      </c>
      <c r="G1137" s="62"/>
      <c r="H1137" s="61">
        <v>2019</v>
      </c>
      <c r="I1137" s="62"/>
      <c r="J1137" s="60" t="s">
        <v>2302</v>
      </c>
      <c r="K1137" s="60">
        <v>1600</v>
      </c>
      <c r="L1137" s="62"/>
      <c r="M1137" s="60">
        <v>1</v>
      </c>
      <c r="N1137" s="60">
        <v>1</v>
      </c>
      <c r="O1137" s="63" t="s">
        <v>681</v>
      </c>
      <c r="P1137" s="63" t="s">
        <v>5711</v>
      </c>
      <c r="Q1137" s="63" t="s">
        <v>5712</v>
      </c>
      <c r="R1137" s="62"/>
      <c r="S1137" s="62"/>
      <c r="T1137" s="62"/>
      <c r="U1137" s="62"/>
      <c r="V1137" s="62"/>
      <c r="W1137" s="62"/>
      <c r="X1137" s="62"/>
      <c r="Y1137" s="62"/>
      <c r="Z1137" s="62"/>
      <c r="AA1137" s="62"/>
      <c r="AB1137" s="63" t="s">
        <v>5713</v>
      </c>
    </row>
    <row r="1138" spans="1:28" ht="15" customHeight="1" x14ac:dyDescent="0.25">
      <c r="A1138" s="58">
        <v>1128</v>
      </c>
      <c r="B1138" s="66" t="s">
        <v>5714</v>
      </c>
      <c r="C1138" s="67" t="s">
        <v>5715</v>
      </c>
      <c r="D1138" s="59" t="s">
        <v>5716</v>
      </c>
      <c r="E1138" s="66" t="s">
        <v>5714</v>
      </c>
      <c r="F1138" s="60" t="s">
        <v>5717</v>
      </c>
      <c r="G1138" s="62"/>
      <c r="H1138" s="61">
        <v>2000</v>
      </c>
      <c r="I1138" s="60" t="s">
        <v>1565</v>
      </c>
      <c r="J1138" s="60" t="s">
        <v>684</v>
      </c>
      <c r="K1138" s="60">
        <v>400</v>
      </c>
      <c r="L1138" s="62"/>
      <c r="M1138" s="60">
        <v>1</v>
      </c>
      <c r="N1138" s="60">
        <v>1</v>
      </c>
      <c r="O1138" s="63" t="s">
        <v>681</v>
      </c>
      <c r="P1138" s="63" t="s">
        <v>1038</v>
      </c>
      <c r="Q1138" s="62"/>
      <c r="R1138" s="62"/>
      <c r="S1138" s="62"/>
      <c r="T1138" s="62"/>
      <c r="U1138" s="62"/>
      <c r="V1138" s="62"/>
      <c r="W1138" s="62"/>
      <c r="X1138" s="63" t="s">
        <v>1853</v>
      </c>
      <c r="Y1138" s="62"/>
      <c r="Z1138" s="62"/>
      <c r="AA1138" s="62"/>
      <c r="AB1138" s="63" t="s">
        <v>1854</v>
      </c>
    </row>
    <row r="1139" spans="1:28" ht="15" customHeight="1" x14ac:dyDescent="0.25">
      <c r="A1139" s="58">
        <v>1129</v>
      </c>
      <c r="B1139" s="66" t="s">
        <v>5718</v>
      </c>
      <c r="C1139" s="67" t="s">
        <v>5719</v>
      </c>
      <c r="D1139" s="59" t="s">
        <v>5720</v>
      </c>
      <c r="E1139" s="66" t="s">
        <v>5718</v>
      </c>
      <c r="F1139" s="60" t="s">
        <v>5721</v>
      </c>
      <c r="G1139" s="62"/>
      <c r="H1139" s="61">
        <v>2000</v>
      </c>
      <c r="I1139" s="60" t="s">
        <v>1565</v>
      </c>
      <c r="J1139" s="60" t="s">
        <v>684</v>
      </c>
      <c r="K1139" s="60">
        <v>400</v>
      </c>
      <c r="L1139" s="62"/>
      <c r="M1139" s="60">
        <v>1</v>
      </c>
      <c r="N1139" s="60">
        <v>1</v>
      </c>
      <c r="O1139" s="63" t="s">
        <v>681</v>
      </c>
      <c r="P1139" s="63" t="s">
        <v>1038</v>
      </c>
      <c r="Q1139" s="62"/>
      <c r="R1139" s="62"/>
      <c r="S1139" s="62"/>
      <c r="T1139" s="62"/>
      <c r="U1139" s="62"/>
      <c r="V1139" s="62"/>
      <c r="W1139" s="62"/>
      <c r="X1139" s="63" t="s">
        <v>1853</v>
      </c>
      <c r="Y1139" s="62"/>
      <c r="Z1139" s="62"/>
      <c r="AA1139" s="62"/>
      <c r="AB1139" s="63" t="s">
        <v>1854</v>
      </c>
    </row>
    <row r="1140" spans="1:28" ht="15" customHeight="1" x14ac:dyDescent="0.25">
      <c r="A1140" s="58">
        <v>1130</v>
      </c>
      <c r="B1140" s="66" t="s">
        <v>5722</v>
      </c>
      <c r="C1140" s="67" t="s">
        <v>5723</v>
      </c>
      <c r="D1140" s="59" t="s">
        <v>5724</v>
      </c>
      <c r="E1140" s="66" t="s">
        <v>5722</v>
      </c>
      <c r="F1140" s="60" t="s">
        <v>5725</v>
      </c>
      <c r="G1140" s="62"/>
      <c r="H1140" s="61">
        <v>2000</v>
      </c>
      <c r="I1140" s="60" t="s">
        <v>1565</v>
      </c>
      <c r="J1140" s="60" t="s">
        <v>684</v>
      </c>
      <c r="K1140" s="60">
        <v>400</v>
      </c>
      <c r="L1140" s="62"/>
      <c r="M1140" s="60">
        <v>1</v>
      </c>
      <c r="N1140" s="60">
        <v>1</v>
      </c>
      <c r="O1140" s="63" t="s">
        <v>681</v>
      </c>
      <c r="P1140" s="63" t="s">
        <v>1038</v>
      </c>
      <c r="Q1140" s="62"/>
      <c r="R1140" s="62"/>
      <c r="S1140" s="62"/>
      <c r="T1140" s="62"/>
      <c r="U1140" s="62"/>
      <c r="V1140" s="62"/>
      <c r="W1140" s="62"/>
      <c r="X1140" s="63" t="s">
        <v>1853</v>
      </c>
      <c r="Y1140" s="62"/>
      <c r="Z1140" s="62"/>
      <c r="AA1140" s="62"/>
      <c r="AB1140" s="63" t="s">
        <v>1854</v>
      </c>
    </row>
    <row r="1141" spans="1:28" ht="15" customHeight="1" x14ac:dyDescent="0.25">
      <c r="A1141" s="58">
        <v>1131</v>
      </c>
      <c r="B1141" s="66" t="s">
        <v>5726</v>
      </c>
      <c r="C1141" s="67" t="s">
        <v>5727</v>
      </c>
      <c r="D1141" s="59" t="s">
        <v>5728</v>
      </c>
      <c r="E1141" s="66" t="s">
        <v>5726</v>
      </c>
      <c r="F1141" s="60" t="s">
        <v>5729</v>
      </c>
      <c r="G1141" s="62"/>
      <c r="H1141" s="61">
        <v>1996</v>
      </c>
      <c r="I1141" s="60" t="s">
        <v>1565</v>
      </c>
      <c r="J1141" s="60" t="s">
        <v>1260</v>
      </c>
      <c r="K1141" s="60">
        <v>400</v>
      </c>
      <c r="L1141" s="62"/>
      <c r="M1141" s="60">
        <v>1</v>
      </c>
      <c r="N1141" s="60">
        <v>1</v>
      </c>
      <c r="O1141" s="63" t="s">
        <v>681</v>
      </c>
      <c r="P1141" s="63" t="s">
        <v>1867</v>
      </c>
      <c r="Q1141" s="62"/>
      <c r="R1141" s="62"/>
      <c r="S1141" s="62"/>
      <c r="T1141" s="62"/>
      <c r="U1141" s="62"/>
      <c r="V1141" s="62"/>
      <c r="W1141" s="62"/>
      <c r="X1141" s="63" t="s">
        <v>1872</v>
      </c>
      <c r="Y1141" s="63" t="s">
        <v>1873</v>
      </c>
      <c r="Z1141" s="62"/>
      <c r="AA1141" s="62"/>
      <c r="AB1141" s="60"/>
    </row>
    <row r="1142" spans="1:28" ht="15" customHeight="1" x14ac:dyDescent="0.25">
      <c r="A1142" s="58">
        <v>1132</v>
      </c>
      <c r="B1142" s="66" t="s">
        <v>5730</v>
      </c>
      <c r="C1142" s="67" t="s">
        <v>5731</v>
      </c>
      <c r="D1142" s="59" t="s">
        <v>5732</v>
      </c>
      <c r="E1142" s="66" t="s">
        <v>5730</v>
      </c>
      <c r="F1142" s="60" t="s">
        <v>5733</v>
      </c>
      <c r="G1142" s="62"/>
      <c r="H1142" s="61">
        <v>1996</v>
      </c>
      <c r="I1142" s="60" t="s">
        <v>1565</v>
      </c>
      <c r="J1142" s="60" t="s">
        <v>1260</v>
      </c>
      <c r="K1142" s="60">
        <v>400</v>
      </c>
      <c r="L1142" s="62"/>
      <c r="M1142" s="60">
        <v>1</v>
      </c>
      <c r="N1142" s="60">
        <v>1</v>
      </c>
      <c r="O1142" s="63" t="s">
        <v>681</v>
      </c>
      <c r="P1142" s="63" t="s">
        <v>1867</v>
      </c>
      <c r="Q1142" s="63" t="s">
        <v>5734</v>
      </c>
      <c r="R1142" s="62"/>
      <c r="S1142" s="62"/>
      <c r="T1142" s="62"/>
      <c r="U1142" s="62"/>
      <c r="V1142" s="62"/>
      <c r="W1142" s="62"/>
      <c r="X1142" s="63" t="s">
        <v>1872</v>
      </c>
      <c r="Y1142" s="63" t="s">
        <v>1873</v>
      </c>
      <c r="Z1142" s="62"/>
      <c r="AA1142" s="62"/>
      <c r="AB1142" s="60"/>
    </row>
    <row r="1143" spans="1:28" ht="15" customHeight="1" x14ac:dyDescent="0.25">
      <c r="A1143" s="58">
        <v>1133</v>
      </c>
      <c r="B1143" s="66" t="s">
        <v>5735</v>
      </c>
      <c r="C1143" s="67" t="s">
        <v>5736</v>
      </c>
      <c r="D1143" s="59" t="s">
        <v>5737</v>
      </c>
      <c r="E1143" s="66" t="s">
        <v>5735</v>
      </c>
      <c r="F1143" s="60" t="s">
        <v>5738</v>
      </c>
      <c r="G1143" s="62"/>
      <c r="H1143" s="61">
        <v>2000</v>
      </c>
      <c r="I1143" s="60" t="s">
        <v>1565</v>
      </c>
      <c r="J1143" s="60" t="s">
        <v>684</v>
      </c>
      <c r="K1143" s="60">
        <v>400</v>
      </c>
      <c r="L1143" s="62"/>
      <c r="M1143" s="60">
        <v>1</v>
      </c>
      <c r="N1143" s="60">
        <v>1</v>
      </c>
      <c r="O1143" s="63" t="s">
        <v>681</v>
      </c>
      <c r="P1143" s="63" t="s">
        <v>1038</v>
      </c>
      <c r="Q1143" s="62"/>
      <c r="R1143" s="62"/>
      <c r="S1143" s="62"/>
      <c r="T1143" s="62"/>
      <c r="U1143" s="62"/>
      <c r="V1143" s="62"/>
      <c r="W1143" s="62"/>
      <c r="X1143" s="63" t="s">
        <v>1570</v>
      </c>
      <c r="Y1143" s="62"/>
      <c r="Z1143" s="62"/>
      <c r="AA1143" s="62"/>
      <c r="AB1143" s="63" t="s">
        <v>1571</v>
      </c>
    </row>
    <row r="1144" spans="1:28" ht="15" customHeight="1" x14ac:dyDescent="0.25">
      <c r="A1144" s="58">
        <v>1134</v>
      </c>
      <c r="B1144" s="66" t="s">
        <v>5739</v>
      </c>
      <c r="C1144" s="67" t="s">
        <v>5740</v>
      </c>
      <c r="D1144" s="59" t="s">
        <v>5741</v>
      </c>
      <c r="E1144" s="66" t="s">
        <v>5739</v>
      </c>
      <c r="F1144" s="60" t="s">
        <v>5742</v>
      </c>
      <c r="G1144" s="62"/>
      <c r="H1144" s="61">
        <v>2010</v>
      </c>
      <c r="I1144" s="60" t="s">
        <v>689</v>
      </c>
      <c r="J1144" s="60" t="s">
        <v>1283</v>
      </c>
      <c r="K1144" s="60">
        <v>100</v>
      </c>
      <c r="L1144" s="62"/>
      <c r="M1144" s="60">
        <v>1</v>
      </c>
      <c r="N1144" s="60">
        <v>1</v>
      </c>
      <c r="O1144" s="63" t="s">
        <v>681</v>
      </c>
      <c r="P1144" s="63" t="s">
        <v>1284</v>
      </c>
      <c r="Q1144" s="62"/>
      <c r="R1144" s="62"/>
      <c r="S1144" s="62"/>
      <c r="T1144" s="62"/>
      <c r="U1144" s="62"/>
      <c r="V1144" s="62"/>
      <c r="W1144" s="62"/>
      <c r="X1144" s="63" t="s">
        <v>1284</v>
      </c>
      <c r="Y1144" s="62"/>
      <c r="Z1144" s="62"/>
      <c r="AA1144" s="62"/>
      <c r="AB1144" s="60"/>
    </row>
    <row r="1145" spans="1:28" ht="15" customHeight="1" x14ac:dyDescent="0.25">
      <c r="A1145" s="58">
        <v>1135</v>
      </c>
      <c r="B1145" s="66" t="s">
        <v>5743</v>
      </c>
      <c r="C1145" s="67" t="s">
        <v>5744</v>
      </c>
      <c r="D1145" s="59" t="s">
        <v>5745</v>
      </c>
      <c r="E1145" s="66" t="s">
        <v>5743</v>
      </c>
      <c r="F1145" s="60" t="s">
        <v>5746</v>
      </c>
      <c r="G1145" s="62"/>
      <c r="H1145" s="61">
        <v>2000</v>
      </c>
      <c r="I1145" s="60" t="s">
        <v>689</v>
      </c>
      <c r="J1145" s="60" t="s">
        <v>684</v>
      </c>
      <c r="K1145" s="60">
        <v>400</v>
      </c>
      <c r="L1145" s="62"/>
      <c r="M1145" s="60">
        <v>1</v>
      </c>
      <c r="N1145" s="60">
        <v>1</v>
      </c>
      <c r="O1145" s="63" t="s">
        <v>681</v>
      </c>
      <c r="P1145" s="63" t="s">
        <v>1038</v>
      </c>
      <c r="Q1145" s="62"/>
      <c r="R1145" s="62"/>
      <c r="S1145" s="62"/>
      <c r="T1145" s="62"/>
      <c r="U1145" s="62"/>
      <c r="V1145" s="62"/>
      <c r="W1145" s="62"/>
      <c r="X1145" s="63" t="s">
        <v>1993</v>
      </c>
      <c r="Y1145" s="62"/>
      <c r="Z1145" s="62"/>
      <c r="AA1145" s="62"/>
      <c r="AB1145" s="63" t="s">
        <v>1994</v>
      </c>
    </row>
    <row r="1146" spans="1:28" ht="15" customHeight="1" x14ac:dyDescent="0.25">
      <c r="A1146" s="58">
        <v>1136</v>
      </c>
      <c r="B1146" s="66" t="s">
        <v>5747</v>
      </c>
      <c r="C1146" s="67" t="s">
        <v>5748</v>
      </c>
      <c r="D1146" s="59" t="s">
        <v>5749</v>
      </c>
      <c r="E1146" s="66" t="s">
        <v>5747</v>
      </c>
      <c r="F1146" s="60" t="s">
        <v>5750</v>
      </c>
      <c r="G1146" s="62"/>
      <c r="H1146" s="61">
        <v>2000</v>
      </c>
      <c r="I1146" s="60" t="s">
        <v>689</v>
      </c>
      <c r="J1146" s="60" t="s">
        <v>684</v>
      </c>
      <c r="K1146" s="60">
        <v>400</v>
      </c>
      <c r="L1146" s="62"/>
      <c r="M1146" s="60">
        <v>1</v>
      </c>
      <c r="N1146" s="60">
        <v>1</v>
      </c>
      <c r="O1146" s="63" t="s">
        <v>681</v>
      </c>
      <c r="P1146" s="63" t="s">
        <v>1038</v>
      </c>
      <c r="Q1146" s="62"/>
      <c r="R1146" s="62"/>
      <c r="S1146" s="62"/>
      <c r="T1146" s="62"/>
      <c r="U1146" s="62"/>
      <c r="V1146" s="62"/>
      <c r="W1146" s="62"/>
      <c r="X1146" s="63" t="s">
        <v>1853</v>
      </c>
      <c r="Y1146" s="62"/>
      <c r="Z1146" s="62"/>
      <c r="AA1146" s="62"/>
      <c r="AB1146" s="63" t="s">
        <v>1854</v>
      </c>
    </row>
    <row r="1147" spans="1:28" ht="15" customHeight="1" x14ac:dyDescent="0.25">
      <c r="A1147" s="58">
        <v>1137</v>
      </c>
      <c r="B1147" s="66" t="s">
        <v>5751</v>
      </c>
      <c r="C1147" s="67" t="s">
        <v>5752</v>
      </c>
      <c r="D1147" s="59" t="s">
        <v>5753</v>
      </c>
      <c r="E1147" s="66" t="s">
        <v>5751</v>
      </c>
      <c r="F1147" s="60" t="s">
        <v>5754</v>
      </c>
      <c r="G1147" s="62"/>
      <c r="H1147" s="61">
        <v>2006</v>
      </c>
      <c r="I1147" s="60" t="s">
        <v>1303</v>
      </c>
      <c r="J1147" s="60" t="s">
        <v>699</v>
      </c>
      <c r="K1147" s="60">
        <v>250</v>
      </c>
      <c r="L1147" s="62"/>
      <c r="M1147" s="60">
        <v>1</v>
      </c>
      <c r="N1147" s="60">
        <v>1</v>
      </c>
      <c r="O1147" s="63" t="s">
        <v>681</v>
      </c>
      <c r="P1147" s="63" t="s">
        <v>980</v>
      </c>
      <c r="Q1147" s="63" t="s">
        <v>5755</v>
      </c>
      <c r="R1147" s="62"/>
      <c r="S1147" s="62"/>
      <c r="T1147" s="62"/>
      <c r="U1147" s="62"/>
      <c r="V1147" s="62"/>
      <c r="W1147" s="62"/>
      <c r="X1147" s="63" t="s">
        <v>980</v>
      </c>
      <c r="Y1147" s="62"/>
      <c r="Z1147" s="62"/>
      <c r="AA1147" s="62"/>
      <c r="AB1147" s="60"/>
    </row>
    <row r="1148" spans="1:28" ht="15" customHeight="1" x14ac:dyDescent="0.25">
      <c r="A1148" s="58">
        <v>1138</v>
      </c>
      <c r="B1148" s="66" t="s">
        <v>5756</v>
      </c>
      <c r="C1148" s="67" t="s">
        <v>5757</v>
      </c>
      <c r="D1148" s="59" t="s">
        <v>5758</v>
      </c>
      <c r="E1148" s="66" t="s">
        <v>5756</v>
      </c>
      <c r="F1148" s="60" t="s">
        <v>5759</v>
      </c>
      <c r="G1148" s="62"/>
      <c r="H1148" s="61">
        <v>2003</v>
      </c>
      <c r="I1148" s="60" t="s">
        <v>1303</v>
      </c>
      <c r="J1148" s="60" t="s">
        <v>684</v>
      </c>
      <c r="K1148" s="60">
        <v>320</v>
      </c>
      <c r="L1148" s="62"/>
      <c r="M1148" s="60">
        <v>1</v>
      </c>
      <c r="N1148" s="60">
        <v>1</v>
      </c>
      <c r="O1148" s="63" t="s">
        <v>681</v>
      </c>
      <c r="P1148" s="63" t="s">
        <v>970</v>
      </c>
      <c r="Q1148" s="62"/>
      <c r="R1148" s="62"/>
      <c r="S1148" s="62"/>
      <c r="T1148" s="62"/>
      <c r="U1148" s="62"/>
      <c r="V1148" s="62"/>
      <c r="W1148" s="62"/>
      <c r="X1148" s="63" t="s">
        <v>2505</v>
      </c>
      <c r="Y1148" s="62"/>
      <c r="Z1148" s="62"/>
      <c r="AA1148" s="62"/>
      <c r="AB1148" s="63" t="s">
        <v>2506</v>
      </c>
    </row>
    <row r="1149" spans="1:28" ht="15" customHeight="1" x14ac:dyDescent="0.25">
      <c r="A1149" s="58">
        <v>1139</v>
      </c>
      <c r="B1149" s="66" t="s">
        <v>5760</v>
      </c>
      <c r="C1149" s="67" t="s">
        <v>5761</v>
      </c>
      <c r="D1149" s="59" t="s">
        <v>5762</v>
      </c>
      <c r="E1149" s="66" t="s">
        <v>5760</v>
      </c>
      <c r="F1149" s="60" t="s">
        <v>5763</v>
      </c>
      <c r="G1149" s="62"/>
      <c r="H1149" s="61">
        <v>2014</v>
      </c>
      <c r="I1149" s="62"/>
      <c r="J1149" s="60" t="s">
        <v>684</v>
      </c>
      <c r="K1149" s="60">
        <v>400</v>
      </c>
      <c r="L1149" s="62"/>
      <c r="M1149" s="60">
        <v>1</v>
      </c>
      <c r="N1149" s="60">
        <v>1</v>
      </c>
      <c r="O1149" s="63" t="s">
        <v>681</v>
      </c>
      <c r="P1149" s="63" t="s">
        <v>5764</v>
      </c>
      <c r="Q1149" s="63" t="s">
        <v>5765</v>
      </c>
      <c r="R1149" s="62"/>
      <c r="S1149" s="62"/>
      <c r="T1149" s="62"/>
      <c r="U1149" s="62"/>
      <c r="V1149" s="62"/>
      <c r="W1149" s="62"/>
      <c r="X1149" s="62"/>
      <c r="Y1149" s="63" t="s">
        <v>5764</v>
      </c>
      <c r="Z1149" s="62"/>
      <c r="AA1149" s="62"/>
      <c r="AB1149" s="60"/>
    </row>
    <row r="1150" spans="1:28" ht="15" customHeight="1" x14ac:dyDescent="0.25">
      <c r="A1150" s="58">
        <v>1140</v>
      </c>
      <c r="B1150" s="66" t="s">
        <v>5766</v>
      </c>
      <c r="C1150" s="67" t="s">
        <v>5767</v>
      </c>
      <c r="D1150" s="59" t="s">
        <v>5768</v>
      </c>
      <c r="E1150" s="66" t="s">
        <v>5766</v>
      </c>
      <c r="F1150" s="60" t="s">
        <v>5769</v>
      </c>
      <c r="G1150" s="62"/>
      <c r="H1150" s="61">
        <v>2007</v>
      </c>
      <c r="I1150" s="60" t="s">
        <v>1303</v>
      </c>
      <c r="J1150" s="60" t="s">
        <v>1710</v>
      </c>
      <c r="K1150" s="60">
        <v>560</v>
      </c>
      <c r="L1150" s="62"/>
      <c r="M1150" s="60">
        <v>1</v>
      </c>
      <c r="N1150" s="60">
        <v>1</v>
      </c>
      <c r="O1150" s="63" t="s">
        <v>681</v>
      </c>
      <c r="P1150" s="63" t="s">
        <v>5254</v>
      </c>
      <c r="Q1150" s="63" t="s">
        <v>5770</v>
      </c>
      <c r="R1150" s="62"/>
      <c r="S1150" s="62"/>
      <c r="T1150" s="62"/>
      <c r="U1150" s="62"/>
      <c r="V1150" s="62"/>
      <c r="W1150" s="62"/>
      <c r="X1150" s="63" t="s">
        <v>5254</v>
      </c>
      <c r="Y1150" s="62"/>
      <c r="Z1150" s="62"/>
      <c r="AA1150" s="62"/>
      <c r="AB1150" s="60"/>
    </row>
    <row r="1151" spans="1:28" ht="15" customHeight="1" x14ac:dyDescent="0.25">
      <c r="A1151" s="58">
        <v>1141</v>
      </c>
      <c r="B1151" s="66" t="s">
        <v>5771</v>
      </c>
      <c r="C1151" s="67" t="s">
        <v>5772</v>
      </c>
      <c r="D1151" s="59" t="s">
        <v>5773</v>
      </c>
      <c r="E1151" s="66" t="s">
        <v>5771</v>
      </c>
      <c r="F1151" s="60" t="s">
        <v>5774</v>
      </c>
      <c r="G1151" s="62"/>
      <c r="H1151" s="61">
        <v>1996</v>
      </c>
      <c r="I1151" s="60" t="s">
        <v>689</v>
      </c>
      <c r="J1151" s="60" t="s">
        <v>1260</v>
      </c>
      <c r="K1151" s="60">
        <v>400</v>
      </c>
      <c r="L1151" s="62"/>
      <c r="M1151" s="60">
        <v>1</v>
      </c>
      <c r="N1151" s="60">
        <v>1</v>
      </c>
      <c r="O1151" s="63" t="s">
        <v>681</v>
      </c>
      <c r="P1151" s="63" t="s">
        <v>1038</v>
      </c>
      <c r="Q1151" s="62"/>
      <c r="R1151" s="62"/>
      <c r="S1151" s="62"/>
      <c r="T1151" s="62"/>
      <c r="U1151" s="62"/>
      <c r="V1151" s="62"/>
      <c r="W1151" s="62"/>
      <c r="X1151" s="63" t="s">
        <v>1929</v>
      </c>
      <c r="Y1151" s="63" t="s">
        <v>1873</v>
      </c>
      <c r="Z1151" s="62"/>
      <c r="AA1151" s="62"/>
      <c r="AB1151" s="60"/>
    </row>
    <row r="1152" spans="1:28" ht="15" customHeight="1" x14ac:dyDescent="0.25">
      <c r="A1152" s="58">
        <v>1142</v>
      </c>
      <c r="B1152" s="66" t="s">
        <v>5775</v>
      </c>
      <c r="C1152" s="67" t="s">
        <v>5776</v>
      </c>
      <c r="D1152" s="59" t="s">
        <v>5777</v>
      </c>
      <c r="E1152" s="66" t="s">
        <v>5775</v>
      </c>
      <c r="F1152" s="60" t="s">
        <v>5778</v>
      </c>
      <c r="G1152" s="62"/>
      <c r="H1152" s="61">
        <v>2013</v>
      </c>
      <c r="I1152" s="60" t="s">
        <v>689</v>
      </c>
      <c r="J1152" s="60" t="s">
        <v>687</v>
      </c>
      <c r="K1152" s="60">
        <v>75</v>
      </c>
      <c r="L1152" s="62"/>
      <c r="M1152" s="60">
        <v>1</v>
      </c>
      <c r="N1152" s="60">
        <v>1</v>
      </c>
      <c r="O1152" s="63" t="s">
        <v>681</v>
      </c>
      <c r="P1152" s="63" t="s">
        <v>5779</v>
      </c>
      <c r="Q1152" s="63" t="s">
        <v>5780</v>
      </c>
      <c r="R1152" s="62"/>
      <c r="S1152" s="62"/>
      <c r="T1152" s="62"/>
      <c r="U1152" s="62"/>
      <c r="V1152" s="62"/>
      <c r="W1152" s="62"/>
      <c r="X1152" s="62"/>
      <c r="Y1152" s="62"/>
      <c r="Z1152" s="62"/>
      <c r="AA1152" s="62"/>
      <c r="AB1152" s="63" t="s">
        <v>5781</v>
      </c>
    </row>
    <row r="1153" spans="1:28" ht="15" customHeight="1" x14ac:dyDescent="0.25">
      <c r="A1153" s="58">
        <v>1143</v>
      </c>
      <c r="B1153" s="66" t="s">
        <v>5782</v>
      </c>
      <c r="C1153" s="67" t="s">
        <v>5783</v>
      </c>
      <c r="D1153" s="59" t="s">
        <v>5784</v>
      </c>
      <c r="E1153" s="66" t="s">
        <v>5782</v>
      </c>
      <c r="F1153" s="60" t="s">
        <v>5785</v>
      </c>
      <c r="G1153" s="62"/>
      <c r="H1153" s="61">
        <v>2008</v>
      </c>
      <c r="I1153" s="60" t="s">
        <v>689</v>
      </c>
      <c r="J1153" s="60" t="s">
        <v>1283</v>
      </c>
      <c r="K1153" s="60">
        <v>75</v>
      </c>
      <c r="L1153" s="62"/>
      <c r="M1153" s="60">
        <v>1</v>
      </c>
      <c r="N1153" s="60">
        <v>1</v>
      </c>
      <c r="O1153" s="63" t="s">
        <v>681</v>
      </c>
      <c r="P1153" s="63" t="s">
        <v>700</v>
      </c>
      <c r="Q1153" s="63" t="s">
        <v>5786</v>
      </c>
      <c r="R1153" s="62"/>
      <c r="S1153" s="62"/>
      <c r="T1153" s="62"/>
      <c r="U1153" s="62"/>
      <c r="V1153" s="62"/>
      <c r="W1153" s="62"/>
      <c r="X1153" s="63" t="s">
        <v>1705</v>
      </c>
      <c r="Y1153" s="62"/>
      <c r="Z1153" s="62"/>
      <c r="AA1153" s="62"/>
      <c r="AB1153" s="63" t="s">
        <v>1706</v>
      </c>
    </row>
    <row r="1154" spans="1:28" ht="15" customHeight="1" x14ac:dyDescent="0.25">
      <c r="A1154" s="58">
        <v>1144</v>
      </c>
      <c r="B1154" s="66" t="s">
        <v>5787</v>
      </c>
      <c r="C1154" s="67" t="s">
        <v>5788</v>
      </c>
      <c r="D1154" s="59" t="s">
        <v>5789</v>
      </c>
      <c r="E1154" s="66" t="s">
        <v>5787</v>
      </c>
      <c r="F1154" s="60" t="s">
        <v>5790</v>
      </c>
      <c r="G1154" s="62"/>
      <c r="H1154" s="61">
        <v>2003</v>
      </c>
      <c r="I1154" s="60" t="s">
        <v>1296</v>
      </c>
      <c r="J1154" s="60" t="s">
        <v>684</v>
      </c>
      <c r="K1154" s="60">
        <v>100</v>
      </c>
      <c r="L1154" s="62"/>
      <c r="M1154" s="60">
        <v>1</v>
      </c>
      <c r="N1154" s="60">
        <v>1</v>
      </c>
      <c r="O1154" s="63" t="s">
        <v>681</v>
      </c>
      <c r="P1154" s="63" t="s">
        <v>5791</v>
      </c>
      <c r="Q1154" s="62"/>
      <c r="R1154" s="62"/>
      <c r="S1154" s="62"/>
      <c r="T1154" s="62"/>
      <c r="U1154" s="62"/>
      <c r="V1154" s="62"/>
      <c r="W1154" s="62"/>
      <c r="X1154" s="63" t="s">
        <v>5791</v>
      </c>
      <c r="Y1154" s="62"/>
      <c r="Z1154" s="62"/>
      <c r="AA1154" s="62"/>
      <c r="AB1154" s="60"/>
    </row>
    <row r="1155" spans="1:28" ht="15" customHeight="1" x14ac:dyDescent="0.25">
      <c r="A1155" s="58">
        <v>1145</v>
      </c>
      <c r="B1155" s="66" t="s">
        <v>5792</v>
      </c>
      <c r="C1155" s="67" t="s">
        <v>5793</v>
      </c>
      <c r="D1155" s="59" t="s">
        <v>5794</v>
      </c>
      <c r="E1155" s="66" t="s">
        <v>5792</v>
      </c>
      <c r="F1155" s="60" t="s">
        <v>5795</v>
      </c>
      <c r="G1155" s="62"/>
      <c r="H1155" s="61">
        <v>2004</v>
      </c>
      <c r="I1155" s="60" t="s">
        <v>1296</v>
      </c>
      <c r="J1155" s="60" t="s">
        <v>684</v>
      </c>
      <c r="K1155" s="60">
        <v>400</v>
      </c>
      <c r="L1155" s="62"/>
      <c r="M1155" s="60">
        <v>1</v>
      </c>
      <c r="N1155" s="60">
        <v>1</v>
      </c>
      <c r="O1155" s="63" t="s">
        <v>681</v>
      </c>
      <c r="P1155" s="63" t="s">
        <v>1038</v>
      </c>
      <c r="Q1155" s="62"/>
      <c r="R1155" s="62"/>
      <c r="S1155" s="62"/>
      <c r="T1155" s="62"/>
      <c r="U1155" s="62"/>
      <c r="V1155" s="62"/>
      <c r="W1155" s="62"/>
      <c r="X1155" s="63" t="s">
        <v>1038</v>
      </c>
      <c r="Y1155" s="62"/>
      <c r="Z1155" s="62"/>
      <c r="AA1155" s="62"/>
      <c r="AB1155" s="60"/>
    </row>
    <row r="1156" spans="1:28" ht="15" customHeight="1" x14ac:dyDescent="0.25">
      <c r="A1156" s="58">
        <v>1146</v>
      </c>
      <c r="B1156" s="66" t="s">
        <v>5796</v>
      </c>
      <c r="C1156" s="67" t="s">
        <v>5797</v>
      </c>
      <c r="D1156" s="59" t="s">
        <v>5798</v>
      </c>
      <c r="E1156" s="66" t="s">
        <v>5796</v>
      </c>
      <c r="F1156" s="60" t="s">
        <v>5799</v>
      </c>
      <c r="G1156" s="62"/>
      <c r="H1156" s="61">
        <v>2017</v>
      </c>
      <c r="I1156" s="62"/>
      <c r="J1156" s="60" t="s">
        <v>1283</v>
      </c>
      <c r="K1156" s="60">
        <v>50</v>
      </c>
      <c r="L1156" s="62"/>
      <c r="M1156" s="60">
        <v>1</v>
      </c>
      <c r="N1156" s="60">
        <v>1</v>
      </c>
      <c r="O1156" s="63" t="s">
        <v>681</v>
      </c>
      <c r="P1156" s="63" t="s">
        <v>1744</v>
      </c>
      <c r="Q1156" s="63" t="s">
        <v>5800</v>
      </c>
      <c r="R1156" s="62"/>
      <c r="S1156" s="62"/>
      <c r="T1156" s="62"/>
      <c r="U1156" s="62"/>
      <c r="V1156" s="62"/>
      <c r="W1156" s="62"/>
      <c r="X1156" s="63" t="s">
        <v>1744</v>
      </c>
      <c r="Y1156" s="62"/>
      <c r="Z1156" s="62"/>
      <c r="AA1156" s="62"/>
      <c r="AB1156" s="60"/>
    </row>
    <row r="1157" spans="1:28" ht="15" customHeight="1" x14ac:dyDescent="0.25">
      <c r="A1157" s="58">
        <v>1147</v>
      </c>
      <c r="B1157" s="66" t="s">
        <v>5801</v>
      </c>
      <c r="C1157" s="67" t="s">
        <v>5802</v>
      </c>
      <c r="D1157" s="59" t="s">
        <v>5803</v>
      </c>
      <c r="E1157" s="66" t="s">
        <v>5801</v>
      </c>
      <c r="F1157" s="60" t="s">
        <v>5804</v>
      </c>
      <c r="G1157" s="62"/>
      <c r="H1157" s="61">
        <v>2002</v>
      </c>
      <c r="I1157" s="60" t="s">
        <v>689</v>
      </c>
      <c r="J1157" s="60" t="s">
        <v>1260</v>
      </c>
      <c r="K1157" s="60">
        <v>160</v>
      </c>
      <c r="L1157" s="62"/>
      <c r="M1157" s="60">
        <v>1</v>
      </c>
      <c r="N1157" s="60">
        <v>1</v>
      </c>
      <c r="O1157" s="63" t="s">
        <v>681</v>
      </c>
      <c r="P1157" s="63" t="s">
        <v>1657</v>
      </c>
      <c r="Q1157" s="62"/>
      <c r="R1157" s="62"/>
      <c r="S1157" s="62"/>
      <c r="T1157" s="62"/>
      <c r="U1157" s="62"/>
      <c r="V1157" s="62"/>
      <c r="W1157" s="62"/>
      <c r="X1157" s="63" t="s">
        <v>1657</v>
      </c>
      <c r="Y1157" s="62"/>
      <c r="Z1157" s="62"/>
      <c r="AA1157" s="62"/>
      <c r="AB1157" s="60"/>
    </row>
    <row r="1158" spans="1:28" ht="15" customHeight="1" x14ac:dyDescent="0.25">
      <c r="A1158" s="58">
        <v>1148</v>
      </c>
      <c r="B1158" s="66" t="s">
        <v>5805</v>
      </c>
      <c r="C1158" s="67" t="s">
        <v>5806</v>
      </c>
      <c r="D1158" s="59" t="s">
        <v>5807</v>
      </c>
      <c r="E1158" s="66" t="s">
        <v>5805</v>
      </c>
      <c r="F1158" s="60" t="s">
        <v>5808</v>
      </c>
      <c r="G1158" s="62"/>
      <c r="H1158" s="61">
        <v>2007</v>
      </c>
      <c r="I1158" s="62"/>
      <c r="J1158" s="60" t="s">
        <v>5809</v>
      </c>
      <c r="K1158" s="60">
        <v>50</v>
      </c>
      <c r="L1158" s="62"/>
      <c r="M1158" s="60">
        <v>1</v>
      </c>
      <c r="N1158" s="60">
        <v>1</v>
      </c>
      <c r="O1158" s="63" t="s">
        <v>5810</v>
      </c>
      <c r="P1158" s="63" t="s">
        <v>5811</v>
      </c>
      <c r="Q1158" s="63" t="s">
        <v>5812</v>
      </c>
      <c r="R1158" s="62"/>
      <c r="S1158" s="62"/>
      <c r="T1158" s="62"/>
      <c r="U1158" s="62"/>
      <c r="V1158" s="62"/>
      <c r="W1158" s="62"/>
      <c r="X1158" s="63" t="s">
        <v>5811</v>
      </c>
      <c r="Y1158" s="62"/>
      <c r="Z1158" s="62"/>
      <c r="AA1158" s="62"/>
      <c r="AB1158" s="60"/>
    </row>
    <row r="1159" spans="1:28" ht="15" customHeight="1" x14ac:dyDescent="0.25">
      <c r="A1159" s="58">
        <v>1149</v>
      </c>
      <c r="B1159" s="66" t="s">
        <v>5813</v>
      </c>
      <c r="C1159" s="67" t="s">
        <v>5814</v>
      </c>
      <c r="D1159" s="59" t="s">
        <v>5815</v>
      </c>
      <c r="E1159" s="66" t="s">
        <v>5813</v>
      </c>
      <c r="F1159" s="60" t="s">
        <v>5816</v>
      </c>
      <c r="G1159" s="62"/>
      <c r="H1159" s="61">
        <v>2003</v>
      </c>
      <c r="I1159" s="60" t="s">
        <v>689</v>
      </c>
      <c r="J1159" s="60" t="s">
        <v>684</v>
      </c>
      <c r="K1159" s="60">
        <v>100</v>
      </c>
      <c r="L1159" s="62"/>
      <c r="M1159" s="60">
        <v>1</v>
      </c>
      <c r="N1159" s="60">
        <v>1</v>
      </c>
      <c r="O1159" s="63" t="s">
        <v>681</v>
      </c>
      <c r="P1159" s="63" t="s">
        <v>912</v>
      </c>
      <c r="Q1159" s="62"/>
      <c r="R1159" s="62"/>
      <c r="S1159" s="62"/>
      <c r="T1159" s="62"/>
      <c r="U1159" s="62"/>
      <c r="V1159" s="62"/>
      <c r="W1159" s="62"/>
      <c r="X1159" s="63" t="s">
        <v>912</v>
      </c>
      <c r="Y1159" s="62"/>
      <c r="Z1159" s="62"/>
      <c r="AA1159" s="62"/>
      <c r="AB1159" s="60"/>
    </row>
    <row r="1160" spans="1:28" ht="15" customHeight="1" x14ac:dyDescent="0.25">
      <c r="A1160" s="58">
        <v>1150</v>
      </c>
      <c r="B1160" s="66" t="s">
        <v>5817</v>
      </c>
      <c r="C1160" s="67" t="s">
        <v>5818</v>
      </c>
      <c r="D1160" s="59" t="s">
        <v>5819</v>
      </c>
      <c r="E1160" s="66" t="s">
        <v>5817</v>
      </c>
      <c r="F1160" s="60" t="s">
        <v>5820</v>
      </c>
      <c r="G1160" s="62"/>
      <c r="H1160" s="61">
        <v>2000</v>
      </c>
      <c r="I1160" s="60" t="s">
        <v>689</v>
      </c>
      <c r="J1160" s="60" t="s">
        <v>684</v>
      </c>
      <c r="K1160" s="60">
        <v>400</v>
      </c>
      <c r="L1160" s="62"/>
      <c r="M1160" s="60">
        <v>1</v>
      </c>
      <c r="N1160" s="60">
        <v>1</v>
      </c>
      <c r="O1160" s="63" t="s">
        <v>681</v>
      </c>
      <c r="P1160" s="63" t="s">
        <v>1038</v>
      </c>
      <c r="Q1160" s="62"/>
      <c r="R1160" s="62"/>
      <c r="S1160" s="62"/>
      <c r="T1160" s="62"/>
      <c r="U1160" s="62"/>
      <c r="V1160" s="62"/>
      <c r="W1160" s="62"/>
      <c r="X1160" s="63" t="s">
        <v>3918</v>
      </c>
      <c r="Y1160" s="62"/>
      <c r="Z1160" s="62"/>
      <c r="AA1160" s="62"/>
      <c r="AB1160" s="63" t="s">
        <v>3919</v>
      </c>
    </row>
    <row r="1161" spans="1:28" ht="15" customHeight="1" x14ac:dyDescent="0.25">
      <c r="A1161" s="58">
        <v>1151</v>
      </c>
      <c r="B1161" s="66" t="s">
        <v>5821</v>
      </c>
      <c r="C1161" s="67" t="s">
        <v>5822</v>
      </c>
      <c r="D1161" s="59" t="s">
        <v>5823</v>
      </c>
      <c r="E1161" s="66" t="s">
        <v>5821</v>
      </c>
      <c r="F1161" s="60" t="s">
        <v>5824</v>
      </c>
      <c r="G1161" s="62"/>
      <c r="H1161" s="61">
        <v>2001</v>
      </c>
      <c r="I1161" s="60" t="s">
        <v>689</v>
      </c>
      <c r="J1161" s="60" t="s">
        <v>684</v>
      </c>
      <c r="K1161" s="60">
        <v>400</v>
      </c>
      <c r="L1161" s="62"/>
      <c r="M1161" s="60">
        <v>1</v>
      </c>
      <c r="N1161" s="60">
        <v>1</v>
      </c>
      <c r="O1161" s="63" t="s">
        <v>681</v>
      </c>
      <c r="P1161" s="63" t="s">
        <v>1038</v>
      </c>
      <c r="Q1161" s="62"/>
      <c r="R1161" s="62"/>
      <c r="S1161" s="62"/>
      <c r="T1161" s="62"/>
      <c r="U1161" s="62"/>
      <c r="V1161" s="62"/>
      <c r="W1161" s="62"/>
      <c r="X1161" s="63" t="s">
        <v>1038</v>
      </c>
      <c r="Y1161" s="62"/>
      <c r="Z1161" s="62"/>
      <c r="AA1161" s="62"/>
      <c r="AB1161" s="60"/>
    </row>
    <row r="1162" spans="1:28" ht="15" customHeight="1" x14ac:dyDescent="0.25">
      <c r="A1162" s="58">
        <v>1152</v>
      </c>
      <c r="B1162" s="66" t="s">
        <v>5825</v>
      </c>
      <c r="C1162" s="67" t="s">
        <v>5826</v>
      </c>
      <c r="D1162" s="59" t="s">
        <v>5827</v>
      </c>
      <c r="E1162" s="66" t="s">
        <v>5825</v>
      </c>
      <c r="F1162" s="60" t="s">
        <v>5828</v>
      </c>
      <c r="G1162" s="62"/>
      <c r="H1162" s="61">
        <v>2003</v>
      </c>
      <c r="I1162" s="60" t="s">
        <v>689</v>
      </c>
      <c r="J1162" s="60" t="s">
        <v>684</v>
      </c>
      <c r="K1162" s="60">
        <v>75</v>
      </c>
      <c r="L1162" s="62"/>
      <c r="M1162" s="60">
        <v>1</v>
      </c>
      <c r="N1162" s="60">
        <v>1</v>
      </c>
      <c r="O1162" s="63" t="s">
        <v>681</v>
      </c>
      <c r="P1162" s="63" t="s">
        <v>700</v>
      </c>
      <c r="Q1162" s="62"/>
      <c r="R1162" s="62"/>
      <c r="S1162" s="62"/>
      <c r="T1162" s="62"/>
      <c r="U1162" s="62"/>
      <c r="V1162" s="62"/>
      <c r="W1162" s="62"/>
      <c r="X1162" s="63" t="s">
        <v>700</v>
      </c>
      <c r="Y1162" s="62"/>
      <c r="Z1162" s="62"/>
      <c r="AA1162" s="62"/>
      <c r="AB1162" s="60"/>
    </row>
    <row r="1163" spans="1:28" ht="15" customHeight="1" x14ac:dyDescent="0.25">
      <c r="A1163" s="58">
        <v>1153</v>
      </c>
      <c r="B1163" s="66" t="s">
        <v>5829</v>
      </c>
      <c r="C1163" s="67" t="s">
        <v>5830</v>
      </c>
      <c r="D1163" s="59" t="s">
        <v>5831</v>
      </c>
      <c r="E1163" s="66" t="s">
        <v>5829</v>
      </c>
      <c r="F1163" s="60" t="s">
        <v>5832</v>
      </c>
      <c r="G1163" s="62"/>
      <c r="H1163" s="61">
        <v>2004</v>
      </c>
      <c r="I1163" s="60" t="s">
        <v>689</v>
      </c>
      <c r="J1163" s="60" t="s">
        <v>684</v>
      </c>
      <c r="K1163" s="60">
        <v>75</v>
      </c>
      <c r="L1163" s="62"/>
      <c r="M1163" s="60">
        <v>1</v>
      </c>
      <c r="N1163" s="60">
        <v>1</v>
      </c>
      <c r="O1163" s="63" t="s">
        <v>681</v>
      </c>
      <c r="P1163" s="63" t="s">
        <v>700</v>
      </c>
      <c r="Q1163" s="62"/>
      <c r="R1163" s="62"/>
      <c r="S1163" s="62"/>
      <c r="T1163" s="62"/>
      <c r="U1163" s="62"/>
      <c r="V1163" s="62"/>
      <c r="W1163" s="62"/>
      <c r="X1163" s="63" t="s">
        <v>5833</v>
      </c>
      <c r="Y1163" s="62"/>
      <c r="Z1163" s="62"/>
      <c r="AA1163" s="62"/>
      <c r="AB1163" s="63" t="s">
        <v>5834</v>
      </c>
    </row>
    <row r="1164" spans="1:28" ht="15" customHeight="1" x14ac:dyDescent="0.25">
      <c r="A1164" s="58">
        <v>1154</v>
      </c>
      <c r="B1164" s="66" t="s">
        <v>5835</v>
      </c>
      <c r="C1164" s="67" t="s">
        <v>5836</v>
      </c>
      <c r="D1164" s="59" t="s">
        <v>5837</v>
      </c>
      <c r="E1164" s="66" t="s">
        <v>5835</v>
      </c>
      <c r="F1164" s="60" t="s">
        <v>5838</v>
      </c>
      <c r="G1164" s="62"/>
      <c r="H1164" s="61">
        <v>1999</v>
      </c>
      <c r="I1164" s="60" t="s">
        <v>689</v>
      </c>
      <c r="J1164" s="60" t="s">
        <v>684</v>
      </c>
      <c r="K1164" s="60">
        <v>75</v>
      </c>
      <c r="L1164" s="62"/>
      <c r="M1164" s="60">
        <v>1</v>
      </c>
      <c r="N1164" s="60">
        <v>1</v>
      </c>
      <c r="O1164" s="63" t="s">
        <v>681</v>
      </c>
      <c r="P1164" s="63" t="s">
        <v>700</v>
      </c>
      <c r="Q1164" s="62"/>
      <c r="R1164" s="62"/>
      <c r="S1164" s="62"/>
      <c r="T1164" s="62"/>
      <c r="U1164" s="62"/>
      <c r="V1164" s="62"/>
      <c r="W1164" s="62"/>
      <c r="X1164" s="63" t="s">
        <v>700</v>
      </c>
      <c r="Y1164" s="62"/>
      <c r="Z1164" s="62"/>
      <c r="AA1164" s="62"/>
      <c r="AB1164" s="60"/>
    </row>
    <row r="1165" spans="1:28" ht="15" customHeight="1" x14ac:dyDescent="0.25">
      <c r="A1165" s="58">
        <v>1155</v>
      </c>
      <c r="B1165" s="66" t="s">
        <v>5839</v>
      </c>
      <c r="C1165" s="67" t="s">
        <v>5840</v>
      </c>
      <c r="D1165" s="59" t="s">
        <v>5841</v>
      </c>
      <c r="E1165" s="66" t="s">
        <v>5839</v>
      </c>
      <c r="F1165" s="60" t="s">
        <v>5842</v>
      </c>
      <c r="G1165" s="62"/>
      <c r="H1165" s="61">
        <v>2003</v>
      </c>
      <c r="I1165" s="60" t="s">
        <v>689</v>
      </c>
      <c r="J1165" s="60" t="s">
        <v>684</v>
      </c>
      <c r="K1165" s="60">
        <v>75</v>
      </c>
      <c r="L1165" s="62"/>
      <c r="M1165" s="60">
        <v>1</v>
      </c>
      <c r="N1165" s="60">
        <v>1</v>
      </c>
      <c r="O1165" s="63" t="s">
        <v>681</v>
      </c>
      <c r="P1165" s="63" t="s">
        <v>700</v>
      </c>
      <c r="Q1165" s="62"/>
      <c r="R1165" s="62"/>
      <c r="S1165" s="62"/>
      <c r="T1165" s="62"/>
      <c r="U1165" s="62"/>
      <c r="V1165" s="62"/>
      <c r="W1165" s="62"/>
      <c r="X1165" s="63" t="s">
        <v>700</v>
      </c>
      <c r="Y1165" s="62"/>
      <c r="Z1165" s="62"/>
      <c r="AA1165" s="62"/>
      <c r="AB1165" s="60"/>
    </row>
    <row r="1166" spans="1:28" ht="15" customHeight="1" x14ac:dyDescent="0.25">
      <c r="A1166" s="58">
        <v>1156</v>
      </c>
      <c r="B1166" s="66" t="s">
        <v>5843</v>
      </c>
      <c r="C1166" s="67" t="s">
        <v>5844</v>
      </c>
      <c r="D1166" s="59" t="s">
        <v>5845</v>
      </c>
      <c r="E1166" s="66" t="s">
        <v>5843</v>
      </c>
      <c r="F1166" s="60" t="s">
        <v>5846</v>
      </c>
      <c r="G1166" s="62"/>
      <c r="H1166" s="61">
        <v>1999</v>
      </c>
      <c r="I1166" s="60" t="s">
        <v>689</v>
      </c>
      <c r="J1166" s="62"/>
      <c r="K1166" s="60">
        <v>75</v>
      </c>
      <c r="L1166" s="62"/>
      <c r="M1166" s="60">
        <v>1</v>
      </c>
      <c r="N1166" s="60">
        <v>1</v>
      </c>
      <c r="O1166" s="63" t="s">
        <v>681</v>
      </c>
      <c r="P1166" s="63" t="s">
        <v>700</v>
      </c>
      <c r="Q1166" s="62"/>
      <c r="R1166" s="62"/>
      <c r="S1166" s="62"/>
      <c r="T1166" s="62"/>
      <c r="U1166" s="62"/>
      <c r="V1166" s="62"/>
      <c r="W1166" s="62"/>
      <c r="X1166" s="63" t="s">
        <v>700</v>
      </c>
      <c r="Y1166" s="62"/>
      <c r="Z1166" s="62"/>
      <c r="AA1166" s="62"/>
      <c r="AB1166" s="60"/>
    </row>
    <row r="1167" spans="1:28" ht="15" customHeight="1" x14ac:dyDescent="0.25">
      <c r="A1167" s="58">
        <v>1157</v>
      </c>
      <c r="B1167" s="66" t="s">
        <v>5847</v>
      </c>
      <c r="C1167" s="67" t="s">
        <v>5848</v>
      </c>
      <c r="D1167" s="59" t="s">
        <v>5849</v>
      </c>
      <c r="E1167" s="66" t="s">
        <v>5847</v>
      </c>
      <c r="F1167" s="60" t="s">
        <v>5850</v>
      </c>
      <c r="G1167" s="62"/>
      <c r="H1167" s="61">
        <v>2004</v>
      </c>
      <c r="I1167" s="60" t="s">
        <v>689</v>
      </c>
      <c r="J1167" s="60" t="s">
        <v>684</v>
      </c>
      <c r="K1167" s="60">
        <v>250</v>
      </c>
      <c r="L1167" s="62"/>
      <c r="M1167" s="60">
        <v>1</v>
      </c>
      <c r="N1167" s="60">
        <v>1</v>
      </c>
      <c r="O1167" s="63" t="s">
        <v>681</v>
      </c>
      <c r="P1167" s="63" t="s">
        <v>980</v>
      </c>
      <c r="Q1167" s="62"/>
      <c r="R1167" s="62"/>
      <c r="S1167" s="62"/>
      <c r="T1167" s="62"/>
      <c r="U1167" s="62"/>
      <c r="V1167" s="62"/>
      <c r="W1167" s="62"/>
      <c r="X1167" s="63" t="s">
        <v>5851</v>
      </c>
      <c r="Y1167" s="62"/>
      <c r="Z1167" s="62"/>
      <c r="AA1167" s="62"/>
      <c r="AB1167" s="63" t="s">
        <v>5852</v>
      </c>
    </row>
    <row r="1168" spans="1:28" ht="15" customHeight="1" x14ac:dyDescent="0.25">
      <c r="A1168" s="58">
        <v>1158</v>
      </c>
      <c r="B1168" s="66" t="s">
        <v>5853</v>
      </c>
      <c r="C1168" s="67" t="s">
        <v>5854</v>
      </c>
      <c r="D1168" s="59" t="s">
        <v>5855</v>
      </c>
      <c r="E1168" s="66" t="s">
        <v>5853</v>
      </c>
      <c r="F1168" s="60" t="s">
        <v>5856</v>
      </c>
      <c r="G1168" s="62"/>
      <c r="H1168" s="61">
        <v>2002</v>
      </c>
      <c r="I1168" s="60" t="s">
        <v>689</v>
      </c>
      <c r="J1168" s="60" t="s">
        <v>1260</v>
      </c>
      <c r="K1168" s="60">
        <v>100</v>
      </c>
      <c r="L1168" s="62"/>
      <c r="M1168" s="60">
        <v>1</v>
      </c>
      <c r="N1168" s="60">
        <v>1</v>
      </c>
      <c r="O1168" s="63" t="s">
        <v>681</v>
      </c>
      <c r="P1168" s="63" t="s">
        <v>2297</v>
      </c>
      <c r="Q1168" s="62"/>
      <c r="R1168" s="62"/>
      <c r="S1168" s="62"/>
      <c r="T1168" s="62"/>
      <c r="U1168" s="62"/>
      <c r="V1168" s="62"/>
      <c r="W1168" s="62"/>
      <c r="X1168" s="63" t="s">
        <v>2297</v>
      </c>
      <c r="Y1168" s="62"/>
      <c r="Z1168" s="62"/>
      <c r="AA1168" s="62"/>
      <c r="AB1168" s="60"/>
    </row>
    <row r="1169" spans="1:28" ht="15" customHeight="1" x14ac:dyDescent="0.25">
      <c r="A1169" s="58">
        <v>1159</v>
      </c>
      <c r="B1169" s="66" t="s">
        <v>5857</v>
      </c>
      <c r="C1169" s="67" t="s">
        <v>5858</v>
      </c>
      <c r="D1169" s="59" t="s">
        <v>5859</v>
      </c>
      <c r="E1169" s="66" t="s">
        <v>5857</v>
      </c>
      <c r="F1169" s="60" t="s">
        <v>5860</v>
      </c>
      <c r="G1169" s="62"/>
      <c r="H1169" s="61">
        <v>2000</v>
      </c>
      <c r="I1169" s="60" t="s">
        <v>689</v>
      </c>
      <c r="J1169" s="60" t="s">
        <v>684</v>
      </c>
      <c r="K1169" s="60">
        <v>250</v>
      </c>
      <c r="L1169" s="62"/>
      <c r="M1169" s="60">
        <v>1</v>
      </c>
      <c r="N1169" s="60">
        <v>1</v>
      </c>
      <c r="O1169" s="63" t="s">
        <v>681</v>
      </c>
      <c r="P1169" s="63" t="s">
        <v>980</v>
      </c>
      <c r="Q1169" s="62"/>
      <c r="R1169" s="62"/>
      <c r="S1169" s="62"/>
      <c r="T1169" s="62"/>
      <c r="U1169" s="62"/>
      <c r="V1169" s="62"/>
      <c r="W1169" s="62"/>
      <c r="X1169" s="63" t="s">
        <v>1910</v>
      </c>
      <c r="Y1169" s="62"/>
      <c r="Z1169" s="62"/>
      <c r="AA1169" s="62"/>
      <c r="AB1169" s="63" t="s">
        <v>1911</v>
      </c>
    </row>
    <row r="1170" spans="1:28" ht="15" customHeight="1" x14ac:dyDescent="0.25">
      <c r="A1170" s="58">
        <v>1160</v>
      </c>
      <c r="B1170" s="66" t="s">
        <v>5861</v>
      </c>
      <c r="C1170" s="67" t="s">
        <v>5862</v>
      </c>
      <c r="D1170" s="59" t="s">
        <v>5863</v>
      </c>
      <c r="E1170" s="66" t="s">
        <v>5861</v>
      </c>
      <c r="F1170" s="60" t="s">
        <v>5864</v>
      </c>
      <c r="G1170" s="62"/>
      <c r="H1170" s="61">
        <v>2009</v>
      </c>
      <c r="I1170" s="60" t="s">
        <v>689</v>
      </c>
      <c r="J1170" s="60" t="s">
        <v>684</v>
      </c>
      <c r="K1170" s="60">
        <v>100</v>
      </c>
      <c r="L1170" s="62"/>
      <c r="M1170" s="60">
        <v>1</v>
      </c>
      <c r="N1170" s="60">
        <v>1</v>
      </c>
      <c r="O1170" s="63" t="s">
        <v>681</v>
      </c>
      <c r="P1170" s="63" t="s">
        <v>5865</v>
      </c>
      <c r="Q1170" s="62"/>
      <c r="R1170" s="62"/>
      <c r="S1170" s="62"/>
      <c r="T1170" s="62"/>
      <c r="U1170" s="62"/>
      <c r="V1170" s="62"/>
      <c r="W1170" s="62"/>
      <c r="X1170" s="63" t="s">
        <v>5865</v>
      </c>
      <c r="Y1170" s="62"/>
      <c r="Z1170" s="62"/>
      <c r="AA1170" s="62"/>
      <c r="AB1170" s="60"/>
    </row>
    <row r="1171" spans="1:28" ht="15" customHeight="1" x14ac:dyDescent="0.25">
      <c r="A1171" s="58">
        <v>1161</v>
      </c>
      <c r="B1171" s="66" t="s">
        <v>5866</v>
      </c>
      <c r="C1171" s="67" t="s">
        <v>5867</v>
      </c>
      <c r="D1171" s="59" t="s">
        <v>5868</v>
      </c>
      <c r="E1171" s="66" t="s">
        <v>5866</v>
      </c>
      <c r="F1171" s="60" t="s">
        <v>5869</v>
      </c>
      <c r="G1171" s="62"/>
      <c r="H1171" s="61">
        <v>2006</v>
      </c>
      <c r="I1171" s="60" t="s">
        <v>1303</v>
      </c>
      <c r="J1171" s="60" t="s">
        <v>1283</v>
      </c>
      <c r="K1171" s="60">
        <v>75</v>
      </c>
      <c r="L1171" s="62"/>
      <c r="M1171" s="60">
        <v>1</v>
      </c>
      <c r="N1171" s="60">
        <v>1</v>
      </c>
      <c r="O1171" s="63" t="s">
        <v>681</v>
      </c>
      <c r="P1171" s="63" t="s">
        <v>700</v>
      </c>
      <c r="Q1171" s="63" t="s">
        <v>5870</v>
      </c>
      <c r="R1171" s="62"/>
      <c r="S1171" s="62"/>
      <c r="T1171" s="62"/>
      <c r="U1171" s="62"/>
      <c r="V1171" s="62"/>
      <c r="W1171" s="62"/>
      <c r="X1171" s="63" t="s">
        <v>700</v>
      </c>
      <c r="Y1171" s="62"/>
      <c r="Z1171" s="62"/>
      <c r="AA1171" s="62"/>
      <c r="AB1171" s="60"/>
    </row>
    <row r="1172" spans="1:28" ht="15" customHeight="1" x14ac:dyDescent="0.25">
      <c r="A1172" s="58">
        <v>1162</v>
      </c>
      <c r="B1172" s="66" t="s">
        <v>5871</v>
      </c>
      <c r="C1172" s="67" t="s">
        <v>5872</v>
      </c>
      <c r="D1172" s="59" t="s">
        <v>5873</v>
      </c>
      <c r="E1172" s="66" t="s">
        <v>5871</v>
      </c>
      <c r="F1172" s="60" t="s">
        <v>5874</v>
      </c>
      <c r="G1172" s="62"/>
      <c r="H1172" s="61">
        <v>2016</v>
      </c>
      <c r="I1172" s="60" t="s">
        <v>1303</v>
      </c>
      <c r="J1172" s="60" t="s">
        <v>688</v>
      </c>
      <c r="K1172" s="60">
        <v>50</v>
      </c>
      <c r="L1172" s="62"/>
      <c r="M1172" s="60">
        <v>1</v>
      </c>
      <c r="N1172" s="60">
        <v>1</v>
      </c>
      <c r="O1172" s="63" t="s">
        <v>681</v>
      </c>
      <c r="P1172" s="63" t="s">
        <v>3884</v>
      </c>
      <c r="Q1172" s="63" t="s">
        <v>4031</v>
      </c>
      <c r="R1172" s="62"/>
      <c r="S1172" s="62"/>
      <c r="T1172" s="62"/>
      <c r="U1172" s="62"/>
      <c r="V1172" s="62"/>
      <c r="W1172" s="62"/>
      <c r="X1172" s="63" t="s">
        <v>3884</v>
      </c>
      <c r="Y1172" s="62"/>
      <c r="Z1172" s="62"/>
      <c r="AA1172" s="62"/>
      <c r="AB1172" s="60"/>
    </row>
    <row r="1173" spans="1:28" ht="15" customHeight="1" x14ac:dyDescent="0.25">
      <c r="A1173" s="58">
        <v>1163</v>
      </c>
      <c r="B1173" s="66" t="s">
        <v>5875</v>
      </c>
      <c r="C1173" s="67" t="s">
        <v>5876</v>
      </c>
      <c r="D1173" s="59" t="s">
        <v>5877</v>
      </c>
      <c r="E1173" s="66" t="s">
        <v>5875</v>
      </c>
      <c r="F1173" s="60" t="s">
        <v>5878</v>
      </c>
      <c r="G1173" s="62"/>
      <c r="H1173" s="61">
        <v>2009</v>
      </c>
      <c r="I1173" s="60" t="s">
        <v>689</v>
      </c>
      <c r="J1173" s="60" t="s">
        <v>699</v>
      </c>
      <c r="K1173" s="60">
        <v>320</v>
      </c>
      <c r="L1173" s="62"/>
      <c r="M1173" s="60">
        <v>1</v>
      </c>
      <c r="N1173" s="60">
        <v>1</v>
      </c>
      <c r="O1173" s="63" t="s">
        <v>681</v>
      </c>
      <c r="P1173" s="63" t="s">
        <v>5879</v>
      </c>
      <c r="Q1173" s="62"/>
      <c r="R1173" s="62"/>
      <c r="S1173" s="62"/>
      <c r="T1173" s="62"/>
      <c r="U1173" s="62"/>
      <c r="V1173" s="62"/>
      <c r="W1173" s="62"/>
      <c r="X1173" s="63" t="s">
        <v>5879</v>
      </c>
      <c r="Y1173" s="62"/>
      <c r="Z1173" s="62"/>
      <c r="AA1173" s="62"/>
      <c r="AB1173" s="60"/>
    </row>
    <row r="1174" spans="1:28" ht="15" customHeight="1" x14ac:dyDescent="0.25">
      <c r="A1174" s="58">
        <v>1164</v>
      </c>
      <c r="B1174" s="66" t="s">
        <v>5880</v>
      </c>
      <c r="C1174" s="67" t="s">
        <v>5881</v>
      </c>
      <c r="D1174" s="59" t="s">
        <v>5882</v>
      </c>
      <c r="E1174" s="66" t="s">
        <v>5880</v>
      </c>
      <c r="F1174" s="60" t="s">
        <v>5883</v>
      </c>
      <c r="G1174" s="62"/>
      <c r="H1174" s="61">
        <v>1999</v>
      </c>
      <c r="I1174" s="60" t="s">
        <v>689</v>
      </c>
      <c r="J1174" s="60" t="s">
        <v>684</v>
      </c>
      <c r="K1174" s="60">
        <v>160</v>
      </c>
      <c r="L1174" s="62"/>
      <c r="M1174" s="60">
        <v>1</v>
      </c>
      <c r="N1174" s="60">
        <v>1</v>
      </c>
      <c r="O1174" s="63" t="s">
        <v>681</v>
      </c>
      <c r="P1174" s="63" t="s">
        <v>1228</v>
      </c>
      <c r="Q1174" s="62"/>
      <c r="R1174" s="62"/>
      <c r="S1174" s="62"/>
      <c r="T1174" s="62"/>
      <c r="U1174" s="62"/>
      <c r="V1174" s="62"/>
      <c r="W1174" s="62"/>
      <c r="X1174" s="63" t="s">
        <v>1228</v>
      </c>
      <c r="Y1174" s="62"/>
      <c r="Z1174" s="62"/>
      <c r="AA1174" s="62"/>
      <c r="AB1174" s="60"/>
    </row>
    <row r="1175" spans="1:28" ht="15" customHeight="1" x14ac:dyDescent="0.25">
      <c r="A1175" s="58">
        <v>1165</v>
      </c>
      <c r="B1175" s="66" t="s">
        <v>5884</v>
      </c>
      <c r="C1175" s="67" t="s">
        <v>5885</v>
      </c>
      <c r="D1175" s="59" t="s">
        <v>5886</v>
      </c>
      <c r="E1175" s="66" t="s">
        <v>5884</v>
      </c>
      <c r="F1175" s="60" t="s">
        <v>5887</v>
      </c>
      <c r="G1175" s="62"/>
      <c r="H1175" s="61">
        <v>2009</v>
      </c>
      <c r="I1175" s="62"/>
      <c r="J1175" s="60" t="s">
        <v>1049</v>
      </c>
      <c r="K1175" s="60">
        <v>400</v>
      </c>
      <c r="L1175" s="62"/>
      <c r="M1175" s="60">
        <v>1</v>
      </c>
      <c r="N1175" s="60">
        <v>1</v>
      </c>
      <c r="O1175" s="63" t="s">
        <v>681</v>
      </c>
      <c r="P1175" s="63" t="s">
        <v>1663</v>
      </c>
      <c r="Q1175" s="62"/>
      <c r="R1175" s="62"/>
      <c r="S1175" s="62"/>
      <c r="T1175" s="62"/>
      <c r="U1175" s="62"/>
      <c r="V1175" s="62"/>
      <c r="W1175" s="62"/>
      <c r="X1175" s="63" t="s">
        <v>1663</v>
      </c>
      <c r="Y1175" s="62"/>
      <c r="Z1175" s="62"/>
      <c r="AA1175" s="62"/>
      <c r="AB1175" s="60"/>
    </row>
    <row r="1176" spans="1:28" ht="15" customHeight="1" x14ac:dyDescent="0.25">
      <c r="A1176" s="58">
        <v>1166</v>
      </c>
      <c r="B1176" s="66" t="s">
        <v>5888</v>
      </c>
      <c r="C1176" s="67" t="s">
        <v>5889</v>
      </c>
      <c r="D1176" s="59" t="s">
        <v>5890</v>
      </c>
      <c r="E1176" s="66" t="s">
        <v>5888</v>
      </c>
      <c r="F1176" s="60" t="s">
        <v>5891</v>
      </c>
      <c r="G1176" s="62"/>
      <c r="H1176" s="61">
        <v>2000</v>
      </c>
      <c r="I1176" s="60" t="s">
        <v>1296</v>
      </c>
      <c r="J1176" s="60" t="s">
        <v>1102</v>
      </c>
      <c r="K1176" s="60">
        <v>400</v>
      </c>
      <c r="L1176" s="62"/>
      <c r="M1176" s="60">
        <v>1</v>
      </c>
      <c r="N1176" s="60">
        <v>1</v>
      </c>
      <c r="O1176" s="63" t="s">
        <v>681</v>
      </c>
      <c r="P1176" s="63" t="s">
        <v>1038</v>
      </c>
      <c r="Q1176" s="62"/>
      <c r="R1176" s="62"/>
      <c r="S1176" s="62"/>
      <c r="T1176" s="62"/>
      <c r="U1176" s="62"/>
      <c r="V1176" s="62"/>
      <c r="W1176" s="62"/>
      <c r="X1176" s="63" t="s">
        <v>3918</v>
      </c>
      <c r="Y1176" s="62"/>
      <c r="Z1176" s="62"/>
      <c r="AA1176" s="62"/>
      <c r="AB1176" s="63" t="s">
        <v>3919</v>
      </c>
    </row>
    <row r="1177" spans="1:28" ht="15" customHeight="1" x14ac:dyDescent="0.25">
      <c r="A1177" s="58">
        <v>1167</v>
      </c>
      <c r="B1177" s="66" t="s">
        <v>5892</v>
      </c>
      <c r="C1177" s="67" t="s">
        <v>5893</v>
      </c>
      <c r="D1177" s="59" t="s">
        <v>5894</v>
      </c>
      <c r="E1177" s="66" t="s">
        <v>5892</v>
      </c>
      <c r="F1177" s="60" t="s">
        <v>5895</v>
      </c>
      <c r="G1177" s="62"/>
      <c r="H1177" s="61">
        <v>1998</v>
      </c>
      <c r="I1177" s="60" t="s">
        <v>689</v>
      </c>
      <c r="J1177" s="60" t="s">
        <v>1260</v>
      </c>
      <c r="K1177" s="60">
        <v>400</v>
      </c>
      <c r="L1177" s="62"/>
      <c r="M1177" s="60">
        <v>1</v>
      </c>
      <c r="N1177" s="60">
        <v>1</v>
      </c>
      <c r="O1177" s="63" t="s">
        <v>681</v>
      </c>
      <c r="P1177" s="63" t="s">
        <v>1038</v>
      </c>
      <c r="Q1177" s="62"/>
      <c r="R1177" s="62"/>
      <c r="S1177" s="62"/>
      <c r="T1177" s="62"/>
      <c r="U1177" s="62"/>
      <c r="V1177" s="62"/>
      <c r="W1177" s="62"/>
      <c r="X1177" s="63" t="s">
        <v>1038</v>
      </c>
      <c r="Y1177" s="62"/>
      <c r="Z1177" s="62"/>
      <c r="AA1177" s="62"/>
      <c r="AB1177" s="60"/>
    </row>
    <row r="1178" spans="1:28" ht="15" customHeight="1" x14ac:dyDescent="0.25">
      <c r="A1178" s="58">
        <v>1168</v>
      </c>
      <c r="B1178" s="66" t="s">
        <v>5896</v>
      </c>
      <c r="C1178" s="67" t="s">
        <v>5897</v>
      </c>
      <c r="D1178" s="59" t="s">
        <v>5898</v>
      </c>
      <c r="E1178" s="66" t="s">
        <v>5896</v>
      </c>
      <c r="F1178" s="60" t="s">
        <v>5899</v>
      </c>
      <c r="G1178" s="62"/>
      <c r="H1178" s="61">
        <v>1996</v>
      </c>
      <c r="I1178" s="60" t="s">
        <v>1445</v>
      </c>
      <c r="J1178" s="60" t="s">
        <v>1260</v>
      </c>
      <c r="K1178" s="60">
        <v>400</v>
      </c>
      <c r="L1178" s="62"/>
      <c r="M1178" s="60">
        <v>1</v>
      </c>
      <c r="N1178" s="60">
        <v>1</v>
      </c>
      <c r="O1178" s="63" t="s">
        <v>681</v>
      </c>
      <c r="P1178" s="63" t="s">
        <v>1038</v>
      </c>
      <c r="Q1178" s="62"/>
      <c r="R1178" s="62"/>
      <c r="S1178" s="62"/>
      <c r="T1178" s="62"/>
      <c r="U1178" s="62"/>
      <c r="V1178" s="62"/>
      <c r="W1178" s="62"/>
      <c r="X1178" s="63" t="s">
        <v>1929</v>
      </c>
      <c r="Y1178" s="63" t="s">
        <v>1873</v>
      </c>
      <c r="Z1178" s="62"/>
      <c r="AA1178" s="62"/>
      <c r="AB1178" s="60"/>
    </row>
    <row r="1179" spans="1:28" ht="15" customHeight="1" x14ac:dyDescent="0.25">
      <c r="A1179" s="58">
        <v>1169</v>
      </c>
      <c r="B1179" s="66" t="s">
        <v>5900</v>
      </c>
      <c r="C1179" s="67" t="s">
        <v>5901</v>
      </c>
      <c r="D1179" s="59" t="s">
        <v>5902</v>
      </c>
      <c r="E1179" s="66" t="s">
        <v>5900</v>
      </c>
      <c r="F1179" s="60" t="s">
        <v>5903</v>
      </c>
      <c r="G1179" s="62"/>
      <c r="H1179" s="61">
        <v>2006</v>
      </c>
      <c r="I1179" s="60" t="s">
        <v>1445</v>
      </c>
      <c r="J1179" s="60" t="s">
        <v>1102</v>
      </c>
      <c r="K1179" s="60">
        <v>100</v>
      </c>
      <c r="L1179" s="62"/>
      <c r="M1179" s="60">
        <v>1</v>
      </c>
      <c r="N1179" s="60">
        <v>1</v>
      </c>
      <c r="O1179" s="63" t="s">
        <v>681</v>
      </c>
      <c r="P1179" s="63" t="s">
        <v>912</v>
      </c>
      <c r="Q1179" s="63" t="s">
        <v>5904</v>
      </c>
      <c r="R1179" s="62"/>
      <c r="S1179" s="62"/>
      <c r="T1179" s="62"/>
      <c r="U1179" s="62"/>
      <c r="V1179" s="62"/>
      <c r="W1179" s="62"/>
      <c r="X1179" s="63" t="s">
        <v>912</v>
      </c>
      <c r="Y1179" s="62"/>
      <c r="Z1179" s="62"/>
      <c r="AA1179" s="62"/>
      <c r="AB1179" s="60"/>
    </row>
    <row r="1180" spans="1:28" ht="15" customHeight="1" x14ac:dyDescent="0.25">
      <c r="A1180" s="58">
        <v>1170</v>
      </c>
      <c r="B1180" s="66" t="s">
        <v>5905</v>
      </c>
      <c r="C1180" s="67" t="s">
        <v>5906</v>
      </c>
      <c r="D1180" s="59" t="s">
        <v>5907</v>
      </c>
      <c r="E1180" s="66" t="s">
        <v>5905</v>
      </c>
      <c r="F1180" s="60" t="s">
        <v>5908</v>
      </c>
      <c r="G1180" s="62"/>
      <c r="H1180" s="61">
        <v>2006</v>
      </c>
      <c r="I1180" s="60" t="s">
        <v>1445</v>
      </c>
      <c r="J1180" s="60" t="s">
        <v>1102</v>
      </c>
      <c r="K1180" s="60">
        <v>560</v>
      </c>
      <c r="L1180" s="62"/>
      <c r="M1180" s="60">
        <v>1</v>
      </c>
      <c r="N1180" s="60">
        <v>1</v>
      </c>
      <c r="O1180" s="63" t="s">
        <v>681</v>
      </c>
      <c r="P1180" s="63" t="s">
        <v>5254</v>
      </c>
      <c r="Q1180" s="63" t="s">
        <v>5909</v>
      </c>
      <c r="R1180" s="62"/>
      <c r="S1180" s="62"/>
      <c r="T1180" s="62"/>
      <c r="U1180" s="62"/>
      <c r="V1180" s="62"/>
      <c r="W1180" s="62"/>
      <c r="X1180" s="63" t="s">
        <v>5254</v>
      </c>
      <c r="Y1180" s="62"/>
      <c r="Z1180" s="62"/>
      <c r="AA1180" s="62"/>
      <c r="AB1180" s="60"/>
    </row>
    <row r="1181" spans="1:28" ht="15" customHeight="1" x14ac:dyDescent="0.25">
      <c r="A1181" s="58">
        <v>1171</v>
      </c>
      <c r="B1181" s="66" t="s">
        <v>5910</v>
      </c>
      <c r="C1181" s="67" t="s">
        <v>5911</v>
      </c>
      <c r="D1181" s="59" t="s">
        <v>5912</v>
      </c>
      <c r="E1181" s="66" t="s">
        <v>5910</v>
      </c>
      <c r="F1181" s="60" t="s">
        <v>5913</v>
      </c>
      <c r="G1181" s="62"/>
      <c r="H1181" s="61">
        <v>2005</v>
      </c>
      <c r="I1181" s="60" t="s">
        <v>1296</v>
      </c>
      <c r="J1181" s="60" t="s">
        <v>684</v>
      </c>
      <c r="K1181" s="60">
        <v>75</v>
      </c>
      <c r="L1181" s="62"/>
      <c r="M1181" s="60">
        <v>1</v>
      </c>
      <c r="N1181" s="60">
        <v>1</v>
      </c>
      <c r="O1181" s="63" t="s">
        <v>681</v>
      </c>
      <c r="P1181" s="63" t="s">
        <v>700</v>
      </c>
      <c r="Q1181" s="62"/>
      <c r="R1181" s="62"/>
      <c r="S1181" s="62"/>
      <c r="T1181" s="62"/>
      <c r="U1181" s="62"/>
      <c r="V1181" s="62"/>
      <c r="W1181" s="62"/>
      <c r="X1181" s="63" t="s">
        <v>700</v>
      </c>
      <c r="Y1181" s="62"/>
      <c r="Z1181" s="62"/>
      <c r="AA1181" s="62"/>
      <c r="AB1181" s="60"/>
    </row>
    <row r="1182" spans="1:28" ht="15" customHeight="1" x14ac:dyDescent="0.25">
      <c r="A1182" s="58">
        <v>1172</v>
      </c>
      <c r="B1182" s="66" t="s">
        <v>5914</v>
      </c>
      <c r="C1182" s="67" t="s">
        <v>5915</v>
      </c>
      <c r="D1182" s="59" t="s">
        <v>5916</v>
      </c>
      <c r="E1182" s="66" t="s">
        <v>5914</v>
      </c>
      <c r="F1182" s="60" t="s">
        <v>5917</v>
      </c>
      <c r="G1182" s="62"/>
      <c r="H1182" s="61">
        <v>2005</v>
      </c>
      <c r="I1182" s="60" t="s">
        <v>1296</v>
      </c>
      <c r="J1182" s="60" t="s">
        <v>684</v>
      </c>
      <c r="K1182" s="60">
        <v>75</v>
      </c>
      <c r="L1182" s="62"/>
      <c r="M1182" s="60">
        <v>1</v>
      </c>
      <c r="N1182" s="60">
        <v>1</v>
      </c>
      <c r="O1182" s="63" t="s">
        <v>681</v>
      </c>
      <c r="P1182" s="63" t="s">
        <v>700</v>
      </c>
      <c r="Q1182" s="62"/>
      <c r="R1182" s="62"/>
      <c r="S1182" s="62"/>
      <c r="T1182" s="62"/>
      <c r="U1182" s="62"/>
      <c r="V1182" s="62"/>
      <c r="W1182" s="62"/>
      <c r="X1182" s="63" t="s">
        <v>700</v>
      </c>
      <c r="Y1182" s="62"/>
      <c r="Z1182" s="62"/>
      <c r="AA1182" s="62"/>
      <c r="AB1182" s="60"/>
    </row>
    <row r="1183" spans="1:28" ht="15" customHeight="1" x14ac:dyDescent="0.25">
      <c r="A1183" s="58">
        <v>1173</v>
      </c>
      <c r="B1183" s="66" t="s">
        <v>5918</v>
      </c>
      <c r="C1183" s="67" t="s">
        <v>5919</v>
      </c>
      <c r="D1183" s="59" t="s">
        <v>5920</v>
      </c>
      <c r="E1183" s="66" t="s">
        <v>5918</v>
      </c>
      <c r="F1183" s="60" t="s">
        <v>5921</v>
      </c>
      <c r="G1183" s="62"/>
      <c r="H1183" s="61">
        <v>2005</v>
      </c>
      <c r="I1183" s="60" t="s">
        <v>1296</v>
      </c>
      <c r="J1183" s="60" t="s">
        <v>684</v>
      </c>
      <c r="K1183" s="60">
        <v>75</v>
      </c>
      <c r="L1183" s="62"/>
      <c r="M1183" s="60">
        <v>1</v>
      </c>
      <c r="N1183" s="60">
        <v>1</v>
      </c>
      <c r="O1183" s="63" t="s">
        <v>681</v>
      </c>
      <c r="P1183" s="63" t="s">
        <v>700</v>
      </c>
      <c r="Q1183" s="62"/>
      <c r="R1183" s="62"/>
      <c r="S1183" s="62"/>
      <c r="T1183" s="62"/>
      <c r="U1183" s="62"/>
      <c r="V1183" s="62"/>
      <c r="W1183" s="62"/>
      <c r="X1183" s="63" t="s">
        <v>700</v>
      </c>
      <c r="Y1183" s="62"/>
      <c r="Z1183" s="62"/>
      <c r="AA1183" s="62"/>
      <c r="AB1183" s="60"/>
    </row>
    <row r="1184" spans="1:28" ht="15" customHeight="1" x14ac:dyDescent="0.25">
      <c r="A1184" s="58">
        <v>1174</v>
      </c>
      <c r="B1184" s="66" t="s">
        <v>5922</v>
      </c>
      <c r="C1184" s="67" t="s">
        <v>5923</v>
      </c>
      <c r="D1184" s="59" t="s">
        <v>5924</v>
      </c>
      <c r="E1184" s="66" t="s">
        <v>5922</v>
      </c>
      <c r="F1184" s="60" t="s">
        <v>5925</v>
      </c>
      <c r="G1184" s="62"/>
      <c r="H1184" s="61">
        <v>2007</v>
      </c>
      <c r="I1184" s="60" t="s">
        <v>689</v>
      </c>
      <c r="J1184" s="60" t="s">
        <v>1283</v>
      </c>
      <c r="K1184" s="60" t="s">
        <v>2111</v>
      </c>
      <c r="L1184" s="62"/>
      <c r="M1184" s="60">
        <v>1</v>
      </c>
      <c r="N1184" s="60">
        <v>1</v>
      </c>
      <c r="O1184" s="63" t="s">
        <v>681</v>
      </c>
      <c r="P1184" s="63" t="s">
        <v>700</v>
      </c>
      <c r="Q1184" s="63" t="s">
        <v>5926</v>
      </c>
      <c r="R1184" s="62"/>
      <c r="S1184" s="62"/>
      <c r="T1184" s="62"/>
      <c r="U1184" s="62"/>
      <c r="V1184" s="62"/>
      <c r="W1184" s="62"/>
      <c r="X1184" s="63" t="s">
        <v>700</v>
      </c>
      <c r="Y1184" s="62"/>
      <c r="Z1184" s="62"/>
      <c r="AA1184" s="62"/>
      <c r="AB1184" s="60"/>
    </row>
    <row r="1185" spans="1:28" ht="15" customHeight="1" x14ac:dyDescent="0.25">
      <c r="A1185" s="58">
        <v>1175</v>
      </c>
      <c r="B1185" s="66" t="s">
        <v>5927</v>
      </c>
      <c r="C1185" s="67" t="s">
        <v>5928</v>
      </c>
      <c r="D1185" s="59" t="s">
        <v>5929</v>
      </c>
      <c r="E1185" s="66" t="s">
        <v>5927</v>
      </c>
      <c r="F1185" s="60" t="s">
        <v>5930</v>
      </c>
      <c r="G1185" s="62"/>
      <c r="H1185" s="61">
        <v>2003</v>
      </c>
      <c r="I1185" s="60" t="s">
        <v>689</v>
      </c>
      <c r="J1185" s="60" t="s">
        <v>684</v>
      </c>
      <c r="K1185" s="60">
        <v>100</v>
      </c>
      <c r="L1185" s="62"/>
      <c r="M1185" s="60">
        <v>1</v>
      </c>
      <c r="N1185" s="60">
        <v>1</v>
      </c>
      <c r="O1185" s="63" t="s">
        <v>681</v>
      </c>
      <c r="P1185" s="63" t="s">
        <v>912</v>
      </c>
      <c r="Q1185" s="62"/>
      <c r="R1185" s="62"/>
      <c r="S1185" s="62"/>
      <c r="T1185" s="62"/>
      <c r="U1185" s="62"/>
      <c r="V1185" s="62"/>
      <c r="W1185" s="62"/>
      <c r="X1185" s="63" t="s">
        <v>912</v>
      </c>
      <c r="Y1185" s="62"/>
      <c r="Z1185" s="62"/>
      <c r="AA1185" s="62"/>
      <c r="AB1185" s="60"/>
    </row>
    <row r="1186" spans="1:28" ht="15" customHeight="1" x14ac:dyDescent="0.25">
      <c r="A1186" s="58">
        <v>1176</v>
      </c>
      <c r="B1186" s="66" t="s">
        <v>5931</v>
      </c>
      <c r="C1186" s="67" t="s">
        <v>5932</v>
      </c>
      <c r="D1186" s="59" t="s">
        <v>5933</v>
      </c>
      <c r="E1186" s="66" t="s">
        <v>5931</v>
      </c>
      <c r="F1186" s="60" t="s">
        <v>5934</v>
      </c>
      <c r="G1186" s="62"/>
      <c r="H1186" s="61">
        <v>2001</v>
      </c>
      <c r="I1186" s="60" t="s">
        <v>689</v>
      </c>
      <c r="J1186" s="60" t="s">
        <v>684</v>
      </c>
      <c r="K1186" s="60" t="s">
        <v>2133</v>
      </c>
      <c r="L1186" s="62"/>
      <c r="M1186" s="60">
        <v>1</v>
      </c>
      <c r="N1186" s="60">
        <v>1</v>
      </c>
      <c r="O1186" s="63" t="s">
        <v>681</v>
      </c>
      <c r="P1186" s="63" t="s">
        <v>1038</v>
      </c>
      <c r="Q1186" s="62"/>
      <c r="R1186" s="62"/>
      <c r="S1186" s="62"/>
      <c r="T1186" s="62"/>
      <c r="U1186" s="62"/>
      <c r="V1186" s="62"/>
      <c r="W1186" s="62"/>
      <c r="X1186" s="63" t="s">
        <v>5433</v>
      </c>
      <c r="Y1186" s="63" t="s">
        <v>5434</v>
      </c>
      <c r="Z1186" s="62"/>
      <c r="AA1186" s="62"/>
      <c r="AB1186" s="60"/>
    </row>
    <row r="1187" spans="1:28" ht="15" customHeight="1" x14ac:dyDescent="0.25">
      <c r="A1187" s="58">
        <v>1177</v>
      </c>
      <c r="B1187" s="66" t="s">
        <v>5935</v>
      </c>
      <c r="C1187" s="67" t="s">
        <v>5936</v>
      </c>
      <c r="D1187" s="59" t="s">
        <v>5937</v>
      </c>
      <c r="E1187" s="66" t="s">
        <v>5935</v>
      </c>
      <c r="F1187" s="60" t="s">
        <v>5938</v>
      </c>
      <c r="G1187" s="62"/>
      <c r="H1187" s="61">
        <v>2005</v>
      </c>
      <c r="I1187" s="60" t="s">
        <v>689</v>
      </c>
      <c r="J1187" s="60" t="s">
        <v>1102</v>
      </c>
      <c r="K1187" s="60">
        <v>100</v>
      </c>
      <c r="L1187" s="62"/>
      <c r="M1187" s="60">
        <v>1</v>
      </c>
      <c r="N1187" s="60">
        <v>1</v>
      </c>
      <c r="O1187" s="63" t="s">
        <v>681</v>
      </c>
      <c r="P1187" s="63" t="s">
        <v>912</v>
      </c>
      <c r="Q1187" s="62"/>
      <c r="R1187" s="62"/>
      <c r="S1187" s="62"/>
      <c r="T1187" s="62"/>
      <c r="U1187" s="62"/>
      <c r="V1187" s="62"/>
      <c r="W1187" s="62"/>
      <c r="X1187" s="63" t="s">
        <v>912</v>
      </c>
      <c r="Y1187" s="62"/>
      <c r="Z1187" s="62"/>
      <c r="AA1187" s="62"/>
      <c r="AB1187" s="60"/>
    </row>
    <row r="1188" spans="1:28" ht="15" customHeight="1" x14ac:dyDescent="0.25">
      <c r="A1188" s="58">
        <v>1178</v>
      </c>
      <c r="B1188" s="66" t="s">
        <v>5939</v>
      </c>
      <c r="C1188" s="67" t="s">
        <v>5940</v>
      </c>
      <c r="D1188" s="59" t="s">
        <v>5941</v>
      </c>
      <c r="E1188" s="66" t="s">
        <v>5939</v>
      </c>
      <c r="F1188" s="60" t="s">
        <v>5942</v>
      </c>
      <c r="G1188" s="62"/>
      <c r="H1188" s="61">
        <v>2003</v>
      </c>
      <c r="I1188" s="60" t="s">
        <v>988</v>
      </c>
      <c r="J1188" s="60" t="s">
        <v>699</v>
      </c>
      <c r="K1188" s="60">
        <v>400</v>
      </c>
      <c r="L1188" s="62"/>
      <c r="M1188" s="60">
        <v>1</v>
      </c>
      <c r="N1188" s="60">
        <v>1</v>
      </c>
      <c r="O1188" s="63" t="s">
        <v>681</v>
      </c>
      <c r="P1188" s="63" t="s">
        <v>1038</v>
      </c>
      <c r="Q1188" s="62"/>
      <c r="R1188" s="62"/>
      <c r="S1188" s="62"/>
      <c r="T1188" s="62"/>
      <c r="U1188" s="62"/>
      <c r="V1188" s="62"/>
      <c r="W1188" s="62"/>
      <c r="X1188" s="63" t="s">
        <v>1038</v>
      </c>
      <c r="Y1188" s="62"/>
      <c r="Z1188" s="62"/>
      <c r="AA1188" s="62"/>
      <c r="AB1188" s="60"/>
    </row>
    <row r="1189" spans="1:28" ht="15" customHeight="1" x14ac:dyDescent="0.25">
      <c r="A1189" s="58">
        <v>1179</v>
      </c>
      <c r="B1189" s="66" t="s">
        <v>5943</v>
      </c>
      <c r="C1189" s="67" t="s">
        <v>5944</v>
      </c>
      <c r="D1189" s="59" t="s">
        <v>5945</v>
      </c>
      <c r="E1189" s="66" t="s">
        <v>5943</v>
      </c>
      <c r="F1189" s="60" t="s">
        <v>5946</v>
      </c>
      <c r="G1189" s="62"/>
      <c r="H1189" s="61">
        <v>2003</v>
      </c>
      <c r="I1189" s="60" t="s">
        <v>689</v>
      </c>
      <c r="J1189" s="60" t="s">
        <v>684</v>
      </c>
      <c r="K1189" s="60">
        <v>250</v>
      </c>
      <c r="L1189" s="62"/>
      <c r="M1189" s="60">
        <v>1</v>
      </c>
      <c r="N1189" s="60">
        <v>1</v>
      </c>
      <c r="O1189" s="63" t="s">
        <v>681</v>
      </c>
      <c r="P1189" s="63" t="s">
        <v>980</v>
      </c>
      <c r="Q1189" s="62"/>
      <c r="R1189" s="62"/>
      <c r="S1189" s="62"/>
      <c r="T1189" s="62"/>
      <c r="U1189" s="62"/>
      <c r="V1189" s="62"/>
      <c r="W1189" s="62"/>
      <c r="X1189" s="63" t="s">
        <v>5947</v>
      </c>
      <c r="Y1189" s="63" t="s">
        <v>5948</v>
      </c>
      <c r="Z1189" s="62"/>
      <c r="AA1189" s="62"/>
      <c r="AB1189" s="60"/>
    </row>
    <row r="1190" spans="1:28" ht="15" customHeight="1" x14ac:dyDescent="0.25">
      <c r="A1190" s="58">
        <v>1180</v>
      </c>
      <c r="B1190" s="66" t="s">
        <v>5949</v>
      </c>
      <c r="C1190" s="67" t="s">
        <v>5950</v>
      </c>
      <c r="D1190" s="59" t="s">
        <v>5951</v>
      </c>
      <c r="E1190" s="66" t="s">
        <v>5949</v>
      </c>
      <c r="F1190" s="60" t="s">
        <v>5952</v>
      </c>
      <c r="G1190" s="62"/>
      <c r="H1190" s="61">
        <v>2004</v>
      </c>
      <c r="I1190" s="60" t="s">
        <v>689</v>
      </c>
      <c r="J1190" s="60" t="s">
        <v>684</v>
      </c>
      <c r="K1190" s="60">
        <v>50</v>
      </c>
      <c r="L1190" s="62"/>
      <c r="M1190" s="60">
        <v>1</v>
      </c>
      <c r="N1190" s="60">
        <v>1</v>
      </c>
      <c r="O1190" s="63" t="s">
        <v>681</v>
      </c>
      <c r="P1190" s="63" t="s">
        <v>788</v>
      </c>
      <c r="Q1190" s="62"/>
      <c r="R1190" s="62"/>
      <c r="S1190" s="62"/>
      <c r="T1190" s="62"/>
      <c r="U1190" s="62"/>
      <c r="V1190" s="62"/>
      <c r="W1190" s="62"/>
      <c r="X1190" s="63" t="s">
        <v>788</v>
      </c>
      <c r="Y1190" s="62"/>
      <c r="Z1190" s="62"/>
      <c r="AA1190" s="62"/>
      <c r="AB1190" s="60"/>
    </row>
    <row r="1191" spans="1:28" ht="15" customHeight="1" x14ac:dyDescent="0.25">
      <c r="A1191" s="58">
        <v>1181</v>
      </c>
      <c r="B1191" s="66" t="s">
        <v>5953</v>
      </c>
      <c r="C1191" s="67" t="s">
        <v>5954</v>
      </c>
      <c r="D1191" s="59" t="s">
        <v>5955</v>
      </c>
      <c r="E1191" s="66" t="s">
        <v>5953</v>
      </c>
      <c r="F1191" s="60" t="s">
        <v>5956</v>
      </c>
      <c r="G1191" s="62"/>
      <c r="H1191" s="61">
        <v>1996</v>
      </c>
      <c r="I1191" s="60" t="s">
        <v>689</v>
      </c>
      <c r="J1191" s="60" t="s">
        <v>1260</v>
      </c>
      <c r="K1191" s="60">
        <v>50</v>
      </c>
      <c r="L1191" s="62"/>
      <c r="M1191" s="60">
        <v>1</v>
      </c>
      <c r="N1191" s="60">
        <v>1</v>
      </c>
      <c r="O1191" s="63" t="s">
        <v>681</v>
      </c>
      <c r="P1191" s="63" t="s">
        <v>788</v>
      </c>
      <c r="Q1191" s="62"/>
      <c r="R1191" s="62"/>
      <c r="S1191" s="62"/>
      <c r="T1191" s="62"/>
      <c r="U1191" s="62"/>
      <c r="V1191" s="62"/>
      <c r="W1191" s="62"/>
      <c r="X1191" s="63" t="s">
        <v>5957</v>
      </c>
      <c r="Y1191" s="63" t="s">
        <v>5958</v>
      </c>
      <c r="Z1191" s="62"/>
      <c r="AA1191" s="62"/>
      <c r="AB1191" s="60"/>
    </row>
    <row r="1192" spans="1:28" ht="15" customHeight="1" x14ac:dyDescent="0.25">
      <c r="A1192" s="58">
        <v>1182</v>
      </c>
      <c r="B1192" s="66" t="s">
        <v>5959</v>
      </c>
      <c r="C1192" s="67" t="s">
        <v>5960</v>
      </c>
      <c r="D1192" s="59" t="s">
        <v>5961</v>
      </c>
      <c r="E1192" s="66" t="s">
        <v>5959</v>
      </c>
      <c r="F1192" s="60" t="s">
        <v>5962</v>
      </c>
      <c r="G1192" s="62"/>
      <c r="H1192" s="61">
        <v>2004</v>
      </c>
      <c r="I1192" s="60" t="s">
        <v>689</v>
      </c>
      <c r="J1192" s="60" t="s">
        <v>684</v>
      </c>
      <c r="K1192" s="60">
        <v>50</v>
      </c>
      <c r="L1192" s="62"/>
      <c r="M1192" s="60">
        <v>1</v>
      </c>
      <c r="N1192" s="60">
        <v>1</v>
      </c>
      <c r="O1192" s="63" t="s">
        <v>681</v>
      </c>
      <c r="P1192" s="63" t="s">
        <v>788</v>
      </c>
      <c r="Q1192" s="62"/>
      <c r="R1192" s="62"/>
      <c r="S1192" s="62"/>
      <c r="T1192" s="62"/>
      <c r="U1192" s="62"/>
      <c r="V1192" s="62"/>
      <c r="W1192" s="62"/>
      <c r="X1192" s="63" t="s">
        <v>788</v>
      </c>
      <c r="Y1192" s="62"/>
      <c r="Z1192" s="62"/>
      <c r="AA1192" s="62"/>
      <c r="AB1192" s="60"/>
    </row>
    <row r="1193" spans="1:28" ht="15" customHeight="1" x14ac:dyDescent="0.25">
      <c r="A1193" s="58">
        <v>1183</v>
      </c>
      <c r="B1193" s="66" t="s">
        <v>5963</v>
      </c>
      <c r="C1193" s="67" t="s">
        <v>5964</v>
      </c>
      <c r="D1193" s="59" t="s">
        <v>5965</v>
      </c>
      <c r="E1193" s="66" t="s">
        <v>5963</v>
      </c>
      <c r="F1193" s="60" t="s">
        <v>5966</v>
      </c>
      <c r="G1193" s="62"/>
      <c r="H1193" s="61">
        <v>2004</v>
      </c>
      <c r="I1193" s="60" t="s">
        <v>689</v>
      </c>
      <c r="J1193" s="60" t="s">
        <v>684</v>
      </c>
      <c r="K1193" s="60">
        <v>50</v>
      </c>
      <c r="L1193" s="62"/>
      <c r="M1193" s="60">
        <v>1</v>
      </c>
      <c r="N1193" s="60">
        <v>1</v>
      </c>
      <c r="O1193" s="63" t="s">
        <v>681</v>
      </c>
      <c r="P1193" s="63" t="s">
        <v>788</v>
      </c>
      <c r="Q1193" s="62"/>
      <c r="R1193" s="62"/>
      <c r="S1193" s="62"/>
      <c r="T1193" s="62"/>
      <c r="U1193" s="62"/>
      <c r="V1193" s="62"/>
      <c r="W1193" s="62"/>
      <c r="X1193" s="63" t="s">
        <v>788</v>
      </c>
      <c r="Y1193" s="62"/>
      <c r="Z1193" s="62"/>
      <c r="AA1193" s="62"/>
      <c r="AB1193" s="60"/>
    </row>
    <row r="1194" spans="1:28" ht="15" customHeight="1" x14ac:dyDescent="0.25">
      <c r="A1194" s="58">
        <v>1184</v>
      </c>
      <c r="B1194" s="66" t="s">
        <v>5967</v>
      </c>
      <c r="C1194" s="67" t="s">
        <v>5968</v>
      </c>
      <c r="D1194" s="59" t="s">
        <v>5969</v>
      </c>
      <c r="E1194" s="66" t="s">
        <v>5967</v>
      </c>
      <c r="F1194" s="60" t="s">
        <v>5970</v>
      </c>
      <c r="G1194" s="62"/>
      <c r="H1194" s="61">
        <v>2001</v>
      </c>
      <c r="I1194" s="60" t="s">
        <v>689</v>
      </c>
      <c r="J1194" s="62"/>
      <c r="K1194" s="60">
        <v>100</v>
      </c>
      <c r="L1194" s="62"/>
      <c r="M1194" s="60">
        <v>1</v>
      </c>
      <c r="N1194" s="60">
        <v>1</v>
      </c>
      <c r="O1194" s="63" t="s">
        <v>681</v>
      </c>
      <c r="P1194" s="63" t="s">
        <v>912</v>
      </c>
      <c r="Q1194" s="62"/>
      <c r="R1194" s="62"/>
      <c r="S1194" s="62"/>
      <c r="T1194" s="62"/>
      <c r="U1194" s="62"/>
      <c r="V1194" s="62"/>
      <c r="W1194" s="62"/>
      <c r="X1194" s="63" t="s">
        <v>2121</v>
      </c>
      <c r="Y1194" s="63" t="s">
        <v>2122</v>
      </c>
      <c r="Z1194" s="62"/>
      <c r="AA1194" s="62"/>
      <c r="AB1194" s="60"/>
    </row>
    <row r="1195" spans="1:28" ht="15" customHeight="1" x14ac:dyDescent="0.25">
      <c r="A1195" s="58">
        <v>1185</v>
      </c>
      <c r="B1195" s="66" t="s">
        <v>5971</v>
      </c>
      <c r="C1195" s="67" t="s">
        <v>5972</v>
      </c>
      <c r="D1195" s="59" t="s">
        <v>5973</v>
      </c>
      <c r="E1195" s="66" t="s">
        <v>5971</v>
      </c>
      <c r="F1195" s="60" t="s">
        <v>5974</v>
      </c>
      <c r="G1195" s="62"/>
      <c r="H1195" s="61">
        <v>1999</v>
      </c>
      <c r="I1195" s="60" t="s">
        <v>689</v>
      </c>
      <c r="J1195" s="60" t="s">
        <v>684</v>
      </c>
      <c r="K1195" s="60">
        <v>320</v>
      </c>
      <c r="L1195" s="62"/>
      <c r="M1195" s="60">
        <v>1</v>
      </c>
      <c r="N1195" s="60">
        <v>1</v>
      </c>
      <c r="O1195" s="63" t="s">
        <v>681</v>
      </c>
      <c r="P1195" s="63" t="s">
        <v>970</v>
      </c>
      <c r="Q1195" s="62"/>
      <c r="R1195" s="62"/>
      <c r="S1195" s="62"/>
      <c r="T1195" s="62"/>
      <c r="U1195" s="62"/>
      <c r="V1195" s="62"/>
      <c r="W1195" s="62"/>
      <c r="X1195" s="63" t="s">
        <v>970</v>
      </c>
      <c r="Y1195" s="62"/>
      <c r="Z1195" s="62"/>
      <c r="AA1195" s="62"/>
      <c r="AB1195" s="60"/>
    </row>
    <row r="1196" spans="1:28" ht="15" customHeight="1" x14ac:dyDescent="0.25">
      <c r="A1196" s="58">
        <v>1186</v>
      </c>
      <c r="B1196" s="66" t="s">
        <v>5975</v>
      </c>
      <c r="C1196" s="67" t="s">
        <v>5976</v>
      </c>
      <c r="D1196" s="59" t="s">
        <v>5977</v>
      </c>
      <c r="E1196" s="66" t="s">
        <v>5975</v>
      </c>
      <c r="F1196" s="60" t="s">
        <v>5978</v>
      </c>
      <c r="G1196" s="62"/>
      <c r="H1196" s="61">
        <v>1997</v>
      </c>
      <c r="I1196" s="60" t="s">
        <v>689</v>
      </c>
      <c r="J1196" s="60" t="s">
        <v>1260</v>
      </c>
      <c r="K1196" s="60">
        <v>75</v>
      </c>
      <c r="L1196" s="62"/>
      <c r="M1196" s="60">
        <v>1</v>
      </c>
      <c r="N1196" s="60">
        <v>1</v>
      </c>
      <c r="O1196" s="63" t="s">
        <v>681</v>
      </c>
      <c r="P1196" s="63" t="s">
        <v>700</v>
      </c>
      <c r="Q1196" s="62"/>
      <c r="R1196" s="62"/>
      <c r="S1196" s="62"/>
      <c r="T1196" s="62"/>
      <c r="U1196" s="62"/>
      <c r="V1196" s="62"/>
      <c r="W1196" s="62"/>
      <c r="X1196" s="63" t="s">
        <v>700</v>
      </c>
      <c r="Y1196" s="62"/>
      <c r="Z1196" s="62"/>
      <c r="AA1196" s="62"/>
      <c r="AB1196" s="60"/>
    </row>
    <row r="1197" spans="1:28" ht="15" customHeight="1" x14ac:dyDescent="0.25">
      <c r="A1197" s="58">
        <v>1187</v>
      </c>
      <c r="B1197" s="66" t="s">
        <v>5979</v>
      </c>
      <c r="C1197" s="67" t="s">
        <v>5980</v>
      </c>
      <c r="D1197" s="59" t="s">
        <v>5981</v>
      </c>
      <c r="E1197" s="66" t="s">
        <v>5979</v>
      </c>
      <c r="F1197" s="60" t="s">
        <v>5982</v>
      </c>
      <c r="G1197" s="62"/>
      <c r="H1197" s="61">
        <v>1997</v>
      </c>
      <c r="I1197" s="60" t="s">
        <v>689</v>
      </c>
      <c r="J1197" s="60" t="s">
        <v>1260</v>
      </c>
      <c r="K1197" s="60">
        <v>75</v>
      </c>
      <c r="L1197" s="62"/>
      <c r="M1197" s="60">
        <v>1</v>
      </c>
      <c r="N1197" s="60">
        <v>1</v>
      </c>
      <c r="O1197" s="63" t="s">
        <v>681</v>
      </c>
      <c r="P1197" s="63" t="s">
        <v>700</v>
      </c>
      <c r="Q1197" s="62"/>
      <c r="R1197" s="62"/>
      <c r="S1197" s="62"/>
      <c r="T1197" s="62"/>
      <c r="U1197" s="62"/>
      <c r="V1197" s="62"/>
      <c r="W1197" s="62"/>
      <c r="X1197" s="63" t="s">
        <v>700</v>
      </c>
      <c r="Y1197" s="62"/>
      <c r="Z1197" s="62"/>
      <c r="AA1197" s="62"/>
      <c r="AB1197" s="60"/>
    </row>
    <row r="1198" spans="1:28" ht="15" customHeight="1" x14ac:dyDescent="0.25">
      <c r="A1198" s="58">
        <v>1188</v>
      </c>
      <c r="B1198" s="66" t="s">
        <v>5983</v>
      </c>
      <c r="C1198" s="67" t="s">
        <v>5984</v>
      </c>
      <c r="D1198" s="59" t="s">
        <v>5985</v>
      </c>
      <c r="E1198" s="66" t="s">
        <v>5983</v>
      </c>
      <c r="F1198" s="60" t="s">
        <v>5986</v>
      </c>
      <c r="G1198" s="62"/>
      <c r="H1198" s="61">
        <v>1997</v>
      </c>
      <c r="I1198" s="60" t="s">
        <v>689</v>
      </c>
      <c r="J1198" s="60" t="s">
        <v>1260</v>
      </c>
      <c r="K1198" s="60">
        <v>100</v>
      </c>
      <c r="L1198" s="62"/>
      <c r="M1198" s="60">
        <v>1</v>
      </c>
      <c r="N1198" s="60">
        <v>1</v>
      </c>
      <c r="O1198" s="63" t="s">
        <v>681</v>
      </c>
      <c r="P1198" s="63" t="s">
        <v>912</v>
      </c>
      <c r="Q1198" s="62"/>
      <c r="R1198" s="62"/>
      <c r="S1198" s="62"/>
      <c r="T1198" s="62"/>
      <c r="U1198" s="62"/>
      <c r="V1198" s="62"/>
      <c r="W1198" s="62"/>
      <c r="X1198" s="63" t="s">
        <v>912</v>
      </c>
      <c r="Y1198" s="62"/>
      <c r="Z1198" s="62"/>
      <c r="AA1198" s="62"/>
      <c r="AB1198" s="60"/>
    </row>
    <row r="1199" spans="1:28" ht="15" customHeight="1" x14ac:dyDescent="0.25">
      <c r="A1199" s="58">
        <v>1189</v>
      </c>
      <c r="B1199" s="66" t="s">
        <v>5987</v>
      </c>
      <c r="C1199" s="67" t="s">
        <v>5988</v>
      </c>
      <c r="D1199" s="59" t="s">
        <v>5989</v>
      </c>
      <c r="E1199" s="66" t="s">
        <v>5987</v>
      </c>
      <c r="F1199" s="60" t="s">
        <v>5990</v>
      </c>
      <c r="G1199" s="62"/>
      <c r="H1199" s="61">
        <v>2014</v>
      </c>
      <c r="I1199" s="60" t="s">
        <v>689</v>
      </c>
      <c r="J1199" s="60" t="s">
        <v>687</v>
      </c>
      <c r="K1199" s="60">
        <v>50</v>
      </c>
      <c r="L1199" s="62"/>
      <c r="M1199" s="60">
        <v>1</v>
      </c>
      <c r="N1199" s="60">
        <v>1</v>
      </c>
      <c r="O1199" s="63" t="s">
        <v>681</v>
      </c>
      <c r="P1199" s="63" t="s">
        <v>1687</v>
      </c>
      <c r="Q1199" s="63" t="s">
        <v>5991</v>
      </c>
      <c r="R1199" s="62"/>
      <c r="S1199" s="62"/>
      <c r="T1199" s="62"/>
      <c r="U1199" s="62"/>
      <c r="V1199" s="62"/>
      <c r="W1199" s="62"/>
      <c r="X1199" s="63" t="s">
        <v>5992</v>
      </c>
      <c r="Y1199" s="62"/>
      <c r="Z1199" s="62"/>
      <c r="AA1199" s="62"/>
      <c r="AB1199" s="63" t="s">
        <v>5993</v>
      </c>
    </row>
    <row r="1200" spans="1:28" ht="15" customHeight="1" x14ac:dyDescent="0.25">
      <c r="A1200" s="58">
        <v>1190</v>
      </c>
      <c r="B1200" s="66" t="s">
        <v>5994</v>
      </c>
      <c r="C1200" s="67" t="s">
        <v>5995</v>
      </c>
      <c r="D1200" s="59" t="s">
        <v>5996</v>
      </c>
      <c r="E1200" s="66" t="s">
        <v>5994</v>
      </c>
      <c r="F1200" s="60" t="s">
        <v>5997</v>
      </c>
      <c r="G1200" s="62"/>
      <c r="H1200" s="61">
        <v>2008</v>
      </c>
      <c r="I1200" s="62"/>
      <c r="J1200" s="60" t="s">
        <v>1102</v>
      </c>
      <c r="K1200" s="60" t="s">
        <v>5998</v>
      </c>
      <c r="L1200" s="62"/>
      <c r="M1200" s="60">
        <v>1</v>
      </c>
      <c r="N1200" s="60">
        <v>1</v>
      </c>
      <c r="O1200" s="63" t="s">
        <v>681</v>
      </c>
      <c r="P1200" s="63" t="s">
        <v>2102</v>
      </c>
      <c r="Q1200" s="62"/>
      <c r="R1200" s="62"/>
      <c r="S1200" s="62"/>
      <c r="T1200" s="62"/>
      <c r="U1200" s="62"/>
      <c r="V1200" s="62"/>
      <c r="W1200" s="62"/>
      <c r="X1200" s="63" t="s">
        <v>2102</v>
      </c>
      <c r="Y1200" s="62"/>
      <c r="Z1200" s="62"/>
      <c r="AA1200" s="62"/>
      <c r="AB1200" s="60"/>
    </row>
    <row r="1201" spans="1:28" ht="15" customHeight="1" x14ac:dyDescent="0.25">
      <c r="A1201" s="58">
        <v>1191</v>
      </c>
      <c r="B1201" s="66" t="s">
        <v>5999</v>
      </c>
      <c r="C1201" s="67" t="s">
        <v>6000</v>
      </c>
      <c r="D1201" s="59" t="s">
        <v>6001</v>
      </c>
      <c r="E1201" s="66" t="s">
        <v>5999</v>
      </c>
      <c r="F1201" s="60" t="s">
        <v>6002</v>
      </c>
      <c r="G1201" s="62"/>
      <c r="H1201" s="61">
        <v>1997</v>
      </c>
      <c r="I1201" s="60" t="s">
        <v>689</v>
      </c>
      <c r="J1201" s="60" t="s">
        <v>1260</v>
      </c>
      <c r="K1201" s="60">
        <v>25</v>
      </c>
      <c r="L1201" s="62"/>
      <c r="M1201" s="60">
        <v>1</v>
      </c>
      <c r="N1201" s="60">
        <v>1</v>
      </c>
      <c r="O1201" s="63" t="s">
        <v>681</v>
      </c>
      <c r="P1201" s="63" t="s">
        <v>734</v>
      </c>
      <c r="Q1201" s="62"/>
      <c r="R1201" s="62"/>
      <c r="S1201" s="62"/>
      <c r="T1201" s="62"/>
      <c r="U1201" s="62"/>
      <c r="V1201" s="62"/>
      <c r="W1201" s="62"/>
      <c r="X1201" s="63" t="s">
        <v>734</v>
      </c>
      <c r="Y1201" s="62"/>
      <c r="Z1201" s="62"/>
      <c r="AA1201" s="62"/>
      <c r="AB1201" s="60"/>
    </row>
    <row r="1202" spans="1:28" ht="15" customHeight="1" x14ac:dyDescent="0.25">
      <c r="A1202" s="58">
        <v>1192</v>
      </c>
      <c r="B1202" s="66" t="s">
        <v>6003</v>
      </c>
      <c r="C1202" s="67" t="s">
        <v>6004</v>
      </c>
      <c r="D1202" s="59" t="s">
        <v>6005</v>
      </c>
      <c r="E1202" s="66" t="s">
        <v>6003</v>
      </c>
      <c r="F1202" s="60" t="s">
        <v>6006</v>
      </c>
      <c r="G1202" s="62"/>
      <c r="H1202" s="61">
        <v>1997</v>
      </c>
      <c r="I1202" s="60" t="s">
        <v>689</v>
      </c>
      <c r="J1202" s="60" t="s">
        <v>1260</v>
      </c>
      <c r="K1202" s="60">
        <v>25</v>
      </c>
      <c r="L1202" s="62"/>
      <c r="M1202" s="60">
        <v>1</v>
      </c>
      <c r="N1202" s="60">
        <v>1</v>
      </c>
      <c r="O1202" s="63" t="s">
        <v>681</v>
      </c>
      <c r="P1202" s="63" t="s">
        <v>734</v>
      </c>
      <c r="Q1202" s="62"/>
      <c r="R1202" s="62"/>
      <c r="S1202" s="62"/>
      <c r="T1202" s="62"/>
      <c r="U1202" s="62"/>
      <c r="V1202" s="62"/>
      <c r="W1202" s="62"/>
      <c r="X1202" s="63" t="s">
        <v>734</v>
      </c>
      <c r="Y1202" s="62"/>
      <c r="Z1202" s="62"/>
      <c r="AA1202" s="62"/>
      <c r="AB1202" s="60"/>
    </row>
    <row r="1203" spans="1:28" ht="15" customHeight="1" x14ac:dyDescent="0.25">
      <c r="A1203" s="58">
        <v>1193</v>
      </c>
      <c r="B1203" s="66" t="s">
        <v>6007</v>
      </c>
      <c r="C1203" s="67" t="s">
        <v>6008</v>
      </c>
      <c r="D1203" s="59" t="s">
        <v>6009</v>
      </c>
      <c r="E1203" s="66" t="s">
        <v>6007</v>
      </c>
      <c r="F1203" s="60" t="s">
        <v>6010</v>
      </c>
      <c r="G1203" s="62"/>
      <c r="H1203" s="61">
        <v>1997</v>
      </c>
      <c r="I1203" s="60" t="s">
        <v>689</v>
      </c>
      <c r="J1203" s="60" t="s">
        <v>1260</v>
      </c>
      <c r="K1203" s="60">
        <v>37.5</v>
      </c>
      <c r="L1203" s="62"/>
      <c r="M1203" s="60">
        <v>1</v>
      </c>
      <c r="N1203" s="60">
        <v>1</v>
      </c>
      <c r="O1203" s="63" t="s">
        <v>681</v>
      </c>
      <c r="P1203" s="63" t="s">
        <v>766</v>
      </c>
      <c r="Q1203" s="62"/>
      <c r="R1203" s="62"/>
      <c r="S1203" s="62"/>
      <c r="T1203" s="62"/>
      <c r="U1203" s="62"/>
      <c r="V1203" s="62"/>
      <c r="W1203" s="62"/>
      <c r="X1203" s="63" t="s">
        <v>766</v>
      </c>
      <c r="Y1203" s="62"/>
      <c r="Z1203" s="62"/>
      <c r="AA1203" s="62"/>
      <c r="AB1203" s="60"/>
    </row>
    <row r="1204" spans="1:28" ht="15" customHeight="1" x14ac:dyDescent="0.25">
      <c r="A1204" s="58">
        <v>1194</v>
      </c>
      <c r="B1204" s="66" t="s">
        <v>6011</v>
      </c>
      <c r="C1204" s="67" t="s">
        <v>6012</v>
      </c>
      <c r="D1204" s="59" t="s">
        <v>6013</v>
      </c>
      <c r="E1204" s="66" t="s">
        <v>6011</v>
      </c>
      <c r="F1204" s="60" t="s">
        <v>6014</v>
      </c>
      <c r="G1204" s="62"/>
      <c r="H1204" s="61">
        <v>1999</v>
      </c>
      <c r="I1204" s="60" t="s">
        <v>689</v>
      </c>
      <c r="J1204" s="60" t="s">
        <v>6015</v>
      </c>
      <c r="K1204" s="60">
        <v>400</v>
      </c>
      <c r="L1204" s="62"/>
      <c r="M1204" s="60">
        <v>1</v>
      </c>
      <c r="N1204" s="60">
        <v>1</v>
      </c>
      <c r="O1204" s="63" t="s">
        <v>681</v>
      </c>
      <c r="P1204" s="63" t="s">
        <v>1038</v>
      </c>
      <c r="Q1204" s="62"/>
      <c r="R1204" s="62"/>
      <c r="S1204" s="62"/>
      <c r="T1204" s="62"/>
      <c r="U1204" s="62"/>
      <c r="V1204" s="62"/>
      <c r="W1204" s="62"/>
      <c r="X1204" s="63" t="s">
        <v>1993</v>
      </c>
      <c r="Y1204" s="62"/>
      <c r="Z1204" s="62"/>
      <c r="AA1204" s="62"/>
      <c r="AB1204" s="63" t="s">
        <v>1994</v>
      </c>
    </row>
    <row r="1205" spans="1:28" ht="15" customHeight="1" x14ac:dyDescent="0.25">
      <c r="A1205" s="58">
        <v>1195</v>
      </c>
      <c r="B1205" s="66" t="s">
        <v>6016</v>
      </c>
      <c r="C1205" s="67" t="s">
        <v>6017</v>
      </c>
      <c r="D1205" s="59" t="s">
        <v>6018</v>
      </c>
      <c r="E1205" s="66" t="s">
        <v>6016</v>
      </c>
      <c r="F1205" s="60" t="s">
        <v>6019</v>
      </c>
      <c r="G1205" s="62"/>
      <c r="H1205" s="61">
        <v>2008</v>
      </c>
      <c r="I1205" s="60" t="s">
        <v>689</v>
      </c>
      <c r="J1205" s="60" t="s">
        <v>1283</v>
      </c>
      <c r="K1205" s="60">
        <v>75</v>
      </c>
      <c r="L1205" s="62"/>
      <c r="M1205" s="60">
        <v>1</v>
      </c>
      <c r="N1205" s="60">
        <v>1</v>
      </c>
      <c r="O1205" s="63" t="s">
        <v>681</v>
      </c>
      <c r="P1205" s="63" t="s">
        <v>3497</v>
      </c>
      <c r="Q1205" s="62"/>
      <c r="R1205" s="62"/>
      <c r="S1205" s="62"/>
      <c r="T1205" s="62"/>
      <c r="U1205" s="62"/>
      <c r="V1205" s="62"/>
      <c r="W1205" s="62"/>
      <c r="X1205" s="63" t="s">
        <v>3497</v>
      </c>
      <c r="Y1205" s="62"/>
      <c r="Z1205" s="62"/>
      <c r="AA1205" s="62"/>
      <c r="AB1205" s="60"/>
    </row>
    <row r="1206" spans="1:28" ht="15" customHeight="1" x14ac:dyDescent="0.25">
      <c r="A1206" s="58">
        <v>1196</v>
      </c>
      <c r="B1206" s="66" t="s">
        <v>553</v>
      </c>
      <c r="C1206" s="67" t="s">
        <v>6020</v>
      </c>
      <c r="D1206" s="59" t="s">
        <v>6021</v>
      </c>
      <c r="E1206" s="66" t="s">
        <v>553</v>
      </c>
      <c r="F1206" s="60" t="s">
        <v>6022</v>
      </c>
      <c r="G1206" s="62"/>
      <c r="H1206" s="61">
        <v>2004</v>
      </c>
      <c r="I1206" s="60" t="s">
        <v>1445</v>
      </c>
      <c r="J1206" s="60" t="s">
        <v>1102</v>
      </c>
      <c r="K1206" s="60">
        <v>1250</v>
      </c>
      <c r="L1206" s="62"/>
      <c r="M1206" s="60">
        <v>1</v>
      </c>
      <c r="N1206" s="60">
        <v>1</v>
      </c>
      <c r="O1206" s="63" t="s">
        <v>681</v>
      </c>
      <c r="P1206" s="63" t="s">
        <v>1097</v>
      </c>
      <c r="Q1206" s="62"/>
      <c r="R1206" s="62"/>
      <c r="S1206" s="62"/>
      <c r="T1206" s="62"/>
      <c r="U1206" s="62"/>
      <c r="V1206" s="62"/>
      <c r="W1206" s="62"/>
      <c r="X1206" s="63" t="s">
        <v>1290</v>
      </c>
      <c r="Y1206" s="63" t="s">
        <v>1291</v>
      </c>
      <c r="Z1206" s="62"/>
      <c r="AA1206" s="62"/>
      <c r="AB1206" s="60"/>
    </row>
    <row r="1207" spans="1:28" ht="15" customHeight="1" x14ac:dyDescent="0.25">
      <c r="A1207" s="58">
        <v>1197</v>
      </c>
      <c r="B1207" s="66" t="s">
        <v>6023</v>
      </c>
      <c r="C1207" s="67" t="s">
        <v>6024</v>
      </c>
      <c r="D1207" s="59" t="s">
        <v>6025</v>
      </c>
      <c r="E1207" s="66" t="s">
        <v>6023</v>
      </c>
      <c r="F1207" s="60" t="s">
        <v>6026</v>
      </c>
      <c r="G1207" s="62"/>
      <c r="H1207" s="61">
        <v>2014</v>
      </c>
      <c r="I1207" s="60" t="s">
        <v>689</v>
      </c>
      <c r="J1207" s="60" t="s">
        <v>2302</v>
      </c>
      <c r="K1207" s="60">
        <v>250</v>
      </c>
      <c r="L1207" s="62"/>
      <c r="M1207" s="60">
        <v>1</v>
      </c>
      <c r="N1207" s="60">
        <v>1</v>
      </c>
      <c r="O1207" s="63" t="s">
        <v>681</v>
      </c>
      <c r="P1207" s="63" t="s">
        <v>6027</v>
      </c>
      <c r="Q1207" s="63" t="s">
        <v>6028</v>
      </c>
      <c r="R1207" s="62"/>
      <c r="S1207" s="62"/>
      <c r="T1207" s="62"/>
      <c r="U1207" s="62"/>
      <c r="V1207" s="62"/>
      <c r="W1207" s="62"/>
      <c r="X1207" s="63" t="s">
        <v>6027</v>
      </c>
      <c r="Y1207" s="62"/>
      <c r="Z1207" s="62"/>
      <c r="AA1207" s="62"/>
      <c r="AB1207" s="60"/>
    </row>
    <row r="1208" spans="1:28" ht="15" customHeight="1" x14ac:dyDescent="0.25">
      <c r="A1208" s="58">
        <v>1198</v>
      </c>
      <c r="B1208" s="66" t="s">
        <v>6029</v>
      </c>
      <c r="C1208" s="67" t="s">
        <v>6030</v>
      </c>
      <c r="D1208" s="59" t="s">
        <v>6031</v>
      </c>
      <c r="E1208" s="66" t="s">
        <v>6029</v>
      </c>
      <c r="F1208" s="60" t="s">
        <v>6032</v>
      </c>
      <c r="G1208" s="62"/>
      <c r="H1208" s="61">
        <v>2004</v>
      </c>
      <c r="I1208" s="60" t="s">
        <v>689</v>
      </c>
      <c r="J1208" s="60" t="s">
        <v>687</v>
      </c>
      <c r="K1208" s="60">
        <v>50</v>
      </c>
      <c r="L1208" s="62"/>
      <c r="M1208" s="60">
        <v>1</v>
      </c>
      <c r="N1208" s="60">
        <v>1</v>
      </c>
      <c r="O1208" s="63" t="s">
        <v>681</v>
      </c>
      <c r="P1208" s="63" t="s">
        <v>864</v>
      </c>
      <c r="Q1208" s="62"/>
      <c r="R1208" s="62"/>
      <c r="S1208" s="62"/>
      <c r="T1208" s="62"/>
      <c r="U1208" s="62"/>
      <c r="V1208" s="62"/>
      <c r="W1208" s="62"/>
      <c r="X1208" s="63" t="s">
        <v>864</v>
      </c>
      <c r="Y1208" s="62"/>
      <c r="Z1208" s="62"/>
      <c r="AA1208" s="62"/>
      <c r="AB1208" s="60"/>
    </row>
    <row r="1209" spans="1:28" ht="15" customHeight="1" x14ac:dyDescent="0.25">
      <c r="A1209" s="58">
        <v>1199</v>
      </c>
      <c r="B1209" s="66" t="s">
        <v>6033</v>
      </c>
      <c r="C1209" s="67" t="s">
        <v>6034</v>
      </c>
      <c r="D1209" s="59" t="s">
        <v>6035</v>
      </c>
      <c r="E1209" s="66" t="s">
        <v>6033</v>
      </c>
      <c r="F1209" s="60" t="s">
        <v>6036</v>
      </c>
      <c r="G1209" s="62"/>
      <c r="H1209" s="61">
        <v>2004</v>
      </c>
      <c r="I1209" s="60" t="s">
        <v>689</v>
      </c>
      <c r="J1209" s="60" t="s">
        <v>687</v>
      </c>
      <c r="K1209" s="60">
        <v>50</v>
      </c>
      <c r="L1209" s="62"/>
      <c r="M1209" s="60">
        <v>1</v>
      </c>
      <c r="N1209" s="60">
        <v>1</v>
      </c>
      <c r="O1209" s="63" t="s">
        <v>681</v>
      </c>
      <c r="P1209" s="63" t="s">
        <v>864</v>
      </c>
      <c r="Q1209" s="62"/>
      <c r="R1209" s="62"/>
      <c r="S1209" s="62"/>
      <c r="T1209" s="62"/>
      <c r="U1209" s="62"/>
      <c r="V1209" s="62"/>
      <c r="W1209" s="62"/>
      <c r="X1209" s="63" t="s">
        <v>864</v>
      </c>
      <c r="Y1209" s="62"/>
      <c r="Z1209" s="62"/>
      <c r="AA1209" s="62"/>
      <c r="AB1209" s="60"/>
    </row>
    <row r="1210" spans="1:28" ht="15" customHeight="1" x14ac:dyDescent="0.25">
      <c r="A1210" s="58">
        <v>1200</v>
      </c>
      <c r="B1210" s="66" t="s">
        <v>6037</v>
      </c>
      <c r="C1210" s="67" t="s">
        <v>6038</v>
      </c>
      <c r="D1210" s="59" t="s">
        <v>6039</v>
      </c>
      <c r="E1210" s="66" t="s">
        <v>6037</v>
      </c>
      <c r="F1210" s="60" t="s">
        <v>6040</v>
      </c>
      <c r="G1210" s="62"/>
      <c r="H1210" s="61">
        <v>2004</v>
      </c>
      <c r="I1210" s="60" t="s">
        <v>689</v>
      </c>
      <c r="J1210" s="60" t="s">
        <v>1102</v>
      </c>
      <c r="K1210" s="60" t="s">
        <v>6041</v>
      </c>
      <c r="L1210" s="62"/>
      <c r="M1210" s="60">
        <v>1</v>
      </c>
      <c r="N1210" s="60">
        <v>1</v>
      </c>
      <c r="O1210" s="63" t="s">
        <v>681</v>
      </c>
      <c r="P1210" s="63" t="s">
        <v>1657</v>
      </c>
      <c r="Q1210" s="62"/>
      <c r="R1210" s="62"/>
      <c r="S1210" s="62"/>
      <c r="T1210" s="62"/>
      <c r="U1210" s="62"/>
      <c r="V1210" s="62"/>
      <c r="W1210" s="62"/>
      <c r="X1210" s="63" t="s">
        <v>1657</v>
      </c>
      <c r="Y1210" s="62"/>
      <c r="Z1210" s="62"/>
      <c r="AA1210" s="62"/>
      <c r="AB1210" s="60"/>
    </row>
    <row r="1211" spans="1:28" ht="15" customHeight="1" x14ac:dyDescent="0.25">
      <c r="A1211" s="58">
        <v>1201</v>
      </c>
      <c r="B1211" s="66" t="s">
        <v>6042</v>
      </c>
      <c r="C1211" s="67" t="s">
        <v>6043</v>
      </c>
      <c r="D1211" s="59" t="s">
        <v>6044</v>
      </c>
      <c r="E1211" s="66" t="s">
        <v>6042</v>
      </c>
      <c r="F1211" s="60" t="s">
        <v>6045</v>
      </c>
      <c r="G1211" s="62"/>
      <c r="H1211" s="61">
        <v>1999</v>
      </c>
      <c r="I1211" s="60" t="s">
        <v>1303</v>
      </c>
      <c r="J1211" s="60" t="s">
        <v>688</v>
      </c>
      <c r="K1211" s="60">
        <v>100</v>
      </c>
      <c r="L1211" s="62"/>
      <c r="M1211" s="60">
        <v>1</v>
      </c>
      <c r="N1211" s="60">
        <v>1</v>
      </c>
      <c r="O1211" s="63" t="s">
        <v>681</v>
      </c>
      <c r="P1211" s="63" t="s">
        <v>912</v>
      </c>
      <c r="Q1211" s="62"/>
      <c r="R1211" s="62"/>
      <c r="S1211" s="62"/>
      <c r="T1211" s="62"/>
      <c r="U1211" s="62"/>
      <c r="V1211" s="62"/>
      <c r="W1211" s="62"/>
      <c r="X1211" s="63" t="s">
        <v>912</v>
      </c>
      <c r="Y1211" s="62"/>
      <c r="Z1211" s="62"/>
      <c r="AA1211" s="62"/>
      <c r="AB1211" s="60"/>
    </row>
    <row r="1212" spans="1:28" ht="15" customHeight="1" x14ac:dyDescent="0.25">
      <c r="A1212" s="58">
        <v>1202</v>
      </c>
      <c r="B1212" s="66" t="s">
        <v>6046</v>
      </c>
      <c r="C1212" s="67" t="s">
        <v>6047</v>
      </c>
      <c r="D1212" s="59" t="s">
        <v>6048</v>
      </c>
      <c r="E1212" s="66" t="s">
        <v>6046</v>
      </c>
      <c r="F1212" s="60" t="s">
        <v>6049</v>
      </c>
      <c r="G1212" s="62"/>
      <c r="H1212" s="61">
        <v>2016</v>
      </c>
      <c r="I1212" s="60" t="s">
        <v>1303</v>
      </c>
      <c r="J1212" s="60" t="s">
        <v>688</v>
      </c>
      <c r="K1212" s="60">
        <v>50</v>
      </c>
      <c r="L1212" s="62"/>
      <c r="M1212" s="60">
        <v>1</v>
      </c>
      <c r="N1212" s="60">
        <v>1</v>
      </c>
      <c r="O1212" s="63" t="s">
        <v>681</v>
      </c>
      <c r="P1212" s="63" t="s">
        <v>1460</v>
      </c>
      <c r="Q1212" s="63" t="s">
        <v>4258</v>
      </c>
      <c r="R1212" s="62"/>
      <c r="S1212" s="62"/>
      <c r="T1212" s="62"/>
      <c r="U1212" s="62"/>
      <c r="V1212" s="62"/>
      <c r="W1212" s="62"/>
      <c r="X1212" s="63" t="s">
        <v>1460</v>
      </c>
      <c r="Y1212" s="62"/>
      <c r="Z1212" s="62"/>
      <c r="AA1212" s="62"/>
      <c r="AB1212" s="60"/>
    </row>
    <row r="1213" spans="1:28" ht="15" customHeight="1" x14ac:dyDescent="0.25">
      <c r="A1213" s="58">
        <v>1203</v>
      </c>
      <c r="B1213" s="66" t="s">
        <v>6050</v>
      </c>
      <c r="C1213" s="67" t="s">
        <v>6051</v>
      </c>
      <c r="D1213" s="59" t="s">
        <v>6052</v>
      </c>
      <c r="E1213" s="66" t="s">
        <v>6050</v>
      </c>
      <c r="F1213" s="60" t="s">
        <v>6053</v>
      </c>
      <c r="G1213" s="62"/>
      <c r="H1213" s="61">
        <v>2004</v>
      </c>
      <c r="I1213" s="60" t="s">
        <v>1303</v>
      </c>
      <c r="J1213" s="60" t="s">
        <v>688</v>
      </c>
      <c r="K1213" s="60">
        <v>75</v>
      </c>
      <c r="L1213" s="62"/>
      <c r="M1213" s="60">
        <v>1</v>
      </c>
      <c r="N1213" s="60">
        <v>1</v>
      </c>
      <c r="O1213" s="63" t="s">
        <v>681</v>
      </c>
      <c r="P1213" s="63" t="s">
        <v>700</v>
      </c>
      <c r="Q1213" s="62"/>
      <c r="R1213" s="62"/>
      <c r="S1213" s="62"/>
      <c r="T1213" s="62"/>
      <c r="U1213" s="62"/>
      <c r="V1213" s="62"/>
      <c r="W1213" s="62"/>
      <c r="X1213" s="63" t="s">
        <v>700</v>
      </c>
      <c r="Y1213" s="62"/>
      <c r="Z1213" s="62"/>
      <c r="AA1213" s="62"/>
      <c r="AB1213" s="60"/>
    </row>
    <row r="1214" spans="1:28" ht="15" customHeight="1" x14ac:dyDescent="0.25">
      <c r="A1214" s="58">
        <v>1204</v>
      </c>
      <c r="B1214" s="66" t="s">
        <v>6054</v>
      </c>
      <c r="C1214" s="67" t="s">
        <v>6055</v>
      </c>
      <c r="D1214" s="59" t="s">
        <v>6056</v>
      </c>
      <c r="E1214" s="66" t="s">
        <v>6054</v>
      </c>
      <c r="F1214" s="60" t="s">
        <v>6057</v>
      </c>
      <c r="G1214" s="62"/>
      <c r="H1214" s="61">
        <v>2004</v>
      </c>
      <c r="I1214" s="60" t="s">
        <v>1303</v>
      </c>
      <c r="J1214" s="60" t="s">
        <v>688</v>
      </c>
      <c r="K1214" s="60" t="s">
        <v>6058</v>
      </c>
      <c r="L1214" s="62"/>
      <c r="M1214" s="60">
        <v>1</v>
      </c>
      <c r="N1214" s="60">
        <v>1</v>
      </c>
      <c r="O1214" s="63" t="s">
        <v>681</v>
      </c>
      <c r="P1214" s="63" t="s">
        <v>1228</v>
      </c>
      <c r="Q1214" s="62"/>
      <c r="R1214" s="62"/>
      <c r="S1214" s="62"/>
      <c r="T1214" s="62"/>
      <c r="U1214" s="62"/>
      <c r="V1214" s="62"/>
      <c r="W1214" s="62"/>
      <c r="X1214" s="63" t="s">
        <v>1228</v>
      </c>
      <c r="Y1214" s="62"/>
      <c r="Z1214" s="62"/>
      <c r="AA1214" s="62"/>
      <c r="AB1214" s="60"/>
    </row>
    <row r="1215" spans="1:28" ht="15" customHeight="1" x14ac:dyDescent="0.25">
      <c r="A1215" s="58">
        <v>1205</v>
      </c>
      <c r="B1215" s="66" t="s">
        <v>6059</v>
      </c>
      <c r="C1215" s="67" t="s">
        <v>6060</v>
      </c>
      <c r="D1215" s="59" t="s">
        <v>6061</v>
      </c>
      <c r="E1215" s="66" t="s">
        <v>6059</v>
      </c>
      <c r="F1215" s="60" t="s">
        <v>6062</v>
      </c>
      <c r="G1215" s="62"/>
      <c r="H1215" s="61">
        <v>2020</v>
      </c>
      <c r="I1215" s="62"/>
      <c r="J1215" s="60" t="s">
        <v>3471</v>
      </c>
      <c r="K1215" s="60">
        <v>50</v>
      </c>
      <c r="L1215" s="62"/>
      <c r="M1215" s="60">
        <v>1</v>
      </c>
      <c r="N1215" s="60">
        <v>1</v>
      </c>
      <c r="O1215" s="63" t="s">
        <v>681</v>
      </c>
      <c r="P1215" s="63" t="s">
        <v>2287</v>
      </c>
      <c r="Q1215" s="63" t="s">
        <v>6063</v>
      </c>
      <c r="R1215" s="62"/>
      <c r="S1215" s="62"/>
      <c r="T1215" s="62"/>
      <c r="U1215" s="62"/>
      <c r="V1215" s="62"/>
      <c r="W1215" s="62"/>
      <c r="X1215" s="63" t="s">
        <v>2287</v>
      </c>
      <c r="Y1215" s="62"/>
      <c r="Z1215" s="62"/>
      <c r="AA1215" s="62"/>
      <c r="AB1215" s="60"/>
    </row>
    <row r="1216" spans="1:28" ht="15" customHeight="1" x14ac:dyDescent="0.25">
      <c r="A1216" s="58">
        <v>1206</v>
      </c>
      <c r="B1216" s="66" t="s">
        <v>6064</v>
      </c>
      <c r="C1216" s="67" t="s">
        <v>6065</v>
      </c>
      <c r="D1216" s="59" t="s">
        <v>6066</v>
      </c>
      <c r="E1216" s="66" t="s">
        <v>6064</v>
      </c>
      <c r="F1216" s="60" t="s">
        <v>6067</v>
      </c>
      <c r="G1216" s="62"/>
      <c r="H1216" s="61">
        <v>2011</v>
      </c>
      <c r="I1216" s="62"/>
      <c r="J1216" s="60" t="s">
        <v>684</v>
      </c>
      <c r="K1216" s="60">
        <v>75</v>
      </c>
      <c r="L1216" s="62"/>
      <c r="M1216" s="60">
        <v>1</v>
      </c>
      <c r="N1216" s="60">
        <v>1</v>
      </c>
      <c r="O1216" s="63" t="s">
        <v>681</v>
      </c>
      <c r="P1216" s="63" t="s">
        <v>6068</v>
      </c>
      <c r="Q1216" s="62"/>
      <c r="R1216" s="62"/>
      <c r="S1216" s="62"/>
      <c r="T1216" s="62"/>
      <c r="U1216" s="62"/>
      <c r="V1216" s="62"/>
      <c r="W1216" s="62"/>
      <c r="X1216" s="62"/>
      <c r="Y1216" s="62"/>
      <c r="Z1216" s="62"/>
      <c r="AA1216" s="62"/>
      <c r="AB1216" s="63" t="s">
        <v>4598</v>
      </c>
    </row>
    <row r="1217" spans="1:28" ht="15" customHeight="1" x14ac:dyDescent="0.25">
      <c r="A1217" s="58">
        <v>1207</v>
      </c>
      <c r="B1217" s="66" t="s">
        <v>6069</v>
      </c>
      <c r="C1217" s="67" t="s">
        <v>6070</v>
      </c>
      <c r="D1217" s="59" t="s">
        <v>6071</v>
      </c>
      <c r="E1217" s="66" t="s">
        <v>6069</v>
      </c>
      <c r="F1217" s="60" t="s">
        <v>6072</v>
      </c>
      <c r="G1217" s="62"/>
      <c r="H1217" s="61">
        <v>2000</v>
      </c>
      <c r="I1217" s="60" t="s">
        <v>689</v>
      </c>
      <c r="J1217" s="60" t="s">
        <v>684</v>
      </c>
      <c r="K1217" s="60">
        <v>400</v>
      </c>
      <c r="L1217" s="62"/>
      <c r="M1217" s="60">
        <v>1</v>
      </c>
      <c r="N1217" s="60">
        <v>1</v>
      </c>
      <c r="O1217" s="63" t="s">
        <v>681</v>
      </c>
      <c r="P1217" s="63" t="s">
        <v>1038</v>
      </c>
      <c r="Q1217" s="62"/>
      <c r="R1217" s="62"/>
      <c r="S1217" s="62"/>
      <c r="T1217" s="62"/>
      <c r="U1217" s="62"/>
      <c r="V1217" s="62"/>
      <c r="W1217" s="62"/>
      <c r="X1217" s="63" t="s">
        <v>3918</v>
      </c>
      <c r="Y1217" s="62"/>
      <c r="Z1217" s="62"/>
      <c r="AA1217" s="62"/>
      <c r="AB1217" s="63" t="s">
        <v>3919</v>
      </c>
    </row>
    <row r="1218" spans="1:28" ht="15" customHeight="1" x14ac:dyDescent="0.25">
      <c r="A1218" s="58">
        <v>1208</v>
      </c>
      <c r="B1218" s="66" t="s">
        <v>6073</v>
      </c>
      <c r="C1218" s="67" t="s">
        <v>6074</v>
      </c>
      <c r="D1218" s="59" t="s">
        <v>6075</v>
      </c>
      <c r="E1218" s="66" t="s">
        <v>6073</v>
      </c>
      <c r="F1218" s="60" t="s">
        <v>6076</v>
      </c>
      <c r="G1218" s="62"/>
      <c r="H1218" s="61">
        <v>1997</v>
      </c>
      <c r="I1218" s="60" t="s">
        <v>689</v>
      </c>
      <c r="J1218" s="60" t="s">
        <v>1260</v>
      </c>
      <c r="K1218" s="60">
        <v>100</v>
      </c>
      <c r="L1218" s="62"/>
      <c r="M1218" s="60">
        <v>1</v>
      </c>
      <c r="N1218" s="60">
        <v>1</v>
      </c>
      <c r="O1218" s="63" t="s">
        <v>681</v>
      </c>
      <c r="P1218" s="63" t="s">
        <v>912</v>
      </c>
      <c r="Q1218" s="62"/>
      <c r="R1218" s="62"/>
      <c r="S1218" s="62"/>
      <c r="T1218" s="62"/>
      <c r="U1218" s="62"/>
      <c r="V1218" s="62"/>
      <c r="W1218" s="62"/>
      <c r="X1218" s="63" t="s">
        <v>912</v>
      </c>
      <c r="Y1218" s="62"/>
      <c r="Z1218" s="62"/>
      <c r="AA1218" s="62"/>
      <c r="AB1218" s="60"/>
    </row>
    <row r="1219" spans="1:28" ht="15" customHeight="1" x14ac:dyDescent="0.25">
      <c r="A1219" s="58">
        <v>1209</v>
      </c>
      <c r="B1219" s="66" t="s">
        <v>6077</v>
      </c>
      <c r="C1219" s="67" t="s">
        <v>6078</v>
      </c>
      <c r="D1219" s="59" t="s">
        <v>6079</v>
      </c>
      <c r="E1219" s="66" t="s">
        <v>6077</v>
      </c>
      <c r="F1219" s="60" t="s">
        <v>6080</v>
      </c>
      <c r="G1219" s="62"/>
      <c r="H1219" s="61">
        <v>2015</v>
      </c>
      <c r="I1219" s="62"/>
      <c r="J1219" s="60" t="s">
        <v>1049</v>
      </c>
      <c r="K1219" s="60">
        <v>560</v>
      </c>
      <c r="L1219" s="62"/>
      <c r="M1219" s="60">
        <v>1</v>
      </c>
      <c r="N1219" s="60">
        <v>1</v>
      </c>
      <c r="O1219" s="63" t="s">
        <v>681</v>
      </c>
      <c r="P1219" s="63" t="s">
        <v>6081</v>
      </c>
      <c r="Q1219" s="62"/>
      <c r="R1219" s="62"/>
      <c r="S1219" s="62"/>
      <c r="T1219" s="62"/>
      <c r="U1219" s="62"/>
      <c r="V1219" s="62"/>
      <c r="W1219" s="62"/>
      <c r="X1219" s="63" t="s">
        <v>6081</v>
      </c>
      <c r="Y1219" s="62"/>
      <c r="Z1219" s="62"/>
      <c r="AA1219" s="62"/>
      <c r="AB1219" s="60"/>
    </row>
    <row r="1220" spans="1:28" ht="15" customHeight="1" x14ac:dyDescent="0.25">
      <c r="A1220" s="58">
        <v>1210</v>
      </c>
      <c r="B1220" s="66" t="s">
        <v>565</v>
      </c>
      <c r="C1220" s="67" t="s">
        <v>6082</v>
      </c>
      <c r="D1220" s="59" t="s">
        <v>6083</v>
      </c>
      <c r="E1220" s="66" t="s">
        <v>565</v>
      </c>
      <c r="F1220" s="60" t="s">
        <v>6084</v>
      </c>
      <c r="G1220" s="62"/>
      <c r="H1220" s="61">
        <v>2006</v>
      </c>
      <c r="I1220" s="60" t="s">
        <v>689</v>
      </c>
      <c r="J1220" s="60" t="s">
        <v>699</v>
      </c>
      <c r="K1220" s="60">
        <v>100</v>
      </c>
      <c r="L1220" s="62"/>
      <c r="M1220" s="60">
        <v>1</v>
      </c>
      <c r="N1220" s="60">
        <v>1</v>
      </c>
      <c r="O1220" s="63" t="s">
        <v>681</v>
      </c>
      <c r="P1220" s="63" t="s">
        <v>912</v>
      </c>
      <c r="Q1220" s="63" t="s">
        <v>6085</v>
      </c>
      <c r="R1220" s="62"/>
      <c r="S1220" s="62"/>
      <c r="T1220" s="62"/>
      <c r="U1220" s="62"/>
      <c r="V1220" s="62"/>
      <c r="W1220" s="62"/>
      <c r="X1220" s="63" t="s">
        <v>912</v>
      </c>
      <c r="Y1220" s="62"/>
      <c r="Z1220" s="62"/>
      <c r="AA1220" s="62"/>
      <c r="AB1220" s="60"/>
    </row>
    <row r="1221" spans="1:28" ht="15" customHeight="1" x14ac:dyDescent="0.25">
      <c r="A1221" s="58">
        <v>1211</v>
      </c>
      <c r="B1221" s="66" t="s">
        <v>6086</v>
      </c>
      <c r="C1221" s="67" t="s">
        <v>6087</v>
      </c>
      <c r="D1221" s="59" t="s">
        <v>6088</v>
      </c>
      <c r="E1221" s="66" t="s">
        <v>6086</v>
      </c>
      <c r="F1221" s="60" t="s">
        <v>6089</v>
      </c>
      <c r="G1221" s="62"/>
      <c r="H1221" s="61">
        <v>1997</v>
      </c>
      <c r="I1221" s="60" t="s">
        <v>1303</v>
      </c>
      <c r="J1221" s="60" t="s">
        <v>1260</v>
      </c>
      <c r="K1221" s="60">
        <v>50</v>
      </c>
      <c r="L1221" s="62"/>
      <c r="M1221" s="60">
        <v>1</v>
      </c>
      <c r="N1221" s="60">
        <v>1</v>
      </c>
      <c r="O1221" s="63" t="s">
        <v>681</v>
      </c>
      <c r="P1221" s="63" t="s">
        <v>788</v>
      </c>
      <c r="Q1221" s="62"/>
      <c r="R1221" s="62"/>
      <c r="S1221" s="62"/>
      <c r="T1221" s="62"/>
      <c r="U1221" s="62"/>
      <c r="V1221" s="62"/>
      <c r="W1221" s="62"/>
      <c r="X1221" s="63" t="s">
        <v>788</v>
      </c>
      <c r="Y1221" s="62"/>
      <c r="Z1221" s="62"/>
      <c r="AA1221" s="62"/>
      <c r="AB1221" s="60"/>
    </row>
    <row r="1222" spans="1:28" ht="15" customHeight="1" x14ac:dyDescent="0.25">
      <c r="A1222" s="58">
        <v>1212</v>
      </c>
      <c r="B1222" s="66" t="s">
        <v>6090</v>
      </c>
      <c r="C1222" s="67" t="s">
        <v>6091</v>
      </c>
      <c r="D1222" s="59" t="s">
        <v>6092</v>
      </c>
      <c r="E1222" s="66" t="s">
        <v>6090</v>
      </c>
      <c r="F1222" s="60" t="s">
        <v>6093</v>
      </c>
      <c r="G1222" s="62"/>
      <c r="H1222" s="61">
        <v>1976</v>
      </c>
      <c r="I1222" s="60" t="s">
        <v>3381</v>
      </c>
      <c r="J1222" s="60" t="s">
        <v>1245</v>
      </c>
      <c r="K1222" s="60">
        <v>200</v>
      </c>
      <c r="L1222" s="62"/>
      <c r="M1222" s="60">
        <v>1</v>
      </c>
      <c r="N1222" s="60">
        <v>1</v>
      </c>
      <c r="O1222" s="63" t="s">
        <v>681</v>
      </c>
      <c r="P1222" s="63" t="s">
        <v>6094</v>
      </c>
      <c r="Q1222" s="62"/>
      <c r="R1222" s="62"/>
      <c r="S1222" s="62"/>
      <c r="T1222" s="62"/>
      <c r="U1222" s="62"/>
      <c r="V1222" s="62"/>
      <c r="W1222" s="62"/>
      <c r="X1222" s="63" t="s">
        <v>6094</v>
      </c>
      <c r="Y1222" s="62"/>
      <c r="Z1222" s="62"/>
      <c r="AA1222" s="62"/>
      <c r="AB1222" s="60"/>
    </row>
    <row r="1223" spans="1:28" ht="15" customHeight="1" x14ac:dyDescent="0.25">
      <c r="A1223" s="58">
        <v>1213</v>
      </c>
      <c r="B1223" s="66" t="s">
        <v>6095</v>
      </c>
      <c r="C1223" s="67" t="s">
        <v>6096</v>
      </c>
      <c r="D1223" s="59" t="s">
        <v>6097</v>
      </c>
      <c r="E1223" s="66" t="s">
        <v>6095</v>
      </c>
      <c r="F1223" s="60" t="s">
        <v>6098</v>
      </c>
      <c r="G1223" s="62"/>
      <c r="H1223" s="61">
        <v>2016</v>
      </c>
      <c r="I1223" s="62"/>
      <c r="J1223" s="60" t="s">
        <v>684</v>
      </c>
      <c r="K1223" s="60">
        <v>100</v>
      </c>
      <c r="L1223" s="62"/>
      <c r="M1223" s="60">
        <v>1</v>
      </c>
      <c r="N1223" s="60">
        <v>1</v>
      </c>
      <c r="O1223" s="63" t="s">
        <v>681</v>
      </c>
      <c r="P1223" s="63" t="s">
        <v>6099</v>
      </c>
      <c r="Q1223" s="63" t="s">
        <v>6100</v>
      </c>
      <c r="R1223" s="62"/>
      <c r="S1223" s="62"/>
      <c r="T1223" s="62"/>
      <c r="U1223" s="62"/>
      <c r="V1223" s="62"/>
      <c r="W1223" s="62"/>
      <c r="X1223" s="62"/>
      <c r="Y1223" s="62"/>
      <c r="Z1223" s="62"/>
      <c r="AA1223" s="62"/>
      <c r="AB1223" s="63" t="s">
        <v>6101</v>
      </c>
    </row>
    <row r="1224" spans="1:28" ht="15" customHeight="1" x14ac:dyDescent="0.25">
      <c r="A1224" s="58">
        <v>1214</v>
      </c>
      <c r="B1224" s="66" t="s">
        <v>6102</v>
      </c>
      <c r="C1224" s="67" t="s">
        <v>6103</v>
      </c>
      <c r="D1224" s="59" t="s">
        <v>6104</v>
      </c>
      <c r="E1224" s="66" t="s">
        <v>6102</v>
      </c>
      <c r="F1224" s="60" t="s">
        <v>6105</v>
      </c>
      <c r="G1224" s="62"/>
      <c r="H1224" s="61">
        <v>2001</v>
      </c>
      <c r="I1224" s="62"/>
      <c r="J1224" s="60" t="s">
        <v>1102</v>
      </c>
      <c r="K1224" s="60">
        <v>50</v>
      </c>
      <c r="L1224" s="62"/>
      <c r="M1224" s="60">
        <v>1</v>
      </c>
      <c r="N1224" s="60">
        <v>1</v>
      </c>
      <c r="O1224" s="63" t="s">
        <v>681</v>
      </c>
      <c r="P1224" s="63" t="s">
        <v>864</v>
      </c>
      <c r="Q1224" s="62"/>
      <c r="R1224" s="62"/>
      <c r="S1224" s="62"/>
      <c r="T1224" s="62"/>
      <c r="U1224" s="62"/>
      <c r="V1224" s="62"/>
      <c r="W1224" s="62"/>
      <c r="X1224" s="63" t="s">
        <v>864</v>
      </c>
      <c r="Y1224" s="62"/>
      <c r="Z1224" s="62"/>
      <c r="AA1224" s="62"/>
      <c r="AB1224" s="60"/>
    </row>
    <row r="1225" spans="1:28" ht="15" customHeight="1" x14ac:dyDescent="0.25">
      <c r="A1225" s="58">
        <v>1215</v>
      </c>
      <c r="B1225" s="66" t="s">
        <v>6106</v>
      </c>
      <c r="C1225" s="67" t="s">
        <v>6107</v>
      </c>
      <c r="D1225" s="59" t="s">
        <v>6108</v>
      </c>
      <c r="E1225" s="66" t="s">
        <v>6106</v>
      </c>
      <c r="F1225" s="60" t="s">
        <v>6109</v>
      </c>
      <c r="G1225" s="62"/>
      <c r="H1225" s="61">
        <v>2001</v>
      </c>
      <c r="I1225" s="60" t="s">
        <v>689</v>
      </c>
      <c r="J1225" s="60" t="s">
        <v>684</v>
      </c>
      <c r="K1225" s="60">
        <v>50</v>
      </c>
      <c r="L1225" s="62"/>
      <c r="M1225" s="60">
        <v>1</v>
      </c>
      <c r="N1225" s="60">
        <v>1</v>
      </c>
      <c r="O1225" s="63" t="s">
        <v>681</v>
      </c>
      <c r="P1225" s="63" t="s">
        <v>788</v>
      </c>
      <c r="Q1225" s="62"/>
      <c r="R1225" s="62"/>
      <c r="S1225" s="62"/>
      <c r="T1225" s="62"/>
      <c r="U1225" s="62"/>
      <c r="V1225" s="62"/>
      <c r="W1225" s="62"/>
      <c r="X1225" s="63" t="s">
        <v>788</v>
      </c>
      <c r="Y1225" s="62"/>
      <c r="Z1225" s="62"/>
      <c r="AA1225" s="62"/>
      <c r="AB1225" s="60"/>
    </row>
    <row r="1226" spans="1:28" ht="15" customHeight="1" x14ac:dyDescent="0.25">
      <c r="A1226" s="58">
        <v>1216</v>
      </c>
      <c r="B1226" s="66" t="s">
        <v>6110</v>
      </c>
      <c r="C1226" s="67" t="s">
        <v>6111</v>
      </c>
      <c r="D1226" s="59" t="s">
        <v>6112</v>
      </c>
      <c r="E1226" s="66" t="s">
        <v>6110</v>
      </c>
      <c r="F1226" s="60" t="s">
        <v>6113</v>
      </c>
      <c r="G1226" s="62"/>
      <c r="H1226" s="61">
        <v>1999</v>
      </c>
      <c r="I1226" s="60" t="s">
        <v>689</v>
      </c>
      <c r="J1226" s="60" t="s">
        <v>1260</v>
      </c>
      <c r="K1226" s="60">
        <v>75</v>
      </c>
      <c r="L1226" s="62"/>
      <c r="M1226" s="60">
        <v>1</v>
      </c>
      <c r="N1226" s="60">
        <v>1</v>
      </c>
      <c r="O1226" s="63" t="s">
        <v>681</v>
      </c>
      <c r="P1226" s="63" t="s">
        <v>700</v>
      </c>
      <c r="Q1226" s="62"/>
      <c r="R1226" s="62"/>
      <c r="S1226" s="62"/>
      <c r="T1226" s="62"/>
      <c r="U1226" s="62"/>
      <c r="V1226" s="62"/>
      <c r="W1226" s="62"/>
      <c r="X1226" s="63" t="s">
        <v>700</v>
      </c>
      <c r="Y1226" s="62"/>
      <c r="Z1226" s="62"/>
      <c r="AA1226" s="62"/>
      <c r="AB1226" s="60"/>
    </row>
    <row r="1227" spans="1:28" ht="15" customHeight="1" x14ac:dyDescent="0.25">
      <c r="A1227" s="58">
        <v>1217</v>
      </c>
      <c r="B1227" s="66" t="s">
        <v>6114</v>
      </c>
      <c r="C1227" s="67" t="s">
        <v>6115</v>
      </c>
      <c r="D1227" s="59" t="s">
        <v>6116</v>
      </c>
      <c r="E1227" s="66" t="s">
        <v>6114</v>
      </c>
      <c r="F1227" s="60" t="s">
        <v>6117</v>
      </c>
      <c r="G1227" s="62"/>
      <c r="H1227" s="61">
        <v>1997</v>
      </c>
      <c r="I1227" s="60" t="s">
        <v>1303</v>
      </c>
      <c r="J1227" s="60" t="s">
        <v>1260</v>
      </c>
      <c r="K1227" s="60">
        <v>160</v>
      </c>
      <c r="L1227" s="62"/>
      <c r="M1227" s="60">
        <v>1</v>
      </c>
      <c r="N1227" s="60">
        <v>1</v>
      </c>
      <c r="O1227" s="63" t="s">
        <v>681</v>
      </c>
      <c r="P1227" s="63" t="s">
        <v>1228</v>
      </c>
      <c r="Q1227" s="62"/>
      <c r="R1227" s="62"/>
      <c r="S1227" s="62"/>
      <c r="T1227" s="62"/>
      <c r="U1227" s="62"/>
      <c r="V1227" s="62"/>
      <c r="W1227" s="62"/>
      <c r="X1227" s="63" t="s">
        <v>1228</v>
      </c>
      <c r="Y1227" s="62"/>
      <c r="Z1227" s="62"/>
      <c r="AA1227" s="62"/>
      <c r="AB1227" s="60"/>
    </row>
    <row r="1228" spans="1:28" ht="15" customHeight="1" x14ac:dyDescent="0.25">
      <c r="A1228" s="58">
        <v>1218</v>
      </c>
      <c r="B1228" s="66" t="s">
        <v>6118</v>
      </c>
      <c r="C1228" s="67" t="s">
        <v>6119</v>
      </c>
      <c r="D1228" s="59" t="s">
        <v>6120</v>
      </c>
      <c r="E1228" s="66" t="s">
        <v>6118</v>
      </c>
      <c r="F1228" s="60" t="s">
        <v>6121</v>
      </c>
      <c r="G1228" s="62"/>
      <c r="H1228" s="61">
        <v>2000</v>
      </c>
      <c r="I1228" s="60" t="s">
        <v>1303</v>
      </c>
      <c r="J1228" s="60" t="s">
        <v>1333</v>
      </c>
      <c r="K1228" s="60">
        <v>400</v>
      </c>
      <c r="L1228" s="62"/>
      <c r="M1228" s="60">
        <v>1</v>
      </c>
      <c r="N1228" s="60">
        <v>1</v>
      </c>
      <c r="O1228" s="63" t="s">
        <v>681</v>
      </c>
      <c r="P1228" s="63" t="s">
        <v>1038</v>
      </c>
      <c r="Q1228" s="62"/>
      <c r="R1228" s="62"/>
      <c r="S1228" s="62"/>
      <c r="T1228" s="62"/>
      <c r="U1228" s="62"/>
      <c r="V1228" s="62"/>
      <c r="W1228" s="62"/>
      <c r="X1228" s="63" t="s">
        <v>1038</v>
      </c>
      <c r="Y1228" s="62"/>
      <c r="Z1228" s="62"/>
      <c r="AA1228" s="62"/>
      <c r="AB1228" s="60"/>
    </row>
    <row r="1229" spans="1:28" ht="15" customHeight="1" x14ac:dyDescent="0.25">
      <c r="A1229" s="58">
        <v>1219</v>
      </c>
      <c r="B1229" s="66" t="s">
        <v>6122</v>
      </c>
      <c r="C1229" s="67" t="s">
        <v>6123</v>
      </c>
      <c r="D1229" s="59" t="s">
        <v>6124</v>
      </c>
      <c r="E1229" s="66" t="s">
        <v>6122</v>
      </c>
      <c r="F1229" s="60" t="s">
        <v>6125</v>
      </c>
      <c r="G1229" s="62"/>
      <c r="H1229" s="61">
        <v>2016</v>
      </c>
      <c r="I1229" s="62"/>
      <c r="J1229" s="60" t="s">
        <v>684</v>
      </c>
      <c r="K1229" s="60">
        <v>50</v>
      </c>
      <c r="L1229" s="62"/>
      <c r="M1229" s="60">
        <v>1</v>
      </c>
      <c r="N1229" s="60">
        <v>1</v>
      </c>
      <c r="O1229" s="63" t="s">
        <v>681</v>
      </c>
      <c r="P1229" s="63" t="s">
        <v>1412</v>
      </c>
      <c r="Q1229" s="63" t="s">
        <v>6126</v>
      </c>
      <c r="R1229" s="62"/>
      <c r="S1229" s="62"/>
      <c r="T1229" s="62"/>
      <c r="U1229" s="62"/>
      <c r="V1229" s="62"/>
      <c r="W1229" s="62"/>
      <c r="X1229" s="62"/>
      <c r="Y1229" s="62"/>
      <c r="Z1229" s="62"/>
      <c r="AA1229" s="62"/>
      <c r="AB1229" s="63" t="s">
        <v>6127</v>
      </c>
    </row>
    <row r="1230" spans="1:28" ht="15" customHeight="1" x14ac:dyDescent="0.25">
      <c r="A1230" s="58">
        <v>1220</v>
      </c>
      <c r="B1230" s="66" t="s">
        <v>6128</v>
      </c>
      <c r="C1230" s="67" t="s">
        <v>6129</v>
      </c>
      <c r="D1230" s="59" t="s">
        <v>6130</v>
      </c>
      <c r="E1230" s="66" t="s">
        <v>6128</v>
      </c>
      <c r="F1230" s="60" t="s">
        <v>6131</v>
      </c>
      <c r="G1230" s="62"/>
      <c r="H1230" s="61">
        <v>2005</v>
      </c>
      <c r="I1230" s="60" t="s">
        <v>1303</v>
      </c>
      <c r="J1230" s="60" t="s">
        <v>1102</v>
      </c>
      <c r="K1230" s="60">
        <v>160</v>
      </c>
      <c r="L1230" s="62"/>
      <c r="M1230" s="60">
        <v>1</v>
      </c>
      <c r="N1230" s="60">
        <v>1</v>
      </c>
      <c r="O1230" s="63" t="s">
        <v>681</v>
      </c>
      <c r="P1230" s="63" t="s">
        <v>1228</v>
      </c>
      <c r="Q1230" s="62"/>
      <c r="R1230" s="62"/>
      <c r="S1230" s="62"/>
      <c r="T1230" s="62"/>
      <c r="U1230" s="62"/>
      <c r="V1230" s="62"/>
      <c r="W1230" s="62"/>
      <c r="X1230" s="63" t="s">
        <v>1228</v>
      </c>
      <c r="Y1230" s="62"/>
      <c r="Z1230" s="62"/>
      <c r="AA1230" s="62"/>
      <c r="AB1230" s="60"/>
    </row>
    <row r="1231" spans="1:28" ht="15" customHeight="1" x14ac:dyDescent="0.25">
      <c r="A1231" s="58">
        <v>1221</v>
      </c>
      <c r="B1231" s="66" t="s">
        <v>6132</v>
      </c>
      <c r="C1231" s="67" t="s">
        <v>6133</v>
      </c>
      <c r="D1231" s="59" t="s">
        <v>6134</v>
      </c>
      <c r="E1231" s="66" t="s">
        <v>6132</v>
      </c>
      <c r="F1231" s="60" t="s">
        <v>6135</v>
      </c>
      <c r="G1231" s="62"/>
      <c r="H1231" s="61">
        <v>2000</v>
      </c>
      <c r="I1231" s="60" t="s">
        <v>1303</v>
      </c>
      <c r="J1231" s="60" t="s">
        <v>1102</v>
      </c>
      <c r="K1231" s="60">
        <v>400</v>
      </c>
      <c r="L1231" s="62"/>
      <c r="M1231" s="60">
        <v>1</v>
      </c>
      <c r="N1231" s="60">
        <v>1</v>
      </c>
      <c r="O1231" s="63" t="s">
        <v>681</v>
      </c>
      <c r="P1231" s="63" t="s">
        <v>1038</v>
      </c>
      <c r="Q1231" s="62"/>
      <c r="R1231" s="62"/>
      <c r="S1231" s="62"/>
      <c r="T1231" s="62"/>
      <c r="U1231" s="62"/>
      <c r="V1231" s="62"/>
      <c r="W1231" s="62"/>
      <c r="X1231" s="63" t="s">
        <v>1853</v>
      </c>
      <c r="Y1231" s="62"/>
      <c r="Z1231" s="62"/>
      <c r="AA1231" s="62"/>
      <c r="AB1231" s="63" t="s">
        <v>1854</v>
      </c>
    </row>
    <row r="1232" spans="1:28" ht="15" customHeight="1" x14ac:dyDescent="0.25">
      <c r="A1232" s="58">
        <v>1222</v>
      </c>
      <c r="B1232" s="66" t="s">
        <v>6136</v>
      </c>
      <c r="C1232" s="67" t="s">
        <v>6137</v>
      </c>
      <c r="D1232" s="59" t="s">
        <v>6138</v>
      </c>
      <c r="E1232" s="66" t="s">
        <v>6136</v>
      </c>
      <c r="F1232" s="60" t="s">
        <v>6139</v>
      </c>
      <c r="G1232" s="62"/>
      <c r="H1232" s="61">
        <v>2006</v>
      </c>
      <c r="I1232" s="60" t="s">
        <v>689</v>
      </c>
      <c r="J1232" s="60" t="s">
        <v>699</v>
      </c>
      <c r="K1232" s="60">
        <v>250</v>
      </c>
      <c r="L1232" s="62"/>
      <c r="M1232" s="60">
        <v>1</v>
      </c>
      <c r="N1232" s="60">
        <v>1</v>
      </c>
      <c r="O1232" s="63" t="s">
        <v>681</v>
      </c>
      <c r="P1232" s="63" t="s">
        <v>980</v>
      </c>
      <c r="Q1232" s="63" t="s">
        <v>6140</v>
      </c>
      <c r="R1232" s="62"/>
      <c r="S1232" s="62"/>
      <c r="T1232" s="62"/>
      <c r="U1232" s="62"/>
      <c r="V1232" s="62"/>
      <c r="W1232" s="62"/>
      <c r="X1232" s="63" t="s">
        <v>980</v>
      </c>
      <c r="Y1232" s="62"/>
      <c r="Z1232" s="62"/>
      <c r="AA1232" s="62"/>
      <c r="AB1232" s="60"/>
    </row>
    <row r="1233" spans="1:28" ht="15" customHeight="1" x14ac:dyDescent="0.25">
      <c r="A1233" s="58">
        <v>1223</v>
      </c>
      <c r="B1233" s="66" t="s">
        <v>6141</v>
      </c>
      <c r="C1233" s="67" t="s">
        <v>6142</v>
      </c>
      <c r="D1233" s="59" t="s">
        <v>6143</v>
      </c>
      <c r="E1233" s="66" t="s">
        <v>6141</v>
      </c>
      <c r="F1233" s="60" t="s">
        <v>6144</v>
      </c>
      <c r="G1233" s="62"/>
      <c r="H1233" s="61">
        <v>1998</v>
      </c>
      <c r="I1233" s="60" t="s">
        <v>689</v>
      </c>
      <c r="J1233" s="60" t="s">
        <v>684</v>
      </c>
      <c r="K1233" s="60">
        <v>50</v>
      </c>
      <c r="L1233" s="62"/>
      <c r="M1233" s="60">
        <v>1</v>
      </c>
      <c r="N1233" s="60">
        <v>1</v>
      </c>
      <c r="O1233" s="63" t="s">
        <v>681</v>
      </c>
      <c r="P1233" s="63" t="s">
        <v>788</v>
      </c>
      <c r="Q1233" s="62"/>
      <c r="R1233" s="62"/>
      <c r="S1233" s="62"/>
      <c r="T1233" s="62"/>
      <c r="U1233" s="62"/>
      <c r="V1233" s="62"/>
      <c r="W1233" s="62"/>
      <c r="X1233" s="63" t="s">
        <v>788</v>
      </c>
      <c r="Y1233" s="62"/>
      <c r="Z1233" s="62"/>
      <c r="AA1233" s="62"/>
      <c r="AB1233" s="60"/>
    </row>
    <row r="1234" spans="1:28" ht="15" customHeight="1" x14ac:dyDescent="0.25">
      <c r="A1234" s="58">
        <v>1224</v>
      </c>
      <c r="B1234" s="66" t="s">
        <v>6145</v>
      </c>
      <c r="C1234" s="67" t="s">
        <v>6146</v>
      </c>
      <c r="D1234" s="59" t="s">
        <v>6147</v>
      </c>
      <c r="E1234" s="66" t="s">
        <v>6145</v>
      </c>
      <c r="F1234" s="60" t="s">
        <v>6148</v>
      </c>
      <c r="G1234" s="62"/>
      <c r="H1234" s="61">
        <v>2002</v>
      </c>
      <c r="I1234" s="60" t="s">
        <v>689</v>
      </c>
      <c r="J1234" s="60" t="s">
        <v>1260</v>
      </c>
      <c r="K1234" s="60">
        <v>50</v>
      </c>
      <c r="L1234" s="62"/>
      <c r="M1234" s="60">
        <v>1</v>
      </c>
      <c r="N1234" s="60">
        <v>1</v>
      </c>
      <c r="O1234" s="63" t="s">
        <v>681</v>
      </c>
      <c r="P1234" s="63" t="s">
        <v>788</v>
      </c>
      <c r="Q1234" s="62"/>
      <c r="R1234" s="62"/>
      <c r="S1234" s="62"/>
      <c r="T1234" s="62"/>
      <c r="U1234" s="62"/>
      <c r="V1234" s="62"/>
      <c r="W1234" s="62"/>
      <c r="X1234" s="63" t="s">
        <v>788</v>
      </c>
      <c r="Y1234" s="62"/>
      <c r="Z1234" s="62"/>
      <c r="AA1234" s="62"/>
      <c r="AB1234" s="60"/>
    </row>
    <row r="1235" spans="1:28" ht="15" customHeight="1" x14ac:dyDescent="0.25">
      <c r="A1235" s="58">
        <v>1225</v>
      </c>
      <c r="B1235" s="66" t="s">
        <v>6149</v>
      </c>
      <c r="C1235" s="67" t="s">
        <v>6150</v>
      </c>
      <c r="D1235" s="59" t="s">
        <v>6151</v>
      </c>
      <c r="E1235" s="66" t="s">
        <v>6149</v>
      </c>
      <c r="F1235" s="60" t="s">
        <v>6152</v>
      </c>
      <c r="G1235" s="62"/>
      <c r="H1235" s="61">
        <v>2016</v>
      </c>
      <c r="I1235" s="60" t="s">
        <v>689</v>
      </c>
      <c r="J1235" s="60" t="s">
        <v>680</v>
      </c>
      <c r="K1235" s="60">
        <v>100</v>
      </c>
      <c r="L1235" s="62"/>
      <c r="M1235" s="60">
        <v>1</v>
      </c>
      <c r="N1235" s="60">
        <v>1</v>
      </c>
      <c r="O1235" s="63" t="s">
        <v>681</v>
      </c>
      <c r="P1235" s="63" t="s">
        <v>1588</v>
      </c>
      <c r="Q1235" s="63" t="s">
        <v>6153</v>
      </c>
      <c r="R1235" s="62"/>
      <c r="S1235" s="62"/>
      <c r="T1235" s="62"/>
      <c r="U1235" s="62"/>
      <c r="V1235" s="62"/>
      <c r="W1235" s="62"/>
      <c r="X1235" s="63" t="s">
        <v>1588</v>
      </c>
      <c r="Y1235" s="62"/>
      <c r="Z1235" s="62"/>
      <c r="AA1235" s="62"/>
      <c r="AB1235" s="60"/>
    </row>
    <row r="1236" spans="1:28" ht="15" customHeight="1" x14ac:dyDescent="0.25">
      <c r="A1236" s="58">
        <v>1226</v>
      </c>
      <c r="B1236" s="66" t="s">
        <v>6154</v>
      </c>
      <c r="C1236" s="67" t="s">
        <v>6155</v>
      </c>
      <c r="D1236" s="59" t="s">
        <v>6156</v>
      </c>
      <c r="E1236" s="66" t="s">
        <v>6154</v>
      </c>
      <c r="F1236" s="60" t="s">
        <v>6157</v>
      </c>
      <c r="G1236" s="62"/>
      <c r="H1236" s="61">
        <v>2001</v>
      </c>
      <c r="I1236" s="60" t="s">
        <v>689</v>
      </c>
      <c r="J1236" s="60" t="s">
        <v>684</v>
      </c>
      <c r="K1236" s="60">
        <v>50</v>
      </c>
      <c r="L1236" s="62"/>
      <c r="M1236" s="60">
        <v>1</v>
      </c>
      <c r="N1236" s="60">
        <v>1</v>
      </c>
      <c r="O1236" s="63" t="s">
        <v>681</v>
      </c>
      <c r="P1236" s="63" t="s">
        <v>788</v>
      </c>
      <c r="Q1236" s="62"/>
      <c r="R1236" s="62"/>
      <c r="S1236" s="62"/>
      <c r="T1236" s="62"/>
      <c r="U1236" s="62"/>
      <c r="V1236" s="62"/>
      <c r="W1236" s="62"/>
      <c r="X1236" s="63" t="s">
        <v>788</v>
      </c>
      <c r="Y1236" s="62"/>
      <c r="Z1236" s="62"/>
      <c r="AA1236" s="62"/>
      <c r="AB1236" s="60"/>
    </row>
    <row r="1237" spans="1:28" ht="15" customHeight="1" x14ac:dyDescent="0.25">
      <c r="A1237" s="58">
        <v>1227</v>
      </c>
      <c r="B1237" s="66" t="s">
        <v>6158</v>
      </c>
      <c r="C1237" s="67" t="s">
        <v>6159</v>
      </c>
      <c r="D1237" s="59" t="s">
        <v>6160</v>
      </c>
      <c r="E1237" s="66" t="s">
        <v>6158</v>
      </c>
      <c r="F1237" s="60" t="s">
        <v>6161</v>
      </c>
      <c r="G1237" s="62"/>
      <c r="H1237" s="61">
        <v>2014</v>
      </c>
      <c r="I1237" s="60" t="s">
        <v>689</v>
      </c>
      <c r="J1237" s="60" t="s">
        <v>680</v>
      </c>
      <c r="K1237" s="60" t="s">
        <v>2449</v>
      </c>
      <c r="L1237" s="62"/>
      <c r="M1237" s="60">
        <v>1</v>
      </c>
      <c r="N1237" s="60">
        <v>1</v>
      </c>
      <c r="O1237" s="63" t="s">
        <v>681</v>
      </c>
      <c r="P1237" s="63" t="s">
        <v>1317</v>
      </c>
      <c r="Q1237" s="63" t="s">
        <v>6162</v>
      </c>
      <c r="R1237" s="62"/>
      <c r="S1237" s="62"/>
      <c r="T1237" s="62"/>
      <c r="U1237" s="62"/>
      <c r="V1237" s="62"/>
      <c r="W1237" s="62"/>
      <c r="X1237" s="63" t="s">
        <v>1317</v>
      </c>
      <c r="Y1237" s="62"/>
      <c r="Z1237" s="62"/>
      <c r="AA1237" s="62"/>
      <c r="AB1237" s="60"/>
    </row>
    <row r="1238" spans="1:28" ht="15" customHeight="1" x14ac:dyDescent="0.25">
      <c r="A1238" s="58">
        <v>1228</v>
      </c>
      <c r="B1238" s="66" t="s">
        <v>6163</v>
      </c>
      <c r="C1238" s="67" t="s">
        <v>6164</v>
      </c>
      <c r="D1238" s="59" t="s">
        <v>6165</v>
      </c>
      <c r="E1238" s="66" t="s">
        <v>6163</v>
      </c>
      <c r="F1238" s="60" t="s">
        <v>6166</v>
      </c>
      <c r="G1238" s="62"/>
      <c r="H1238" s="61">
        <v>2006</v>
      </c>
      <c r="I1238" s="60" t="s">
        <v>689</v>
      </c>
      <c r="J1238" s="60" t="s">
        <v>687</v>
      </c>
      <c r="K1238" s="60" t="s">
        <v>2111</v>
      </c>
      <c r="L1238" s="62"/>
      <c r="M1238" s="60">
        <v>1</v>
      </c>
      <c r="N1238" s="60">
        <v>1</v>
      </c>
      <c r="O1238" s="63" t="s">
        <v>681</v>
      </c>
      <c r="P1238" s="63" t="s">
        <v>700</v>
      </c>
      <c r="Q1238" s="63" t="s">
        <v>6167</v>
      </c>
      <c r="R1238" s="62"/>
      <c r="S1238" s="62"/>
      <c r="T1238" s="62"/>
      <c r="U1238" s="62"/>
      <c r="V1238" s="62"/>
      <c r="W1238" s="62"/>
      <c r="X1238" s="63" t="s">
        <v>1402</v>
      </c>
      <c r="Y1238" s="62"/>
      <c r="Z1238" s="62"/>
      <c r="AA1238" s="62"/>
      <c r="AB1238" s="63" t="s">
        <v>1403</v>
      </c>
    </row>
    <row r="1239" spans="1:28" ht="15" customHeight="1" x14ac:dyDescent="0.25">
      <c r="A1239" s="58">
        <v>1229</v>
      </c>
      <c r="B1239" s="66" t="s">
        <v>6168</v>
      </c>
      <c r="C1239" s="67" t="s">
        <v>6169</v>
      </c>
      <c r="D1239" s="59" t="s">
        <v>6170</v>
      </c>
      <c r="E1239" s="66" t="s">
        <v>6168</v>
      </c>
      <c r="F1239" s="60" t="s">
        <v>6171</v>
      </c>
      <c r="G1239" s="62"/>
      <c r="H1239" s="61">
        <v>2009</v>
      </c>
      <c r="I1239" s="60" t="s">
        <v>689</v>
      </c>
      <c r="J1239" s="60" t="s">
        <v>687</v>
      </c>
      <c r="K1239" s="60" t="s">
        <v>4348</v>
      </c>
      <c r="L1239" s="62"/>
      <c r="M1239" s="60">
        <v>1</v>
      </c>
      <c r="N1239" s="60">
        <v>1</v>
      </c>
      <c r="O1239" s="63" t="s">
        <v>681</v>
      </c>
      <c r="P1239" s="63" t="s">
        <v>5702</v>
      </c>
      <c r="Q1239" s="62"/>
      <c r="R1239" s="62"/>
      <c r="S1239" s="62"/>
      <c r="T1239" s="62"/>
      <c r="U1239" s="62"/>
      <c r="V1239" s="62"/>
      <c r="W1239" s="62"/>
      <c r="X1239" s="63" t="s">
        <v>5702</v>
      </c>
      <c r="Y1239" s="62"/>
      <c r="Z1239" s="62"/>
      <c r="AA1239" s="62"/>
      <c r="AB1239" s="60"/>
    </row>
    <row r="1240" spans="1:28" ht="15" customHeight="1" x14ac:dyDescent="0.25">
      <c r="A1240" s="58">
        <v>1230</v>
      </c>
      <c r="B1240" s="66" t="s">
        <v>612</v>
      </c>
      <c r="C1240" s="67" t="s">
        <v>6172</v>
      </c>
      <c r="D1240" s="59" t="s">
        <v>6173</v>
      </c>
      <c r="E1240" s="66" t="s">
        <v>612</v>
      </c>
      <c r="F1240" s="60" t="s">
        <v>6174</v>
      </c>
      <c r="G1240" s="62"/>
      <c r="H1240" s="61">
        <v>1996</v>
      </c>
      <c r="I1240" s="60" t="s">
        <v>689</v>
      </c>
      <c r="J1240" s="60" t="s">
        <v>1260</v>
      </c>
      <c r="K1240" s="60">
        <v>100</v>
      </c>
      <c r="L1240" s="62"/>
      <c r="M1240" s="60">
        <v>1</v>
      </c>
      <c r="N1240" s="60">
        <v>1</v>
      </c>
      <c r="O1240" s="63" t="s">
        <v>681</v>
      </c>
      <c r="P1240" s="63" t="s">
        <v>912</v>
      </c>
      <c r="Q1240" s="62"/>
      <c r="R1240" s="62"/>
      <c r="S1240" s="62"/>
      <c r="T1240" s="62"/>
      <c r="U1240" s="62"/>
      <c r="V1240" s="62"/>
      <c r="W1240" s="62"/>
      <c r="X1240" s="63" t="s">
        <v>4172</v>
      </c>
      <c r="Y1240" s="63" t="s">
        <v>908</v>
      </c>
      <c r="Z1240" s="62"/>
      <c r="AA1240" s="62"/>
      <c r="AB1240" s="60"/>
    </row>
    <row r="1241" spans="1:28" ht="15" customHeight="1" x14ac:dyDescent="0.25">
      <c r="A1241" s="58">
        <v>1231</v>
      </c>
      <c r="B1241" s="66" t="s">
        <v>6175</v>
      </c>
      <c r="C1241" s="67" t="s">
        <v>6176</v>
      </c>
      <c r="D1241" s="59" t="s">
        <v>6177</v>
      </c>
      <c r="E1241" s="66" t="s">
        <v>6175</v>
      </c>
      <c r="F1241" s="60" t="s">
        <v>6178</v>
      </c>
      <c r="G1241" s="62"/>
      <c r="H1241" s="61">
        <v>2003</v>
      </c>
      <c r="I1241" s="60" t="s">
        <v>689</v>
      </c>
      <c r="J1241" s="60" t="s">
        <v>680</v>
      </c>
      <c r="K1241" s="60" t="s">
        <v>2101</v>
      </c>
      <c r="L1241" s="62"/>
      <c r="M1241" s="60">
        <v>1</v>
      </c>
      <c r="N1241" s="60">
        <v>1</v>
      </c>
      <c r="O1241" s="63" t="s">
        <v>681</v>
      </c>
      <c r="P1241" s="63" t="s">
        <v>1228</v>
      </c>
      <c r="Q1241" s="62"/>
      <c r="R1241" s="62"/>
      <c r="S1241" s="62"/>
      <c r="T1241" s="62"/>
      <c r="U1241" s="62"/>
      <c r="V1241" s="62"/>
      <c r="W1241" s="62"/>
      <c r="X1241" s="63" t="s">
        <v>1228</v>
      </c>
      <c r="Y1241" s="62"/>
      <c r="Z1241" s="62"/>
      <c r="AA1241" s="62"/>
      <c r="AB1241" s="60"/>
    </row>
    <row r="1242" spans="1:28" ht="15" customHeight="1" x14ac:dyDescent="0.25">
      <c r="A1242" s="58">
        <v>1232</v>
      </c>
      <c r="B1242" s="66" t="s">
        <v>613</v>
      </c>
      <c r="C1242" s="67" t="s">
        <v>6179</v>
      </c>
      <c r="D1242" s="59" t="s">
        <v>6180</v>
      </c>
      <c r="E1242" s="66" t="s">
        <v>613</v>
      </c>
      <c r="F1242" s="60" t="s">
        <v>6181</v>
      </c>
      <c r="G1242" s="62"/>
      <c r="H1242" s="61">
        <v>2004</v>
      </c>
      <c r="I1242" s="60" t="s">
        <v>689</v>
      </c>
      <c r="J1242" s="60" t="s">
        <v>1102</v>
      </c>
      <c r="K1242" s="60">
        <v>160</v>
      </c>
      <c r="L1242" s="62"/>
      <c r="M1242" s="60">
        <v>1</v>
      </c>
      <c r="N1242" s="60">
        <v>1</v>
      </c>
      <c r="O1242" s="63" t="s">
        <v>681</v>
      </c>
      <c r="P1242" s="63" t="s">
        <v>1228</v>
      </c>
      <c r="Q1242" s="62"/>
      <c r="R1242" s="62"/>
      <c r="S1242" s="62"/>
      <c r="T1242" s="62"/>
      <c r="U1242" s="62"/>
      <c r="V1242" s="62"/>
      <c r="W1242" s="62"/>
      <c r="X1242" s="63" t="s">
        <v>1229</v>
      </c>
      <c r="Y1242" s="63" t="s">
        <v>1230</v>
      </c>
      <c r="Z1242" s="62"/>
      <c r="AA1242" s="62"/>
      <c r="AB1242" s="60"/>
    </row>
    <row r="1243" spans="1:28" ht="15" customHeight="1" x14ac:dyDescent="0.25">
      <c r="A1243" s="58">
        <v>1233</v>
      </c>
      <c r="B1243" s="66" t="s">
        <v>588</v>
      </c>
      <c r="C1243" s="67" t="s">
        <v>6182</v>
      </c>
      <c r="D1243" s="59" t="s">
        <v>6183</v>
      </c>
      <c r="E1243" s="66" t="s">
        <v>588</v>
      </c>
      <c r="F1243" s="60" t="s">
        <v>6184</v>
      </c>
      <c r="G1243" s="62"/>
      <c r="H1243" s="61">
        <v>2005</v>
      </c>
      <c r="I1243" s="60" t="s">
        <v>689</v>
      </c>
      <c r="J1243" s="60" t="s">
        <v>1102</v>
      </c>
      <c r="K1243" s="60">
        <v>75</v>
      </c>
      <c r="L1243" s="62"/>
      <c r="M1243" s="60">
        <v>1</v>
      </c>
      <c r="N1243" s="60">
        <v>1</v>
      </c>
      <c r="O1243" s="63" t="s">
        <v>681</v>
      </c>
      <c r="P1243" s="63" t="s">
        <v>700</v>
      </c>
      <c r="Q1243" s="62"/>
      <c r="R1243" s="62"/>
      <c r="S1243" s="62"/>
      <c r="T1243" s="62"/>
      <c r="U1243" s="62"/>
      <c r="V1243" s="62"/>
      <c r="W1243" s="62"/>
      <c r="X1243" s="63" t="s">
        <v>700</v>
      </c>
      <c r="Y1243" s="62"/>
      <c r="Z1243" s="62"/>
      <c r="AA1243" s="62"/>
      <c r="AB1243" s="60"/>
    </row>
    <row r="1244" spans="1:28" ht="15" customHeight="1" x14ac:dyDescent="0.25">
      <c r="A1244" s="58">
        <v>1234</v>
      </c>
      <c r="B1244" s="66" t="s">
        <v>6185</v>
      </c>
      <c r="C1244" s="67" t="s">
        <v>6186</v>
      </c>
      <c r="D1244" s="59" t="s">
        <v>6187</v>
      </c>
      <c r="E1244" s="66" t="s">
        <v>6185</v>
      </c>
      <c r="F1244" s="60" t="s">
        <v>6188</v>
      </c>
      <c r="G1244" s="62"/>
      <c r="H1244" s="61">
        <v>1998</v>
      </c>
      <c r="I1244" s="60" t="s">
        <v>1303</v>
      </c>
      <c r="J1244" s="60" t="s">
        <v>688</v>
      </c>
      <c r="K1244" s="60">
        <v>250</v>
      </c>
      <c r="L1244" s="62"/>
      <c r="M1244" s="60">
        <v>1</v>
      </c>
      <c r="N1244" s="60">
        <v>1</v>
      </c>
      <c r="O1244" s="63" t="s">
        <v>681</v>
      </c>
      <c r="P1244" s="63" t="s">
        <v>980</v>
      </c>
      <c r="Q1244" s="62"/>
      <c r="R1244" s="62"/>
      <c r="S1244" s="62"/>
      <c r="T1244" s="62"/>
      <c r="U1244" s="62"/>
      <c r="V1244" s="62"/>
      <c r="W1244" s="62"/>
      <c r="X1244" s="63" t="s">
        <v>980</v>
      </c>
      <c r="Y1244" s="62"/>
      <c r="Z1244" s="62"/>
      <c r="AA1244" s="62"/>
      <c r="AB1244" s="60"/>
    </row>
    <row r="1245" spans="1:28" ht="15" customHeight="1" x14ac:dyDescent="0.25">
      <c r="A1245" s="58">
        <v>1235</v>
      </c>
      <c r="B1245" s="66" t="s">
        <v>6189</v>
      </c>
      <c r="C1245" s="67" t="s">
        <v>6190</v>
      </c>
      <c r="D1245" s="59" t="s">
        <v>6191</v>
      </c>
      <c r="E1245" s="66" t="s">
        <v>6189</v>
      </c>
      <c r="F1245" s="60" t="s">
        <v>6192</v>
      </c>
      <c r="G1245" s="62"/>
      <c r="H1245" s="61">
        <v>2016</v>
      </c>
      <c r="I1245" s="60" t="s">
        <v>1303</v>
      </c>
      <c r="J1245" s="60" t="s">
        <v>688</v>
      </c>
      <c r="K1245" s="60">
        <v>100</v>
      </c>
      <c r="L1245" s="62"/>
      <c r="M1245" s="60">
        <v>1</v>
      </c>
      <c r="N1245" s="60">
        <v>1</v>
      </c>
      <c r="O1245" s="63" t="s">
        <v>681</v>
      </c>
      <c r="P1245" s="63" t="s">
        <v>6193</v>
      </c>
      <c r="Q1245" s="63" t="s">
        <v>6194</v>
      </c>
      <c r="R1245" s="62"/>
      <c r="S1245" s="62"/>
      <c r="T1245" s="62"/>
      <c r="U1245" s="62"/>
      <c r="V1245" s="62"/>
      <c r="W1245" s="62"/>
      <c r="X1245" s="63" t="s">
        <v>6193</v>
      </c>
      <c r="Y1245" s="62"/>
      <c r="Z1245" s="62"/>
      <c r="AA1245" s="62"/>
      <c r="AB1245" s="60"/>
    </row>
    <row r="1246" spans="1:28" ht="15" customHeight="1" x14ac:dyDescent="0.25">
      <c r="A1246" s="58">
        <v>1236</v>
      </c>
      <c r="B1246" s="66" t="s">
        <v>6195</v>
      </c>
      <c r="C1246" s="67" t="s">
        <v>6196</v>
      </c>
      <c r="D1246" s="59" t="s">
        <v>6197</v>
      </c>
      <c r="E1246" s="66" t="s">
        <v>6195</v>
      </c>
      <c r="F1246" s="60" t="s">
        <v>6198</v>
      </c>
      <c r="G1246" s="62"/>
      <c r="H1246" s="61">
        <v>2017</v>
      </c>
      <c r="I1246" s="60" t="s">
        <v>6199</v>
      </c>
      <c r="J1246" s="60" t="s">
        <v>3471</v>
      </c>
      <c r="K1246" s="60">
        <v>100</v>
      </c>
      <c r="L1246" s="62"/>
      <c r="M1246" s="60">
        <v>1</v>
      </c>
      <c r="N1246" s="60">
        <v>1</v>
      </c>
      <c r="O1246" s="63" t="s">
        <v>681</v>
      </c>
      <c r="P1246" s="63" t="s">
        <v>2784</v>
      </c>
      <c r="Q1246" s="63" t="s">
        <v>6200</v>
      </c>
      <c r="R1246" s="62"/>
      <c r="S1246" s="62"/>
      <c r="T1246" s="62"/>
      <c r="U1246" s="62"/>
      <c r="V1246" s="62"/>
      <c r="W1246" s="62"/>
      <c r="X1246" s="63" t="s">
        <v>2784</v>
      </c>
      <c r="Y1246" s="62"/>
      <c r="Z1246" s="62"/>
      <c r="AA1246" s="62"/>
      <c r="AB1246" s="60"/>
    </row>
    <row r="1247" spans="1:28" ht="15" customHeight="1" x14ac:dyDescent="0.25">
      <c r="A1247" s="58">
        <v>1237</v>
      </c>
      <c r="B1247" s="66" t="s">
        <v>6201</v>
      </c>
      <c r="C1247" s="67" t="s">
        <v>6202</v>
      </c>
      <c r="D1247" s="59" t="s">
        <v>6203</v>
      </c>
      <c r="E1247" s="66" t="s">
        <v>6201</v>
      </c>
      <c r="F1247" s="60" t="s">
        <v>6204</v>
      </c>
      <c r="G1247" s="62"/>
      <c r="H1247" s="61">
        <v>2004</v>
      </c>
      <c r="I1247" s="60" t="s">
        <v>689</v>
      </c>
      <c r="J1247" s="60" t="s">
        <v>684</v>
      </c>
      <c r="K1247" s="60">
        <v>160</v>
      </c>
      <c r="L1247" s="62"/>
      <c r="M1247" s="60">
        <v>1</v>
      </c>
      <c r="N1247" s="60">
        <v>1</v>
      </c>
      <c r="O1247" s="63" t="s">
        <v>681</v>
      </c>
      <c r="P1247" s="63" t="s">
        <v>1228</v>
      </c>
      <c r="Q1247" s="62"/>
      <c r="R1247" s="62"/>
      <c r="S1247" s="62"/>
      <c r="T1247" s="62"/>
      <c r="U1247" s="62"/>
      <c r="V1247" s="62"/>
      <c r="W1247" s="62"/>
      <c r="X1247" s="63" t="s">
        <v>1228</v>
      </c>
      <c r="Y1247" s="62"/>
      <c r="Z1247" s="62"/>
      <c r="AA1247" s="62"/>
      <c r="AB1247" s="60"/>
    </row>
    <row r="1248" spans="1:28" ht="15" customHeight="1" x14ac:dyDescent="0.25">
      <c r="A1248" s="58">
        <v>1238</v>
      </c>
      <c r="B1248" s="66" t="s">
        <v>6205</v>
      </c>
      <c r="C1248" s="67" t="s">
        <v>6206</v>
      </c>
      <c r="D1248" s="59" t="s">
        <v>6207</v>
      </c>
      <c r="E1248" s="66" t="s">
        <v>6205</v>
      </c>
      <c r="F1248" s="60" t="s">
        <v>6208</v>
      </c>
      <c r="G1248" s="62"/>
      <c r="H1248" s="61">
        <v>2004</v>
      </c>
      <c r="I1248" s="60" t="s">
        <v>689</v>
      </c>
      <c r="J1248" s="60" t="s">
        <v>684</v>
      </c>
      <c r="K1248" s="60">
        <v>250</v>
      </c>
      <c r="L1248" s="62"/>
      <c r="M1248" s="60">
        <v>1</v>
      </c>
      <c r="N1248" s="60">
        <v>1</v>
      </c>
      <c r="O1248" s="63" t="s">
        <v>681</v>
      </c>
      <c r="P1248" s="63" t="s">
        <v>980</v>
      </c>
      <c r="Q1248" s="62"/>
      <c r="R1248" s="62"/>
      <c r="S1248" s="62"/>
      <c r="T1248" s="62"/>
      <c r="U1248" s="62"/>
      <c r="V1248" s="62"/>
      <c r="W1248" s="62"/>
      <c r="X1248" s="63" t="s">
        <v>980</v>
      </c>
      <c r="Y1248" s="62"/>
      <c r="Z1248" s="62"/>
      <c r="AA1248" s="62"/>
      <c r="AB1248" s="60"/>
    </row>
    <row r="1249" spans="1:28" ht="15" customHeight="1" x14ac:dyDescent="0.25">
      <c r="A1249" s="58">
        <v>1239</v>
      </c>
      <c r="B1249" s="66" t="s">
        <v>6209</v>
      </c>
      <c r="C1249" s="67" t="s">
        <v>6210</v>
      </c>
      <c r="D1249" s="59" t="s">
        <v>6211</v>
      </c>
      <c r="E1249" s="66" t="s">
        <v>6209</v>
      </c>
      <c r="F1249" s="60" t="s">
        <v>6212</v>
      </c>
      <c r="G1249" s="62"/>
      <c r="H1249" s="61">
        <v>2004</v>
      </c>
      <c r="I1249" s="60" t="s">
        <v>689</v>
      </c>
      <c r="J1249" s="60" t="s">
        <v>1260</v>
      </c>
      <c r="K1249" s="60">
        <v>250</v>
      </c>
      <c r="L1249" s="62"/>
      <c r="M1249" s="60">
        <v>1</v>
      </c>
      <c r="N1249" s="60">
        <v>1</v>
      </c>
      <c r="O1249" s="63" t="s">
        <v>681</v>
      </c>
      <c r="P1249" s="63" t="s">
        <v>1029</v>
      </c>
      <c r="Q1249" s="62"/>
      <c r="R1249" s="62"/>
      <c r="S1249" s="62"/>
      <c r="T1249" s="62"/>
      <c r="U1249" s="62"/>
      <c r="V1249" s="62"/>
      <c r="W1249" s="62"/>
      <c r="X1249" s="63" t="s">
        <v>1029</v>
      </c>
      <c r="Y1249" s="62"/>
      <c r="Z1249" s="62"/>
      <c r="AA1249" s="62"/>
      <c r="AB1249" s="60"/>
    </row>
    <row r="1250" spans="1:28" ht="15" customHeight="1" x14ac:dyDescent="0.25">
      <c r="A1250" s="58">
        <v>1240</v>
      </c>
      <c r="B1250" s="66" t="s">
        <v>6213</v>
      </c>
      <c r="C1250" s="67" t="s">
        <v>6214</v>
      </c>
      <c r="D1250" s="59" t="s">
        <v>6215</v>
      </c>
      <c r="E1250" s="66" t="s">
        <v>6213</v>
      </c>
      <c r="F1250" s="60" t="s">
        <v>6216</v>
      </c>
      <c r="G1250" s="62"/>
      <c r="H1250" s="61">
        <v>2004</v>
      </c>
      <c r="I1250" s="60" t="s">
        <v>689</v>
      </c>
      <c r="J1250" s="60" t="s">
        <v>684</v>
      </c>
      <c r="K1250" s="60">
        <v>250</v>
      </c>
      <c r="L1250" s="62"/>
      <c r="M1250" s="60">
        <v>1</v>
      </c>
      <c r="N1250" s="60">
        <v>1</v>
      </c>
      <c r="O1250" s="63" t="s">
        <v>681</v>
      </c>
      <c r="P1250" s="63" t="s">
        <v>980</v>
      </c>
      <c r="Q1250" s="62"/>
      <c r="R1250" s="62"/>
      <c r="S1250" s="62"/>
      <c r="T1250" s="62"/>
      <c r="U1250" s="62"/>
      <c r="V1250" s="62"/>
      <c r="W1250" s="62"/>
      <c r="X1250" s="63" t="s">
        <v>980</v>
      </c>
      <c r="Y1250" s="62"/>
      <c r="Z1250" s="62"/>
      <c r="AA1250" s="62"/>
      <c r="AB1250" s="60"/>
    </row>
    <row r="1251" spans="1:28" ht="15" customHeight="1" x14ac:dyDescent="0.25">
      <c r="A1251" s="58">
        <v>1241</v>
      </c>
      <c r="B1251" s="66" t="s">
        <v>6217</v>
      </c>
      <c r="C1251" s="67" t="s">
        <v>6218</v>
      </c>
      <c r="D1251" s="59" t="s">
        <v>6219</v>
      </c>
      <c r="E1251" s="66" t="s">
        <v>6217</v>
      </c>
      <c r="F1251" s="60" t="s">
        <v>6220</v>
      </c>
      <c r="G1251" s="62"/>
      <c r="H1251" s="61">
        <v>2004</v>
      </c>
      <c r="I1251" s="60" t="s">
        <v>689</v>
      </c>
      <c r="J1251" s="60" t="s">
        <v>684</v>
      </c>
      <c r="K1251" s="60">
        <v>320</v>
      </c>
      <c r="L1251" s="62"/>
      <c r="M1251" s="60">
        <v>1</v>
      </c>
      <c r="N1251" s="60">
        <v>1</v>
      </c>
      <c r="O1251" s="63" t="s">
        <v>681</v>
      </c>
      <c r="P1251" s="63" t="s">
        <v>970</v>
      </c>
      <c r="Q1251" s="62"/>
      <c r="R1251" s="62"/>
      <c r="S1251" s="62"/>
      <c r="T1251" s="62"/>
      <c r="U1251" s="62"/>
      <c r="V1251" s="62"/>
      <c r="W1251" s="62"/>
      <c r="X1251" s="63" t="s">
        <v>970</v>
      </c>
      <c r="Y1251" s="62"/>
      <c r="Z1251" s="62"/>
      <c r="AA1251" s="62"/>
      <c r="AB1251" s="60"/>
    </row>
    <row r="1252" spans="1:28" ht="15" customHeight="1" x14ac:dyDescent="0.25">
      <c r="A1252" s="58">
        <v>1242</v>
      </c>
      <c r="B1252" s="66" t="s">
        <v>6221</v>
      </c>
      <c r="C1252" s="67" t="s">
        <v>6222</v>
      </c>
      <c r="D1252" s="59" t="s">
        <v>6223</v>
      </c>
      <c r="E1252" s="66" t="s">
        <v>6221</v>
      </c>
      <c r="F1252" s="60" t="s">
        <v>6224</v>
      </c>
      <c r="G1252" s="62"/>
      <c r="H1252" s="61">
        <v>2009</v>
      </c>
      <c r="I1252" s="60" t="s">
        <v>689</v>
      </c>
      <c r="J1252" s="60" t="s">
        <v>684</v>
      </c>
      <c r="K1252" s="60">
        <v>250</v>
      </c>
      <c r="L1252" s="62"/>
      <c r="M1252" s="60">
        <v>1</v>
      </c>
      <c r="N1252" s="60">
        <v>1</v>
      </c>
      <c r="O1252" s="63" t="s">
        <v>681</v>
      </c>
      <c r="P1252" s="63" t="s">
        <v>705</v>
      </c>
      <c r="Q1252" s="62"/>
      <c r="R1252" s="62"/>
      <c r="S1252" s="62"/>
      <c r="T1252" s="62"/>
      <c r="U1252" s="62"/>
      <c r="V1252" s="62"/>
      <c r="W1252" s="62"/>
      <c r="X1252" s="63" t="s">
        <v>705</v>
      </c>
      <c r="Y1252" s="62"/>
      <c r="Z1252" s="62"/>
      <c r="AA1252" s="62"/>
      <c r="AB1252" s="60"/>
    </row>
    <row r="1253" spans="1:28" ht="15" customHeight="1" x14ac:dyDescent="0.25">
      <c r="A1253" s="58">
        <v>1243</v>
      </c>
      <c r="B1253" s="66" t="s">
        <v>6225</v>
      </c>
      <c r="C1253" s="67" t="s">
        <v>6226</v>
      </c>
      <c r="D1253" s="59" t="s">
        <v>6227</v>
      </c>
      <c r="E1253" s="66" t="s">
        <v>6225</v>
      </c>
      <c r="F1253" s="60" t="s">
        <v>6228</v>
      </c>
      <c r="G1253" s="62"/>
      <c r="H1253" s="61">
        <v>2013</v>
      </c>
      <c r="I1253" s="62"/>
      <c r="J1253" s="60" t="s">
        <v>684</v>
      </c>
      <c r="K1253" s="60">
        <v>400</v>
      </c>
      <c r="L1253" s="62"/>
      <c r="M1253" s="60">
        <v>1</v>
      </c>
      <c r="N1253" s="60">
        <v>1</v>
      </c>
      <c r="O1253" s="63" t="s">
        <v>681</v>
      </c>
      <c r="P1253" s="63" t="s">
        <v>6229</v>
      </c>
      <c r="Q1253" s="63" t="s">
        <v>6230</v>
      </c>
      <c r="R1253" s="62"/>
      <c r="S1253" s="62"/>
      <c r="T1253" s="62"/>
      <c r="U1253" s="62"/>
      <c r="V1253" s="62"/>
      <c r="W1253" s="62"/>
      <c r="X1253" s="63" t="s">
        <v>6229</v>
      </c>
      <c r="Y1253" s="62"/>
      <c r="Z1253" s="62"/>
      <c r="AA1253" s="62"/>
      <c r="AB1253" s="60"/>
    </row>
    <row r="1254" spans="1:28" ht="15" customHeight="1" x14ac:dyDescent="0.25">
      <c r="A1254" s="58">
        <v>1244</v>
      </c>
      <c r="B1254" s="66" t="s">
        <v>6231</v>
      </c>
      <c r="C1254" s="67" t="s">
        <v>6232</v>
      </c>
      <c r="D1254" s="59" t="s">
        <v>6233</v>
      </c>
      <c r="E1254" s="66" t="s">
        <v>6231</v>
      </c>
      <c r="F1254" s="60" t="s">
        <v>6234</v>
      </c>
      <c r="G1254" s="62"/>
      <c r="H1254" s="61">
        <v>2006</v>
      </c>
      <c r="I1254" s="60" t="s">
        <v>689</v>
      </c>
      <c r="J1254" s="60" t="s">
        <v>684</v>
      </c>
      <c r="K1254" s="60">
        <v>400</v>
      </c>
      <c r="L1254" s="62"/>
      <c r="M1254" s="60">
        <v>1</v>
      </c>
      <c r="N1254" s="60">
        <v>1</v>
      </c>
      <c r="O1254" s="63" t="s">
        <v>681</v>
      </c>
      <c r="P1254" s="63" t="s">
        <v>1038</v>
      </c>
      <c r="Q1254" s="63" t="s">
        <v>6235</v>
      </c>
      <c r="R1254" s="62"/>
      <c r="S1254" s="62"/>
      <c r="T1254" s="62"/>
      <c r="U1254" s="62"/>
      <c r="V1254" s="62"/>
      <c r="W1254" s="62"/>
      <c r="X1254" s="63" t="s">
        <v>1038</v>
      </c>
      <c r="Y1254" s="62"/>
      <c r="Z1254" s="62"/>
      <c r="AA1254" s="62"/>
      <c r="AB1254" s="60"/>
    </row>
    <row r="1255" spans="1:28" ht="15" customHeight="1" x14ac:dyDescent="0.25">
      <c r="A1255" s="58">
        <v>1245</v>
      </c>
      <c r="B1255" s="66" t="s">
        <v>6236</v>
      </c>
      <c r="C1255" s="67" t="s">
        <v>6237</v>
      </c>
      <c r="D1255" s="59" t="s">
        <v>6238</v>
      </c>
      <c r="E1255" s="66" t="s">
        <v>6236</v>
      </c>
      <c r="F1255" s="60" t="s">
        <v>6239</v>
      </c>
      <c r="G1255" s="62"/>
      <c r="H1255" s="61">
        <v>1997</v>
      </c>
      <c r="I1255" s="60" t="s">
        <v>1303</v>
      </c>
      <c r="J1255" s="60" t="s">
        <v>1260</v>
      </c>
      <c r="K1255" s="60">
        <v>50</v>
      </c>
      <c r="L1255" s="62"/>
      <c r="M1255" s="60">
        <v>1</v>
      </c>
      <c r="N1255" s="60">
        <v>1</v>
      </c>
      <c r="O1255" s="63" t="s">
        <v>681</v>
      </c>
      <c r="P1255" s="63" t="s">
        <v>788</v>
      </c>
      <c r="Q1255" s="62"/>
      <c r="R1255" s="62"/>
      <c r="S1255" s="62"/>
      <c r="T1255" s="62"/>
      <c r="U1255" s="62"/>
      <c r="V1255" s="62"/>
      <c r="W1255" s="62"/>
      <c r="X1255" s="63" t="s">
        <v>788</v>
      </c>
      <c r="Y1255" s="62"/>
      <c r="Z1255" s="62"/>
      <c r="AA1255" s="62"/>
      <c r="AB1255" s="60"/>
    </row>
    <row r="1256" spans="1:28" ht="15" customHeight="1" x14ac:dyDescent="0.25">
      <c r="A1256" s="58">
        <v>1246</v>
      </c>
      <c r="B1256" s="66" t="s">
        <v>6240</v>
      </c>
      <c r="C1256" s="67" t="s">
        <v>6241</v>
      </c>
      <c r="D1256" s="59" t="s">
        <v>6242</v>
      </c>
      <c r="E1256" s="66" t="s">
        <v>6240</v>
      </c>
      <c r="F1256" s="60" t="s">
        <v>6243</v>
      </c>
      <c r="G1256" s="62"/>
      <c r="H1256" s="61">
        <v>1997</v>
      </c>
      <c r="I1256" s="60" t="s">
        <v>1303</v>
      </c>
      <c r="J1256" s="60" t="s">
        <v>1260</v>
      </c>
      <c r="K1256" s="60">
        <v>50</v>
      </c>
      <c r="L1256" s="62"/>
      <c r="M1256" s="60">
        <v>1</v>
      </c>
      <c r="N1256" s="60">
        <v>1</v>
      </c>
      <c r="O1256" s="63" t="s">
        <v>681</v>
      </c>
      <c r="P1256" s="63" t="s">
        <v>788</v>
      </c>
      <c r="Q1256" s="62"/>
      <c r="R1256" s="62"/>
      <c r="S1256" s="62"/>
      <c r="T1256" s="62"/>
      <c r="U1256" s="62"/>
      <c r="V1256" s="62"/>
      <c r="W1256" s="62"/>
      <c r="X1256" s="63" t="s">
        <v>788</v>
      </c>
      <c r="Y1256" s="62"/>
      <c r="Z1256" s="62"/>
      <c r="AA1256" s="62"/>
      <c r="AB1256" s="60"/>
    </row>
    <row r="1257" spans="1:28" ht="15" customHeight="1" x14ac:dyDescent="0.25">
      <c r="A1257" s="58">
        <v>1247</v>
      </c>
      <c r="B1257" s="66" t="s">
        <v>6244</v>
      </c>
      <c r="C1257" s="67" t="s">
        <v>6245</v>
      </c>
      <c r="D1257" s="59" t="s">
        <v>6246</v>
      </c>
      <c r="E1257" s="66" t="s">
        <v>6244</v>
      </c>
      <c r="F1257" s="60" t="s">
        <v>6247</v>
      </c>
      <c r="G1257" s="62"/>
      <c r="H1257" s="61">
        <v>2000</v>
      </c>
      <c r="I1257" s="60" t="s">
        <v>1303</v>
      </c>
      <c r="J1257" s="60" t="s">
        <v>680</v>
      </c>
      <c r="K1257" s="60">
        <v>400</v>
      </c>
      <c r="L1257" s="62"/>
      <c r="M1257" s="60">
        <v>1</v>
      </c>
      <c r="N1257" s="60">
        <v>1</v>
      </c>
      <c r="O1257" s="63" t="s">
        <v>681</v>
      </c>
      <c r="P1257" s="63" t="s">
        <v>1038</v>
      </c>
      <c r="Q1257" s="62"/>
      <c r="R1257" s="62"/>
      <c r="S1257" s="62"/>
      <c r="T1257" s="62"/>
      <c r="U1257" s="62"/>
      <c r="V1257" s="62"/>
      <c r="W1257" s="62"/>
      <c r="X1257" s="63" t="s">
        <v>3918</v>
      </c>
      <c r="Y1257" s="62"/>
      <c r="Z1257" s="62"/>
      <c r="AA1257" s="62"/>
      <c r="AB1257" s="63" t="s">
        <v>3919</v>
      </c>
    </row>
    <row r="1258" spans="1:28" ht="15" customHeight="1" x14ac:dyDescent="0.25">
      <c r="A1258" s="58">
        <v>1248</v>
      </c>
      <c r="B1258" s="66" t="s">
        <v>608</v>
      </c>
      <c r="C1258" s="67" t="s">
        <v>6248</v>
      </c>
      <c r="D1258" s="59" t="s">
        <v>6249</v>
      </c>
      <c r="E1258" s="66" t="s">
        <v>608</v>
      </c>
      <c r="F1258" s="60" t="s">
        <v>6250</v>
      </c>
      <c r="G1258" s="62"/>
      <c r="H1258" s="61">
        <v>2003</v>
      </c>
      <c r="I1258" s="60" t="s">
        <v>1565</v>
      </c>
      <c r="J1258" s="60" t="s">
        <v>1260</v>
      </c>
      <c r="K1258" s="60">
        <v>75</v>
      </c>
      <c r="L1258" s="62"/>
      <c r="M1258" s="60">
        <v>1</v>
      </c>
      <c r="N1258" s="60">
        <v>1</v>
      </c>
      <c r="O1258" s="63" t="s">
        <v>681</v>
      </c>
      <c r="P1258" s="63" t="s">
        <v>700</v>
      </c>
      <c r="Q1258" s="62"/>
      <c r="R1258" s="62"/>
      <c r="S1258" s="62"/>
      <c r="T1258" s="62"/>
      <c r="U1258" s="62"/>
      <c r="V1258" s="62"/>
      <c r="W1258" s="62"/>
      <c r="X1258" s="63" t="s">
        <v>2074</v>
      </c>
      <c r="Y1258" s="63" t="s">
        <v>2075</v>
      </c>
      <c r="Z1258" s="62"/>
      <c r="AA1258" s="62"/>
      <c r="AB1258" s="60"/>
    </row>
    <row r="1259" spans="1:28" ht="15" customHeight="1" x14ac:dyDescent="0.25">
      <c r="A1259" s="58">
        <v>1249</v>
      </c>
      <c r="B1259" s="66" t="s">
        <v>609</v>
      </c>
      <c r="C1259" s="67" t="s">
        <v>6251</v>
      </c>
      <c r="D1259" s="59" t="s">
        <v>6252</v>
      </c>
      <c r="E1259" s="66" t="s">
        <v>609</v>
      </c>
      <c r="F1259" s="60" t="s">
        <v>6253</v>
      </c>
      <c r="G1259" s="62"/>
      <c r="H1259" s="61">
        <v>2003</v>
      </c>
      <c r="I1259" s="60" t="s">
        <v>1565</v>
      </c>
      <c r="J1259" s="60" t="s">
        <v>1260</v>
      </c>
      <c r="K1259" s="60">
        <v>75</v>
      </c>
      <c r="L1259" s="62"/>
      <c r="M1259" s="60">
        <v>1</v>
      </c>
      <c r="N1259" s="60">
        <v>1</v>
      </c>
      <c r="O1259" s="63" t="s">
        <v>681</v>
      </c>
      <c r="P1259" s="63" t="s">
        <v>700</v>
      </c>
      <c r="Q1259" s="62"/>
      <c r="R1259" s="62"/>
      <c r="S1259" s="62"/>
      <c r="T1259" s="62"/>
      <c r="U1259" s="62"/>
      <c r="V1259" s="62"/>
      <c r="W1259" s="62"/>
      <c r="X1259" s="63" t="s">
        <v>2074</v>
      </c>
      <c r="Y1259" s="63" t="s">
        <v>2075</v>
      </c>
      <c r="Z1259" s="62"/>
      <c r="AA1259" s="62"/>
      <c r="AB1259" s="60"/>
    </row>
    <row r="1260" spans="1:28" ht="15" customHeight="1" x14ac:dyDescent="0.25">
      <c r="A1260" s="58">
        <v>1250</v>
      </c>
      <c r="B1260" s="66" t="s">
        <v>6254</v>
      </c>
      <c r="C1260" s="67" t="s">
        <v>6255</v>
      </c>
      <c r="D1260" s="59" t="s">
        <v>6256</v>
      </c>
      <c r="E1260" s="66" t="s">
        <v>6254</v>
      </c>
      <c r="F1260" s="60" t="s">
        <v>6257</v>
      </c>
      <c r="G1260" s="62"/>
      <c r="H1260" s="61">
        <v>2002</v>
      </c>
      <c r="I1260" s="60" t="s">
        <v>1565</v>
      </c>
      <c r="J1260" s="60" t="s">
        <v>1260</v>
      </c>
      <c r="K1260" s="60">
        <v>250</v>
      </c>
      <c r="L1260" s="62"/>
      <c r="M1260" s="60">
        <v>1</v>
      </c>
      <c r="N1260" s="60">
        <v>1</v>
      </c>
      <c r="O1260" s="63" t="s">
        <v>681</v>
      </c>
      <c r="P1260" s="63" t="s">
        <v>1029</v>
      </c>
      <c r="Q1260" s="63" t="s">
        <v>6258</v>
      </c>
      <c r="R1260" s="62"/>
      <c r="S1260" s="62"/>
      <c r="T1260" s="62"/>
      <c r="U1260" s="62"/>
      <c r="V1260" s="62"/>
      <c r="W1260" s="62"/>
      <c r="X1260" s="63" t="s">
        <v>1029</v>
      </c>
      <c r="Y1260" s="62"/>
      <c r="Z1260" s="62"/>
      <c r="AA1260" s="62"/>
      <c r="AB1260" s="60"/>
    </row>
    <row r="1261" spans="1:28" ht="15" customHeight="1" x14ac:dyDescent="0.25">
      <c r="A1261" s="58">
        <v>1251</v>
      </c>
      <c r="B1261" s="66" t="s">
        <v>6259</v>
      </c>
      <c r="C1261" s="67" t="s">
        <v>6260</v>
      </c>
      <c r="D1261" s="59" t="s">
        <v>6261</v>
      </c>
      <c r="E1261" s="66" t="s">
        <v>6259</v>
      </c>
      <c r="F1261" s="60" t="s">
        <v>6262</v>
      </c>
      <c r="G1261" s="62"/>
      <c r="H1261" s="61">
        <v>2017</v>
      </c>
      <c r="I1261" s="62"/>
      <c r="J1261" s="60" t="s">
        <v>1260</v>
      </c>
      <c r="K1261" s="60">
        <v>1000</v>
      </c>
      <c r="L1261" s="62"/>
      <c r="M1261" s="60">
        <v>1</v>
      </c>
      <c r="N1261" s="60">
        <v>1</v>
      </c>
      <c r="O1261" s="63" t="s">
        <v>681</v>
      </c>
      <c r="P1261" s="63" t="s">
        <v>6263</v>
      </c>
      <c r="Q1261" s="63" t="s">
        <v>6264</v>
      </c>
      <c r="R1261" s="62"/>
      <c r="S1261" s="62"/>
      <c r="T1261" s="62"/>
      <c r="U1261" s="62"/>
      <c r="V1261" s="62"/>
      <c r="W1261" s="62"/>
      <c r="X1261" s="63" t="s">
        <v>6263</v>
      </c>
      <c r="Y1261" s="62"/>
      <c r="Z1261" s="62"/>
      <c r="AA1261" s="62"/>
      <c r="AB1261" s="60"/>
    </row>
    <row r="1262" spans="1:28" ht="15" customHeight="1" x14ac:dyDescent="0.25">
      <c r="A1262" s="58">
        <v>1252</v>
      </c>
      <c r="B1262" s="66" t="s">
        <v>593</v>
      </c>
      <c r="C1262" s="67" t="s">
        <v>6265</v>
      </c>
      <c r="D1262" s="59" t="s">
        <v>6266</v>
      </c>
      <c r="E1262" s="66" t="s">
        <v>593</v>
      </c>
      <c r="F1262" s="60" t="s">
        <v>6267</v>
      </c>
      <c r="G1262" s="62"/>
      <c r="H1262" s="61">
        <v>2001</v>
      </c>
      <c r="I1262" s="60" t="s">
        <v>689</v>
      </c>
      <c r="J1262" s="60" t="s">
        <v>1283</v>
      </c>
      <c r="K1262" s="60">
        <v>100</v>
      </c>
      <c r="L1262" s="62"/>
      <c r="M1262" s="60">
        <v>1</v>
      </c>
      <c r="N1262" s="60">
        <v>1</v>
      </c>
      <c r="O1262" s="63" t="s">
        <v>681</v>
      </c>
      <c r="P1262" s="63" t="s">
        <v>912</v>
      </c>
      <c r="Q1262" s="62"/>
      <c r="R1262" s="62"/>
      <c r="S1262" s="62"/>
      <c r="T1262" s="62"/>
      <c r="U1262" s="62"/>
      <c r="V1262" s="62"/>
      <c r="W1262" s="62"/>
      <c r="X1262" s="63" t="s">
        <v>2121</v>
      </c>
      <c r="Y1262" s="63" t="s">
        <v>2122</v>
      </c>
      <c r="Z1262" s="62"/>
      <c r="AA1262" s="62"/>
      <c r="AB1262" s="60"/>
    </row>
    <row r="1263" spans="1:28" ht="15" customHeight="1" x14ac:dyDescent="0.25">
      <c r="A1263" s="58">
        <v>1253</v>
      </c>
      <c r="B1263" s="66" t="s">
        <v>6268</v>
      </c>
      <c r="C1263" s="67" t="s">
        <v>6269</v>
      </c>
      <c r="D1263" s="59" t="s">
        <v>6270</v>
      </c>
      <c r="E1263" s="66" t="s">
        <v>6268</v>
      </c>
      <c r="F1263" s="60" t="s">
        <v>6271</v>
      </c>
      <c r="G1263" s="62"/>
      <c r="H1263" s="61">
        <v>1999</v>
      </c>
      <c r="I1263" s="60" t="s">
        <v>689</v>
      </c>
      <c r="J1263" s="60" t="s">
        <v>1283</v>
      </c>
      <c r="K1263" s="60" t="s">
        <v>2133</v>
      </c>
      <c r="L1263" s="62"/>
      <c r="M1263" s="60">
        <v>1</v>
      </c>
      <c r="N1263" s="60">
        <v>1</v>
      </c>
      <c r="O1263" s="63" t="s">
        <v>681</v>
      </c>
      <c r="P1263" s="63" t="s">
        <v>1038</v>
      </c>
      <c r="Q1263" s="62"/>
      <c r="R1263" s="62"/>
      <c r="S1263" s="62"/>
      <c r="T1263" s="62"/>
      <c r="U1263" s="62"/>
      <c r="V1263" s="62"/>
      <c r="W1263" s="62"/>
      <c r="X1263" s="63" t="s">
        <v>1038</v>
      </c>
      <c r="Y1263" s="62"/>
      <c r="Z1263" s="62"/>
      <c r="AA1263" s="62"/>
      <c r="AB1263" s="60"/>
    </row>
    <row r="1264" spans="1:28" ht="15" customHeight="1" x14ac:dyDescent="0.25">
      <c r="A1264" s="58">
        <v>1254</v>
      </c>
      <c r="B1264" s="66" t="s">
        <v>6272</v>
      </c>
      <c r="C1264" s="67" t="s">
        <v>6273</v>
      </c>
      <c r="D1264" s="59" t="s">
        <v>6274</v>
      </c>
      <c r="E1264" s="66" t="s">
        <v>6272</v>
      </c>
      <c r="F1264" s="60" t="s">
        <v>6275</v>
      </c>
      <c r="G1264" s="62"/>
      <c r="H1264" s="61">
        <v>2000</v>
      </c>
      <c r="I1264" s="60" t="s">
        <v>1445</v>
      </c>
      <c r="J1264" s="60" t="s">
        <v>1102</v>
      </c>
      <c r="K1264" s="60">
        <v>250</v>
      </c>
      <c r="L1264" s="62"/>
      <c r="M1264" s="60">
        <v>1</v>
      </c>
      <c r="N1264" s="60">
        <v>1</v>
      </c>
      <c r="O1264" s="63" t="s">
        <v>681</v>
      </c>
      <c r="P1264" s="63" t="s">
        <v>980</v>
      </c>
      <c r="Q1264" s="62"/>
      <c r="R1264" s="62"/>
      <c r="S1264" s="62"/>
      <c r="T1264" s="62"/>
      <c r="U1264" s="62"/>
      <c r="V1264" s="62"/>
      <c r="W1264" s="62"/>
      <c r="X1264" s="63" t="s">
        <v>2149</v>
      </c>
      <c r="Y1264" s="62"/>
      <c r="Z1264" s="62"/>
      <c r="AA1264" s="62"/>
      <c r="AB1264" s="63" t="s">
        <v>2150</v>
      </c>
    </row>
    <row r="1265" spans="1:28" ht="15" customHeight="1" x14ac:dyDescent="0.25">
      <c r="A1265" s="58">
        <v>1255</v>
      </c>
      <c r="B1265" s="66" t="s">
        <v>576</v>
      </c>
      <c r="C1265" s="67" t="s">
        <v>6276</v>
      </c>
      <c r="D1265" s="59" t="s">
        <v>6277</v>
      </c>
      <c r="E1265" s="66" t="s">
        <v>576</v>
      </c>
      <c r="F1265" s="60" t="s">
        <v>6278</v>
      </c>
      <c r="G1265" s="62"/>
      <c r="H1265" s="61">
        <v>2003</v>
      </c>
      <c r="I1265" s="62"/>
      <c r="J1265" s="60" t="s">
        <v>683</v>
      </c>
      <c r="K1265" s="60">
        <v>1250</v>
      </c>
      <c r="L1265" s="62"/>
      <c r="M1265" s="60">
        <v>1</v>
      </c>
      <c r="N1265" s="60">
        <v>1</v>
      </c>
      <c r="O1265" s="63" t="s">
        <v>681</v>
      </c>
      <c r="P1265" s="63" t="s">
        <v>1097</v>
      </c>
      <c r="Q1265" s="62"/>
      <c r="R1265" s="62"/>
      <c r="S1265" s="62"/>
      <c r="T1265" s="62"/>
      <c r="U1265" s="62"/>
      <c r="V1265" s="62"/>
      <c r="W1265" s="62"/>
      <c r="X1265" s="63" t="s">
        <v>6279</v>
      </c>
      <c r="Y1265" s="63" t="s">
        <v>6280</v>
      </c>
      <c r="Z1265" s="62"/>
      <c r="AA1265" s="62"/>
      <c r="AB1265" s="60"/>
    </row>
    <row r="1266" spans="1:28" ht="15" customHeight="1" x14ac:dyDescent="0.25">
      <c r="A1266" s="58">
        <v>1256</v>
      </c>
      <c r="B1266" s="66" t="s">
        <v>6281</v>
      </c>
      <c r="C1266" s="67" t="s">
        <v>6282</v>
      </c>
      <c r="D1266" s="59" t="s">
        <v>6283</v>
      </c>
      <c r="E1266" s="66" t="s">
        <v>6281</v>
      </c>
      <c r="F1266" s="60" t="s">
        <v>6284</v>
      </c>
      <c r="G1266" s="62"/>
      <c r="H1266" s="61">
        <v>2004</v>
      </c>
      <c r="I1266" s="60" t="s">
        <v>1296</v>
      </c>
      <c r="J1266" s="60" t="s">
        <v>1102</v>
      </c>
      <c r="K1266" s="60">
        <v>400</v>
      </c>
      <c r="L1266" s="62"/>
      <c r="M1266" s="60">
        <v>1</v>
      </c>
      <c r="N1266" s="60">
        <v>1</v>
      </c>
      <c r="O1266" s="63" t="s">
        <v>681</v>
      </c>
      <c r="P1266" s="63" t="s">
        <v>1038</v>
      </c>
      <c r="Q1266" s="62"/>
      <c r="R1266" s="62"/>
      <c r="S1266" s="62"/>
      <c r="T1266" s="62"/>
      <c r="U1266" s="62"/>
      <c r="V1266" s="62"/>
      <c r="W1266" s="62"/>
      <c r="X1266" s="63" t="s">
        <v>1038</v>
      </c>
      <c r="Y1266" s="62"/>
      <c r="Z1266" s="62"/>
      <c r="AA1266" s="62"/>
      <c r="AB1266" s="60"/>
    </row>
    <row r="1267" spans="1:28" ht="15" customHeight="1" x14ac:dyDescent="0.25">
      <c r="A1267" s="58">
        <v>1257</v>
      </c>
      <c r="B1267" s="66" t="s">
        <v>6285</v>
      </c>
      <c r="C1267" s="67" t="s">
        <v>6286</v>
      </c>
      <c r="D1267" s="59" t="s">
        <v>6287</v>
      </c>
      <c r="E1267" s="66" t="s">
        <v>6285</v>
      </c>
      <c r="F1267" s="60" t="s">
        <v>6288</v>
      </c>
      <c r="G1267" s="62"/>
      <c r="H1267" s="61">
        <v>2018</v>
      </c>
      <c r="I1267" s="62"/>
      <c r="J1267" s="62"/>
      <c r="K1267" s="60">
        <v>400</v>
      </c>
      <c r="L1267" s="62"/>
      <c r="M1267" s="60">
        <v>1</v>
      </c>
      <c r="N1267" s="60">
        <v>1</v>
      </c>
      <c r="O1267" s="63" t="s">
        <v>681</v>
      </c>
      <c r="P1267" s="63" t="s">
        <v>6289</v>
      </c>
      <c r="Q1267" s="63" t="s">
        <v>6290</v>
      </c>
      <c r="R1267" s="62"/>
      <c r="S1267" s="62"/>
      <c r="T1267" s="62"/>
      <c r="U1267" s="62"/>
      <c r="V1267" s="62"/>
      <c r="W1267" s="62"/>
      <c r="X1267" s="63" t="s">
        <v>6289</v>
      </c>
      <c r="Y1267" s="62"/>
      <c r="Z1267" s="62"/>
      <c r="AA1267" s="62"/>
      <c r="AB1267" s="60"/>
    </row>
    <row r="1268" spans="1:28" ht="15" customHeight="1" x14ac:dyDescent="0.25">
      <c r="A1268" s="58">
        <v>1258</v>
      </c>
      <c r="B1268" s="66" t="s">
        <v>635</v>
      </c>
      <c r="C1268" s="67" t="s">
        <v>6291</v>
      </c>
      <c r="D1268" s="59" t="s">
        <v>6292</v>
      </c>
      <c r="E1268" s="66" t="s">
        <v>635</v>
      </c>
      <c r="F1268" s="60" t="s">
        <v>6293</v>
      </c>
      <c r="G1268" s="62"/>
      <c r="H1268" s="61">
        <v>2000</v>
      </c>
      <c r="I1268" s="60" t="s">
        <v>689</v>
      </c>
      <c r="J1268" s="60" t="s">
        <v>1260</v>
      </c>
      <c r="K1268" s="60">
        <v>320</v>
      </c>
      <c r="L1268" s="62"/>
      <c r="M1268" s="60">
        <v>1</v>
      </c>
      <c r="N1268" s="60">
        <v>1</v>
      </c>
      <c r="O1268" s="63" t="s">
        <v>681</v>
      </c>
      <c r="P1268" s="63" t="s">
        <v>970</v>
      </c>
      <c r="Q1268" s="62"/>
      <c r="R1268" s="62"/>
      <c r="S1268" s="62"/>
      <c r="T1268" s="62"/>
      <c r="U1268" s="62"/>
      <c r="V1268" s="62"/>
      <c r="W1268" s="62"/>
      <c r="X1268" s="63" t="s">
        <v>970</v>
      </c>
      <c r="Y1268" s="62"/>
      <c r="Z1268" s="62"/>
      <c r="AA1268" s="62"/>
      <c r="AB1268" s="60"/>
    </row>
    <row r="1269" spans="1:28" ht="15" customHeight="1" x14ac:dyDescent="0.25">
      <c r="A1269" s="58">
        <v>1259</v>
      </c>
      <c r="B1269" s="66" t="s">
        <v>6294</v>
      </c>
      <c r="C1269" s="67" t="s">
        <v>6295</v>
      </c>
      <c r="D1269" s="59" t="s">
        <v>6296</v>
      </c>
      <c r="E1269" s="66" t="s">
        <v>6294</v>
      </c>
      <c r="F1269" s="60" t="s">
        <v>6297</v>
      </c>
      <c r="G1269" s="62"/>
      <c r="H1269" s="61">
        <v>2009</v>
      </c>
      <c r="I1269" s="60" t="s">
        <v>689</v>
      </c>
      <c r="J1269" s="60" t="s">
        <v>1283</v>
      </c>
      <c r="K1269" s="60" t="s">
        <v>2133</v>
      </c>
      <c r="L1269" s="62"/>
      <c r="M1269" s="60">
        <v>1</v>
      </c>
      <c r="N1269" s="60">
        <v>1</v>
      </c>
      <c r="O1269" s="63" t="s">
        <v>681</v>
      </c>
      <c r="P1269" s="63" t="s">
        <v>4098</v>
      </c>
      <c r="Q1269" s="62"/>
      <c r="R1269" s="62"/>
      <c r="S1269" s="62"/>
      <c r="T1269" s="62"/>
      <c r="U1269" s="62"/>
      <c r="V1269" s="62"/>
      <c r="W1269" s="62"/>
      <c r="X1269" s="63" t="s">
        <v>4098</v>
      </c>
      <c r="Y1269" s="62"/>
      <c r="Z1269" s="62"/>
      <c r="AA1269" s="62"/>
      <c r="AB1269" s="60"/>
    </row>
    <row r="1270" spans="1:28" ht="15" customHeight="1" x14ac:dyDescent="0.25">
      <c r="A1270" s="58">
        <v>1260</v>
      </c>
      <c r="B1270" s="66" t="s">
        <v>636</v>
      </c>
      <c r="C1270" s="67" t="s">
        <v>6298</v>
      </c>
      <c r="D1270" s="59" t="s">
        <v>6299</v>
      </c>
      <c r="E1270" s="66" t="s">
        <v>636</v>
      </c>
      <c r="F1270" s="60" t="s">
        <v>6300</v>
      </c>
      <c r="G1270" s="62"/>
      <c r="H1270" s="61">
        <v>1996</v>
      </c>
      <c r="I1270" s="60" t="s">
        <v>689</v>
      </c>
      <c r="J1270" s="60" t="s">
        <v>1283</v>
      </c>
      <c r="K1270" s="60" t="s">
        <v>6301</v>
      </c>
      <c r="L1270" s="62"/>
      <c r="M1270" s="60">
        <v>1</v>
      </c>
      <c r="N1270" s="60">
        <v>1</v>
      </c>
      <c r="O1270" s="63" t="s">
        <v>681</v>
      </c>
      <c r="P1270" s="63" t="s">
        <v>1038</v>
      </c>
      <c r="Q1270" s="62"/>
      <c r="R1270" s="62"/>
      <c r="S1270" s="62"/>
      <c r="T1270" s="62"/>
      <c r="U1270" s="62"/>
      <c r="V1270" s="62"/>
      <c r="W1270" s="62"/>
      <c r="X1270" s="63" t="s">
        <v>1929</v>
      </c>
      <c r="Y1270" s="63" t="s">
        <v>1873</v>
      </c>
      <c r="Z1270" s="62"/>
      <c r="AA1270" s="62"/>
      <c r="AB1270" s="60"/>
    </row>
    <row r="1271" spans="1:28" ht="15" customHeight="1" x14ac:dyDescent="0.25">
      <c r="A1271" s="58">
        <v>1261</v>
      </c>
      <c r="B1271" s="66" t="s">
        <v>6302</v>
      </c>
      <c r="C1271" s="67" t="s">
        <v>6303</v>
      </c>
      <c r="D1271" s="59" t="s">
        <v>6304</v>
      </c>
      <c r="E1271" s="66" t="s">
        <v>6302</v>
      </c>
      <c r="F1271" s="60" t="s">
        <v>6305</v>
      </c>
      <c r="G1271" s="62"/>
      <c r="H1271" s="61">
        <v>2014</v>
      </c>
      <c r="I1271" s="60" t="s">
        <v>689</v>
      </c>
      <c r="J1271" s="60" t="s">
        <v>1283</v>
      </c>
      <c r="K1271" s="60" t="s">
        <v>6306</v>
      </c>
      <c r="L1271" s="62"/>
      <c r="M1271" s="60">
        <v>1</v>
      </c>
      <c r="N1271" s="60">
        <v>1</v>
      </c>
      <c r="O1271" s="63" t="s">
        <v>681</v>
      </c>
      <c r="P1271" s="63" t="s">
        <v>6307</v>
      </c>
      <c r="Q1271" s="63" t="s">
        <v>6308</v>
      </c>
      <c r="R1271" s="62"/>
      <c r="S1271" s="62"/>
      <c r="T1271" s="62"/>
      <c r="U1271" s="62"/>
      <c r="V1271" s="62"/>
      <c r="W1271" s="62"/>
      <c r="X1271" s="63" t="s">
        <v>6307</v>
      </c>
      <c r="Y1271" s="62"/>
      <c r="Z1271" s="62"/>
      <c r="AA1271" s="62"/>
      <c r="AB1271" s="60"/>
    </row>
    <row r="1272" spans="1:28" ht="15" customHeight="1" x14ac:dyDescent="0.25">
      <c r="A1272" s="58">
        <v>1262</v>
      </c>
      <c r="B1272" s="66" t="s">
        <v>6309</v>
      </c>
      <c r="C1272" s="67" t="s">
        <v>6310</v>
      </c>
      <c r="D1272" s="59" t="s">
        <v>6311</v>
      </c>
      <c r="E1272" s="66" t="s">
        <v>6309</v>
      </c>
      <c r="F1272" s="60" t="s">
        <v>6312</v>
      </c>
      <c r="G1272" s="62"/>
      <c r="H1272" s="61">
        <v>2004</v>
      </c>
      <c r="I1272" s="60" t="s">
        <v>1296</v>
      </c>
      <c r="J1272" s="60" t="s">
        <v>684</v>
      </c>
      <c r="K1272" s="60">
        <v>100</v>
      </c>
      <c r="L1272" s="62"/>
      <c r="M1272" s="60">
        <v>1</v>
      </c>
      <c r="N1272" s="60">
        <v>1</v>
      </c>
      <c r="O1272" s="63" t="s">
        <v>681</v>
      </c>
      <c r="P1272" s="63" t="s">
        <v>912</v>
      </c>
      <c r="Q1272" s="62"/>
      <c r="R1272" s="62"/>
      <c r="S1272" s="62"/>
      <c r="T1272" s="62"/>
      <c r="U1272" s="62"/>
      <c r="V1272" s="62"/>
      <c r="W1272" s="62"/>
      <c r="X1272" s="63" t="s">
        <v>912</v>
      </c>
      <c r="Y1272" s="62"/>
      <c r="Z1272" s="62"/>
      <c r="AA1272" s="62"/>
      <c r="AB1272" s="60"/>
    </row>
    <row r="1273" spans="1:28" ht="15" customHeight="1" x14ac:dyDescent="0.25">
      <c r="A1273" s="58">
        <v>1263</v>
      </c>
      <c r="B1273" s="66" t="s">
        <v>6313</v>
      </c>
      <c r="C1273" s="67" t="s">
        <v>6314</v>
      </c>
      <c r="D1273" s="59" t="s">
        <v>6315</v>
      </c>
      <c r="E1273" s="66" t="s">
        <v>6313</v>
      </c>
      <c r="F1273" s="60" t="s">
        <v>6316</v>
      </c>
      <c r="G1273" s="62"/>
      <c r="H1273" s="61">
        <v>2006</v>
      </c>
      <c r="I1273" s="60" t="s">
        <v>689</v>
      </c>
      <c r="J1273" s="60" t="s">
        <v>1102</v>
      </c>
      <c r="K1273" s="60" t="s">
        <v>2111</v>
      </c>
      <c r="L1273" s="62"/>
      <c r="M1273" s="60">
        <v>1</v>
      </c>
      <c r="N1273" s="60">
        <v>1</v>
      </c>
      <c r="O1273" s="63" t="s">
        <v>681</v>
      </c>
      <c r="P1273" s="63" t="s">
        <v>700</v>
      </c>
      <c r="Q1273" s="62"/>
      <c r="R1273" s="62"/>
      <c r="S1273" s="62"/>
      <c r="T1273" s="62"/>
      <c r="U1273" s="62"/>
      <c r="V1273" s="62"/>
      <c r="W1273" s="62"/>
      <c r="X1273" s="63" t="s">
        <v>700</v>
      </c>
      <c r="Y1273" s="62"/>
      <c r="Z1273" s="62"/>
      <c r="AA1273" s="62"/>
      <c r="AB1273" s="60"/>
    </row>
    <row r="1274" spans="1:28" ht="15" customHeight="1" x14ac:dyDescent="0.25">
      <c r="A1274" s="58">
        <v>1264</v>
      </c>
      <c r="B1274" s="66" t="s">
        <v>6317</v>
      </c>
      <c r="C1274" s="67" t="s">
        <v>6318</v>
      </c>
      <c r="D1274" s="59" t="s">
        <v>6319</v>
      </c>
      <c r="E1274" s="66" t="s">
        <v>6317</v>
      </c>
      <c r="F1274" s="60" t="s">
        <v>6320</v>
      </c>
      <c r="G1274" s="62"/>
      <c r="H1274" s="61">
        <v>2006</v>
      </c>
      <c r="I1274" s="60" t="s">
        <v>689</v>
      </c>
      <c r="J1274" s="60" t="s">
        <v>699</v>
      </c>
      <c r="K1274" s="60">
        <v>400</v>
      </c>
      <c r="L1274" s="62"/>
      <c r="M1274" s="60">
        <v>1</v>
      </c>
      <c r="N1274" s="60">
        <v>1</v>
      </c>
      <c r="O1274" s="63" t="s">
        <v>681</v>
      </c>
      <c r="P1274" s="63" t="s">
        <v>1038</v>
      </c>
      <c r="Q1274" s="62"/>
      <c r="R1274" s="62"/>
      <c r="S1274" s="62"/>
      <c r="T1274" s="62"/>
      <c r="U1274" s="62"/>
      <c r="V1274" s="62"/>
      <c r="W1274" s="62"/>
      <c r="X1274" s="63" t="s">
        <v>1038</v>
      </c>
      <c r="Y1274" s="62"/>
      <c r="Z1274" s="62"/>
      <c r="AA1274" s="62"/>
      <c r="AB1274" s="60"/>
    </row>
    <row r="1275" spans="1:28" ht="15" customHeight="1" x14ac:dyDescent="0.25">
      <c r="A1275" s="58">
        <v>1265</v>
      </c>
      <c r="B1275" s="66" t="s">
        <v>6321</v>
      </c>
      <c r="C1275" s="67" t="s">
        <v>6322</v>
      </c>
      <c r="D1275" s="59" t="s">
        <v>6323</v>
      </c>
      <c r="E1275" s="66" t="s">
        <v>6321</v>
      </c>
      <c r="F1275" s="60" t="s">
        <v>6324</v>
      </c>
      <c r="G1275" s="62"/>
      <c r="H1275" s="61">
        <v>2000</v>
      </c>
      <c r="I1275" s="60" t="s">
        <v>1296</v>
      </c>
      <c r="J1275" s="60" t="s">
        <v>684</v>
      </c>
      <c r="K1275" s="60">
        <v>100</v>
      </c>
      <c r="L1275" s="62"/>
      <c r="M1275" s="60">
        <v>1</v>
      </c>
      <c r="N1275" s="60">
        <v>1</v>
      </c>
      <c r="O1275" s="63" t="s">
        <v>681</v>
      </c>
      <c r="P1275" s="63" t="s">
        <v>912</v>
      </c>
      <c r="Q1275" s="62"/>
      <c r="R1275" s="62"/>
      <c r="S1275" s="62"/>
      <c r="T1275" s="62"/>
      <c r="U1275" s="62"/>
      <c r="V1275" s="62"/>
      <c r="W1275" s="62"/>
      <c r="X1275" s="63" t="s">
        <v>6325</v>
      </c>
      <c r="Y1275" s="62"/>
      <c r="Z1275" s="62"/>
      <c r="AA1275" s="62"/>
      <c r="AB1275" s="63" t="s">
        <v>6326</v>
      </c>
    </row>
    <row r="1276" spans="1:28" ht="15" customHeight="1" x14ac:dyDescent="0.25">
      <c r="A1276" s="58">
        <v>1266</v>
      </c>
      <c r="B1276" s="66" t="s">
        <v>6327</v>
      </c>
      <c r="C1276" s="67" t="s">
        <v>6328</v>
      </c>
      <c r="D1276" s="59" t="s">
        <v>6329</v>
      </c>
      <c r="E1276" s="66" t="s">
        <v>6327</v>
      </c>
      <c r="F1276" s="60" t="s">
        <v>6330</v>
      </c>
      <c r="G1276" s="62"/>
      <c r="H1276" s="61">
        <v>2004</v>
      </c>
      <c r="I1276" s="60" t="s">
        <v>689</v>
      </c>
      <c r="J1276" s="60" t="s">
        <v>1283</v>
      </c>
      <c r="K1276" s="60" t="s">
        <v>2111</v>
      </c>
      <c r="L1276" s="62"/>
      <c r="M1276" s="60">
        <v>1</v>
      </c>
      <c r="N1276" s="60">
        <v>1</v>
      </c>
      <c r="O1276" s="63" t="s">
        <v>681</v>
      </c>
      <c r="P1276" s="63" t="s">
        <v>700</v>
      </c>
      <c r="Q1276" s="62"/>
      <c r="R1276" s="62"/>
      <c r="S1276" s="62"/>
      <c r="T1276" s="62"/>
      <c r="U1276" s="62"/>
      <c r="V1276" s="62"/>
      <c r="W1276" s="62"/>
      <c r="X1276" s="63" t="s">
        <v>700</v>
      </c>
      <c r="Y1276" s="62"/>
      <c r="Z1276" s="62"/>
      <c r="AA1276" s="62"/>
      <c r="AB1276" s="60"/>
    </row>
    <row r="1277" spans="1:28" ht="15" customHeight="1" x14ac:dyDescent="0.25">
      <c r="A1277" s="58">
        <v>1267</v>
      </c>
      <c r="B1277" s="66" t="s">
        <v>6331</v>
      </c>
      <c r="C1277" s="67" t="s">
        <v>6332</v>
      </c>
      <c r="D1277" s="59" t="s">
        <v>6333</v>
      </c>
      <c r="E1277" s="66" t="s">
        <v>6331</v>
      </c>
      <c r="F1277" s="60" t="s">
        <v>6334</v>
      </c>
      <c r="G1277" s="62"/>
      <c r="H1277" s="61">
        <v>2004</v>
      </c>
      <c r="I1277" s="60" t="s">
        <v>1296</v>
      </c>
      <c r="J1277" s="60" t="s">
        <v>684</v>
      </c>
      <c r="K1277" s="60">
        <v>100</v>
      </c>
      <c r="L1277" s="62"/>
      <c r="M1277" s="60">
        <v>1</v>
      </c>
      <c r="N1277" s="60">
        <v>1</v>
      </c>
      <c r="O1277" s="63" t="s">
        <v>681</v>
      </c>
      <c r="P1277" s="63" t="s">
        <v>912</v>
      </c>
      <c r="Q1277" s="62"/>
      <c r="R1277" s="62"/>
      <c r="S1277" s="62"/>
      <c r="T1277" s="62"/>
      <c r="U1277" s="62"/>
      <c r="V1277" s="62"/>
      <c r="W1277" s="62"/>
      <c r="X1277" s="63" t="s">
        <v>912</v>
      </c>
      <c r="Y1277" s="62"/>
      <c r="Z1277" s="62"/>
      <c r="AA1277" s="62"/>
      <c r="AB1277" s="60"/>
    </row>
    <row r="1278" spans="1:28" ht="15" customHeight="1" x14ac:dyDescent="0.25">
      <c r="A1278" s="58">
        <v>1268</v>
      </c>
      <c r="B1278" s="66" t="s">
        <v>6335</v>
      </c>
      <c r="C1278" s="67" t="s">
        <v>6336</v>
      </c>
      <c r="D1278" s="59" t="s">
        <v>6337</v>
      </c>
      <c r="E1278" s="66" t="s">
        <v>6335</v>
      </c>
      <c r="F1278" s="60" t="s">
        <v>6338</v>
      </c>
      <c r="G1278" s="62"/>
      <c r="H1278" s="61">
        <v>2002</v>
      </c>
      <c r="I1278" s="60" t="s">
        <v>689</v>
      </c>
      <c r="J1278" s="60" t="s">
        <v>1260</v>
      </c>
      <c r="K1278" s="60">
        <v>400</v>
      </c>
      <c r="L1278" s="62"/>
      <c r="M1278" s="60">
        <v>1</v>
      </c>
      <c r="N1278" s="60">
        <v>1</v>
      </c>
      <c r="O1278" s="63" t="s">
        <v>681</v>
      </c>
      <c r="P1278" s="63" t="s">
        <v>1038</v>
      </c>
      <c r="Q1278" s="62"/>
      <c r="R1278" s="62"/>
      <c r="S1278" s="62"/>
      <c r="T1278" s="62"/>
      <c r="U1278" s="62"/>
      <c r="V1278" s="62"/>
      <c r="W1278" s="62"/>
      <c r="X1278" s="63" t="s">
        <v>1038</v>
      </c>
      <c r="Y1278" s="62"/>
      <c r="Z1278" s="62"/>
      <c r="AA1278" s="62"/>
      <c r="AB1278" s="60"/>
    </row>
    <row r="1279" spans="1:28" ht="15" customHeight="1" x14ac:dyDescent="0.25">
      <c r="A1279" s="58">
        <v>1269</v>
      </c>
      <c r="B1279" s="66" t="s">
        <v>6339</v>
      </c>
      <c r="C1279" s="67" t="s">
        <v>6340</v>
      </c>
      <c r="D1279" s="59" t="s">
        <v>6341</v>
      </c>
      <c r="E1279" s="66" t="s">
        <v>6339</v>
      </c>
      <c r="F1279" s="60" t="s">
        <v>6342</v>
      </c>
      <c r="G1279" s="62"/>
      <c r="H1279" s="61">
        <v>2003</v>
      </c>
      <c r="I1279" s="60" t="s">
        <v>689</v>
      </c>
      <c r="J1279" s="60" t="s">
        <v>1260</v>
      </c>
      <c r="K1279" s="60">
        <v>400</v>
      </c>
      <c r="L1279" s="62"/>
      <c r="M1279" s="60">
        <v>1</v>
      </c>
      <c r="N1279" s="60">
        <v>1</v>
      </c>
      <c r="O1279" s="63" t="s">
        <v>681</v>
      </c>
      <c r="P1279" s="63" t="s">
        <v>1038</v>
      </c>
      <c r="Q1279" s="62"/>
      <c r="R1279" s="62"/>
      <c r="S1279" s="62"/>
      <c r="T1279" s="62"/>
      <c r="U1279" s="62"/>
      <c r="V1279" s="62"/>
      <c r="W1279" s="62"/>
      <c r="X1279" s="63" t="s">
        <v>1038</v>
      </c>
      <c r="Y1279" s="62"/>
      <c r="Z1279" s="62"/>
      <c r="AA1279" s="62"/>
      <c r="AB1279" s="60"/>
    </row>
    <row r="1280" spans="1:28" ht="15" customHeight="1" x14ac:dyDescent="0.25">
      <c r="A1280" s="58">
        <v>1270</v>
      </c>
      <c r="B1280" s="66" t="s">
        <v>6343</v>
      </c>
      <c r="C1280" s="67" t="s">
        <v>6344</v>
      </c>
      <c r="D1280" s="59" t="s">
        <v>6345</v>
      </c>
      <c r="E1280" s="66" t="s">
        <v>6343</v>
      </c>
      <c r="F1280" s="60" t="s">
        <v>6346</v>
      </c>
      <c r="G1280" s="62"/>
      <c r="H1280" s="61">
        <v>1997</v>
      </c>
      <c r="I1280" s="60" t="s">
        <v>689</v>
      </c>
      <c r="J1280" s="60" t="s">
        <v>687</v>
      </c>
      <c r="K1280" s="60">
        <v>25</v>
      </c>
      <c r="L1280" s="62"/>
      <c r="M1280" s="60">
        <v>1</v>
      </c>
      <c r="N1280" s="60">
        <v>1</v>
      </c>
      <c r="O1280" s="63" t="s">
        <v>681</v>
      </c>
      <c r="P1280" s="63" t="s">
        <v>2585</v>
      </c>
      <c r="Q1280" s="62"/>
      <c r="R1280" s="62"/>
      <c r="S1280" s="62"/>
      <c r="T1280" s="62"/>
      <c r="U1280" s="62"/>
      <c r="V1280" s="62"/>
      <c r="W1280" s="62"/>
      <c r="X1280" s="63" t="s">
        <v>2585</v>
      </c>
      <c r="Y1280" s="62"/>
      <c r="Z1280" s="62"/>
      <c r="AA1280" s="62"/>
      <c r="AB1280" s="60"/>
    </row>
    <row r="1281" spans="1:28" ht="15" customHeight="1" x14ac:dyDescent="0.25">
      <c r="A1281" s="58">
        <v>1271</v>
      </c>
      <c r="B1281" s="66" t="s">
        <v>6347</v>
      </c>
      <c r="C1281" s="67" t="s">
        <v>6348</v>
      </c>
      <c r="D1281" s="59" t="s">
        <v>6349</v>
      </c>
      <c r="E1281" s="66" t="s">
        <v>6347</v>
      </c>
      <c r="F1281" s="60" t="s">
        <v>6350</v>
      </c>
      <c r="G1281" s="62"/>
      <c r="H1281" s="61">
        <v>1999</v>
      </c>
      <c r="I1281" s="60" t="s">
        <v>689</v>
      </c>
      <c r="J1281" s="60" t="s">
        <v>680</v>
      </c>
      <c r="K1281" s="60">
        <v>50</v>
      </c>
      <c r="L1281" s="62"/>
      <c r="M1281" s="60">
        <v>1</v>
      </c>
      <c r="N1281" s="60">
        <v>1</v>
      </c>
      <c r="O1281" s="63" t="s">
        <v>681</v>
      </c>
      <c r="P1281" s="63" t="s">
        <v>864</v>
      </c>
      <c r="Q1281" s="62"/>
      <c r="R1281" s="62"/>
      <c r="S1281" s="62"/>
      <c r="T1281" s="62"/>
      <c r="U1281" s="62"/>
      <c r="V1281" s="62"/>
      <c r="W1281" s="62"/>
      <c r="X1281" s="63" t="s">
        <v>864</v>
      </c>
      <c r="Y1281" s="62"/>
      <c r="Z1281" s="62"/>
      <c r="AA1281" s="62"/>
      <c r="AB1281" s="60"/>
    </row>
    <row r="1282" spans="1:28" ht="15" customHeight="1" x14ac:dyDescent="0.25">
      <c r="A1282" s="58">
        <v>1272</v>
      </c>
      <c r="B1282" s="66" t="s">
        <v>6351</v>
      </c>
      <c r="C1282" s="67" t="s">
        <v>6352</v>
      </c>
      <c r="D1282" s="59" t="s">
        <v>6353</v>
      </c>
      <c r="E1282" s="66" t="s">
        <v>6351</v>
      </c>
      <c r="F1282" s="60" t="s">
        <v>6354</v>
      </c>
      <c r="G1282" s="62"/>
      <c r="H1282" s="61">
        <v>2014</v>
      </c>
      <c r="I1282" s="60" t="s">
        <v>689</v>
      </c>
      <c r="J1282" s="60" t="s">
        <v>1710</v>
      </c>
      <c r="K1282" s="60">
        <v>50</v>
      </c>
      <c r="L1282" s="62"/>
      <c r="M1282" s="60">
        <v>1</v>
      </c>
      <c r="N1282" s="60">
        <v>1</v>
      </c>
      <c r="O1282" s="63" t="s">
        <v>681</v>
      </c>
      <c r="P1282" s="63" t="s">
        <v>1317</v>
      </c>
      <c r="Q1282" s="63" t="s">
        <v>4510</v>
      </c>
      <c r="R1282" s="62"/>
      <c r="S1282" s="62"/>
      <c r="T1282" s="62"/>
      <c r="U1282" s="62"/>
      <c r="V1282" s="62"/>
      <c r="W1282" s="62"/>
      <c r="X1282" s="62"/>
      <c r="Y1282" s="62"/>
      <c r="Z1282" s="62"/>
      <c r="AA1282" s="62"/>
      <c r="AB1282" s="63" t="s">
        <v>4511</v>
      </c>
    </row>
    <row r="1283" spans="1:28" ht="15" customHeight="1" x14ac:dyDescent="0.25">
      <c r="A1283" s="58">
        <v>1273</v>
      </c>
      <c r="B1283" s="66" t="s">
        <v>6355</v>
      </c>
      <c r="C1283" s="67" t="s">
        <v>6356</v>
      </c>
      <c r="D1283" s="59" t="s">
        <v>6357</v>
      </c>
      <c r="E1283" s="66" t="s">
        <v>6355</v>
      </c>
      <c r="F1283" s="60" t="s">
        <v>6358</v>
      </c>
      <c r="G1283" s="62"/>
      <c r="H1283" s="61">
        <v>1999</v>
      </c>
      <c r="I1283" s="62"/>
      <c r="J1283" s="60" t="s">
        <v>680</v>
      </c>
      <c r="K1283" s="60">
        <v>100</v>
      </c>
      <c r="L1283" s="62"/>
      <c r="M1283" s="60">
        <v>1</v>
      </c>
      <c r="N1283" s="60">
        <v>1</v>
      </c>
      <c r="O1283" s="63" t="s">
        <v>681</v>
      </c>
      <c r="P1283" s="63" t="s">
        <v>912</v>
      </c>
      <c r="Q1283" s="62"/>
      <c r="R1283" s="62"/>
      <c r="S1283" s="62"/>
      <c r="T1283" s="62"/>
      <c r="U1283" s="62"/>
      <c r="V1283" s="62"/>
      <c r="W1283" s="62"/>
      <c r="X1283" s="63" t="s">
        <v>912</v>
      </c>
      <c r="Y1283" s="62"/>
      <c r="Z1283" s="62"/>
      <c r="AA1283" s="62"/>
      <c r="AB1283" s="60"/>
    </row>
    <row r="1284" spans="1:28" ht="15" customHeight="1" x14ac:dyDescent="0.25">
      <c r="A1284" s="58">
        <v>1274</v>
      </c>
      <c r="B1284" s="66" t="s">
        <v>6359</v>
      </c>
      <c r="C1284" s="67" t="s">
        <v>6360</v>
      </c>
      <c r="D1284" s="59" t="s">
        <v>6361</v>
      </c>
      <c r="E1284" s="66" t="s">
        <v>6359</v>
      </c>
      <c r="F1284" s="60" t="s">
        <v>6362</v>
      </c>
      <c r="G1284" s="62"/>
      <c r="H1284" s="61">
        <v>2004</v>
      </c>
      <c r="I1284" s="60" t="s">
        <v>689</v>
      </c>
      <c r="J1284" s="60" t="s">
        <v>687</v>
      </c>
      <c r="K1284" s="60">
        <v>50</v>
      </c>
      <c r="L1284" s="62"/>
      <c r="M1284" s="60">
        <v>1</v>
      </c>
      <c r="N1284" s="60">
        <v>1</v>
      </c>
      <c r="O1284" s="63" t="s">
        <v>681</v>
      </c>
      <c r="P1284" s="63" t="s">
        <v>864</v>
      </c>
      <c r="Q1284" s="62"/>
      <c r="R1284" s="62"/>
      <c r="S1284" s="62"/>
      <c r="T1284" s="62"/>
      <c r="U1284" s="62"/>
      <c r="V1284" s="62"/>
      <c r="W1284" s="62"/>
      <c r="X1284" s="63" t="s">
        <v>864</v>
      </c>
      <c r="Y1284" s="62"/>
      <c r="Z1284" s="62"/>
      <c r="AA1284" s="62"/>
      <c r="AB1284" s="60"/>
    </row>
    <row r="1285" spans="1:28" ht="15" customHeight="1" x14ac:dyDescent="0.25">
      <c r="A1285" s="58">
        <v>1275</v>
      </c>
      <c r="B1285" s="66" t="s">
        <v>6363</v>
      </c>
      <c r="C1285" s="67" t="s">
        <v>6364</v>
      </c>
      <c r="D1285" s="59" t="s">
        <v>6365</v>
      </c>
      <c r="E1285" s="66" t="s">
        <v>6363</v>
      </c>
      <c r="F1285" s="60" t="s">
        <v>6366</v>
      </c>
      <c r="G1285" s="62"/>
      <c r="H1285" s="61">
        <v>1997</v>
      </c>
      <c r="I1285" s="60" t="s">
        <v>689</v>
      </c>
      <c r="J1285" s="60" t="s">
        <v>680</v>
      </c>
      <c r="K1285" s="60">
        <v>50</v>
      </c>
      <c r="L1285" s="62"/>
      <c r="M1285" s="60">
        <v>1</v>
      </c>
      <c r="N1285" s="60">
        <v>1</v>
      </c>
      <c r="O1285" s="63" t="s">
        <v>681</v>
      </c>
      <c r="P1285" s="63" t="s">
        <v>788</v>
      </c>
      <c r="Q1285" s="62"/>
      <c r="R1285" s="62"/>
      <c r="S1285" s="62"/>
      <c r="T1285" s="62"/>
      <c r="U1285" s="62"/>
      <c r="V1285" s="62"/>
      <c r="W1285" s="62"/>
      <c r="X1285" s="63" t="s">
        <v>788</v>
      </c>
      <c r="Y1285" s="62"/>
      <c r="Z1285" s="62"/>
      <c r="AA1285" s="62"/>
      <c r="AB1285" s="60"/>
    </row>
    <row r="1286" spans="1:28" ht="15" customHeight="1" x14ac:dyDescent="0.25">
      <c r="A1286" s="58">
        <v>1276</v>
      </c>
      <c r="B1286" s="66" t="s">
        <v>6367</v>
      </c>
      <c r="C1286" s="67" t="s">
        <v>6368</v>
      </c>
      <c r="D1286" s="59" t="s">
        <v>6369</v>
      </c>
      <c r="E1286" s="66" t="s">
        <v>6367</v>
      </c>
      <c r="F1286" s="60" t="s">
        <v>6370</v>
      </c>
      <c r="G1286" s="62"/>
      <c r="H1286" s="61">
        <v>2018</v>
      </c>
      <c r="I1286" s="62"/>
      <c r="J1286" s="62"/>
      <c r="K1286" s="60">
        <v>560</v>
      </c>
      <c r="L1286" s="62"/>
      <c r="M1286" s="60">
        <v>1</v>
      </c>
      <c r="N1286" s="60">
        <v>1</v>
      </c>
      <c r="O1286" s="63" t="s">
        <v>681</v>
      </c>
      <c r="P1286" s="63" t="s">
        <v>2761</v>
      </c>
      <c r="Q1286" s="63" t="s">
        <v>6371</v>
      </c>
      <c r="R1286" s="62"/>
      <c r="S1286" s="62"/>
      <c r="T1286" s="62"/>
      <c r="U1286" s="62"/>
      <c r="V1286" s="62"/>
      <c r="W1286" s="62"/>
      <c r="X1286" s="63" t="s">
        <v>2761</v>
      </c>
      <c r="Y1286" s="62"/>
      <c r="Z1286" s="62"/>
      <c r="AA1286" s="62"/>
      <c r="AB1286" s="60"/>
    </row>
    <row r="1287" spans="1:28" ht="15" customHeight="1" x14ac:dyDescent="0.25">
      <c r="A1287" s="58">
        <v>1277</v>
      </c>
      <c r="B1287" s="66" t="s">
        <v>6372</v>
      </c>
      <c r="C1287" s="67" t="s">
        <v>6373</v>
      </c>
      <c r="D1287" s="59" t="s">
        <v>6374</v>
      </c>
      <c r="E1287" s="66" t="s">
        <v>6372</v>
      </c>
      <c r="F1287" s="60" t="s">
        <v>6375</v>
      </c>
      <c r="G1287" s="62"/>
      <c r="H1287" s="61">
        <v>2003</v>
      </c>
      <c r="I1287" s="60" t="s">
        <v>1565</v>
      </c>
      <c r="J1287" s="60" t="s">
        <v>1260</v>
      </c>
      <c r="K1287" s="60">
        <v>400</v>
      </c>
      <c r="L1287" s="62"/>
      <c r="M1287" s="60">
        <v>1</v>
      </c>
      <c r="N1287" s="60">
        <v>1</v>
      </c>
      <c r="O1287" s="63" t="s">
        <v>681</v>
      </c>
      <c r="P1287" s="63" t="s">
        <v>1038</v>
      </c>
      <c r="Q1287" s="62"/>
      <c r="R1287" s="62"/>
      <c r="S1287" s="62"/>
      <c r="T1287" s="62"/>
      <c r="U1287" s="62"/>
      <c r="V1287" s="62"/>
      <c r="W1287" s="62"/>
      <c r="X1287" s="63" t="s">
        <v>1038</v>
      </c>
      <c r="Y1287" s="62"/>
      <c r="Z1287" s="62"/>
      <c r="AA1287" s="62"/>
      <c r="AB1287" s="60"/>
    </row>
    <row r="1288" spans="1:28" ht="15" customHeight="1" x14ac:dyDescent="0.25">
      <c r="A1288" s="58">
        <v>1278</v>
      </c>
      <c r="B1288" s="66" t="s">
        <v>6376</v>
      </c>
      <c r="C1288" s="67" t="s">
        <v>6377</v>
      </c>
      <c r="D1288" s="59" t="s">
        <v>6378</v>
      </c>
      <c r="E1288" s="66" t="s">
        <v>6376</v>
      </c>
      <c r="F1288" s="60" t="s">
        <v>6379</v>
      </c>
      <c r="G1288" s="62"/>
      <c r="H1288" s="61">
        <v>2001</v>
      </c>
      <c r="I1288" s="60" t="s">
        <v>1565</v>
      </c>
      <c r="J1288" s="60" t="s">
        <v>684</v>
      </c>
      <c r="K1288" s="60">
        <v>400</v>
      </c>
      <c r="L1288" s="62"/>
      <c r="M1288" s="60">
        <v>1</v>
      </c>
      <c r="N1288" s="60">
        <v>1</v>
      </c>
      <c r="O1288" s="63" t="s">
        <v>681</v>
      </c>
      <c r="P1288" s="63" t="s">
        <v>1867</v>
      </c>
      <c r="Q1288" s="62"/>
      <c r="R1288" s="62"/>
      <c r="S1288" s="62"/>
      <c r="T1288" s="62"/>
      <c r="U1288" s="62"/>
      <c r="V1288" s="62"/>
      <c r="W1288" s="62"/>
      <c r="X1288" s="63" t="s">
        <v>1867</v>
      </c>
      <c r="Y1288" s="62"/>
      <c r="Z1288" s="62"/>
      <c r="AA1288" s="62"/>
      <c r="AB1288" s="60"/>
    </row>
    <row r="1289" spans="1:28" ht="15" customHeight="1" x14ac:dyDescent="0.25">
      <c r="A1289" s="58">
        <v>1279</v>
      </c>
      <c r="B1289" s="66" t="s">
        <v>6380</v>
      </c>
      <c r="C1289" s="67" t="s">
        <v>6381</v>
      </c>
      <c r="D1289" s="59" t="s">
        <v>6382</v>
      </c>
      <c r="E1289" s="66" t="s">
        <v>6380</v>
      </c>
      <c r="F1289" s="60" t="s">
        <v>6383</v>
      </c>
      <c r="G1289" s="62"/>
      <c r="H1289" s="61">
        <v>1998</v>
      </c>
      <c r="I1289" s="60" t="s">
        <v>1565</v>
      </c>
      <c r="J1289" s="60" t="s">
        <v>1260</v>
      </c>
      <c r="K1289" s="60">
        <v>400</v>
      </c>
      <c r="L1289" s="62"/>
      <c r="M1289" s="60">
        <v>1</v>
      </c>
      <c r="N1289" s="60">
        <v>1</v>
      </c>
      <c r="O1289" s="63" t="s">
        <v>681</v>
      </c>
      <c r="P1289" s="63" t="s">
        <v>1867</v>
      </c>
      <c r="Q1289" s="62"/>
      <c r="R1289" s="62"/>
      <c r="S1289" s="62"/>
      <c r="T1289" s="62"/>
      <c r="U1289" s="62"/>
      <c r="V1289" s="62"/>
      <c r="W1289" s="62"/>
      <c r="X1289" s="63" t="s">
        <v>1867</v>
      </c>
      <c r="Y1289" s="62"/>
      <c r="Z1289" s="62"/>
      <c r="AA1289" s="62"/>
      <c r="AB1289" s="60"/>
    </row>
    <row r="1290" spans="1:28" ht="15" customHeight="1" x14ac:dyDescent="0.25">
      <c r="A1290" s="58">
        <v>1280</v>
      </c>
      <c r="B1290" s="66" t="s">
        <v>6384</v>
      </c>
      <c r="C1290" s="67" t="s">
        <v>6385</v>
      </c>
      <c r="D1290" s="59" t="s">
        <v>6386</v>
      </c>
      <c r="E1290" s="66" t="s">
        <v>6384</v>
      </c>
      <c r="F1290" s="60" t="s">
        <v>6387</v>
      </c>
      <c r="G1290" s="62"/>
      <c r="H1290" s="61">
        <v>2000</v>
      </c>
      <c r="I1290" s="60" t="s">
        <v>1565</v>
      </c>
      <c r="J1290" s="60" t="s">
        <v>1260</v>
      </c>
      <c r="K1290" s="60">
        <v>400</v>
      </c>
      <c r="L1290" s="62"/>
      <c r="M1290" s="60">
        <v>1</v>
      </c>
      <c r="N1290" s="60">
        <v>1</v>
      </c>
      <c r="O1290" s="63" t="s">
        <v>681</v>
      </c>
      <c r="P1290" s="63" t="s">
        <v>1038</v>
      </c>
      <c r="Q1290" s="62"/>
      <c r="R1290" s="62"/>
      <c r="S1290" s="62"/>
      <c r="T1290" s="62"/>
      <c r="U1290" s="62"/>
      <c r="V1290" s="62"/>
      <c r="W1290" s="62"/>
      <c r="X1290" s="63" t="s">
        <v>3918</v>
      </c>
      <c r="Y1290" s="62"/>
      <c r="Z1290" s="62"/>
      <c r="AA1290" s="62"/>
      <c r="AB1290" s="63" t="s">
        <v>3919</v>
      </c>
    </row>
    <row r="1291" spans="1:28" ht="15" customHeight="1" x14ac:dyDescent="0.25">
      <c r="A1291" s="58">
        <v>1281</v>
      </c>
      <c r="B1291" s="66" t="s">
        <v>6388</v>
      </c>
      <c r="C1291" s="67" t="s">
        <v>6389</v>
      </c>
      <c r="D1291" s="59" t="s">
        <v>6390</v>
      </c>
      <c r="E1291" s="66" t="s">
        <v>6388</v>
      </c>
      <c r="F1291" s="60" t="s">
        <v>6391</v>
      </c>
      <c r="G1291" s="62"/>
      <c r="H1291" s="61">
        <v>2003</v>
      </c>
      <c r="I1291" s="60" t="s">
        <v>1296</v>
      </c>
      <c r="J1291" s="60" t="s">
        <v>1260</v>
      </c>
      <c r="K1291" s="60">
        <v>75</v>
      </c>
      <c r="L1291" s="62"/>
      <c r="M1291" s="60">
        <v>1</v>
      </c>
      <c r="N1291" s="60">
        <v>1</v>
      </c>
      <c r="O1291" s="63" t="s">
        <v>681</v>
      </c>
      <c r="P1291" s="63" t="s">
        <v>700</v>
      </c>
      <c r="Q1291" s="62"/>
      <c r="R1291" s="62"/>
      <c r="S1291" s="62"/>
      <c r="T1291" s="62"/>
      <c r="U1291" s="62"/>
      <c r="V1291" s="62"/>
      <c r="W1291" s="62"/>
      <c r="X1291" s="63" t="s">
        <v>2074</v>
      </c>
      <c r="Y1291" s="63" t="s">
        <v>2075</v>
      </c>
      <c r="Z1291" s="62"/>
      <c r="AA1291" s="62"/>
      <c r="AB1291" s="60"/>
    </row>
    <row r="1292" spans="1:28" ht="15" customHeight="1" x14ac:dyDescent="0.25">
      <c r="A1292" s="58">
        <v>1282</v>
      </c>
      <c r="B1292" s="66" t="s">
        <v>6392</v>
      </c>
      <c r="C1292" s="67" t="s">
        <v>6393</v>
      </c>
      <c r="D1292" s="59" t="s">
        <v>6394</v>
      </c>
      <c r="E1292" s="66" t="s">
        <v>6392</v>
      </c>
      <c r="F1292" s="60" t="s">
        <v>6395</v>
      </c>
      <c r="G1292" s="62"/>
      <c r="H1292" s="61">
        <v>1998</v>
      </c>
      <c r="I1292" s="60" t="s">
        <v>1303</v>
      </c>
      <c r="J1292" s="60" t="s">
        <v>688</v>
      </c>
      <c r="K1292" s="60">
        <v>50</v>
      </c>
      <c r="L1292" s="62"/>
      <c r="M1292" s="60">
        <v>1</v>
      </c>
      <c r="N1292" s="60">
        <v>1</v>
      </c>
      <c r="O1292" s="63" t="s">
        <v>681</v>
      </c>
      <c r="P1292" s="63" t="s">
        <v>788</v>
      </c>
      <c r="Q1292" s="62"/>
      <c r="R1292" s="62"/>
      <c r="S1292" s="62"/>
      <c r="T1292" s="62"/>
      <c r="U1292" s="62"/>
      <c r="V1292" s="62"/>
      <c r="W1292" s="62"/>
      <c r="X1292" s="63" t="s">
        <v>788</v>
      </c>
      <c r="Y1292" s="62"/>
      <c r="Z1292" s="62"/>
      <c r="AA1292" s="62"/>
      <c r="AB1292" s="60"/>
    </row>
    <row r="1293" spans="1:28" ht="15" customHeight="1" x14ac:dyDescent="0.25">
      <c r="A1293" s="58">
        <v>1283</v>
      </c>
      <c r="B1293" s="66" t="s">
        <v>6396</v>
      </c>
      <c r="C1293" s="67" t="s">
        <v>6397</v>
      </c>
      <c r="D1293" s="59" t="s">
        <v>6398</v>
      </c>
      <c r="E1293" s="66" t="s">
        <v>6396</v>
      </c>
      <c r="F1293" s="60" t="s">
        <v>6399</v>
      </c>
      <c r="G1293" s="62"/>
      <c r="H1293" s="61">
        <v>2002</v>
      </c>
      <c r="I1293" s="60" t="s">
        <v>1303</v>
      </c>
      <c r="J1293" s="60" t="s">
        <v>688</v>
      </c>
      <c r="K1293" s="60">
        <v>560</v>
      </c>
      <c r="L1293" s="62"/>
      <c r="M1293" s="60">
        <v>1</v>
      </c>
      <c r="N1293" s="60">
        <v>1</v>
      </c>
      <c r="O1293" s="63" t="s">
        <v>6400</v>
      </c>
      <c r="P1293" s="63" t="s">
        <v>5254</v>
      </c>
      <c r="Q1293" s="62"/>
      <c r="R1293" s="62"/>
      <c r="S1293" s="62"/>
      <c r="T1293" s="62"/>
      <c r="U1293" s="62"/>
      <c r="V1293" s="62"/>
      <c r="W1293" s="62"/>
      <c r="X1293" s="63" t="s">
        <v>5254</v>
      </c>
      <c r="Y1293" s="62"/>
      <c r="Z1293" s="62"/>
      <c r="AA1293" s="62"/>
      <c r="AB1293" s="60"/>
    </row>
    <row r="1294" spans="1:28" ht="15" customHeight="1" x14ac:dyDescent="0.25">
      <c r="A1294" s="58">
        <v>1284</v>
      </c>
      <c r="B1294" s="66" t="s">
        <v>6401</v>
      </c>
      <c r="C1294" s="67" t="s">
        <v>6402</v>
      </c>
      <c r="D1294" s="59" t="s">
        <v>6403</v>
      </c>
      <c r="E1294" s="66" t="s">
        <v>6401</v>
      </c>
      <c r="F1294" s="60" t="s">
        <v>6404</v>
      </c>
      <c r="G1294" s="62"/>
      <c r="H1294" s="61">
        <v>2015</v>
      </c>
      <c r="I1294" s="60" t="s">
        <v>689</v>
      </c>
      <c r="J1294" s="60" t="s">
        <v>680</v>
      </c>
      <c r="K1294" s="60">
        <v>50</v>
      </c>
      <c r="L1294" s="62"/>
      <c r="M1294" s="60">
        <v>1</v>
      </c>
      <c r="N1294" s="60">
        <v>1</v>
      </c>
      <c r="O1294" s="63" t="s">
        <v>681</v>
      </c>
      <c r="P1294" s="63" t="s">
        <v>1372</v>
      </c>
      <c r="Q1294" s="63" t="s">
        <v>6405</v>
      </c>
      <c r="R1294" s="62"/>
      <c r="S1294" s="62"/>
      <c r="T1294" s="62"/>
      <c r="U1294" s="62"/>
      <c r="V1294" s="62"/>
      <c r="W1294" s="62"/>
      <c r="X1294" s="63" t="s">
        <v>1372</v>
      </c>
      <c r="Y1294" s="62"/>
      <c r="Z1294" s="62"/>
      <c r="AA1294" s="62"/>
      <c r="AB1294" s="60"/>
    </row>
    <row r="1295" spans="1:28" ht="15" customHeight="1" x14ac:dyDescent="0.25">
      <c r="A1295" s="58">
        <v>1285</v>
      </c>
      <c r="B1295" s="66" t="s">
        <v>6406</v>
      </c>
      <c r="C1295" s="67" t="s">
        <v>6407</v>
      </c>
      <c r="D1295" s="59" t="s">
        <v>6408</v>
      </c>
      <c r="E1295" s="66" t="s">
        <v>6406</v>
      </c>
      <c r="F1295" s="60" t="s">
        <v>6409</v>
      </c>
      <c r="G1295" s="62"/>
      <c r="H1295" s="61">
        <v>1999</v>
      </c>
      <c r="I1295" s="60" t="s">
        <v>689</v>
      </c>
      <c r="J1295" s="60" t="s">
        <v>710</v>
      </c>
      <c r="K1295" s="60">
        <v>75</v>
      </c>
      <c r="L1295" s="62"/>
      <c r="M1295" s="60">
        <v>1</v>
      </c>
      <c r="N1295" s="60">
        <v>1</v>
      </c>
      <c r="O1295" s="63" t="s">
        <v>681</v>
      </c>
      <c r="P1295" s="63" t="s">
        <v>700</v>
      </c>
      <c r="Q1295" s="62"/>
      <c r="R1295" s="62"/>
      <c r="S1295" s="62"/>
      <c r="T1295" s="62"/>
      <c r="U1295" s="62"/>
      <c r="V1295" s="62"/>
      <c r="W1295" s="62"/>
      <c r="X1295" s="63" t="s">
        <v>700</v>
      </c>
      <c r="Y1295" s="62"/>
      <c r="Z1295" s="62"/>
      <c r="AA1295" s="62"/>
      <c r="AB1295" s="60"/>
    </row>
    <row r="1296" spans="1:28" ht="15" customHeight="1" x14ac:dyDescent="0.25">
      <c r="A1296" s="58">
        <v>1286</v>
      </c>
      <c r="B1296" s="66" t="s">
        <v>6410</v>
      </c>
      <c r="C1296" s="67" t="s">
        <v>6411</v>
      </c>
      <c r="D1296" s="59" t="s">
        <v>6412</v>
      </c>
      <c r="E1296" s="66" t="s">
        <v>6410</v>
      </c>
      <c r="F1296" s="60" t="s">
        <v>6413</v>
      </c>
      <c r="G1296" s="62"/>
      <c r="H1296" s="61">
        <v>1997</v>
      </c>
      <c r="I1296" s="60" t="s">
        <v>689</v>
      </c>
      <c r="J1296" s="60" t="s">
        <v>687</v>
      </c>
      <c r="K1296" s="60">
        <v>50</v>
      </c>
      <c r="L1296" s="62"/>
      <c r="M1296" s="60">
        <v>1</v>
      </c>
      <c r="N1296" s="60">
        <v>1</v>
      </c>
      <c r="O1296" s="63" t="s">
        <v>681</v>
      </c>
      <c r="P1296" s="63" t="s">
        <v>2935</v>
      </c>
      <c r="Q1296" s="62"/>
      <c r="R1296" s="62"/>
      <c r="S1296" s="62"/>
      <c r="T1296" s="62"/>
      <c r="U1296" s="62"/>
      <c r="V1296" s="62"/>
      <c r="W1296" s="62"/>
      <c r="X1296" s="63" t="s">
        <v>2935</v>
      </c>
      <c r="Y1296" s="62"/>
      <c r="Z1296" s="62"/>
      <c r="AA1296" s="62"/>
      <c r="AB1296" s="60"/>
    </row>
    <row r="1297" spans="1:28" ht="15" customHeight="1" x14ac:dyDescent="0.25">
      <c r="A1297" s="58">
        <v>1287</v>
      </c>
      <c r="B1297" s="66" t="s">
        <v>6414</v>
      </c>
      <c r="C1297" s="67" t="s">
        <v>6415</v>
      </c>
      <c r="D1297" s="59" t="s">
        <v>6416</v>
      </c>
      <c r="E1297" s="66" t="s">
        <v>6414</v>
      </c>
      <c r="F1297" s="60" t="s">
        <v>6417</v>
      </c>
      <c r="G1297" s="62"/>
      <c r="H1297" s="61">
        <v>2011</v>
      </c>
      <c r="I1297" s="60" t="s">
        <v>689</v>
      </c>
      <c r="J1297" s="60" t="s">
        <v>684</v>
      </c>
      <c r="K1297" s="60">
        <v>100</v>
      </c>
      <c r="L1297" s="62"/>
      <c r="M1297" s="60">
        <v>1</v>
      </c>
      <c r="N1297" s="60">
        <v>1</v>
      </c>
      <c r="O1297" s="63" t="s">
        <v>681</v>
      </c>
      <c r="P1297" s="63" t="s">
        <v>6418</v>
      </c>
      <c r="Q1297" s="63" t="s">
        <v>6419</v>
      </c>
      <c r="R1297" s="62"/>
      <c r="S1297" s="62"/>
      <c r="T1297" s="62"/>
      <c r="U1297" s="62"/>
      <c r="V1297" s="62"/>
      <c r="W1297" s="62"/>
      <c r="X1297" s="62"/>
      <c r="Y1297" s="62"/>
      <c r="Z1297" s="62"/>
      <c r="AA1297" s="62"/>
      <c r="AB1297" s="63" t="s">
        <v>6420</v>
      </c>
    </row>
    <row r="1298" spans="1:28" ht="15" customHeight="1" x14ac:dyDescent="0.25">
      <c r="A1298" s="58">
        <v>1288</v>
      </c>
      <c r="B1298" s="66" t="s">
        <v>6421</v>
      </c>
      <c r="C1298" s="67" t="s">
        <v>6422</v>
      </c>
      <c r="D1298" s="59" t="s">
        <v>6423</v>
      </c>
      <c r="E1298" s="66" t="s">
        <v>6421</v>
      </c>
      <c r="F1298" s="60" t="s">
        <v>6424</v>
      </c>
      <c r="G1298" s="62"/>
      <c r="H1298" s="61">
        <v>1997</v>
      </c>
      <c r="I1298" s="60" t="s">
        <v>689</v>
      </c>
      <c r="J1298" s="60" t="s">
        <v>1260</v>
      </c>
      <c r="K1298" s="60">
        <v>50</v>
      </c>
      <c r="L1298" s="62"/>
      <c r="M1298" s="60">
        <v>1</v>
      </c>
      <c r="N1298" s="60">
        <v>1</v>
      </c>
      <c r="O1298" s="63" t="s">
        <v>681</v>
      </c>
      <c r="P1298" s="63" t="s">
        <v>788</v>
      </c>
      <c r="Q1298" s="62"/>
      <c r="R1298" s="62"/>
      <c r="S1298" s="62"/>
      <c r="T1298" s="62"/>
      <c r="U1298" s="62"/>
      <c r="V1298" s="62"/>
      <c r="W1298" s="62"/>
      <c r="X1298" s="63" t="s">
        <v>788</v>
      </c>
      <c r="Y1298" s="62"/>
      <c r="Z1298" s="62"/>
      <c r="AA1298" s="62"/>
      <c r="AB1298" s="60"/>
    </row>
    <row r="1299" spans="1:28" ht="15" customHeight="1" x14ac:dyDescent="0.25">
      <c r="A1299" s="58">
        <v>1289</v>
      </c>
      <c r="B1299" s="66" t="s">
        <v>6425</v>
      </c>
      <c r="C1299" s="67" t="s">
        <v>6426</v>
      </c>
      <c r="D1299" s="59" t="s">
        <v>6427</v>
      </c>
      <c r="E1299" s="66" t="s">
        <v>6425</v>
      </c>
      <c r="F1299" s="60" t="s">
        <v>6428</v>
      </c>
      <c r="G1299" s="62"/>
      <c r="H1299" s="61">
        <v>2008</v>
      </c>
      <c r="I1299" s="60" t="s">
        <v>689</v>
      </c>
      <c r="J1299" s="60" t="s">
        <v>684</v>
      </c>
      <c r="K1299" s="60">
        <v>75</v>
      </c>
      <c r="L1299" s="62"/>
      <c r="M1299" s="60">
        <v>1</v>
      </c>
      <c r="N1299" s="60">
        <v>1</v>
      </c>
      <c r="O1299" s="63" t="s">
        <v>681</v>
      </c>
      <c r="P1299" s="63" t="s">
        <v>1308</v>
      </c>
      <c r="Q1299" s="62"/>
      <c r="R1299" s="62"/>
      <c r="S1299" s="62"/>
      <c r="T1299" s="62"/>
      <c r="U1299" s="62"/>
      <c r="V1299" s="62"/>
      <c r="W1299" s="62"/>
      <c r="X1299" s="62"/>
      <c r="Y1299" s="62"/>
      <c r="Z1299" s="62"/>
      <c r="AA1299" s="62"/>
      <c r="AB1299" s="63" t="s">
        <v>1267</v>
      </c>
    </row>
    <row r="1300" spans="1:28" ht="15" customHeight="1" x14ac:dyDescent="0.25">
      <c r="A1300" s="58">
        <v>1290</v>
      </c>
      <c r="B1300" s="66" t="s">
        <v>6429</v>
      </c>
      <c r="C1300" s="67" t="s">
        <v>6430</v>
      </c>
      <c r="D1300" s="59" t="s">
        <v>6431</v>
      </c>
      <c r="E1300" s="66" t="s">
        <v>6429</v>
      </c>
      <c r="F1300" s="60" t="s">
        <v>6432</v>
      </c>
      <c r="G1300" s="62"/>
      <c r="H1300" s="61">
        <v>2008</v>
      </c>
      <c r="I1300" s="60" t="s">
        <v>689</v>
      </c>
      <c r="J1300" s="60" t="s">
        <v>684</v>
      </c>
      <c r="K1300" s="60">
        <v>75</v>
      </c>
      <c r="L1300" s="62"/>
      <c r="M1300" s="60">
        <v>1</v>
      </c>
      <c r="N1300" s="60">
        <v>1</v>
      </c>
      <c r="O1300" s="63" t="s">
        <v>681</v>
      </c>
      <c r="P1300" s="63" t="s">
        <v>6433</v>
      </c>
      <c r="Q1300" s="62"/>
      <c r="R1300" s="62"/>
      <c r="S1300" s="62"/>
      <c r="T1300" s="62"/>
      <c r="U1300" s="62"/>
      <c r="V1300" s="62"/>
      <c r="W1300" s="62"/>
      <c r="X1300" s="62"/>
      <c r="Y1300" s="62"/>
      <c r="Z1300" s="62"/>
      <c r="AA1300" s="62"/>
      <c r="AB1300" s="63" t="s">
        <v>6434</v>
      </c>
    </row>
    <row r="1301" spans="1:28" ht="15" customHeight="1" x14ac:dyDescent="0.25">
      <c r="A1301" s="58">
        <v>1291</v>
      </c>
      <c r="B1301" s="66" t="s">
        <v>6435</v>
      </c>
      <c r="C1301" s="67" t="s">
        <v>6436</v>
      </c>
      <c r="D1301" s="59" t="s">
        <v>6437</v>
      </c>
      <c r="E1301" s="66" t="s">
        <v>6435</v>
      </c>
      <c r="F1301" s="60" t="s">
        <v>6438</v>
      </c>
      <c r="G1301" s="62"/>
      <c r="H1301" s="61">
        <v>2001</v>
      </c>
      <c r="I1301" s="60" t="s">
        <v>689</v>
      </c>
      <c r="J1301" s="60" t="s">
        <v>684</v>
      </c>
      <c r="K1301" s="60">
        <v>50</v>
      </c>
      <c r="L1301" s="62"/>
      <c r="M1301" s="60">
        <v>1</v>
      </c>
      <c r="N1301" s="60">
        <v>1</v>
      </c>
      <c r="O1301" s="63" t="s">
        <v>681</v>
      </c>
      <c r="P1301" s="63" t="s">
        <v>788</v>
      </c>
      <c r="Q1301" s="62"/>
      <c r="R1301" s="62"/>
      <c r="S1301" s="62"/>
      <c r="T1301" s="62"/>
      <c r="U1301" s="62"/>
      <c r="V1301" s="62"/>
      <c r="W1301" s="62"/>
      <c r="X1301" s="63" t="s">
        <v>788</v>
      </c>
      <c r="Y1301" s="62"/>
      <c r="Z1301" s="62"/>
      <c r="AA1301" s="62"/>
      <c r="AB1301" s="60"/>
    </row>
    <row r="1302" spans="1:28" ht="15" customHeight="1" x14ac:dyDescent="0.25">
      <c r="A1302" s="58">
        <v>1292</v>
      </c>
      <c r="B1302" s="66" t="s">
        <v>6439</v>
      </c>
      <c r="C1302" s="67" t="s">
        <v>6440</v>
      </c>
      <c r="D1302" s="59" t="s">
        <v>6441</v>
      </c>
      <c r="E1302" s="66" t="s">
        <v>6439</v>
      </c>
      <c r="F1302" s="60" t="s">
        <v>6442</v>
      </c>
      <c r="G1302" s="62"/>
      <c r="H1302" s="61">
        <v>1998</v>
      </c>
      <c r="I1302" s="60" t="s">
        <v>689</v>
      </c>
      <c r="J1302" s="60" t="s">
        <v>687</v>
      </c>
      <c r="K1302" s="60">
        <v>50</v>
      </c>
      <c r="L1302" s="62"/>
      <c r="M1302" s="60">
        <v>1</v>
      </c>
      <c r="N1302" s="60">
        <v>1</v>
      </c>
      <c r="O1302" s="63" t="s">
        <v>681</v>
      </c>
      <c r="P1302" s="63" t="s">
        <v>864</v>
      </c>
      <c r="Q1302" s="62"/>
      <c r="R1302" s="62"/>
      <c r="S1302" s="62"/>
      <c r="T1302" s="62"/>
      <c r="U1302" s="62"/>
      <c r="V1302" s="62"/>
      <c r="W1302" s="62"/>
      <c r="X1302" s="63" t="s">
        <v>864</v>
      </c>
      <c r="Y1302" s="62"/>
      <c r="Z1302" s="62"/>
      <c r="AA1302" s="62"/>
      <c r="AB1302" s="60"/>
    </row>
    <row r="1303" spans="1:28" ht="15" customHeight="1" x14ac:dyDescent="0.25">
      <c r="A1303" s="58">
        <v>1293</v>
      </c>
      <c r="B1303" s="66" t="s">
        <v>6443</v>
      </c>
      <c r="C1303" s="67" t="s">
        <v>6444</v>
      </c>
      <c r="D1303" s="59" t="s">
        <v>6445</v>
      </c>
      <c r="E1303" s="66" t="s">
        <v>6443</v>
      </c>
      <c r="F1303" s="60" t="s">
        <v>6446</v>
      </c>
      <c r="G1303" s="62"/>
      <c r="H1303" s="61">
        <v>1997</v>
      </c>
      <c r="I1303" s="60" t="s">
        <v>689</v>
      </c>
      <c r="J1303" s="60" t="s">
        <v>1260</v>
      </c>
      <c r="K1303" s="60">
        <v>50</v>
      </c>
      <c r="L1303" s="62"/>
      <c r="M1303" s="60">
        <v>1</v>
      </c>
      <c r="N1303" s="60">
        <v>1</v>
      </c>
      <c r="O1303" s="63" t="s">
        <v>681</v>
      </c>
      <c r="P1303" s="63" t="s">
        <v>788</v>
      </c>
      <c r="Q1303" s="62"/>
      <c r="R1303" s="62"/>
      <c r="S1303" s="62"/>
      <c r="T1303" s="62"/>
      <c r="U1303" s="62"/>
      <c r="V1303" s="62"/>
      <c r="W1303" s="62"/>
      <c r="X1303" s="63" t="s">
        <v>788</v>
      </c>
      <c r="Y1303" s="62"/>
      <c r="Z1303" s="62"/>
      <c r="AA1303" s="62"/>
      <c r="AB1303" s="60"/>
    </row>
    <row r="1304" spans="1:28" ht="15" customHeight="1" x14ac:dyDescent="0.25">
      <c r="A1304" s="58">
        <v>1294</v>
      </c>
      <c r="B1304" s="66" t="s">
        <v>6447</v>
      </c>
      <c r="C1304" s="67" t="s">
        <v>6448</v>
      </c>
      <c r="D1304" s="59" t="s">
        <v>6449</v>
      </c>
      <c r="E1304" s="66" t="s">
        <v>6447</v>
      </c>
      <c r="F1304" s="60" t="s">
        <v>6450</v>
      </c>
      <c r="G1304" s="62"/>
      <c r="H1304" s="61">
        <v>1998</v>
      </c>
      <c r="I1304" s="60" t="s">
        <v>689</v>
      </c>
      <c r="J1304" s="60" t="s">
        <v>684</v>
      </c>
      <c r="K1304" s="60">
        <v>50</v>
      </c>
      <c r="L1304" s="62"/>
      <c r="M1304" s="60">
        <v>1</v>
      </c>
      <c r="N1304" s="60">
        <v>1</v>
      </c>
      <c r="O1304" s="63" t="s">
        <v>681</v>
      </c>
      <c r="P1304" s="63" t="s">
        <v>788</v>
      </c>
      <c r="Q1304" s="62"/>
      <c r="R1304" s="62"/>
      <c r="S1304" s="62"/>
      <c r="T1304" s="62"/>
      <c r="U1304" s="62"/>
      <c r="V1304" s="62"/>
      <c r="W1304" s="62"/>
      <c r="X1304" s="63" t="s">
        <v>788</v>
      </c>
      <c r="Y1304" s="62"/>
      <c r="Z1304" s="62"/>
      <c r="AA1304" s="62"/>
      <c r="AB1304" s="60"/>
    </row>
    <row r="1305" spans="1:28" ht="15" customHeight="1" x14ac:dyDescent="0.25">
      <c r="A1305" s="58">
        <v>1295</v>
      </c>
      <c r="B1305" s="66" t="s">
        <v>6451</v>
      </c>
      <c r="C1305" s="67" t="s">
        <v>6452</v>
      </c>
      <c r="D1305" s="59" t="s">
        <v>6453</v>
      </c>
      <c r="E1305" s="66" t="s">
        <v>6451</v>
      </c>
      <c r="F1305" s="60" t="s">
        <v>6454</v>
      </c>
      <c r="G1305" s="62"/>
      <c r="H1305" s="61">
        <v>2004</v>
      </c>
      <c r="I1305" s="60" t="s">
        <v>689</v>
      </c>
      <c r="J1305" s="60" t="s">
        <v>684</v>
      </c>
      <c r="K1305" s="60">
        <v>50</v>
      </c>
      <c r="L1305" s="62"/>
      <c r="M1305" s="60">
        <v>1</v>
      </c>
      <c r="N1305" s="60">
        <v>1</v>
      </c>
      <c r="O1305" s="63" t="s">
        <v>681</v>
      </c>
      <c r="P1305" s="63" t="s">
        <v>788</v>
      </c>
      <c r="Q1305" s="62"/>
      <c r="R1305" s="62"/>
      <c r="S1305" s="62"/>
      <c r="T1305" s="62"/>
      <c r="U1305" s="62"/>
      <c r="V1305" s="62"/>
      <c r="W1305" s="62"/>
      <c r="X1305" s="63" t="s">
        <v>788</v>
      </c>
      <c r="Y1305" s="62"/>
      <c r="Z1305" s="62"/>
      <c r="AA1305" s="62"/>
      <c r="AB1305" s="60"/>
    </row>
    <row r="1306" spans="1:28" ht="15" customHeight="1" x14ac:dyDescent="0.25">
      <c r="A1306" s="58">
        <v>1296</v>
      </c>
      <c r="B1306" s="66" t="s">
        <v>6455</v>
      </c>
      <c r="C1306" s="67" t="s">
        <v>6456</v>
      </c>
      <c r="D1306" s="59" t="s">
        <v>6457</v>
      </c>
      <c r="E1306" s="66" t="s">
        <v>6455</v>
      </c>
      <c r="F1306" s="60" t="s">
        <v>6458</v>
      </c>
      <c r="G1306" s="62"/>
      <c r="H1306" s="61">
        <v>1997</v>
      </c>
      <c r="I1306" s="60" t="s">
        <v>689</v>
      </c>
      <c r="J1306" s="60" t="s">
        <v>1260</v>
      </c>
      <c r="K1306" s="60">
        <v>50</v>
      </c>
      <c r="L1306" s="62"/>
      <c r="M1306" s="60">
        <v>1</v>
      </c>
      <c r="N1306" s="60">
        <v>1</v>
      </c>
      <c r="O1306" s="63" t="s">
        <v>681</v>
      </c>
      <c r="P1306" s="63" t="s">
        <v>788</v>
      </c>
      <c r="Q1306" s="62"/>
      <c r="R1306" s="62"/>
      <c r="S1306" s="62"/>
      <c r="T1306" s="62"/>
      <c r="U1306" s="62"/>
      <c r="V1306" s="62"/>
      <c r="W1306" s="62"/>
      <c r="X1306" s="63" t="s">
        <v>788</v>
      </c>
      <c r="Y1306" s="62"/>
      <c r="Z1306" s="62"/>
      <c r="AA1306" s="62"/>
      <c r="AB1306" s="60"/>
    </row>
    <row r="1307" spans="1:28" ht="15" customHeight="1" x14ac:dyDescent="0.25">
      <c r="A1307" s="58">
        <v>1297</v>
      </c>
      <c r="B1307" s="66" t="s">
        <v>6459</v>
      </c>
      <c r="C1307" s="67" t="s">
        <v>6460</v>
      </c>
      <c r="D1307" s="59" t="s">
        <v>6461</v>
      </c>
      <c r="E1307" s="66" t="s">
        <v>6459</v>
      </c>
      <c r="F1307" s="60" t="s">
        <v>6462</v>
      </c>
      <c r="G1307" s="62"/>
      <c r="H1307" s="61">
        <v>1993</v>
      </c>
      <c r="I1307" s="60" t="s">
        <v>689</v>
      </c>
      <c r="J1307" s="60" t="s">
        <v>1924</v>
      </c>
      <c r="K1307" s="60">
        <v>400</v>
      </c>
      <c r="L1307" s="62"/>
      <c r="M1307" s="60">
        <v>1</v>
      </c>
      <c r="N1307" s="60">
        <v>1</v>
      </c>
      <c r="O1307" s="63" t="s">
        <v>681</v>
      </c>
      <c r="P1307" s="63" t="s">
        <v>1038</v>
      </c>
      <c r="Q1307" s="62"/>
      <c r="R1307" s="62"/>
      <c r="S1307" s="62"/>
      <c r="T1307" s="62"/>
      <c r="U1307" s="62"/>
      <c r="V1307" s="62"/>
      <c r="W1307" s="62"/>
      <c r="X1307" s="63" t="s">
        <v>1038</v>
      </c>
      <c r="Y1307" s="62"/>
      <c r="Z1307" s="62"/>
      <c r="AA1307" s="62"/>
      <c r="AB1307" s="60"/>
    </row>
    <row r="1308" spans="1:28" ht="15" customHeight="1" x14ac:dyDescent="0.25">
      <c r="A1308" s="58">
        <v>1298</v>
      </c>
      <c r="B1308" s="66" t="s">
        <v>6463</v>
      </c>
      <c r="C1308" s="67" t="s">
        <v>6464</v>
      </c>
      <c r="D1308" s="59" t="s">
        <v>6465</v>
      </c>
      <c r="E1308" s="66" t="s">
        <v>6463</v>
      </c>
      <c r="F1308" s="60" t="s">
        <v>6466</v>
      </c>
      <c r="G1308" s="62"/>
      <c r="H1308" s="61">
        <v>2014</v>
      </c>
      <c r="I1308" s="60" t="s">
        <v>689</v>
      </c>
      <c r="J1308" s="60" t="s">
        <v>684</v>
      </c>
      <c r="K1308" s="60">
        <v>50</v>
      </c>
      <c r="L1308" s="62"/>
      <c r="M1308" s="60">
        <v>1</v>
      </c>
      <c r="N1308" s="60">
        <v>1</v>
      </c>
      <c r="O1308" s="63" t="s">
        <v>681</v>
      </c>
      <c r="P1308" s="63" t="s">
        <v>3805</v>
      </c>
      <c r="Q1308" s="63" t="s">
        <v>4603</v>
      </c>
      <c r="R1308" s="62"/>
      <c r="S1308" s="62"/>
      <c r="T1308" s="62"/>
      <c r="U1308" s="62"/>
      <c r="V1308" s="62"/>
      <c r="W1308" s="62"/>
      <c r="X1308" s="62"/>
      <c r="Y1308" s="62"/>
      <c r="Z1308" s="62"/>
      <c r="AA1308" s="62"/>
      <c r="AB1308" s="63" t="s">
        <v>4604</v>
      </c>
    </row>
    <row r="1309" spans="1:28" ht="15" customHeight="1" x14ac:dyDescent="0.25">
      <c r="A1309" s="58">
        <v>1299</v>
      </c>
      <c r="B1309" s="66" t="s">
        <v>6467</v>
      </c>
      <c r="C1309" s="67" t="s">
        <v>6468</v>
      </c>
      <c r="D1309" s="59" t="s">
        <v>6469</v>
      </c>
      <c r="E1309" s="66" t="s">
        <v>6467</v>
      </c>
      <c r="F1309" s="60" t="s">
        <v>6470</v>
      </c>
      <c r="G1309" s="62"/>
      <c r="H1309" s="61">
        <v>2004</v>
      </c>
      <c r="I1309" s="62"/>
      <c r="J1309" s="60" t="s">
        <v>684</v>
      </c>
      <c r="K1309" s="60">
        <v>50</v>
      </c>
      <c r="L1309" s="62"/>
      <c r="M1309" s="60">
        <v>1</v>
      </c>
      <c r="N1309" s="60">
        <v>1</v>
      </c>
      <c r="O1309" s="63" t="s">
        <v>681</v>
      </c>
      <c r="P1309" s="63" t="s">
        <v>788</v>
      </c>
      <c r="Q1309" s="62"/>
      <c r="R1309" s="62"/>
      <c r="S1309" s="62"/>
      <c r="T1309" s="62"/>
      <c r="U1309" s="62"/>
      <c r="V1309" s="62"/>
      <c r="W1309" s="62"/>
      <c r="X1309" s="63" t="s">
        <v>6471</v>
      </c>
      <c r="Y1309" s="63" t="s">
        <v>6472</v>
      </c>
      <c r="Z1309" s="62"/>
      <c r="AA1309" s="62"/>
      <c r="AB1309" s="60"/>
    </row>
    <row r="1310" spans="1:28" ht="15" customHeight="1" x14ac:dyDescent="0.25">
      <c r="A1310" s="58">
        <v>1300</v>
      </c>
      <c r="B1310" s="66" t="s">
        <v>6473</v>
      </c>
      <c r="C1310" s="67" t="s">
        <v>6474</v>
      </c>
      <c r="D1310" s="59" t="s">
        <v>6475</v>
      </c>
      <c r="E1310" s="66" t="s">
        <v>6473</v>
      </c>
      <c r="F1310" s="60" t="s">
        <v>6476</v>
      </c>
      <c r="G1310" s="62"/>
      <c r="H1310" s="61">
        <v>2004</v>
      </c>
      <c r="I1310" s="60" t="s">
        <v>1296</v>
      </c>
      <c r="J1310" s="60" t="s">
        <v>1260</v>
      </c>
      <c r="K1310" s="60">
        <v>250</v>
      </c>
      <c r="L1310" s="62"/>
      <c r="M1310" s="60">
        <v>1</v>
      </c>
      <c r="N1310" s="60">
        <v>1</v>
      </c>
      <c r="O1310" s="63" t="s">
        <v>681</v>
      </c>
      <c r="P1310" s="63" t="s">
        <v>980</v>
      </c>
      <c r="Q1310" s="62"/>
      <c r="R1310" s="62"/>
      <c r="S1310" s="62"/>
      <c r="T1310" s="62"/>
      <c r="U1310" s="62"/>
      <c r="V1310" s="62"/>
      <c r="W1310" s="62"/>
      <c r="X1310" s="63" t="s">
        <v>980</v>
      </c>
      <c r="Y1310" s="62"/>
      <c r="Z1310" s="62"/>
      <c r="AA1310" s="62"/>
      <c r="AB1310" s="60"/>
    </row>
    <row r="1311" spans="1:28" ht="15" customHeight="1" x14ac:dyDescent="0.25">
      <c r="A1311" s="58">
        <v>1301</v>
      </c>
      <c r="B1311" s="66" t="s">
        <v>6477</v>
      </c>
      <c r="C1311" s="67" t="s">
        <v>6478</v>
      </c>
      <c r="D1311" s="59" t="s">
        <v>6479</v>
      </c>
      <c r="E1311" s="66" t="s">
        <v>6477</v>
      </c>
      <c r="F1311" s="60" t="s">
        <v>6480</v>
      </c>
      <c r="G1311" s="62"/>
      <c r="H1311" s="61">
        <v>2000</v>
      </c>
      <c r="I1311" s="60" t="s">
        <v>1296</v>
      </c>
      <c r="J1311" s="60" t="s">
        <v>684</v>
      </c>
      <c r="K1311" s="60">
        <v>400</v>
      </c>
      <c r="L1311" s="62"/>
      <c r="M1311" s="60">
        <v>1</v>
      </c>
      <c r="N1311" s="60">
        <v>1</v>
      </c>
      <c r="O1311" s="63" t="s">
        <v>681</v>
      </c>
      <c r="P1311" s="63" t="s">
        <v>1038</v>
      </c>
      <c r="Q1311" s="62"/>
      <c r="R1311" s="62"/>
      <c r="S1311" s="62"/>
      <c r="T1311" s="62"/>
      <c r="U1311" s="62"/>
      <c r="V1311" s="62"/>
      <c r="W1311" s="62"/>
      <c r="X1311" s="63" t="s">
        <v>2240</v>
      </c>
      <c r="Y1311" s="62"/>
      <c r="Z1311" s="62"/>
      <c r="AA1311" s="62"/>
      <c r="AB1311" s="63" t="s">
        <v>2150</v>
      </c>
    </row>
    <row r="1312" spans="1:28" ht="15" customHeight="1" x14ac:dyDescent="0.25">
      <c r="A1312" s="58">
        <v>1302</v>
      </c>
      <c r="B1312" s="66" t="s">
        <v>6481</v>
      </c>
      <c r="C1312" s="67" t="s">
        <v>6482</v>
      </c>
      <c r="D1312" s="59" t="s">
        <v>6483</v>
      </c>
      <c r="E1312" s="66" t="s">
        <v>6481</v>
      </c>
      <c r="F1312" s="60" t="s">
        <v>6484</v>
      </c>
      <c r="G1312" s="62"/>
      <c r="H1312" s="61">
        <v>1998</v>
      </c>
      <c r="I1312" s="60" t="s">
        <v>1303</v>
      </c>
      <c r="J1312" s="60" t="s">
        <v>1333</v>
      </c>
      <c r="K1312" s="60">
        <v>50</v>
      </c>
      <c r="L1312" s="62"/>
      <c r="M1312" s="60">
        <v>1</v>
      </c>
      <c r="N1312" s="60">
        <v>1</v>
      </c>
      <c r="O1312" s="63" t="s">
        <v>681</v>
      </c>
      <c r="P1312" s="63" t="s">
        <v>788</v>
      </c>
      <c r="Q1312" s="62"/>
      <c r="R1312" s="62"/>
      <c r="S1312" s="62"/>
      <c r="T1312" s="62"/>
      <c r="U1312" s="62"/>
      <c r="V1312" s="62"/>
      <c r="W1312" s="62"/>
      <c r="X1312" s="63" t="s">
        <v>788</v>
      </c>
      <c r="Y1312" s="62"/>
      <c r="Z1312" s="62"/>
      <c r="AA1312" s="62"/>
      <c r="AB1312" s="60"/>
    </row>
    <row r="1313" spans="1:28" ht="15" customHeight="1" x14ac:dyDescent="0.25">
      <c r="A1313" s="58">
        <v>1303</v>
      </c>
      <c r="B1313" s="66" t="s">
        <v>6485</v>
      </c>
      <c r="C1313" s="67" t="s">
        <v>6486</v>
      </c>
      <c r="D1313" s="59" t="s">
        <v>6487</v>
      </c>
      <c r="E1313" s="66" t="s">
        <v>6485</v>
      </c>
      <c r="F1313" s="60" t="s">
        <v>6488</v>
      </c>
      <c r="G1313" s="62"/>
      <c r="H1313" s="61">
        <v>2009</v>
      </c>
      <c r="I1313" s="60" t="s">
        <v>1303</v>
      </c>
      <c r="J1313" s="60" t="s">
        <v>1102</v>
      </c>
      <c r="K1313" s="60" t="s">
        <v>2717</v>
      </c>
      <c r="L1313" s="62"/>
      <c r="M1313" s="60">
        <v>1</v>
      </c>
      <c r="N1313" s="60">
        <v>1</v>
      </c>
      <c r="O1313" s="63" t="s">
        <v>681</v>
      </c>
      <c r="P1313" s="63" t="s">
        <v>6489</v>
      </c>
      <c r="Q1313" s="62"/>
      <c r="R1313" s="62"/>
      <c r="S1313" s="62"/>
      <c r="T1313" s="62"/>
      <c r="U1313" s="62"/>
      <c r="V1313" s="62"/>
      <c r="W1313" s="62"/>
      <c r="X1313" s="63" t="s">
        <v>6489</v>
      </c>
      <c r="Y1313" s="62"/>
      <c r="Z1313" s="62"/>
      <c r="AA1313" s="62"/>
      <c r="AB1313" s="60"/>
    </row>
    <row r="1314" spans="1:28" ht="15" customHeight="1" x14ac:dyDescent="0.25">
      <c r="A1314" s="58">
        <v>1304</v>
      </c>
      <c r="B1314" s="66" t="s">
        <v>6490</v>
      </c>
      <c r="C1314" s="67" t="s">
        <v>6491</v>
      </c>
      <c r="D1314" s="59" t="s">
        <v>6492</v>
      </c>
      <c r="E1314" s="66" t="s">
        <v>6490</v>
      </c>
      <c r="F1314" s="60" t="s">
        <v>6493</v>
      </c>
      <c r="G1314" s="62"/>
      <c r="H1314" s="61">
        <v>2003</v>
      </c>
      <c r="I1314" s="60" t="s">
        <v>1303</v>
      </c>
      <c r="J1314" s="60" t="s">
        <v>680</v>
      </c>
      <c r="K1314" s="60" t="s">
        <v>2133</v>
      </c>
      <c r="L1314" s="62"/>
      <c r="M1314" s="60">
        <v>1</v>
      </c>
      <c r="N1314" s="60">
        <v>1</v>
      </c>
      <c r="O1314" s="63" t="s">
        <v>681</v>
      </c>
      <c r="P1314" s="63" t="s">
        <v>1038</v>
      </c>
      <c r="Q1314" s="62"/>
      <c r="R1314" s="62"/>
      <c r="S1314" s="62"/>
      <c r="T1314" s="62"/>
      <c r="U1314" s="62"/>
      <c r="V1314" s="62"/>
      <c r="W1314" s="62"/>
      <c r="X1314" s="63" t="s">
        <v>1038</v>
      </c>
      <c r="Y1314" s="62"/>
      <c r="Z1314" s="62"/>
      <c r="AA1314" s="62"/>
      <c r="AB1314" s="60"/>
    </row>
    <row r="1315" spans="1:28" ht="15" customHeight="1" x14ac:dyDescent="0.25">
      <c r="A1315" s="58">
        <v>1305</v>
      </c>
      <c r="B1315" s="66" t="s">
        <v>6494</v>
      </c>
      <c r="C1315" s="67" t="s">
        <v>6495</v>
      </c>
      <c r="D1315" s="59" t="s">
        <v>6496</v>
      </c>
      <c r="E1315" s="66" t="s">
        <v>6494</v>
      </c>
      <c r="F1315" s="60" t="s">
        <v>6497</v>
      </c>
      <c r="G1315" s="62"/>
      <c r="H1315" s="61">
        <v>2008</v>
      </c>
      <c r="I1315" s="60" t="s">
        <v>689</v>
      </c>
      <c r="J1315" s="60" t="s">
        <v>699</v>
      </c>
      <c r="K1315" s="60">
        <v>250</v>
      </c>
      <c r="L1315" s="62"/>
      <c r="M1315" s="60">
        <v>1</v>
      </c>
      <c r="N1315" s="60">
        <v>1</v>
      </c>
      <c r="O1315" s="63" t="s">
        <v>681</v>
      </c>
      <c r="P1315" s="63" t="s">
        <v>6498</v>
      </c>
      <c r="Q1315" s="62"/>
      <c r="R1315" s="62"/>
      <c r="S1315" s="62"/>
      <c r="T1315" s="62"/>
      <c r="U1315" s="62"/>
      <c r="V1315" s="62"/>
      <c r="W1315" s="62"/>
      <c r="X1315" s="63" t="s">
        <v>6498</v>
      </c>
      <c r="Y1315" s="62"/>
      <c r="Z1315" s="62"/>
      <c r="AA1315" s="62"/>
      <c r="AB1315" s="60"/>
    </row>
    <row r="1316" spans="1:28" ht="15" customHeight="1" x14ac:dyDescent="0.25">
      <c r="A1316" s="58">
        <v>1306</v>
      </c>
      <c r="B1316" s="66" t="s">
        <v>6499</v>
      </c>
      <c r="C1316" s="67" t="s">
        <v>6500</v>
      </c>
      <c r="D1316" s="59" t="s">
        <v>6501</v>
      </c>
      <c r="E1316" s="66" t="s">
        <v>6499</v>
      </c>
      <c r="F1316" s="60" t="s">
        <v>6502</v>
      </c>
      <c r="G1316" s="62"/>
      <c r="H1316" s="61">
        <v>1996</v>
      </c>
      <c r="I1316" s="60" t="s">
        <v>689</v>
      </c>
      <c r="J1316" s="60" t="s">
        <v>1260</v>
      </c>
      <c r="K1316" s="60">
        <v>100</v>
      </c>
      <c r="L1316" s="62"/>
      <c r="M1316" s="60">
        <v>1</v>
      </c>
      <c r="N1316" s="60">
        <v>1</v>
      </c>
      <c r="O1316" s="63" t="s">
        <v>681</v>
      </c>
      <c r="P1316" s="63" t="s">
        <v>912</v>
      </c>
      <c r="Q1316" s="62"/>
      <c r="R1316" s="62"/>
      <c r="S1316" s="62"/>
      <c r="T1316" s="62"/>
      <c r="U1316" s="62"/>
      <c r="V1316" s="62"/>
      <c r="W1316" s="62"/>
      <c r="X1316" s="63" t="s">
        <v>4172</v>
      </c>
      <c r="Y1316" s="63" t="s">
        <v>908</v>
      </c>
      <c r="Z1316" s="62"/>
      <c r="AA1316" s="62"/>
      <c r="AB1316" s="60"/>
    </row>
    <row r="1317" spans="1:28" ht="15" customHeight="1" x14ac:dyDescent="0.25">
      <c r="A1317" s="58">
        <v>1307</v>
      </c>
      <c r="B1317" s="66" t="s">
        <v>6503</v>
      </c>
      <c r="C1317" s="67" t="s">
        <v>6504</v>
      </c>
      <c r="D1317" s="59" t="s">
        <v>6505</v>
      </c>
      <c r="E1317" s="66" t="s">
        <v>6503</v>
      </c>
      <c r="F1317" s="60" t="s">
        <v>6506</v>
      </c>
      <c r="G1317" s="62"/>
      <c r="H1317" s="61">
        <v>1997</v>
      </c>
      <c r="I1317" s="60" t="s">
        <v>689</v>
      </c>
      <c r="J1317" s="60" t="s">
        <v>1283</v>
      </c>
      <c r="K1317" s="60">
        <v>250</v>
      </c>
      <c r="L1317" s="62"/>
      <c r="M1317" s="60">
        <v>1</v>
      </c>
      <c r="N1317" s="60">
        <v>1</v>
      </c>
      <c r="O1317" s="63" t="s">
        <v>681</v>
      </c>
      <c r="P1317" s="63" t="s">
        <v>1029</v>
      </c>
      <c r="Q1317" s="62"/>
      <c r="R1317" s="62"/>
      <c r="S1317" s="62"/>
      <c r="T1317" s="62"/>
      <c r="U1317" s="62"/>
      <c r="V1317" s="62"/>
      <c r="W1317" s="62"/>
      <c r="X1317" s="63" t="s">
        <v>1029</v>
      </c>
      <c r="Y1317" s="62"/>
      <c r="Z1317" s="62"/>
      <c r="AA1317" s="62"/>
      <c r="AB1317" s="60"/>
    </row>
    <row r="1318" spans="1:28" ht="15" customHeight="1" x14ac:dyDescent="0.25">
      <c r="A1318" s="58">
        <v>1308</v>
      </c>
      <c r="B1318" s="66" t="s">
        <v>6507</v>
      </c>
      <c r="C1318" s="67" t="s">
        <v>6508</v>
      </c>
      <c r="D1318" s="59" t="s">
        <v>6509</v>
      </c>
      <c r="E1318" s="66" t="s">
        <v>6507</v>
      </c>
      <c r="F1318" s="60" t="s">
        <v>6510</v>
      </c>
      <c r="G1318" s="62"/>
      <c r="H1318" s="61">
        <v>2001</v>
      </c>
      <c r="I1318" s="60" t="s">
        <v>689</v>
      </c>
      <c r="J1318" s="60" t="s">
        <v>1283</v>
      </c>
      <c r="K1318" s="60">
        <v>400</v>
      </c>
      <c r="L1318" s="62"/>
      <c r="M1318" s="60">
        <v>1</v>
      </c>
      <c r="N1318" s="60">
        <v>1</v>
      </c>
      <c r="O1318" s="63" t="s">
        <v>681</v>
      </c>
      <c r="P1318" s="63" t="s">
        <v>1038</v>
      </c>
      <c r="Q1318" s="62"/>
      <c r="R1318" s="62"/>
      <c r="S1318" s="62"/>
      <c r="T1318" s="62"/>
      <c r="U1318" s="62"/>
      <c r="V1318" s="62"/>
      <c r="W1318" s="62"/>
      <c r="X1318" s="63" t="s">
        <v>1038</v>
      </c>
      <c r="Y1318" s="62"/>
      <c r="Z1318" s="62"/>
      <c r="AA1318" s="62"/>
      <c r="AB1318" s="60"/>
    </row>
    <row r="1319" spans="1:28" ht="15" customHeight="1" x14ac:dyDescent="0.25">
      <c r="A1319" s="58">
        <v>1309</v>
      </c>
      <c r="B1319" s="66" t="s">
        <v>6511</v>
      </c>
      <c r="C1319" s="67" t="s">
        <v>6512</v>
      </c>
      <c r="D1319" s="59" t="s">
        <v>6513</v>
      </c>
      <c r="E1319" s="66" t="s">
        <v>6511</v>
      </c>
      <c r="F1319" s="60" t="s">
        <v>6514</v>
      </c>
      <c r="G1319" s="62"/>
      <c r="H1319" s="61">
        <v>2016</v>
      </c>
      <c r="I1319" s="62"/>
      <c r="J1319" s="60" t="s">
        <v>684</v>
      </c>
      <c r="K1319" s="60" t="s">
        <v>6515</v>
      </c>
      <c r="L1319" s="62"/>
      <c r="M1319" s="60">
        <v>1</v>
      </c>
      <c r="N1319" s="60">
        <v>1</v>
      </c>
      <c r="O1319" s="63" t="s">
        <v>681</v>
      </c>
      <c r="P1319" s="63" t="s">
        <v>2840</v>
      </c>
      <c r="Q1319" s="62"/>
      <c r="R1319" s="62"/>
      <c r="S1319" s="62"/>
      <c r="T1319" s="62"/>
      <c r="U1319" s="62"/>
      <c r="V1319" s="62"/>
      <c r="W1319" s="62"/>
      <c r="X1319" s="63" t="s">
        <v>2840</v>
      </c>
      <c r="Y1319" s="62"/>
      <c r="Z1319" s="62"/>
      <c r="AA1319" s="62"/>
      <c r="AB1319" s="60"/>
    </row>
    <row r="1320" spans="1:28" ht="15" customHeight="1" x14ac:dyDescent="0.25">
      <c r="A1320" s="58">
        <v>1310</v>
      </c>
      <c r="B1320" s="66" t="s">
        <v>6516</v>
      </c>
      <c r="C1320" s="67" t="s">
        <v>6517</v>
      </c>
      <c r="D1320" s="59" t="s">
        <v>6518</v>
      </c>
      <c r="E1320" s="66" t="s">
        <v>6516</v>
      </c>
      <c r="F1320" s="60" t="s">
        <v>6519</v>
      </c>
      <c r="G1320" s="62"/>
      <c r="H1320" s="61">
        <v>1997</v>
      </c>
      <c r="I1320" s="60" t="s">
        <v>689</v>
      </c>
      <c r="J1320" s="60" t="s">
        <v>1260</v>
      </c>
      <c r="K1320" s="60">
        <v>250</v>
      </c>
      <c r="L1320" s="62"/>
      <c r="M1320" s="60">
        <v>1</v>
      </c>
      <c r="N1320" s="60">
        <v>1</v>
      </c>
      <c r="O1320" s="63" t="s">
        <v>681</v>
      </c>
      <c r="P1320" s="63" t="s">
        <v>980</v>
      </c>
      <c r="Q1320" s="62"/>
      <c r="R1320" s="62"/>
      <c r="S1320" s="62"/>
      <c r="T1320" s="62"/>
      <c r="U1320" s="62"/>
      <c r="V1320" s="62"/>
      <c r="W1320" s="62"/>
      <c r="X1320" s="63" t="s">
        <v>980</v>
      </c>
      <c r="Y1320" s="62"/>
      <c r="Z1320" s="62"/>
      <c r="AA1320" s="62"/>
      <c r="AB1320" s="60"/>
    </row>
    <row r="1321" spans="1:28" ht="15" customHeight="1" x14ac:dyDescent="0.25">
      <c r="A1321" s="58">
        <v>1311</v>
      </c>
      <c r="B1321" s="66" t="s">
        <v>6520</v>
      </c>
      <c r="C1321" s="67" t="s">
        <v>6521</v>
      </c>
      <c r="D1321" s="59" t="s">
        <v>6522</v>
      </c>
      <c r="E1321" s="66" t="s">
        <v>6520</v>
      </c>
      <c r="F1321" s="60" t="s">
        <v>6523</v>
      </c>
      <c r="G1321" s="62"/>
      <c r="H1321" s="61">
        <v>2002</v>
      </c>
      <c r="I1321" s="60" t="s">
        <v>689</v>
      </c>
      <c r="J1321" s="60" t="s">
        <v>1260</v>
      </c>
      <c r="K1321" s="60">
        <v>100</v>
      </c>
      <c r="L1321" s="62"/>
      <c r="M1321" s="60">
        <v>1</v>
      </c>
      <c r="N1321" s="60">
        <v>1</v>
      </c>
      <c r="O1321" s="63" t="s">
        <v>681</v>
      </c>
      <c r="P1321" s="63" t="s">
        <v>912</v>
      </c>
      <c r="Q1321" s="62"/>
      <c r="R1321" s="62"/>
      <c r="S1321" s="62"/>
      <c r="T1321" s="62"/>
      <c r="U1321" s="62"/>
      <c r="V1321" s="62"/>
      <c r="W1321" s="62"/>
      <c r="X1321" s="63" t="s">
        <v>912</v>
      </c>
      <c r="Y1321" s="62"/>
      <c r="Z1321" s="62"/>
      <c r="AA1321" s="62"/>
      <c r="AB1321" s="60"/>
    </row>
    <row r="1322" spans="1:28" ht="15" customHeight="1" x14ac:dyDescent="0.25">
      <c r="A1322" s="58">
        <v>1312</v>
      </c>
      <c r="B1322" s="66" t="s">
        <v>6524</v>
      </c>
      <c r="C1322" s="67" t="s">
        <v>6525</v>
      </c>
      <c r="D1322" s="59" t="s">
        <v>6526</v>
      </c>
      <c r="E1322" s="66" t="s">
        <v>6524</v>
      </c>
      <c r="F1322" s="60" t="s">
        <v>6527</v>
      </c>
      <c r="G1322" s="62"/>
      <c r="H1322" s="61">
        <v>2008</v>
      </c>
      <c r="I1322" s="60" t="s">
        <v>689</v>
      </c>
      <c r="J1322" s="60" t="s">
        <v>684</v>
      </c>
      <c r="K1322" s="60">
        <v>250</v>
      </c>
      <c r="L1322" s="62"/>
      <c r="M1322" s="60">
        <v>1</v>
      </c>
      <c r="N1322" s="60">
        <v>1</v>
      </c>
      <c r="O1322" s="63" t="s">
        <v>681</v>
      </c>
      <c r="P1322" s="63" t="s">
        <v>3320</v>
      </c>
      <c r="Q1322" s="62"/>
      <c r="R1322" s="62"/>
      <c r="S1322" s="62"/>
      <c r="T1322" s="62"/>
      <c r="U1322" s="62"/>
      <c r="V1322" s="62"/>
      <c r="W1322" s="62"/>
      <c r="X1322" s="63" t="s">
        <v>3320</v>
      </c>
      <c r="Y1322" s="62"/>
      <c r="Z1322" s="62"/>
      <c r="AA1322" s="62"/>
      <c r="AB1322" s="60"/>
    </row>
    <row r="1323" spans="1:28" ht="15" customHeight="1" x14ac:dyDescent="0.25">
      <c r="A1323" s="58">
        <v>1313</v>
      </c>
      <c r="B1323" s="66" t="s">
        <v>6528</v>
      </c>
      <c r="C1323" s="67" t="s">
        <v>6529</v>
      </c>
      <c r="D1323" s="59" t="s">
        <v>6530</v>
      </c>
      <c r="E1323" s="66" t="s">
        <v>6528</v>
      </c>
      <c r="F1323" s="60" t="s">
        <v>6531</v>
      </c>
      <c r="G1323" s="62"/>
      <c r="H1323" s="61">
        <v>1998</v>
      </c>
      <c r="I1323" s="60" t="s">
        <v>689</v>
      </c>
      <c r="J1323" s="60" t="s">
        <v>1102</v>
      </c>
      <c r="K1323" s="60">
        <v>400</v>
      </c>
      <c r="L1323" s="62"/>
      <c r="M1323" s="60">
        <v>1</v>
      </c>
      <c r="N1323" s="60">
        <v>1</v>
      </c>
      <c r="O1323" s="63" t="s">
        <v>681</v>
      </c>
      <c r="P1323" s="63" t="s">
        <v>1038</v>
      </c>
      <c r="Q1323" s="62"/>
      <c r="R1323" s="62"/>
      <c r="S1323" s="62"/>
      <c r="T1323" s="62"/>
      <c r="U1323" s="62"/>
      <c r="V1323" s="62"/>
      <c r="W1323" s="62"/>
      <c r="X1323" s="63" t="s">
        <v>1038</v>
      </c>
      <c r="Y1323" s="62"/>
      <c r="Z1323" s="62"/>
      <c r="AA1323" s="62"/>
      <c r="AB1323" s="60"/>
    </row>
    <row r="1324" spans="1:28" ht="15" customHeight="1" x14ac:dyDescent="0.25">
      <c r="A1324" s="58">
        <v>1314</v>
      </c>
      <c r="B1324" s="66" t="s">
        <v>6532</v>
      </c>
      <c r="C1324" s="67" t="s">
        <v>6533</v>
      </c>
      <c r="D1324" s="59" t="s">
        <v>6534</v>
      </c>
      <c r="E1324" s="66" t="s">
        <v>6532</v>
      </c>
      <c r="F1324" s="60" t="s">
        <v>6535</v>
      </c>
      <c r="G1324" s="62"/>
      <c r="H1324" s="61">
        <v>2016</v>
      </c>
      <c r="I1324" s="60" t="s">
        <v>689</v>
      </c>
      <c r="J1324" s="60" t="s">
        <v>687</v>
      </c>
      <c r="K1324" s="60">
        <v>100</v>
      </c>
      <c r="L1324" s="62"/>
      <c r="M1324" s="60">
        <v>1</v>
      </c>
      <c r="N1324" s="60">
        <v>1</v>
      </c>
      <c r="O1324" s="63" t="s">
        <v>681</v>
      </c>
      <c r="P1324" s="63" t="s">
        <v>6536</v>
      </c>
      <c r="Q1324" s="63" t="s">
        <v>6537</v>
      </c>
      <c r="R1324" s="62"/>
      <c r="S1324" s="62"/>
      <c r="T1324" s="62"/>
      <c r="U1324" s="62"/>
      <c r="V1324" s="62"/>
      <c r="W1324" s="62"/>
      <c r="X1324" s="63" t="s">
        <v>6536</v>
      </c>
      <c r="Y1324" s="62"/>
      <c r="Z1324" s="62"/>
      <c r="AA1324" s="62"/>
      <c r="AB1324" s="60"/>
    </row>
    <row r="1325" spans="1:28" ht="15" customHeight="1" x14ac:dyDescent="0.25">
      <c r="A1325" s="58">
        <v>1315</v>
      </c>
      <c r="B1325" s="66" t="s">
        <v>6538</v>
      </c>
      <c r="C1325" s="67" t="s">
        <v>6539</v>
      </c>
      <c r="D1325" s="59" t="s">
        <v>6540</v>
      </c>
      <c r="E1325" s="66" t="s">
        <v>6538</v>
      </c>
      <c r="F1325" s="60" t="s">
        <v>6541</v>
      </c>
      <c r="G1325" s="62"/>
      <c r="H1325" s="61">
        <v>2016</v>
      </c>
      <c r="I1325" s="60" t="s">
        <v>689</v>
      </c>
      <c r="J1325" s="60" t="s">
        <v>680</v>
      </c>
      <c r="K1325" s="60">
        <v>50</v>
      </c>
      <c r="L1325" s="62"/>
      <c r="M1325" s="60">
        <v>1</v>
      </c>
      <c r="N1325" s="60">
        <v>1</v>
      </c>
      <c r="O1325" s="63" t="s">
        <v>681</v>
      </c>
      <c r="P1325" s="63" t="s">
        <v>1754</v>
      </c>
      <c r="Q1325" s="63" t="s">
        <v>2779</v>
      </c>
      <c r="R1325" s="62"/>
      <c r="S1325" s="62"/>
      <c r="T1325" s="62"/>
      <c r="U1325" s="62"/>
      <c r="V1325" s="62"/>
      <c r="W1325" s="62"/>
      <c r="X1325" s="63" t="s">
        <v>1754</v>
      </c>
      <c r="Y1325" s="62"/>
      <c r="Z1325" s="62"/>
      <c r="AA1325" s="62"/>
      <c r="AB1325" s="60"/>
    </row>
    <row r="1326" spans="1:28" ht="15" customHeight="1" x14ac:dyDescent="0.25">
      <c r="A1326" s="58">
        <v>1316</v>
      </c>
      <c r="B1326" s="66" t="s">
        <v>6542</v>
      </c>
      <c r="C1326" s="67" t="s">
        <v>6543</v>
      </c>
      <c r="D1326" s="59" t="s">
        <v>6544</v>
      </c>
      <c r="E1326" s="66" t="s">
        <v>6542</v>
      </c>
      <c r="F1326" s="60" t="s">
        <v>6545</v>
      </c>
      <c r="G1326" s="62"/>
      <c r="H1326" s="61">
        <v>2016</v>
      </c>
      <c r="I1326" s="60" t="s">
        <v>689</v>
      </c>
      <c r="J1326" s="60" t="s">
        <v>680</v>
      </c>
      <c r="K1326" s="60">
        <v>50</v>
      </c>
      <c r="L1326" s="62"/>
      <c r="M1326" s="60">
        <v>1</v>
      </c>
      <c r="N1326" s="60">
        <v>1</v>
      </c>
      <c r="O1326" s="63" t="s">
        <v>681</v>
      </c>
      <c r="P1326" s="63" t="s">
        <v>1754</v>
      </c>
      <c r="Q1326" s="63" t="s">
        <v>2779</v>
      </c>
      <c r="R1326" s="62"/>
      <c r="S1326" s="62"/>
      <c r="T1326" s="62"/>
      <c r="U1326" s="62"/>
      <c r="V1326" s="62"/>
      <c r="W1326" s="62"/>
      <c r="X1326" s="63" t="s">
        <v>1754</v>
      </c>
      <c r="Y1326" s="62"/>
      <c r="Z1326" s="62"/>
      <c r="AA1326" s="62"/>
      <c r="AB1326" s="60"/>
    </row>
    <row r="1327" spans="1:28" ht="15" customHeight="1" x14ac:dyDescent="0.25">
      <c r="A1327" s="58">
        <v>1317</v>
      </c>
      <c r="B1327" s="66" t="s">
        <v>6546</v>
      </c>
      <c r="C1327" s="67" t="s">
        <v>6547</v>
      </c>
      <c r="D1327" s="59" t="s">
        <v>6548</v>
      </c>
      <c r="E1327" s="66" t="s">
        <v>6546</v>
      </c>
      <c r="F1327" s="60" t="s">
        <v>6549</v>
      </c>
      <c r="G1327" s="62"/>
      <c r="H1327" s="61">
        <v>2016</v>
      </c>
      <c r="I1327" s="60" t="s">
        <v>689</v>
      </c>
      <c r="J1327" s="60" t="s">
        <v>680</v>
      </c>
      <c r="K1327" s="60">
        <v>100</v>
      </c>
      <c r="L1327" s="62"/>
      <c r="M1327" s="60">
        <v>1</v>
      </c>
      <c r="N1327" s="60">
        <v>1</v>
      </c>
      <c r="O1327" s="63" t="s">
        <v>681</v>
      </c>
      <c r="P1327" s="63" t="s">
        <v>2773</v>
      </c>
      <c r="Q1327" s="63" t="s">
        <v>6550</v>
      </c>
      <c r="R1327" s="62"/>
      <c r="S1327" s="62"/>
      <c r="T1327" s="62"/>
      <c r="U1327" s="62"/>
      <c r="V1327" s="62"/>
      <c r="W1327" s="62"/>
      <c r="X1327" s="63" t="s">
        <v>2773</v>
      </c>
      <c r="Y1327" s="62"/>
      <c r="Z1327" s="62"/>
      <c r="AA1327" s="62"/>
      <c r="AB1327" s="60"/>
    </row>
    <row r="1328" spans="1:28" ht="15" customHeight="1" x14ac:dyDescent="0.25">
      <c r="A1328" s="58">
        <v>1318</v>
      </c>
      <c r="B1328" s="66" t="s">
        <v>6551</v>
      </c>
      <c r="C1328" s="67" t="s">
        <v>6552</v>
      </c>
      <c r="D1328" s="59" t="s">
        <v>6553</v>
      </c>
      <c r="E1328" s="66" t="s">
        <v>6551</v>
      </c>
      <c r="F1328" s="60" t="s">
        <v>6554</v>
      </c>
      <c r="G1328" s="62"/>
      <c r="H1328" s="61">
        <v>2017</v>
      </c>
      <c r="I1328" s="60" t="s">
        <v>1565</v>
      </c>
      <c r="J1328" s="60" t="s">
        <v>687</v>
      </c>
      <c r="K1328" s="60">
        <v>100</v>
      </c>
      <c r="L1328" s="62"/>
      <c r="M1328" s="60">
        <v>1</v>
      </c>
      <c r="N1328" s="60">
        <v>1</v>
      </c>
      <c r="O1328" s="63" t="s">
        <v>681</v>
      </c>
      <c r="P1328" s="63" t="s">
        <v>2784</v>
      </c>
      <c r="Q1328" s="63" t="s">
        <v>2785</v>
      </c>
      <c r="R1328" s="62"/>
      <c r="S1328" s="62"/>
      <c r="T1328" s="62"/>
      <c r="U1328" s="62"/>
      <c r="V1328" s="62"/>
      <c r="W1328" s="62"/>
      <c r="X1328" s="63" t="s">
        <v>2784</v>
      </c>
      <c r="Y1328" s="62"/>
      <c r="Z1328" s="62"/>
      <c r="AA1328" s="62"/>
      <c r="AB1328" s="60"/>
    </row>
    <row r="1329" spans="1:28" ht="15" customHeight="1" x14ac:dyDescent="0.25">
      <c r="A1329" s="58">
        <v>1319</v>
      </c>
      <c r="B1329" s="66" t="s">
        <v>6555</v>
      </c>
      <c r="C1329" s="67" t="s">
        <v>6556</v>
      </c>
      <c r="D1329" s="59" t="s">
        <v>6557</v>
      </c>
      <c r="E1329" s="66" t="s">
        <v>6555</v>
      </c>
      <c r="F1329" s="60" t="s">
        <v>6558</v>
      </c>
      <c r="G1329" s="62"/>
      <c r="H1329" s="61">
        <v>2001</v>
      </c>
      <c r="I1329" s="60" t="s">
        <v>689</v>
      </c>
      <c r="J1329" s="60" t="s">
        <v>684</v>
      </c>
      <c r="K1329" s="60">
        <v>100</v>
      </c>
      <c r="L1329" s="62"/>
      <c r="M1329" s="60">
        <v>1</v>
      </c>
      <c r="N1329" s="60">
        <v>1</v>
      </c>
      <c r="O1329" s="63" t="s">
        <v>681</v>
      </c>
      <c r="P1329" s="63" t="s">
        <v>912</v>
      </c>
      <c r="Q1329" s="62"/>
      <c r="R1329" s="62"/>
      <c r="S1329" s="62"/>
      <c r="T1329" s="62"/>
      <c r="U1329" s="62"/>
      <c r="V1329" s="62"/>
      <c r="W1329" s="62"/>
      <c r="X1329" s="63" t="s">
        <v>912</v>
      </c>
      <c r="Y1329" s="62"/>
      <c r="Z1329" s="62"/>
      <c r="AA1329" s="62"/>
      <c r="AB1329" s="60"/>
    </row>
    <row r="1330" spans="1:28" ht="15" customHeight="1" x14ac:dyDescent="0.25">
      <c r="A1330" s="58">
        <v>1320</v>
      </c>
      <c r="B1330" s="66" t="s">
        <v>6559</v>
      </c>
      <c r="C1330" s="67" t="s">
        <v>6560</v>
      </c>
      <c r="D1330" s="59" t="s">
        <v>6561</v>
      </c>
      <c r="E1330" s="66" t="s">
        <v>6559</v>
      </c>
      <c r="F1330" s="60" t="s">
        <v>6562</v>
      </c>
      <c r="G1330" s="62"/>
      <c r="H1330" s="61">
        <v>2006</v>
      </c>
      <c r="I1330" s="60" t="s">
        <v>689</v>
      </c>
      <c r="J1330" s="60" t="s">
        <v>1049</v>
      </c>
      <c r="K1330" s="60">
        <v>400</v>
      </c>
      <c r="L1330" s="62"/>
      <c r="M1330" s="60">
        <v>1</v>
      </c>
      <c r="N1330" s="60">
        <v>1</v>
      </c>
      <c r="O1330" s="63" t="s">
        <v>681</v>
      </c>
      <c r="P1330" s="63" t="s">
        <v>970</v>
      </c>
      <c r="Q1330" s="62"/>
      <c r="R1330" s="62"/>
      <c r="S1330" s="62"/>
      <c r="T1330" s="62"/>
      <c r="U1330" s="62"/>
      <c r="V1330" s="62"/>
      <c r="W1330" s="62"/>
      <c r="X1330" s="63" t="s">
        <v>6563</v>
      </c>
      <c r="Y1330" s="62"/>
      <c r="Z1330" s="62"/>
      <c r="AA1330" s="62"/>
      <c r="AB1330" s="63" t="s">
        <v>6564</v>
      </c>
    </row>
    <row r="1331" spans="1:28" ht="15" customHeight="1" x14ac:dyDescent="0.25">
      <c r="A1331" s="58">
        <v>1321</v>
      </c>
      <c r="B1331" s="66" t="s">
        <v>6565</v>
      </c>
      <c r="C1331" s="67" t="s">
        <v>6566</v>
      </c>
      <c r="D1331" s="59" t="s">
        <v>6567</v>
      </c>
      <c r="E1331" s="66" t="s">
        <v>6565</v>
      </c>
      <c r="F1331" s="60" t="s">
        <v>6568</v>
      </c>
      <c r="G1331" s="62"/>
      <c r="H1331" s="61">
        <v>2005</v>
      </c>
      <c r="I1331" s="60" t="s">
        <v>689</v>
      </c>
      <c r="J1331" s="62"/>
      <c r="K1331" s="60">
        <v>320</v>
      </c>
      <c r="L1331" s="62"/>
      <c r="M1331" s="60">
        <v>1</v>
      </c>
      <c r="N1331" s="60">
        <v>1</v>
      </c>
      <c r="O1331" s="63" t="s">
        <v>681</v>
      </c>
      <c r="P1331" s="63" t="s">
        <v>970</v>
      </c>
      <c r="Q1331" s="62"/>
      <c r="R1331" s="62"/>
      <c r="S1331" s="62"/>
      <c r="T1331" s="62"/>
      <c r="U1331" s="62"/>
      <c r="V1331" s="62"/>
      <c r="W1331" s="62"/>
      <c r="X1331" s="63" t="s">
        <v>970</v>
      </c>
      <c r="Y1331" s="62"/>
      <c r="Z1331" s="62"/>
      <c r="AA1331" s="62"/>
      <c r="AB1331" s="60"/>
    </row>
    <row r="1332" spans="1:28" ht="15" customHeight="1" x14ac:dyDescent="0.25">
      <c r="A1332" s="58">
        <v>1322</v>
      </c>
      <c r="B1332" s="66" t="s">
        <v>6569</v>
      </c>
      <c r="C1332" s="67" t="s">
        <v>6570</v>
      </c>
      <c r="D1332" s="59" t="s">
        <v>6571</v>
      </c>
      <c r="E1332" s="66" t="s">
        <v>6569</v>
      </c>
      <c r="F1332" s="60" t="s">
        <v>6572</v>
      </c>
      <c r="G1332" s="62"/>
      <c r="H1332" s="61">
        <v>2007</v>
      </c>
      <c r="I1332" s="60" t="s">
        <v>689</v>
      </c>
      <c r="J1332" s="60" t="s">
        <v>699</v>
      </c>
      <c r="K1332" s="60">
        <v>320</v>
      </c>
      <c r="L1332" s="62"/>
      <c r="M1332" s="60">
        <v>1</v>
      </c>
      <c r="N1332" s="60">
        <v>1</v>
      </c>
      <c r="O1332" s="63" t="s">
        <v>681</v>
      </c>
      <c r="P1332" s="63" t="s">
        <v>970</v>
      </c>
      <c r="Q1332" s="63" t="s">
        <v>6573</v>
      </c>
      <c r="R1332" s="62"/>
      <c r="S1332" s="62"/>
      <c r="T1332" s="62"/>
      <c r="U1332" s="62"/>
      <c r="V1332" s="62"/>
      <c r="W1332" s="62"/>
      <c r="X1332" s="63" t="s">
        <v>6574</v>
      </c>
      <c r="Y1332" s="63" t="s">
        <v>6575</v>
      </c>
      <c r="Z1332" s="62"/>
      <c r="AA1332" s="62"/>
      <c r="AB1332" s="60"/>
    </row>
    <row r="1333" spans="1:28" ht="15" customHeight="1" x14ac:dyDescent="0.25">
      <c r="A1333" s="58">
        <v>1323</v>
      </c>
      <c r="B1333" s="66" t="s">
        <v>6576</v>
      </c>
      <c r="C1333" s="67" t="s">
        <v>6577</v>
      </c>
      <c r="D1333" s="59" t="s">
        <v>6578</v>
      </c>
      <c r="E1333" s="66" t="s">
        <v>6576</v>
      </c>
      <c r="F1333" s="60" t="s">
        <v>6579</v>
      </c>
      <c r="G1333" s="62"/>
      <c r="H1333" s="61">
        <v>1976</v>
      </c>
      <c r="I1333" s="60" t="s">
        <v>682</v>
      </c>
      <c r="J1333" s="60" t="s">
        <v>680</v>
      </c>
      <c r="K1333" s="60">
        <v>315</v>
      </c>
      <c r="L1333" s="62"/>
      <c r="M1333" s="60">
        <v>1</v>
      </c>
      <c r="N1333" s="60">
        <v>1</v>
      </c>
      <c r="O1333" s="63" t="s">
        <v>681</v>
      </c>
      <c r="P1333" s="63" t="s">
        <v>996</v>
      </c>
      <c r="Q1333" s="62"/>
      <c r="R1333" s="62"/>
      <c r="S1333" s="62"/>
      <c r="T1333" s="62"/>
      <c r="U1333" s="62"/>
      <c r="V1333" s="62"/>
      <c r="W1333" s="62"/>
      <c r="X1333" s="63" t="s">
        <v>996</v>
      </c>
      <c r="Y1333" s="62"/>
      <c r="Z1333" s="62"/>
      <c r="AA1333" s="62"/>
      <c r="AB1333" s="60"/>
    </row>
    <row r="1334" spans="1:28" ht="15" customHeight="1" x14ac:dyDescent="0.25">
      <c r="A1334" s="58">
        <v>1324</v>
      </c>
      <c r="B1334" s="66" t="s">
        <v>6580</v>
      </c>
      <c r="C1334" s="67" t="s">
        <v>6581</v>
      </c>
      <c r="D1334" s="59" t="s">
        <v>6582</v>
      </c>
      <c r="E1334" s="66" t="s">
        <v>6580</v>
      </c>
      <c r="F1334" s="60" t="s">
        <v>6583</v>
      </c>
      <c r="G1334" s="62"/>
      <c r="H1334" s="61">
        <v>2009</v>
      </c>
      <c r="I1334" s="60" t="s">
        <v>689</v>
      </c>
      <c r="J1334" s="60" t="s">
        <v>687</v>
      </c>
      <c r="K1334" s="60">
        <v>75</v>
      </c>
      <c r="L1334" s="62"/>
      <c r="M1334" s="60">
        <v>1</v>
      </c>
      <c r="N1334" s="60">
        <v>1</v>
      </c>
      <c r="O1334" s="63" t="s">
        <v>681</v>
      </c>
      <c r="P1334" s="63" t="s">
        <v>5702</v>
      </c>
      <c r="Q1334" s="62"/>
      <c r="R1334" s="62"/>
      <c r="S1334" s="62"/>
      <c r="T1334" s="62"/>
      <c r="U1334" s="62"/>
      <c r="V1334" s="62"/>
      <c r="W1334" s="62"/>
      <c r="X1334" s="63" t="s">
        <v>5702</v>
      </c>
      <c r="Y1334" s="62"/>
      <c r="Z1334" s="62"/>
      <c r="AA1334" s="62"/>
      <c r="AB1334" s="60"/>
    </row>
    <row r="1335" spans="1:28" ht="15" customHeight="1" x14ac:dyDescent="0.25">
      <c r="A1335" s="58">
        <v>1325</v>
      </c>
      <c r="B1335" s="66" t="s">
        <v>6584</v>
      </c>
      <c r="C1335" s="67" t="s">
        <v>6585</v>
      </c>
      <c r="D1335" s="59" t="s">
        <v>6586</v>
      </c>
      <c r="E1335" s="66" t="s">
        <v>6584</v>
      </c>
      <c r="F1335" s="60" t="s">
        <v>6587</v>
      </c>
      <c r="G1335" s="62"/>
      <c r="H1335" s="61">
        <v>2009</v>
      </c>
      <c r="I1335" s="60" t="s">
        <v>682</v>
      </c>
      <c r="J1335" s="60" t="s">
        <v>687</v>
      </c>
      <c r="K1335" s="60">
        <v>25</v>
      </c>
      <c r="L1335" s="62"/>
      <c r="M1335" s="60">
        <v>1</v>
      </c>
      <c r="N1335" s="60">
        <v>1</v>
      </c>
      <c r="O1335" s="63" t="s">
        <v>681</v>
      </c>
      <c r="P1335" s="63" t="s">
        <v>2825</v>
      </c>
      <c r="Q1335" s="62"/>
      <c r="R1335" s="62"/>
      <c r="S1335" s="62"/>
      <c r="T1335" s="62"/>
      <c r="U1335" s="62"/>
      <c r="V1335" s="62"/>
      <c r="W1335" s="62"/>
      <c r="X1335" s="63" t="s">
        <v>2825</v>
      </c>
      <c r="Y1335" s="62"/>
      <c r="Z1335" s="62"/>
      <c r="AA1335" s="62"/>
      <c r="AB1335" s="60"/>
    </row>
    <row r="1336" spans="1:28" ht="15" customHeight="1" x14ac:dyDescent="0.25">
      <c r="A1336" s="58">
        <v>1326</v>
      </c>
      <c r="B1336" s="66" t="s">
        <v>2821</v>
      </c>
      <c r="C1336" s="67" t="s">
        <v>6588</v>
      </c>
      <c r="D1336" s="59" t="s">
        <v>6589</v>
      </c>
      <c r="E1336" s="66" t="s">
        <v>2821</v>
      </c>
      <c r="F1336" s="60" t="s">
        <v>6590</v>
      </c>
      <c r="G1336" s="62"/>
      <c r="H1336" s="61">
        <v>2009</v>
      </c>
      <c r="I1336" s="60" t="s">
        <v>4763</v>
      </c>
      <c r="J1336" s="60" t="s">
        <v>680</v>
      </c>
      <c r="K1336" s="60">
        <v>25</v>
      </c>
      <c r="L1336" s="62"/>
      <c r="M1336" s="60">
        <v>1</v>
      </c>
      <c r="N1336" s="60">
        <v>1</v>
      </c>
      <c r="O1336" s="63" t="s">
        <v>681</v>
      </c>
      <c r="P1336" s="63" t="s">
        <v>2825</v>
      </c>
      <c r="Q1336" s="62"/>
      <c r="R1336" s="62"/>
      <c r="S1336" s="62"/>
      <c r="T1336" s="62"/>
      <c r="U1336" s="62"/>
      <c r="V1336" s="62"/>
      <c r="W1336" s="62"/>
      <c r="X1336" s="63" t="s">
        <v>2825</v>
      </c>
      <c r="Y1336" s="62"/>
      <c r="Z1336" s="62"/>
      <c r="AA1336" s="62"/>
      <c r="AB1336" s="60"/>
    </row>
    <row r="1337" spans="1:28" ht="15" customHeight="1" x14ac:dyDescent="0.25">
      <c r="A1337" s="58">
        <v>1327</v>
      </c>
      <c r="B1337" s="66" t="s">
        <v>6591</v>
      </c>
      <c r="C1337" s="67" t="s">
        <v>6592</v>
      </c>
      <c r="D1337" s="59" t="s">
        <v>6593</v>
      </c>
      <c r="E1337" s="66" t="s">
        <v>6591</v>
      </c>
      <c r="F1337" s="60" t="s">
        <v>6594</v>
      </c>
      <c r="G1337" s="62"/>
      <c r="H1337" s="61">
        <v>1973</v>
      </c>
      <c r="I1337" s="60" t="s">
        <v>679</v>
      </c>
      <c r="J1337" s="60" t="s">
        <v>680</v>
      </c>
      <c r="K1337" s="60">
        <v>25</v>
      </c>
      <c r="L1337" s="62"/>
      <c r="M1337" s="60">
        <v>1</v>
      </c>
      <c r="N1337" s="60">
        <v>1</v>
      </c>
      <c r="O1337" s="63" t="s">
        <v>681</v>
      </c>
      <c r="P1337" s="63" t="s">
        <v>711</v>
      </c>
      <c r="Q1337" s="62"/>
      <c r="R1337" s="62"/>
      <c r="S1337" s="62"/>
      <c r="T1337" s="62"/>
      <c r="U1337" s="62"/>
      <c r="V1337" s="62"/>
      <c r="W1337" s="62"/>
      <c r="X1337" s="63" t="s">
        <v>711</v>
      </c>
      <c r="Y1337" s="62"/>
      <c r="Z1337" s="62"/>
      <c r="AA1337" s="62"/>
      <c r="AB1337" s="60"/>
    </row>
    <row r="1338" spans="1:28" ht="15" customHeight="1" x14ac:dyDescent="0.25">
      <c r="A1338" s="58">
        <v>1328</v>
      </c>
      <c r="B1338" s="66" t="s">
        <v>6595</v>
      </c>
      <c r="C1338" s="67" t="s">
        <v>6596</v>
      </c>
      <c r="D1338" s="59" t="s">
        <v>6597</v>
      </c>
      <c r="E1338" s="66" t="s">
        <v>6595</v>
      </c>
      <c r="F1338" s="60" t="s">
        <v>6598</v>
      </c>
      <c r="G1338" s="62"/>
      <c r="H1338" s="61">
        <v>2009</v>
      </c>
      <c r="I1338" s="60" t="s">
        <v>689</v>
      </c>
      <c r="J1338" s="60" t="s">
        <v>687</v>
      </c>
      <c r="K1338" s="60">
        <v>25</v>
      </c>
      <c r="L1338" s="62"/>
      <c r="M1338" s="60">
        <v>1</v>
      </c>
      <c r="N1338" s="60">
        <v>1</v>
      </c>
      <c r="O1338" s="63" t="s">
        <v>681</v>
      </c>
      <c r="P1338" s="63" t="s">
        <v>6599</v>
      </c>
      <c r="Q1338" s="62"/>
      <c r="R1338" s="62"/>
      <c r="S1338" s="62"/>
      <c r="T1338" s="62"/>
      <c r="U1338" s="62"/>
      <c r="V1338" s="62"/>
      <c r="W1338" s="62"/>
      <c r="X1338" s="63" t="s">
        <v>6599</v>
      </c>
      <c r="Y1338" s="62"/>
      <c r="Z1338" s="62"/>
      <c r="AA1338" s="62"/>
      <c r="AB1338" s="60"/>
    </row>
    <row r="1339" spans="1:28" ht="15" customHeight="1" x14ac:dyDescent="0.25">
      <c r="A1339" s="58">
        <v>1329</v>
      </c>
      <c r="B1339" s="66" t="s">
        <v>6600</v>
      </c>
      <c r="C1339" s="67" t="s">
        <v>6601</v>
      </c>
      <c r="D1339" s="59" t="s">
        <v>6602</v>
      </c>
      <c r="E1339" s="66" t="s">
        <v>6600</v>
      </c>
      <c r="F1339" s="60" t="s">
        <v>6603</v>
      </c>
      <c r="G1339" s="62"/>
      <c r="H1339" s="61">
        <v>1976</v>
      </c>
      <c r="I1339" s="60" t="s">
        <v>679</v>
      </c>
      <c r="J1339" s="60" t="s">
        <v>687</v>
      </c>
      <c r="K1339" s="60">
        <v>25</v>
      </c>
      <c r="L1339" s="62"/>
      <c r="M1339" s="60">
        <v>1</v>
      </c>
      <c r="N1339" s="60">
        <v>1</v>
      </c>
      <c r="O1339" s="63" t="s">
        <v>681</v>
      </c>
      <c r="P1339" s="63" t="s">
        <v>734</v>
      </c>
      <c r="Q1339" s="62"/>
      <c r="R1339" s="62"/>
      <c r="S1339" s="62"/>
      <c r="T1339" s="62"/>
      <c r="U1339" s="62"/>
      <c r="V1339" s="62"/>
      <c r="W1339" s="62"/>
      <c r="X1339" s="63" t="s">
        <v>734</v>
      </c>
      <c r="Y1339" s="62"/>
      <c r="Z1339" s="62"/>
      <c r="AA1339" s="62"/>
      <c r="AB1339" s="60"/>
    </row>
    <row r="1340" spans="1:28" ht="15" customHeight="1" x14ac:dyDescent="0.25">
      <c r="A1340" s="58">
        <v>1330</v>
      </c>
      <c r="B1340" s="66" t="s">
        <v>6604</v>
      </c>
      <c r="C1340" s="67" t="s">
        <v>6605</v>
      </c>
      <c r="D1340" s="59" t="s">
        <v>6606</v>
      </c>
      <c r="E1340" s="66" t="s">
        <v>6604</v>
      </c>
      <c r="F1340" s="60" t="s">
        <v>6607</v>
      </c>
      <c r="G1340" s="62"/>
      <c r="H1340" s="61">
        <v>1998</v>
      </c>
      <c r="I1340" s="60" t="s">
        <v>679</v>
      </c>
      <c r="J1340" s="60" t="s">
        <v>680</v>
      </c>
      <c r="K1340" s="60">
        <v>75</v>
      </c>
      <c r="L1340" s="62"/>
      <c r="M1340" s="60">
        <v>1</v>
      </c>
      <c r="N1340" s="60">
        <v>1</v>
      </c>
      <c r="O1340" s="63" t="s">
        <v>681</v>
      </c>
      <c r="P1340" s="63" t="s">
        <v>700</v>
      </c>
      <c r="Q1340" s="62"/>
      <c r="R1340" s="62"/>
      <c r="S1340" s="62"/>
      <c r="T1340" s="62"/>
      <c r="U1340" s="62"/>
      <c r="V1340" s="62"/>
      <c r="W1340" s="62"/>
      <c r="X1340" s="63" t="s">
        <v>700</v>
      </c>
      <c r="Y1340" s="62"/>
      <c r="Z1340" s="62"/>
      <c r="AA1340" s="62"/>
      <c r="AB1340" s="60"/>
    </row>
    <row r="1341" spans="1:28" ht="15" customHeight="1" x14ac:dyDescent="0.25">
      <c r="A1341" s="58">
        <v>1331</v>
      </c>
      <c r="B1341" s="66" t="s">
        <v>461</v>
      </c>
      <c r="C1341" s="67" t="s">
        <v>6608</v>
      </c>
      <c r="D1341" s="59" t="s">
        <v>6609</v>
      </c>
      <c r="E1341" s="66" t="s">
        <v>461</v>
      </c>
      <c r="F1341" s="60" t="s">
        <v>6610</v>
      </c>
      <c r="G1341" s="62"/>
      <c r="H1341" s="61">
        <v>2006</v>
      </c>
      <c r="I1341" s="60" t="s">
        <v>682</v>
      </c>
      <c r="J1341" s="60" t="s">
        <v>687</v>
      </c>
      <c r="K1341" s="60">
        <v>200</v>
      </c>
      <c r="L1341" s="62"/>
      <c r="M1341" s="60">
        <v>1</v>
      </c>
      <c r="N1341" s="60">
        <v>1</v>
      </c>
      <c r="O1341" s="63" t="s">
        <v>681</v>
      </c>
      <c r="P1341" s="63" t="s">
        <v>1012</v>
      </c>
      <c r="Q1341" s="62"/>
      <c r="R1341" s="62"/>
      <c r="S1341" s="62"/>
      <c r="T1341" s="62"/>
      <c r="U1341" s="62"/>
      <c r="V1341" s="62"/>
      <c r="W1341" s="62"/>
      <c r="X1341" s="63" t="s">
        <v>1012</v>
      </c>
      <c r="Y1341" s="62"/>
      <c r="Z1341" s="62"/>
      <c r="AA1341" s="62"/>
      <c r="AB1341" s="60"/>
    </row>
    <row r="1342" spans="1:28" ht="15" customHeight="1" x14ac:dyDescent="0.25">
      <c r="A1342" s="58">
        <v>1332</v>
      </c>
      <c r="B1342" s="66" t="s">
        <v>6611</v>
      </c>
      <c r="C1342" s="67" t="s">
        <v>6612</v>
      </c>
      <c r="D1342" s="59" t="s">
        <v>6613</v>
      </c>
      <c r="E1342" s="66" t="s">
        <v>6611</v>
      </c>
      <c r="F1342" s="60" t="s">
        <v>6614</v>
      </c>
      <c r="G1342" s="62"/>
      <c r="H1342" s="61">
        <v>1973</v>
      </c>
      <c r="I1342" s="60" t="s">
        <v>679</v>
      </c>
      <c r="J1342" s="60" t="s">
        <v>699</v>
      </c>
      <c r="K1342" s="60">
        <v>25</v>
      </c>
      <c r="L1342" s="62"/>
      <c r="M1342" s="60">
        <v>1</v>
      </c>
      <c r="N1342" s="60">
        <v>1</v>
      </c>
      <c r="O1342" s="63" t="s">
        <v>681</v>
      </c>
      <c r="P1342" s="63" t="s">
        <v>734</v>
      </c>
      <c r="Q1342" s="62"/>
      <c r="R1342" s="62"/>
      <c r="S1342" s="62"/>
      <c r="T1342" s="62"/>
      <c r="U1342" s="62"/>
      <c r="V1342" s="62"/>
      <c r="W1342" s="62"/>
      <c r="X1342" s="63" t="s">
        <v>734</v>
      </c>
      <c r="Y1342" s="62"/>
      <c r="Z1342" s="62"/>
      <c r="AA1342" s="62"/>
      <c r="AB1342" s="60"/>
    </row>
    <row r="1343" spans="1:28" ht="15" customHeight="1" x14ac:dyDescent="0.25">
      <c r="A1343" s="58">
        <v>1333</v>
      </c>
      <c r="B1343" s="66" t="s">
        <v>6615</v>
      </c>
      <c r="C1343" s="67" t="s">
        <v>6616</v>
      </c>
      <c r="D1343" s="59" t="s">
        <v>6617</v>
      </c>
      <c r="E1343" s="66" t="s">
        <v>6615</v>
      </c>
      <c r="F1343" s="60" t="s">
        <v>6618</v>
      </c>
      <c r="G1343" s="62"/>
      <c r="H1343" s="61">
        <v>1994</v>
      </c>
      <c r="I1343" s="60" t="s">
        <v>689</v>
      </c>
      <c r="J1343" s="60" t="s">
        <v>699</v>
      </c>
      <c r="K1343" s="60">
        <v>37.5</v>
      </c>
      <c r="L1343" s="62"/>
      <c r="M1343" s="60">
        <v>1</v>
      </c>
      <c r="N1343" s="60">
        <v>1</v>
      </c>
      <c r="O1343" s="63" t="s">
        <v>681</v>
      </c>
      <c r="P1343" s="63" t="s">
        <v>766</v>
      </c>
      <c r="Q1343" s="62"/>
      <c r="R1343" s="62"/>
      <c r="S1343" s="62"/>
      <c r="T1343" s="62"/>
      <c r="U1343" s="62"/>
      <c r="V1343" s="62"/>
      <c r="W1343" s="62"/>
      <c r="X1343" s="63" t="s">
        <v>766</v>
      </c>
      <c r="Y1343" s="62"/>
      <c r="Z1343" s="62"/>
      <c r="AA1343" s="62"/>
      <c r="AB1343" s="60"/>
    </row>
    <row r="1344" spans="1:28" ht="15" customHeight="1" x14ac:dyDescent="0.25">
      <c r="A1344" s="58">
        <v>1334</v>
      </c>
      <c r="B1344" s="66" t="s">
        <v>6619</v>
      </c>
      <c r="C1344" s="67" t="s">
        <v>6620</v>
      </c>
      <c r="D1344" s="59" t="s">
        <v>6621</v>
      </c>
      <c r="E1344" s="66" t="s">
        <v>6619</v>
      </c>
      <c r="F1344" s="60" t="s">
        <v>6622</v>
      </c>
      <c r="G1344" s="62"/>
      <c r="H1344" s="61">
        <v>1987</v>
      </c>
      <c r="I1344" s="60" t="s">
        <v>679</v>
      </c>
      <c r="J1344" s="60" t="s">
        <v>699</v>
      </c>
      <c r="K1344" s="60">
        <v>37.5</v>
      </c>
      <c r="L1344" s="62"/>
      <c r="M1344" s="60">
        <v>1</v>
      </c>
      <c r="N1344" s="60">
        <v>1</v>
      </c>
      <c r="O1344" s="63" t="s">
        <v>681</v>
      </c>
      <c r="P1344" s="63" t="s">
        <v>766</v>
      </c>
      <c r="Q1344" s="62"/>
      <c r="R1344" s="62"/>
      <c r="S1344" s="62"/>
      <c r="T1344" s="62"/>
      <c r="U1344" s="62"/>
      <c r="V1344" s="62"/>
      <c r="W1344" s="62"/>
      <c r="X1344" s="63" t="s">
        <v>4751</v>
      </c>
      <c r="Y1344" s="63" t="s">
        <v>816</v>
      </c>
      <c r="Z1344" s="62"/>
      <c r="AA1344" s="62"/>
      <c r="AB1344" s="60"/>
    </row>
    <row r="1345" spans="1:28" ht="15" customHeight="1" x14ac:dyDescent="0.25">
      <c r="A1345" s="58">
        <v>1335</v>
      </c>
      <c r="B1345" s="66" t="s">
        <v>6623</v>
      </c>
      <c r="C1345" s="67" t="s">
        <v>6624</v>
      </c>
      <c r="D1345" s="59" t="s">
        <v>6625</v>
      </c>
      <c r="E1345" s="66" t="s">
        <v>6623</v>
      </c>
      <c r="F1345" s="60" t="s">
        <v>6626</v>
      </c>
      <c r="G1345" s="62"/>
      <c r="H1345" s="61">
        <v>2000</v>
      </c>
      <c r="I1345" s="60" t="s">
        <v>689</v>
      </c>
      <c r="J1345" s="60" t="s">
        <v>1049</v>
      </c>
      <c r="K1345" s="60">
        <v>37.5</v>
      </c>
      <c r="L1345" s="62"/>
      <c r="M1345" s="60">
        <v>1</v>
      </c>
      <c r="N1345" s="60">
        <v>1</v>
      </c>
      <c r="O1345" s="63" t="s">
        <v>681</v>
      </c>
      <c r="P1345" s="63" t="s">
        <v>766</v>
      </c>
      <c r="Q1345" s="62"/>
      <c r="R1345" s="62"/>
      <c r="S1345" s="62"/>
      <c r="T1345" s="62"/>
      <c r="U1345" s="62"/>
      <c r="V1345" s="62"/>
      <c r="W1345" s="62"/>
      <c r="X1345" s="63" t="s">
        <v>766</v>
      </c>
      <c r="Y1345" s="62"/>
      <c r="Z1345" s="62"/>
      <c r="AA1345" s="62"/>
      <c r="AB1345" s="60"/>
    </row>
    <row r="1346" spans="1:28" ht="15" customHeight="1" x14ac:dyDescent="0.25">
      <c r="A1346" s="58">
        <v>1336</v>
      </c>
      <c r="B1346" s="66" t="s">
        <v>6627</v>
      </c>
      <c r="C1346" s="67" t="s">
        <v>6628</v>
      </c>
      <c r="D1346" s="59" t="s">
        <v>6629</v>
      </c>
      <c r="E1346" s="66" t="s">
        <v>6627</v>
      </c>
      <c r="F1346" s="60" t="s">
        <v>6630</v>
      </c>
      <c r="G1346" s="62"/>
      <c r="H1346" s="61">
        <v>1974</v>
      </c>
      <c r="I1346" s="60" t="s">
        <v>679</v>
      </c>
      <c r="J1346" s="60" t="s">
        <v>687</v>
      </c>
      <c r="K1346" s="60">
        <v>37.5</v>
      </c>
      <c r="L1346" s="62"/>
      <c r="M1346" s="60">
        <v>1</v>
      </c>
      <c r="N1346" s="60">
        <v>1</v>
      </c>
      <c r="O1346" s="63" t="s">
        <v>681</v>
      </c>
      <c r="P1346" s="63" t="s">
        <v>766</v>
      </c>
      <c r="Q1346" s="62"/>
      <c r="R1346" s="62"/>
      <c r="S1346" s="62"/>
      <c r="T1346" s="62"/>
      <c r="U1346" s="62"/>
      <c r="V1346" s="62"/>
      <c r="W1346" s="62"/>
      <c r="X1346" s="63" t="s">
        <v>766</v>
      </c>
      <c r="Y1346" s="62"/>
      <c r="Z1346" s="62"/>
      <c r="AA1346" s="62"/>
      <c r="AB1346" s="60"/>
    </row>
    <row r="1347" spans="1:28" ht="15" customHeight="1" x14ac:dyDescent="0.25">
      <c r="A1347" s="58">
        <v>1337</v>
      </c>
      <c r="B1347" s="66" t="s">
        <v>6631</v>
      </c>
      <c r="C1347" s="67" t="s">
        <v>6632</v>
      </c>
      <c r="D1347" s="59" t="s">
        <v>6633</v>
      </c>
      <c r="E1347" s="66" t="s">
        <v>6631</v>
      </c>
      <c r="F1347" s="60" t="s">
        <v>6634</v>
      </c>
      <c r="G1347" s="62"/>
      <c r="H1347" s="61">
        <v>1973</v>
      </c>
      <c r="I1347" s="60" t="s">
        <v>679</v>
      </c>
      <c r="J1347" s="60" t="s">
        <v>699</v>
      </c>
      <c r="K1347" s="60">
        <v>37.5</v>
      </c>
      <c r="L1347" s="62"/>
      <c r="M1347" s="60">
        <v>1</v>
      </c>
      <c r="N1347" s="60">
        <v>1</v>
      </c>
      <c r="O1347" s="63" t="s">
        <v>681</v>
      </c>
      <c r="P1347" s="63" t="s">
        <v>766</v>
      </c>
      <c r="Q1347" s="62"/>
      <c r="R1347" s="62"/>
      <c r="S1347" s="62"/>
      <c r="T1347" s="62"/>
      <c r="U1347" s="62"/>
      <c r="V1347" s="62"/>
      <c r="W1347" s="62"/>
      <c r="X1347" s="63" t="s">
        <v>766</v>
      </c>
      <c r="Y1347" s="62"/>
      <c r="Z1347" s="62"/>
      <c r="AA1347" s="62"/>
      <c r="AB1347" s="60"/>
    </row>
    <row r="1348" spans="1:28" ht="15" customHeight="1" x14ac:dyDescent="0.25">
      <c r="A1348" s="58">
        <v>1338</v>
      </c>
      <c r="B1348" s="66" t="s">
        <v>6635</v>
      </c>
      <c r="C1348" s="67" t="s">
        <v>6636</v>
      </c>
      <c r="D1348" s="59" t="s">
        <v>6637</v>
      </c>
      <c r="E1348" s="66" t="s">
        <v>6635</v>
      </c>
      <c r="F1348" s="60" t="s">
        <v>6638</v>
      </c>
      <c r="G1348" s="62"/>
      <c r="H1348" s="61">
        <v>1987</v>
      </c>
      <c r="I1348" s="60" t="s">
        <v>679</v>
      </c>
      <c r="J1348" s="60" t="s">
        <v>699</v>
      </c>
      <c r="K1348" s="60">
        <v>37.5</v>
      </c>
      <c r="L1348" s="62"/>
      <c r="M1348" s="60">
        <v>1</v>
      </c>
      <c r="N1348" s="60">
        <v>1</v>
      </c>
      <c r="O1348" s="63" t="s">
        <v>681</v>
      </c>
      <c r="P1348" s="63" t="s">
        <v>766</v>
      </c>
      <c r="Q1348" s="62"/>
      <c r="R1348" s="62"/>
      <c r="S1348" s="62"/>
      <c r="T1348" s="62"/>
      <c r="U1348" s="62"/>
      <c r="V1348" s="62"/>
      <c r="W1348" s="62"/>
      <c r="X1348" s="63" t="s">
        <v>4751</v>
      </c>
      <c r="Y1348" s="63" t="s">
        <v>816</v>
      </c>
      <c r="Z1348" s="62"/>
      <c r="AA1348" s="62"/>
      <c r="AB1348" s="60"/>
    </row>
    <row r="1349" spans="1:28" ht="15" customHeight="1" x14ac:dyDescent="0.25">
      <c r="A1349" s="58">
        <v>1339</v>
      </c>
      <c r="B1349" s="66" t="s">
        <v>300</v>
      </c>
      <c r="C1349" s="67" t="s">
        <v>6639</v>
      </c>
      <c r="D1349" s="59" t="s">
        <v>6640</v>
      </c>
      <c r="E1349" s="66" t="s">
        <v>300</v>
      </c>
      <c r="F1349" s="60" t="s">
        <v>6641</v>
      </c>
      <c r="G1349" s="62"/>
      <c r="H1349" s="61">
        <v>1993</v>
      </c>
      <c r="I1349" s="60" t="s">
        <v>689</v>
      </c>
      <c r="J1349" s="60" t="s">
        <v>710</v>
      </c>
      <c r="K1349" s="60">
        <v>50</v>
      </c>
      <c r="L1349" s="62"/>
      <c r="M1349" s="60">
        <v>1</v>
      </c>
      <c r="N1349" s="60">
        <v>1</v>
      </c>
      <c r="O1349" s="63" t="s">
        <v>681</v>
      </c>
      <c r="P1349" s="63" t="s">
        <v>6642</v>
      </c>
      <c r="Q1349" s="62"/>
      <c r="R1349" s="62"/>
      <c r="S1349" s="62"/>
      <c r="T1349" s="62"/>
      <c r="U1349" s="62"/>
      <c r="V1349" s="62"/>
      <c r="W1349" s="62"/>
      <c r="X1349" s="63" t="s">
        <v>6642</v>
      </c>
      <c r="Y1349" s="62"/>
      <c r="Z1349" s="62"/>
      <c r="AA1349" s="62"/>
      <c r="AB1349" s="60"/>
    </row>
    <row r="1350" spans="1:28" ht="15" customHeight="1" x14ac:dyDescent="0.25">
      <c r="A1350" s="58">
        <v>1340</v>
      </c>
      <c r="B1350" s="66" t="s">
        <v>236</v>
      </c>
      <c r="C1350" s="67" t="s">
        <v>6643</v>
      </c>
      <c r="D1350" s="59" t="s">
        <v>6644</v>
      </c>
      <c r="E1350" s="66" t="s">
        <v>236</v>
      </c>
      <c r="F1350" s="60" t="s">
        <v>6645</v>
      </c>
      <c r="G1350" s="62"/>
      <c r="H1350" s="61">
        <v>1974</v>
      </c>
      <c r="I1350" s="60" t="s">
        <v>679</v>
      </c>
      <c r="J1350" s="60" t="s">
        <v>680</v>
      </c>
      <c r="K1350" s="60">
        <v>50</v>
      </c>
      <c r="L1350" s="62"/>
      <c r="M1350" s="60">
        <v>1</v>
      </c>
      <c r="N1350" s="60">
        <v>1</v>
      </c>
      <c r="O1350" s="63" t="s">
        <v>681</v>
      </c>
      <c r="P1350" s="63" t="s">
        <v>6646</v>
      </c>
      <c r="Q1350" s="62"/>
      <c r="R1350" s="62"/>
      <c r="S1350" s="62"/>
      <c r="T1350" s="62"/>
      <c r="U1350" s="62"/>
      <c r="V1350" s="62"/>
      <c r="W1350" s="62"/>
      <c r="X1350" s="63" t="s">
        <v>6646</v>
      </c>
      <c r="Y1350" s="62"/>
      <c r="Z1350" s="62"/>
      <c r="AA1350" s="62"/>
      <c r="AB1350" s="60"/>
    </row>
    <row r="1351" spans="1:28" ht="15" customHeight="1" x14ac:dyDescent="0.25">
      <c r="A1351" s="58">
        <v>1341</v>
      </c>
      <c r="B1351" s="66" t="s">
        <v>276</v>
      </c>
      <c r="C1351" s="67" t="s">
        <v>6647</v>
      </c>
      <c r="D1351" s="59" t="s">
        <v>6648</v>
      </c>
      <c r="E1351" s="66" t="s">
        <v>276</v>
      </c>
      <c r="F1351" s="60" t="s">
        <v>6649</v>
      </c>
      <c r="G1351" s="62"/>
      <c r="H1351" s="61">
        <v>1991</v>
      </c>
      <c r="I1351" s="60" t="s">
        <v>689</v>
      </c>
      <c r="J1351" s="60" t="s">
        <v>710</v>
      </c>
      <c r="K1351" s="60">
        <v>50</v>
      </c>
      <c r="L1351" s="62"/>
      <c r="M1351" s="60">
        <v>1</v>
      </c>
      <c r="N1351" s="60">
        <v>1</v>
      </c>
      <c r="O1351" s="63" t="s">
        <v>681</v>
      </c>
      <c r="P1351" s="63" t="s">
        <v>788</v>
      </c>
      <c r="Q1351" s="62"/>
      <c r="R1351" s="62"/>
      <c r="S1351" s="62"/>
      <c r="T1351" s="62"/>
      <c r="U1351" s="62"/>
      <c r="V1351" s="62"/>
      <c r="W1351" s="62"/>
      <c r="X1351" s="63" t="s">
        <v>4850</v>
      </c>
      <c r="Y1351" s="63" t="s">
        <v>4851</v>
      </c>
      <c r="Z1351" s="62"/>
      <c r="AA1351" s="62"/>
      <c r="AB1351" s="60"/>
    </row>
    <row r="1352" spans="1:28" ht="15" customHeight="1" x14ac:dyDescent="0.25">
      <c r="A1352" s="58">
        <v>1342</v>
      </c>
      <c r="B1352" s="66" t="s">
        <v>318</v>
      </c>
      <c r="C1352" s="67" t="s">
        <v>6650</v>
      </c>
      <c r="D1352" s="59" t="s">
        <v>6651</v>
      </c>
      <c r="E1352" s="66" t="s">
        <v>318</v>
      </c>
      <c r="F1352" s="60" t="s">
        <v>6652</v>
      </c>
      <c r="G1352" s="62"/>
      <c r="H1352" s="61">
        <v>1994</v>
      </c>
      <c r="I1352" s="60" t="s">
        <v>689</v>
      </c>
      <c r="J1352" s="60" t="s">
        <v>710</v>
      </c>
      <c r="K1352" s="60">
        <v>50</v>
      </c>
      <c r="L1352" s="62"/>
      <c r="M1352" s="60">
        <v>1</v>
      </c>
      <c r="N1352" s="60">
        <v>1</v>
      </c>
      <c r="O1352" s="63" t="s">
        <v>681</v>
      </c>
      <c r="P1352" s="63" t="s">
        <v>788</v>
      </c>
      <c r="Q1352" s="62"/>
      <c r="R1352" s="62"/>
      <c r="S1352" s="62"/>
      <c r="T1352" s="62"/>
      <c r="U1352" s="62"/>
      <c r="V1352" s="62"/>
      <c r="W1352" s="62"/>
      <c r="X1352" s="63" t="s">
        <v>788</v>
      </c>
      <c r="Y1352" s="62"/>
      <c r="Z1352" s="62"/>
      <c r="AA1352" s="62"/>
      <c r="AB1352" s="60"/>
    </row>
    <row r="1353" spans="1:28" ht="15" customHeight="1" x14ac:dyDescent="0.25">
      <c r="A1353" s="58">
        <v>1343</v>
      </c>
      <c r="B1353" s="66" t="s">
        <v>316</v>
      </c>
      <c r="C1353" s="67" t="s">
        <v>6653</v>
      </c>
      <c r="D1353" s="59" t="s">
        <v>6654</v>
      </c>
      <c r="E1353" s="66" t="s">
        <v>316</v>
      </c>
      <c r="F1353" s="60" t="s">
        <v>6655</v>
      </c>
      <c r="G1353" s="62"/>
      <c r="H1353" s="61">
        <v>1994</v>
      </c>
      <c r="I1353" s="60" t="s">
        <v>689</v>
      </c>
      <c r="J1353" s="60" t="s">
        <v>680</v>
      </c>
      <c r="K1353" s="60">
        <v>50</v>
      </c>
      <c r="L1353" s="62"/>
      <c r="M1353" s="60">
        <v>1</v>
      </c>
      <c r="N1353" s="60">
        <v>1</v>
      </c>
      <c r="O1353" s="63" t="s">
        <v>681</v>
      </c>
      <c r="P1353" s="63" t="s">
        <v>788</v>
      </c>
      <c r="Q1353" s="62"/>
      <c r="R1353" s="62"/>
      <c r="S1353" s="62"/>
      <c r="T1353" s="62"/>
      <c r="U1353" s="62"/>
      <c r="V1353" s="62"/>
      <c r="W1353" s="62"/>
      <c r="X1353" s="63" t="s">
        <v>788</v>
      </c>
      <c r="Y1353" s="62"/>
      <c r="Z1353" s="62"/>
      <c r="AA1353" s="62"/>
      <c r="AB1353" s="60"/>
    </row>
    <row r="1354" spans="1:28" ht="15" customHeight="1" x14ac:dyDescent="0.25">
      <c r="A1354" s="58">
        <v>1344</v>
      </c>
      <c r="B1354" s="66" t="s">
        <v>246</v>
      </c>
      <c r="C1354" s="67" t="s">
        <v>6656</v>
      </c>
      <c r="D1354" s="59" t="s">
        <v>6657</v>
      </c>
      <c r="E1354" s="66" t="s">
        <v>246</v>
      </c>
      <c r="F1354" s="60" t="s">
        <v>6658</v>
      </c>
      <c r="G1354" s="62"/>
      <c r="H1354" s="61">
        <v>1974</v>
      </c>
      <c r="I1354" s="60" t="s">
        <v>679</v>
      </c>
      <c r="J1354" s="60" t="s">
        <v>680</v>
      </c>
      <c r="K1354" s="60">
        <v>50</v>
      </c>
      <c r="L1354" s="62"/>
      <c r="M1354" s="60">
        <v>1</v>
      </c>
      <c r="N1354" s="60">
        <v>1</v>
      </c>
      <c r="O1354" s="63" t="s">
        <v>681</v>
      </c>
      <c r="P1354" s="63" t="s">
        <v>788</v>
      </c>
      <c r="Q1354" s="62"/>
      <c r="R1354" s="62"/>
      <c r="S1354" s="62"/>
      <c r="T1354" s="62"/>
      <c r="U1354" s="62"/>
      <c r="V1354" s="62"/>
      <c r="W1354" s="62"/>
      <c r="X1354" s="63" t="s">
        <v>788</v>
      </c>
      <c r="Y1354" s="62"/>
      <c r="Z1354" s="62"/>
      <c r="AA1354" s="62"/>
      <c r="AB1354" s="60"/>
    </row>
    <row r="1355" spans="1:28" ht="15" customHeight="1" x14ac:dyDescent="0.25">
      <c r="A1355" s="58">
        <v>1345</v>
      </c>
      <c r="B1355" s="66" t="s">
        <v>244</v>
      </c>
      <c r="C1355" s="67" t="s">
        <v>6659</v>
      </c>
      <c r="D1355" s="59" t="s">
        <v>6660</v>
      </c>
      <c r="E1355" s="66" t="s">
        <v>244</v>
      </c>
      <c r="F1355" s="60" t="s">
        <v>6661</v>
      </c>
      <c r="G1355" s="62"/>
      <c r="H1355" s="61">
        <v>2009</v>
      </c>
      <c r="I1355" s="60" t="s">
        <v>679</v>
      </c>
      <c r="J1355" s="60" t="s">
        <v>710</v>
      </c>
      <c r="K1355" s="60">
        <v>50</v>
      </c>
      <c r="L1355" s="62"/>
      <c r="M1355" s="60">
        <v>1</v>
      </c>
      <c r="N1355" s="60">
        <v>1</v>
      </c>
      <c r="O1355" s="63" t="s">
        <v>681</v>
      </c>
      <c r="P1355" s="63" t="s">
        <v>4764</v>
      </c>
      <c r="Q1355" s="62"/>
      <c r="R1355" s="62"/>
      <c r="S1355" s="62"/>
      <c r="T1355" s="62"/>
      <c r="U1355" s="62"/>
      <c r="V1355" s="62"/>
      <c r="W1355" s="62"/>
      <c r="X1355" s="63" t="s">
        <v>4764</v>
      </c>
      <c r="Y1355" s="62"/>
      <c r="Z1355" s="62"/>
      <c r="AA1355" s="62"/>
      <c r="AB1355" s="60"/>
    </row>
    <row r="1356" spans="1:28" ht="15" customHeight="1" x14ac:dyDescent="0.25">
      <c r="A1356" s="58">
        <v>1346</v>
      </c>
      <c r="B1356" s="66" t="s">
        <v>6662</v>
      </c>
      <c r="C1356" s="67" t="s">
        <v>6663</v>
      </c>
      <c r="D1356" s="59" t="s">
        <v>6664</v>
      </c>
      <c r="E1356" s="66" t="s">
        <v>6662</v>
      </c>
      <c r="F1356" s="60" t="s">
        <v>6665</v>
      </c>
      <c r="G1356" s="62"/>
      <c r="H1356" s="61">
        <v>1973</v>
      </c>
      <c r="I1356" s="60" t="s">
        <v>679</v>
      </c>
      <c r="J1356" s="60" t="s">
        <v>699</v>
      </c>
      <c r="K1356" s="60">
        <v>25</v>
      </c>
      <c r="L1356" s="62"/>
      <c r="M1356" s="60">
        <v>1</v>
      </c>
      <c r="N1356" s="60">
        <v>1</v>
      </c>
      <c r="O1356" s="63" t="s">
        <v>681</v>
      </c>
      <c r="P1356" s="63" t="s">
        <v>734</v>
      </c>
      <c r="Q1356" s="62"/>
      <c r="R1356" s="62"/>
      <c r="S1356" s="62"/>
      <c r="T1356" s="62"/>
      <c r="U1356" s="62"/>
      <c r="V1356" s="62"/>
      <c r="W1356" s="62"/>
      <c r="X1356" s="63" t="s">
        <v>734</v>
      </c>
      <c r="Y1356" s="62"/>
      <c r="Z1356" s="62"/>
      <c r="AA1356" s="62"/>
      <c r="AB1356" s="60"/>
    </row>
    <row r="1357" spans="1:28" ht="15" customHeight="1" x14ac:dyDescent="0.25">
      <c r="A1357" s="58">
        <v>1347</v>
      </c>
      <c r="B1357" s="66" t="s">
        <v>6666</v>
      </c>
      <c r="C1357" s="67" t="s">
        <v>6667</v>
      </c>
      <c r="D1357" s="59" t="s">
        <v>6668</v>
      </c>
      <c r="E1357" s="66" t="s">
        <v>6666</v>
      </c>
      <c r="F1357" s="60" t="s">
        <v>6669</v>
      </c>
      <c r="G1357" s="62"/>
      <c r="H1357" s="61">
        <v>1973</v>
      </c>
      <c r="I1357" s="60" t="s">
        <v>807</v>
      </c>
      <c r="J1357" s="60" t="s">
        <v>684</v>
      </c>
      <c r="K1357" s="60">
        <v>25</v>
      </c>
      <c r="L1357" s="62"/>
      <c r="M1357" s="60">
        <v>1</v>
      </c>
      <c r="N1357" s="60">
        <v>1</v>
      </c>
      <c r="O1357" s="63" t="s">
        <v>681</v>
      </c>
      <c r="P1357" s="63" t="s">
        <v>734</v>
      </c>
      <c r="Q1357" s="62"/>
      <c r="R1357" s="62"/>
      <c r="S1357" s="62"/>
      <c r="T1357" s="62"/>
      <c r="U1357" s="62"/>
      <c r="V1357" s="62"/>
      <c r="W1357" s="62"/>
      <c r="X1357" s="63" t="s">
        <v>734</v>
      </c>
      <c r="Y1357" s="62"/>
      <c r="Z1357" s="62"/>
      <c r="AA1357" s="62"/>
      <c r="AB1357" s="60"/>
    </row>
    <row r="1358" spans="1:28" ht="15" customHeight="1" x14ac:dyDescent="0.25">
      <c r="A1358" s="58">
        <v>1348</v>
      </c>
      <c r="B1358" s="66" t="s">
        <v>6670</v>
      </c>
      <c r="C1358" s="67" t="s">
        <v>6671</v>
      </c>
      <c r="D1358" s="59" t="s">
        <v>6672</v>
      </c>
      <c r="E1358" s="66" t="s">
        <v>6670</v>
      </c>
      <c r="F1358" s="60" t="s">
        <v>6673</v>
      </c>
      <c r="G1358" s="62"/>
      <c r="H1358" s="61">
        <v>1973</v>
      </c>
      <c r="I1358" s="60" t="s">
        <v>679</v>
      </c>
      <c r="J1358" s="60" t="s">
        <v>699</v>
      </c>
      <c r="K1358" s="60">
        <v>25</v>
      </c>
      <c r="L1358" s="62"/>
      <c r="M1358" s="60">
        <v>1</v>
      </c>
      <c r="N1358" s="60">
        <v>1</v>
      </c>
      <c r="O1358" s="63" t="s">
        <v>681</v>
      </c>
      <c r="P1358" s="63" t="s">
        <v>734</v>
      </c>
      <c r="Q1358" s="62"/>
      <c r="R1358" s="62"/>
      <c r="S1358" s="62"/>
      <c r="T1358" s="62"/>
      <c r="U1358" s="62"/>
      <c r="V1358" s="62"/>
      <c r="W1358" s="62"/>
      <c r="X1358" s="63" t="s">
        <v>734</v>
      </c>
      <c r="Y1358" s="62"/>
      <c r="Z1358" s="62"/>
      <c r="AA1358" s="62"/>
      <c r="AB1358" s="60"/>
    </row>
    <row r="1359" spans="1:28" ht="15" customHeight="1" x14ac:dyDescent="0.25">
      <c r="A1359" s="58">
        <v>1349</v>
      </c>
      <c r="B1359" s="66" t="s">
        <v>6674</v>
      </c>
      <c r="C1359" s="67" t="s">
        <v>6675</v>
      </c>
      <c r="D1359" s="59" t="s">
        <v>6676</v>
      </c>
      <c r="E1359" s="66" t="s">
        <v>6674</v>
      </c>
      <c r="F1359" s="60" t="s">
        <v>6677</v>
      </c>
      <c r="G1359" s="62"/>
      <c r="H1359" s="61">
        <v>1973</v>
      </c>
      <c r="I1359" s="60" t="s">
        <v>679</v>
      </c>
      <c r="J1359" s="60" t="s">
        <v>699</v>
      </c>
      <c r="K1359" s="60">
        <v>25</v>
      </c>
      <c r="L1359" s="62"/>
      <c r="M1359" s="60">
        <v>1</v>
      </c>
      <c r="N1359" s="60">
        <v>1</v>
      </c>
      <c r="O1359" s="63" t="s">
        <v>681</v>
      </c>
      <c r="P1359" s="63" t="s">
        <v>734</v>
      </c>
      <c r="Q1359" s="62"/>
      <c r="R1359" s="62"/>
      <c r="S1359" s="62"/>
      <c r="T1359" s="62"/>
      <c r="U1359" s="62"/>
      <c r="V1359" s="62"/>
      <c r="W1359" s="62"/>
      <c r="X1359" s="63" t="s">
        <v>734</v>
      </c>
      <c r="Y1359" s="62"/>
      <c r="Z1359" s="62"/>
      <c r="AA1359" s="62"/>
      <c r="AB1359" s="60"/>
    </row>
    <row r="1360" spans="1:28" ht="15" customHeight="1" x14ac:dyDescent="0.25">
      <c r="A1360" s="58">
        <v>1350</v>
      </c>
      <c r="B1360" s="66" t="s">
        <v>190</v>
      </c>
      <c r="C1360" s="67" t="s">
        <v>6678</v>
      </c>
      <c r="D1360" s="59" t="s">
        <v>6679</v>
      </c>
      <c r="E1360" s="66" t="s">
        <v>190</v>
      </c>
      <c r="F1360" s="60" t="s">
        <v>6680</v>
      </c>
      <c r="G1360" s="62"/>
      <c r="H1360" s="61">
        <v>1974</v>
      </c>
      <c r="I1360" s="60" t="s">
        <v>679</v>
      </c>
      <c r="J1360" s="60" t="s">
        <v>680</v>
      </c>
      <c r="K1360" s="60">
        <v>37.5</v>
      </c>
      <c r="L1360" s="62"/>
      <c r="M1360" s="60">
        <v>4</v>
      </c>
      <c r="N1360" s="60">
        <v>1</v>
      </c>
      <c r="O1360" s="63" t="s">
        <v>681</v>
      </c>
      <c r="P1360" s="63" t="s">
        <v>816</v>
      </c>
      <c r="Q1360" s="62"/>
      <c r="R1360" s="62"/>
      <c r="S1360" s="62"/>
      <c r="T1360" s="62"/>
      <c r="U1360" s="62"/>
      <c r="V1360" s="62"/>
      <c r="W1360" s="62"/>
      <c r="X1360" s="63" t="s">
        <v>816</v>
      </c>
      <c r="Y1360" s="62"/>
      <c r="Z1360" s="62"/>
      <c r="AA1360" s="62"/>
      <c r="AB1360" s="60"/>
    </row>
    <row r="1361" spans="1:28" ht="15" customHeight="1" x14ac:dyDescent="0.25">
      <c r="A1361" s="58">
        <v>1351</v>
      </c>
      <c r="B1361" s="66" t="s">
        <v>6681</v>
      </c>
      <c r="C1361" s="67" t="s">
        <v>6682</v>
      </c>
      <c r="D1361" s="59" t="s">
        <v>6683</v>
      </c>
      <c r="E1361" s="66" t="s">
        <v>6681</v>
      </c>
      <c r="F1361" s="60" t="s">
        <v>6684</v>
      </c>
      <c r="G1361" s="62"/>
      <c r="H1361" s="61">
        <v>1973</v>
      </c>
      <c r="I1361" s="62"/>
      <c r="J1361" s="60" t="s">
        <v>687</v>
      </c>
      <c r="K1361" s="60">
        <v>37.5</v>
      </c>
      <c r="L1361" s="62"/>
      <c r="M1361" s="60">
        <v>1</v>
      </c>
      <c r="N1361" s="60">
        <v>1</v>
      </c>
      <c r="O1361" s="63" t="s">
        <v>681</v>
      </c>
      <c r="P1361" s="63" t="s">
        <v>766</v>
      </c>
      <c r="Q1361" s="62"/>
      <c r="R1361" s="62"/>
      <c r="S1361" s="62"/>
      <c r="T1361" s="62"/>
      <c r="U1361" s="62"/>
      <c r="V1361" s="62"/>
      <c r="W1361" s="62"/>
      <c r="X1361" s="63" t="s">
        <v>766</v>
      </c>
      <c r="Y1361" s="62"/>
      <c r="Z1361" s="62"/>
      <c r="AA1361" s="62"/>
      <c r="AB1361" s="60"/>
    </row>
    <row r="1362" spans="1:28" ht="15" customHeight="1" x14ac:dyDescent="0.25">
      <c r="A1362" s="58">
        <v>1352</v>
      </c>
      <c r="B1362" s="66" t="s">
        <v>6685</v>
      </c>
      <c r="C1362" s="67" t="s">
        <v>6686</v>
      </c>
      <c r="D1362" s="59" t="s">
        <v>6687</v>
      </c>
      <c r="E1362" s="66" t="s">
        <v>6685</v>
      </c>
      <c r="F1362" s="60" t="s">
        <v>6688</v>
      </c>
      <c r="G1362" s="62"/>
      <c r="H1362" s="61">
        <v>2009</v>
      </c>
      <c r="I1362" s="60" t="s">
        <v>689</v>
      </c>
      <c r="J1362" s="60" t="s">
        <v>687</v>
      </c>
      <c r="K1362" s="60">
        <v>37.5</v>
      </c>
      <c r="L1362" s="62"/>
      <c r="M1362" s="60">
        <v>1</v>
      </c>
      <c r="N1362" s="60">
        <v>1</v>
      </c>
      <c r="O1362" s="63" t="s">
        <v>681</v>
      </c>
      <c r="P1362" s="63" t="s">
        <v>2931</v>
      </c>
      <c r="Q1362" s="62"/>
      <c r="R1362" s="62"/>
      <c r="S1362" s="62"/>
      <c r="T1362" s="62"/>
      <c r="U1362" s="62"/>
      <c r="V1362" s="62"/>
      <c r="W1362" s="62"/>
      <c r="X1362" s="63" t="s">
        <v>2931</v>
      </c>
      <c r="Y1362" s="62"/>
      <c r="Z1362" s="62"/>
      <c r="AA1362" s="62"/>
      <c r="AB1362" s="60"/>
    </row>
    <row r="1363" spans="1:28" ht="15" customHeight="1" x14ac:dyDescent="0.25">
      <c r="A1363" s="58">
        <v>1353</v>
      </c>
      <c r="B1363" s="66" t="s">
        <v>6689</v>
      </c>
      <c r="C1363" s="67" t="s">
        <v>6690</v>
      </c>
      <c r="D1363" s="59" t="s">
        <v>6691</v>
      </c>
      <c r="E1363" s="66" t="s">
        <v>6689</v>
      </c>
      <c r="F1363" s="60" t="s">
        <v>6692</v>
      </c>
      <c r="G1363" s="62"/>
      <c r="H1363" s="61">
        <v>2009</v>
      </c>
      <c r="I1363" s="60" t="s">
        <v>988</v>
      </c>
      <c r="J1363" s="60" t="s">
        <v>687</v>
      </c>
      <c r="K1363" s="60">
        <v>37.5</v>
      </c>
      <c r="L1363" s="62"/>
      <c r="M1363" s="60">
        <v>1</v>
      </c>
      <c r="N1363" s="60">
        <v>1</v>
      </c>
      <c r="O1363" s="63" t="s">
        <v>681</v>
      </c>
      <c r="P1363" s="63" t="s">
        <v>2931</v>
      </c>
      <c r="Q1363" s="62"/>
      <c r="R1363" s="62"/>
      <c r="S1363" s="62"/>
      <c r="T1363" s="62"/>
      <c r="U1363" s="62"/>
      <c r="V1363" s="62"/>
      <c r="W1363" s="62"/>
      <c r="X1363" s="63" t="s">
        <v>2931</v>
      </c>
      <c r="Y1363" s="62"/>
      <c r="Z1363" s="62"/>
      <c r="AA1363" s="62"/>
      <c r="AB1363" s="60"/>
    </row>
    <row r="1364" spans="1:28" ht="15" customHeight="1" x14ac:dyDescent="0.25">
      <c r="A1364" s="58">
        <v>1354</v>
      </c>
      <c r="B1364" s="66" t="s">
        <v>6693</v>
      </c>
      <c r="C1364" s="67" t="s">
        <v>6694</v>
      </c>
      <c r="D1364" s="59" t="s">
        <v>6695</v>
      </c>
      <c r="E1364" s="66" t="s">
        <v>6693</v>
      </c>
      <c r="F1364" s="60" t="s">
        <v>6696</v>
      </c>
      <c r="G1364" s="62"/>
      <c r="H1364" s="61">
        <v>1973</v>
      </c>
      <c r="I1364" s="60" t="s">
        <v>679</v>
      </c>
      <c r="J1364" s="60" t="s">
        <v>687</v>
      </c>
      <c r="K1364" s="60">
        <v>37.5</v>
      </c>
      <c r="L1364" s="62"/>
      <c r="M1364" s="60">
        <v>1</v>
      </c>
      <c r="N1364" s="60">
        <v>1</v>
      </c>
      <c r="O1364" s="63" t="s">
        <v>681</v>
      </c>
      <c r="P1364" s="63" t="s">
        <v>766</v>
      </c>
      <c r="Q1364" s="62"/>
      <c r="R1364" s="62"/>
      <c r="S1364" s="62"/>
      <c r="T1364" s="62"/>
      <c r="U1364" s="62"/>
      <c r="V1364" s="62"/>
      <c r="W1364" s="62"/>
      <c r="X1364" s="63" t="s">
        <v>766</v>
      </c>
      <c r="Y1364" s="62"/>
      <c r="Z1364" s="62"/>
      <c r="AA1364" s="62"/>
      <c r="AB1364" s="60"/>
    </row>
    <row r="1365" spans="1:28" ht="15" customHeight="1" x14ac:dyDescent="0.25">
      <c r="A1365" s="58">
        <v>1355</v>
      </c>
      <c r="B1365" s="66" t="s">
        <v>6697</v>
      </c>
      <c r="C1365" s="67" t="s">
        <v>6698</v>
      </c>
      <c r="D1365" s="59" t="s">
        <v>6699</v>
      </c>
      <c r="E1365" s="66" t="s">
        <v>6697</v>
      </c>
      <c r="F1365" s="60" t="s">
        <v>6700</v>
      </c>
      <c r="G1365" s="62"/>
      <c r="H1365" s="61">
        <v>1972</v>
      </c>
      <c r="I1365" s="60" t="s">
        <v>679</v>
      </c>
      <c r="J1365" s="60" t="s">
        <v>687</v>
      </c>
      <c r="K1365" s="60">
        <v>37.5</v>
      </c>
      <c r="L1365" s="62"/>
      <c r="M1365" s="60">
        <v>1</v>
      </c>
      <c r="N1365" s="60">
        <v>1</v>
      </c>
      <c r="O1365" s="63" t="s">
        <v>681</v>
      </c>
      <c r="P1365" s="63" t="s">
        <v>766</v>
      </c>
      <c r="Q1365" s="62"/>
      <c r="R1365" s="62"/>
      <c r="S1365" s="62"/>
      <c r="T1365" s="62"/>
      <c r="U1365" s="62"/>
      <c r="V1365" s="62"/>
      <c r="W1365" s="62"/>
      <c r="X1365" s="63" t="s">
        <v>766</v>
      </c>
      <c r="Y1365" s="62"/>
      <c r="Z1365" s="62"/>
      <c r="AA1365" s="62"/>
      <c r="AB1365" s="60"/>
    </row>
    <row r="1366" spans="1:28" ht="15" customHeight="1" x14ac:dyDescent="0.25">
      <c r="A1366" s="58">
        <v>1356</v>
      </c>
      <c r="B1366" s="66" t="s">
        <v>250</v>
      </c>
      <c r="C1366" s="67" t="s">
        <v>6701</v>
      </c>
      <c r="D1366" s="59" t="s">
        <v>6702</v>
      </c>
      <c r="E1366" s="66" t="s">
        <v>250</v>
      </c>
      <c r="F1366" s="60" t="s">
        <v>6703</v>
      </c>
      <c r="G1366" s="62"/>
      <c r="H1366" s="61">
        <v>1994</v>
      </c>
      <c r="I1366" s="60" t="s">
        <v>689</v>
      </c>
      <c r="J1366" s="60" t="s">
        <v>680</v>
      </c>
      <c r="K1366" s="60">
        <v>50</v>
      </c>
      <c r="L1366" s="62"/>
      <c r="M1366" s="60">
        <v>1</v>
      </c>
      <c r="N1366" s="60">
        <v>1</v>
      </c>
      <c r="O1366" s="63" t="s">
        <v>681</v>
      </c>
      <c r="P1366" s="63" t="s">
        <v>788</v>
      </c>
      <c r="Q1366" s="62"/>
      <c r="R1366" s="62"/>
      <c r="S1366" s="62"/>
      <c r="T1366" s="62"/>
      <c r="U1366" s="62"/>
      <c r="V1366" s="62"/>
      <c r="W1366" s="62"/>
      <c r="X1366" s="63" t="s">
        <v>788</v>
      </c>
      <c r="Y1366" s="62"/>
      <c r="Z1366" s="62"/>
      <c r="AA1366" s="62"/>
      <c r="AB1366" s="60"/>
    </row>
    <row r="1367" spans="1:28" ht="15" customHeight="1" x14ac:dyDescent="0.25">
      <c r="A1367" s="58">
        <v>1357</v>
      </c>
      <c r="B1367" s="66" t="s">
        <v>6704</v>
      </c>
      <c r="C1367" s="67" t="s">
        <v>6705</v>
      </c>
      <c r="D1367" s="59" t="s">
        <v>6706</v>
      </c>
      <c r="E1367" s="66" t="s">
        <v>6704</v>
      </c>
      <c r="F1367" s="60" t="s">
        <v>6707</v>
      </c>
      <c r="G1367" s="62"/>
      <c r="H1367" s="61">
        <v>1995</v>
      </c>
      <c r="I1367" s="60" t="s">
        <v>689</v>
      </c>
      <c r="J1367" s="60" t="s">
        <v>680</v>
      </c>
      <c r="K1367" s="60">
        <v>50</v>
      </c>
      <c r="L1367" s="62"/>
      <c r="M1367" s="60">
        <v>1</v>
      </c>
      <c r="N1367" s="60">
        <v>1</v>
      </c>
      <c r="O1367" s="63" t="s">
        <v>681</v>
      </c>
      <c r="P1367" s="63" t="s">
        <v>4768</v>
      </c>
      <c r="Q1367" s="62"/>
      <c r="R1367" s="62"/>
      <c r="S1367" s="62"/>
      <c r="T1367" s="62"/>
      <c r="U1367" s="62"/>
      <c r="V1367" s="62"/>
      <c r="W1367" s="62"/>
      <c r="X1367" s="63" t="s">
        <v>4768</v>
      </c>
      <c r="Y1367" s="62"/>
      <c r="Z1367" s="62"/>
      <c r="AA1367" s="62"/>
      <c r="AB1367" s="60"/>
    </row>
    <row r="1368" spans="1:28" ht="15" customHeight="1" x14ac:dyDescent="0.25">
      <c r="A1368" s="58">
        <v>1358</v>
      </c>
      <c r="B1368" s="66" t="s">
        <v>6708</v>
      </c>
      <c r="C1368" s="67" t="s">
        <v>6709</v>
      </c>
      <c r="D1368" s="59" t="s">
        <v>6710</v>
      </c>
      <c r="E1368" s="66" t="s">
        <v>6708</v>
      </c>
      <c r="F1368" s="60" t="s">
        <v>6711</v>
      </c>
      <c r="G1368" s="62"/>
      <c r="H1368" s="61">
        <v>1994</v>
      </c>
      <c r="I1368" s="60" t="s">
        <v>689</v>
      </c>
      <c r="J1368" s="60" t="s">
        <v>680</v>
      </c>
      <c r="K1368" s="60">
        <v>50</v>
      </c>
      <c r="L1368" s="62"/>
      <c r="M1368" s="60">
        <v>1</v>
      </c>
      <c r="N1368" s="60">
        <v>1</v>
      </c>
      <c r="O1368" s="63" t="s">
        <v>681</v>
      </c>
      <c r="P1368" s="63" t="s">
        <v>6712</v>
      </c>
      <c r="Q1368" s="62"/>
      <c r="R1368" s="62"/>
      <c r="S1368" s="62"/>
      <c r="T1368" s="62"/>
      <c r="U1368" s="62"/>
      <c r="V1368" s="62"/>
      <c r="W1368" s="62"/>
      <c r="X1368" s="63" t="s">
        <v>6712</v>
      </c>
      <c r="Y1368" s="62"/>
      <c r="Z1368" s="62"/>
      <c r="AA1368" s="62"/>
      <c r="AB1368" s="60"/>
    </row>
    <row r="1369" spans="1:28" ht="15" customHeight="1" x14ac:dyDescent="0.25">
      <c r="A1369" s="58">
        <v>1359</v>
      </c>
      <c r="B1369" s="66" t="s">
        <v>366</v>
      </c>
      <c r="C1369" s="67" t="s">
        <v>6713</v>
      </c>
      <c r="D1369" s="59" t="s">
        <v>6714</v>
      </c>
      <c r="E1369" s="66" t="s">
        <v>366</v>
      </c>
      <c r="F1369" s="60" t="s">
        <v>6715</v>
      </c>
      <c r="G1369" s="62"/>
      <c r="H1369" s="61">
        <v>1997</v>
      </c>
      <c r="I1369" s="60" t="s">
        <v>689</v>
      </c>
      <c r="J1369" s="60" t="s">
        <v>680</v>
      </c>
      <c r="K1369" s="60">
        <v>50</v>
      </c>
      <c r="L1369" s="62"/>
      <c r="M1369" s="60">
        <v>1</v>
      </c>
      <c r="N1369" s="60">
        <v>1</v>
      </c>
      <c r="O1369" s="63" t="s">
        <v>681</v>
      </c>
      <c r="P1369" s="63" t="s">
        <v>830</v>
      </c>
      <c r="Q1369" s="62"/>
      <c r="R1369" s="62"/>
      <c r="S1369" s="62"/>
      <c r="T1369" s="62"/>
      <c r="U1369" s="62"/>
      <c r="V1369" s="62"/>
      <c r="W1369" s="62"/>
      <c r="X1369" s="63" t="s">
        <v>830</v>
      </c>
      <c r="Y1369" s="62"/>
      <c r="Z1369" s="62"/>
      <c r="AA1369" s="62"/>
      <c r="AB1369" s="60"/>
    </row>
    <row r="1370" spans="1:28" ht="15" customHeight="1" x14ac:dyDescent="0.25">
      <c r="A1370" s="58">
        <v>1360</v>
      </c>
      <c r="B1370" s="66" t="s">
        <v>6716</v>
      </c>
      <c r="C1370" s="67" t="s">
        <v>6717</v>
      </c>
      <c r="D1370" s="59" t="s">
        <v>6718</v>
      </c>
      <c r="E1370" s="66" t="s">
        <v>6716</v>
      </c>
      <c r="F1370" s="60" t="s">
        <v>6719</v>
      </c>
      <c r="G1370" s="62"/>
      <c r="H1370" s="61">
        <v>2009</v>
      </c>
      <c r="I1370" s="60" t="s">
        <v>679</v>
      </c>
      <c r="J1370" s="60" t="s">
        <v>680</v>
      </c>
      <c r="K1370" s="60">
        <v>50</v>
      </c>
      <c r="L1370" s="62"/>
      <c r="M1370" s="60">
        <v>1</v>
      </c>
      <c r="N1370" s="60">
        <v>1</v>
      </c>
      <c r="O1370" s="63" t="s">
        <v>681</v>
      </c>
      <c r="P1370" s="63" t="s">
        <v>6720</v>
      </c>
      <c r="Q1370" s="62"/>
      <c r="R1370" s="62"/>
      <c r="S1370" s="62"/>
      <c r="T1370" s="62"/>
      <c r="U1370" s="62"/>
      <c r="V1370" s="62"/>
      <c r="W1370" s="62"/>
      <c r="X1370" s="63" t="s">
        <v>6720</v>
      </c>
      <c r="Y1370" s="62"/>
      <c r="Z1370" s="62"/>
      <c r="AA1370" s="62"/>
      <c r="AB1370" s="60"/>
    </row>
    <row r="1371" spans="1:28" ht="15" customHeight="1" x14ac:dyDescent="0.25">
      <c r="A1371" s="58">
        <v>1361</v>
      </c>
      <c r="B1371" s="66" t="s">
        <v>282</v>
      </c>
      <c r="C1371" s="67" t="s">
        <v>6721</v>
      </c>
      <c r="D1371" s="59" t="s">
        <v>6722</v>
      </c>
      <c r="E1371" s="66" t="s">
        <v>282</v>
      </c>
      <c r="F1371" s="60" t="s">
        <v>6723</v>
      </c>
      <c r="G1371" s="62"/>
      <c r="H1371" s="61">
        <v>1991</v>
      </c>
      <c r="I1371" s="60" t="s">
        <v>689</v>
      </c>
      <c r="J1371" s="60" t="s">
        <v>687</v>
      </c>
      <c r="K1371" s="60">
        <v>50</v>
      </c>
      <c r="L1371" s="62"/>
      <c r="M1371" s="60">
        <v>1</v>
      </c>
      <c r="N1371" s="60">
        <v>1</v>
      </c>
      <c r="O1371" s="63" t="s">
        <v>681</v>
      </c>
      <c r="P1371" s="63" t="s">
        <v>788</v>
      </c>
      <c r="Q1371" s="62"/>
      <c r="R1371" s="62"/>
      <c r="S1371" s="62"/>
      <c r="T1371" s="62"/>
      <c r="U1371" s="62"/>
      <c r="V1371" s="62"/>
      <c r="W1371" s="62"/>
      <c r="X1371" s="63" t="s">
        <v>3363</v>
      </c>
      <c r="Y1371" s="63" t="s">
        <v>3364</v>
      </c>
      <c r="Z1371" s="62"/>
      <c r="AA1371" s="62"/>
      <c r="AB1371" s="60"/>
    </row>
    <row r="1372" spans="1:28" ht="15" customHeight="1" x14ac:dyDescent="0.25">
      <c r="A1372" s="58">
        <v>1362</v>
      </c>
      <c r="B1372" s="66" t="s">
        <v>281</v>
      </c>
      <c r="C1372" s="67" t="s">
        <v>6724</v>
      </c>
      <c r="D1372" s="59" t="s">
        <v>6725</v>
      </c>
      <c r="E1372" s="66" t="s">
        <v>281</v>
      </c>
      <c r="F1372" s="60" t="s">
        <v>6726</v>
      </c>
      <c r="G1372" s="62"/>
      <c r="H1372" s="61">
        <v>1991</v>
      </c>
      <c r="I1372" s="60" t="s">
        <v>689</v>
      </c>
      <c r="J1372" s="60" t="s">
        <v>687</v>
      </c>
      <c r="K1372" s="60">
        <v>50</v>
      </c>
      <c r="L1372" s="62"/>
      <c r="M1372" s="60">
        <v>1</v>
      </c>
      <c r="N1372" s="60">
        <v>1</v>
      </c>
      <c r="O1372" s="63" t="s">
        <v>681</v>
      </c>
      <c r="P1372" s="63" t="s">
        <v>788</v>
      </c>
      <c r="Q1372" s="62"/>
      <c r="R1372" s="62"/>
      <c r="S1372" s="62"/>
      <c r="T1372" s="62"/>
      <c r="U1372" s="62"/>
      <c r="V1372" s="62"/>
      <c r="W1372" s="62"/>
      <c r="X1372" s="63" t="s">
        <v>859</v>
      </c>
      <c r="Y1372" s="63" t="s">
        <v>860</v>
      </c>
      <c r="Z1372" s="62"/>
      <c r="AA1372" s="62"/>
      <c r="AB1372" s="60"/>
    </row>
    <row r="1373" spans="1:28" ht="15" customHeight="1" x14ac:dyDescent="0.25">
      <c r="A1373" s="58">
        <v>1363</v>
      </c>
      <c r="B1373" s="66" t="s">
        <v>302</v>
      </c>
      <c r="C1373" s="67" t="s">
        <v>6727</v>
      </c>
      <c r="D1373" s="59" t="s">
        <v>6728</v>
      </c>
      <c r="E1373" s="66" t="s">
        <v>302</v>
      </c>
      <c r="F1373" s="60" t="s">
        <v>6729</v>
      </c>
      <c r="G1373" s="62"/>
      <c r="H1373" s="61">
        <v>1995</v>
      </c>
      <c r="I1373" s="60" t="s">
        <v>689</v>
      </c>
      <c r="J1373" s="60" t="s">
        <v>687</v>
      </c>
      <c r="K1373" s="60">
        <v>50</v>
      </c>
      <c r="L1373" s="62"/>
      <c r="M1373" s="60">
        <v>1</v>
      </c>
      <c r="N1373" s="60">
        <v>1</v>
      </c>
      <c r="O1373" s="63" t="s">
        <v>681</v>
      </c>
      <c r="P1373" s="63" t="s">
        <v>788</v>
      </c>
      <c r="Q1373" s="62"/>
      <c r="R1373" s="62"/>
      <c r="S1373" s="62"/>
      <c r="T1373" s="62"/>
      <c r="U1373" s="62"/>
      <c r="V1373" s="62"/>
      <c r="W1373" s="62"/>
      <c r="X1373" s="63" t="s">
        <v>788</v>
      </c>
      <c r="Y1373" s="62"/>
      <c r="Z1373" s="62"/>
      <c r="AA1373" s="62"/>
      <c r="AB1373" s="60"/>
    </row>
    <row r="1374" spans="1:28" ht="15" customHeight="1" x14ac:dyDescent="0.25">
      <c r="A1374" s="58">
        <v>1364</v>
      </c>
      <c r="B1374" s="66" t="s">
        <v>6730</v>
      </c>
      <c r="C1374" s="67" t="s">
        <v>6731</v>
      </c>
      <c r="D1374" s="59" t="s">
        <v>6732</v>
      </c>
      <c r="E1374" s="66" t="s">
        <v>6730</v>
      </c>
      <c r="F1374" s="60" t="s">
        <v>6733</v>
      </c>
      <c r="G1374" s="62"/>
      <c r="H1374" s="61">
        <v>1976</v>
      </c>
      <c r="I1374" s="60" t="s">
        <v>679</v>
      </c>
      <c r="J1374" s="60" t="s">
        <v>687</v>
      </c>
      <c r="K1374" s="60">
        <v>50</v>
      </c>
      <c r="L1374" s="62"/>
      <c r="M1374" s="60">
        <v>1</v>
      </c>
      <c r="N1374" s="60">
        <v>1</v>
      </c>
      <c r="O1374" s="63" t="s">
        <v>681</v>
      </c>
      <c r="P1374" s="63" t="s">
        <v>788</v>
      </c>
      <c r="Q1374" s="62"/>
      <c r="R1374" s="62"/>
      <c r="S1374" s="62"/>
      <c r="T1374" s="62"/>
      <c r="U1374" s="62"/>
      <c r="V1374" s="62"/>
      <c r="W1374" s="62"/>
      <c r="X1374" s="63" t="s">
        <v>788</v>
      </c>
      <c r="Y1374" s="62"/>
      <c r="Z1374" s="62"/>
      <c r="AA1374" s="62"/>
      <c r="AB1374" s="60"/>
    </row>
    <row r="1375" spans="1:28" ht="15" customHeight="1" x14ac:dyDescent="0.25">
      <c r="A1375" s="58">
        <v>1365</v>
      </c>
      <c r="B1375" s="66" t="s">
        <v>6734</v>
      </c>
      <c r="C1375" s="67" t="s">
        <v>6735</v>
      </c>
      <c r="D1375" s="59" t="s">
        <v>6736</v>
      </c>
      <c r="E1375" s="66" t="s">
        <v>6734</v>
      </c>
      <c r="F1375" s="60" t="s">
        <v>6737</v>
      </c>
      <c r="G1375" s="62"/>
      <c r="H1375" s="61">
        <v>1974</v>
      </c>
      <c r="I1375" s="60" t="s">
        <v>679</v>
      </c>
      <c r="J1375" s="60" t="s">
        <v>687</v>
      </c>
      <c r="K1375" s="60">
        <v>50</v>
      </c>
      <c r="L1375" s="62"/>
      <c r="M1375" s="60">
        <v>1</v>
      </c>
      <c r="N1375" s="60">
        <v>1</v>
      </c>
      <c r="O1375" s="63" t="s">
        <v>681</v>
      </c>
      <c r="P1375" s="63" t="s">
        <v>788</v>
      </c>
      <c r="Q1375" s="62"/>
      <c r="R1375" s="62"/>
      <c r="S1375" s="62"/>
      <c r="T1375" s="62"/>
      <c r="U1375" s="62"/>
      <c r="V1375" s="62"/>
      <c r="W1375" s="62"/>
      <c r="X1375" s="63" t="s">
        <v>788</v>
      </c>
      <c r="Y1375" s="62"/>
      <c r="Z1375" s="62"/>
      <c r="AA1375" s="62"/>
      <c r="AB1375" s="60"/>
    </row>
    <row r="1376" spans="1:28" ht="15" customHeight="1" x14ac:dyDescent="0.25">
      <c r="A1376" s="58">
        <v>1366</v>
      </c>
      <c r="B1376" s="66" t="s">
        <v>6738</v>
      </c>
      <c r="C1376" s="67" t="s">
        <v>6739</v>
      </c>
      <c r="D1376" s="59" t="s">
        <v>6740</v>
      </c>
      <c r="E1376" s="66" t="s">
        <v>6738</v>
      </c>
      <c r="F1376" s="60" t="s">
        <v>6741</v>
      </c>
      <c r="G1376" s="62"/>
      <c r="H1376" s="61">
        <v>1974</v>
      </c>
      <c r="I1376" s="60" t="s">
        <v>679</v>
      </c>
      <c r="J1376" s="60" t="s">
        <v>687</v>
      </c>
      <c r="K1376" s="60">
        <v>50</v>
      </c>
      <c r="L1376" s="62"/>
      <c r="M1376" s="60">
        <v>1</v>
      </c>
      <c r="N1376" s="60">
        <v>1</v>
      </c>
      <c r="O1376" s="63" t="s">
        <v>681</v>
      </c>
      <c r="P1376" s="63" t="s">
        <v>734</v>
      </c>
      <c r="Q1376" s="62"/>
      <c r="R1376" s="62"/>
      <c r="S1376" s="62"/>
      <c r="T1376" s="62"/>
      <c r="U1376" s="62"/>
      <c r="V1376" s="62"/>
      <c r="W1376" s="62"/>
      <c r="X1376" s="63" t="s">
        <v>734</v>
      </c>
      <c r="Y1376" s="62"/>
      <c r="Z1376" s="62"/>
      <c r="AA1376" s="62"/>
      <c r="AB1376" s="60"/>
    </row>
    <row r="1377" spans="1:28" ht="15" customHeight="1" x14ac:dyDescent="0.25">
      <c r="A1377" s="58">
        <v>1367</v>
      </c>
      <c r="B1377" s="66" t="s">
        <v>6742</v>
      </c>
      <c r="C1377" s="67" t="s">
        <v>6743</v>
      </c>
      <c r="D1377" s="59" t="s">
        <v>6744</v>
      </c>
      <c r="E1377" s="66" t="s">
        <v>6742</v>
      </c>
      <c r="F1377" s="60" t="s">
        <v>6745</v>
      </c>
      <c r="G1377" s="62"/>
      <c r="H1377" s="61">
        <v>1995</v>
      </c>
      <c r="I1377" s="60" t="s">
        <v>689</v>
      </c>
      <c r="J1377" s="60" t="s">
        <v>687</v>
      </c>
      <c r="K1377" s="60">
        <v>50</v>
      </c>
      <c r="L1377" s="62"/>
      <c r="M1377" s="60">
        <v>1</v>
      </c>
      <c r="N1377" s="60">
        <v>1</v>
      </c>
      <c r="O1377" s="63" t="s">
        <v>681</v>
      </c>
      <c r="P1377" s="63" t="s">
        <v>864</v>
      </c>
      <c r="Q1377" s="62"/>
      <c r="R1377" s="62"/>
      <c r="S1377" s="62"/>
      <c r="T1377" s="62"/>
      <c r="U1377" s="62"/>
      <c r="V1377" s="62"/>
      <c r="W1377" s="62"/>
      <c r="X1377" s="63" t="s">
        <v>864</v>
      </c>
      <c r="Y1377" s="62"/>
      <c r="Z1377" s="62"/>
      <c r="AA1377" s="62"/>
      <c r="AB1377" s="60"/>
    </row>
    <row r="1378" spans="1:28" ht="15" customHeight="1" x14ac:dyDescent="0.25">
      <c r="A1378" s="58">
        <v>1368</v>
      </c>
      <c r="B1378" s="66" t="s">
        <v>371</v>
      </c>
      <c r="C1378" s="67" t="s">
        <v>6746</v>
      </c>
      <c r="D1378" s="59" t="s">
        <v>6747</v>
      </c>
      <c r="E1378" s="66" t="s">
        <v>371</v>
      </c>
      <c r="F1378" s="60" t="s">
        <v>6748</v>
      </c>
      <c r="G1378" s="62"/>
      <c r="H1378" s="61">
        <v>1997</v>
      </c>
      <c r="I1378" s="60" t="s">
        <v>689</v>
      </c>
      <c r="J1378" s="60" t="s">
        <v>687</v>
      </c>
      <c r="K1378" s="60">
        <v>50</v>
      </c>
      <c r="L1378" s="62"/>
      <c r="M1378" s="60">
        <v>1</v>
      </c>
      <c r="N1378" s="60">
        <v>1</v>
      </c>
      <c r="O1378" s="63" t="s">
        <v>681</v>
      </c>
      <c r="P1378" s="63" t="s">
        <v>864</v>
      </c>
      <c r="Q1378" s="62"/>
      <c r="R1378" s="62"/>
      <c r="S1378" s="62"/>
      <c r="T1378" s="62"/>
      <c r="U1378" s="62"/>
      <c r="V1378" s="62"/>
      <c r="W1378" s="62"/>
      <c r="X1378" s="63" t="s">
        <v>864</v>
      </c>
      <c r="Y1378" s="62"/>
      <c r="Z1378" s="62"/>
      <c r="AA1378" s="62"/>
      <c r="AB1378" s="60"/>
    </row>
    <row r="1379" spans="1:28" ht="15" customHeight="1" x14ac:dyDescent="0.25">
      <c r="A1379" s="58">
        <v>1369</v>
      </c>
      <c r="B1379" s="66" t="s">
        <v>370</v>
      </c>
      <c r="C1379" s="67" t="s">
        <v>6749</v>
      </c>
      <c r="D1379" s="59" t="s">
        <v>6750</v>
      </c>
      <c r="E1379" s="66" t="s">
        <v>370</v>
      </c>
      <c r="F1379" s="60" t="s">
        <v>6751</v>
      </c>
      <c r="G1379" s="62"/>
      <c r="H1379" s="61">
        <v>1997</v>
      </c>
      <c r="I1379" s="60" t="s">
        <v>689</v>
      </c>
      <c r="J1379" s="60" t="s">
        <v>687</v>
      </c>
      <c r="K1379" s="60">
        <v>50</v>
      </c>
      <c r="L1379" s="62"/>
      <c r="M1379" s="60">
        <v>1</v>
      </c>
      <c r="N1379" s="60">
        <v>1</v>
      </c>
      <c r="O1379" s="63" t="s">
        <v>681</v>
      </c>
      <c r="P1379" s="63" t="s">
        <v>864</v>
      </c>
      <c r="Q1379" s="62"/>
      <c r="R1379" s="62"/>
      <c r="S1379" s="62"/>
      <c r="T1379" s="62"/>
      <c r="U1379" s="62"/>
      <c r="V1379" s="62"/>
      <c r="W1379" s="62"/>
      <c r="X1379" s="63" t="s">
        <v>864</v>
      </c>
      <c r="Y1379" s="62"/>
      <c r="Z1379" s="62"/>
      <c r="AA1379" s="62"/>
      <c r="AB1379" s="60"/>
    </row>
    <row r="1380" spans="1:28" ht="15" customHeight="1" x14ac:dyDescent="0.25">
      <c r="A1380" s="58">
        <v>1370</v>
      </c>
      <c r="B1380" s="66" t="s">
        <v>6752</v>
      </c>
      <c r="C1380" s="67" t="s">
        <v>6753</v>
      </c>
      <c r="D1380" s="59" t="s">
        <v>6754</v>
      </c>
      <c r="E1380" s="66" t="s">
        <v>6752</v>
      </c>
      <c r="F1380" s="60" t="s">
        <v>6755</v>
      </c>
      <c r="G1380" s="62"/>
      <c r="H1380" s="61">
        <v>1973</v>
      </c>
      <c r="I1380" s="60" t="s">
        <v>679</v>
      </c>
      <c r="J1380" s="60" t="s">
        <v>680</v>
      </c>
      <c r="K1380" s="60">
        <v>50</v>
      </c>
      <c r="L1380" s="62"/>
      <c r="M1380" s="60">
        <v>1</v>
      </c>
      <c r="N1380" s="60">
        <v>1</v>
      </c>
      <c r="O1380" s="63" t="s">
        <v>681</v>
      </c>
      <c r="P1380" s="63" t="s">
        <v>864</v>
      </c>
      <c r="Q1380" s="62"/>
      <c r="R1380" s="62"/>
      <c r="S1380" s="62"/>
      <c r="T1380" s="62"/>
      <c r="U1380" s="62"/>
      <c r="V1380" s="62"/>
      <c r="W1380" s="62"/>
      <c r="X1380" s="63" t="s">
        <v>864</v>
      </c>
      <c r="Y1380" s="62"/>
      <c r="Z1380" s="62"/>
      <c r="AA1380" s="62"/>
      <c r="AB1380" s="60"/>
    </row>
    <row r="1381" spans="1:28" ht="15" customHeight="1" x14ac:dyDescent="0.25">
      <c r="A1381" s="58">
        <v>1371</v>
      </c>
      <c r="B1381" s="66" t="s">
        <v>293</v>
      </c>
      <c r="C1381" s="67" t="s">
        <v>6756</v>
      </c>
      <c r="D1381" s="59" t="s">
        <v>6757</v>
      </c>
      <c r="E1381" s="66" t="s">
        <v>293</v>
      </c>
      <c r="F1381" s="60" t="s">
        <v>6758</v>
      </c>
      <c r="G1381" s="62"/>
      <c r="H1381" s="61">
        <v>1992</v>
      </c>
      <c r="I1381" s="60" t="s">
        <v>689</v>
      </c>
      <c r="J1381" s="60" t="s">
        <v>680</v>
      </c>
      <c r="K1381" s="60">
        <v>50</v>
      </c>
      <c r="L1381" s="62"/>
      <c r="M1381" s="60">
        <v>1</v>
      </c>
      <c r="N1381" s="60">
        <v>1</v>
      </c>
      <c r="O1381" s="63" t="s">
        <v>681</v>
      </c>
      <c r="P1381" s="63" t="s">
        <v>788</v>
      </c>
      <c r="Q1381" s="62"/>
      <c r="R1381" s="62"/>
      <c r="S1381" s="62"/>
      <c r="T1381" s="62"/>
      <c r="U1381" s="62"/>
      <c r="V1381" s="62"/>
      <c r="W1381" s="62"/>
      <c r="X1381" s="63" t="s">
        <v>2917</v>
      </c>
      <c r="Y1381" s="63" t="s">
        <v>2918</v>
      </c>
      <c r="Z1381" s="62"/>
      <c r="AA1381" s="62"/>
      <c r="AB1381" s="60"/>
    </row>
    <row r="1382" spans="1:28" ht="15" customHeight="1" x14ac:dyDescent="0.25">
      <c r="A1382" s="58">
        <v>1372</v>
      </c>
      <c r="B1382" s="66" t="s">
        <v>329</v>
      </c>
      <c r="C1382" s="67" t="s">
        <v>6759</v>
      </c>
      <c r="D1382" s="59" t="s">
        <v>6760</v>
      </c>
      <c r="E1382" s="66" t="s">
        <v>329</v>
      </c>
      <c r="F1382" s="60" t="s">
        <v>6761</v>
      </c>
      <c r="G1382" s="62"/>
      <c r="H1382" s="61">
        <v>2000</v>
      </c>
      <c r="I1382" s="60" t="s">
        <v>689</v>
      </c>
      <c r="J1382" s="60" t="s">
        <v>687</v>
      </c>
      <c r="K1382" s="60">
        <v>50</v>
      </c>
      <c r="L1382" s="62"/>
      <c r="M1382" s="60">
        <v>1</v>
      </c>
      <c r="N1382" s="60">
        <v>1</v>
      </c>
      <c r="O1382" s="63" t="s">
        <v>681</v>
      </c>
      <c r="P1382" s="63" t="s">
        <v>788</v>
      </c>
      <c r="Q1382" s="62"/>
      <c r="R1382" s="62"/>
      <c r="S1382" s="62"/>
      <c r="T1382" s="62"/>
      <c r="U1382" s="62"/>
      <c r="V1382" s="62"/>
      <c r="W1382" s="62"/>
      <c r="X1382" s="63" t="s">
        <v>788</v>
      </c>
      <c r="Y1382" s="62"/>
      <c r="Z1382" s="62"/>
      <c r="AA1382" s="62"/>
      <c r="AB1382" s="60"/>
    </row>
    <row r="1383" spans="1:28" ht="15" customHeight="1" x14ac:dyDescent="0.25">
      <c r="A1383" s="58">
        <v>1373</v>
      </c>
      <c r="B1383" s="66" t="s">
        <v>196</v>
      </c>
      <c r="C1383" s="67" t="s">
        <v>6762</v>
      </c>
      <c r="D1383" s="59" t="s">
        <v>6763</v>
      </c>
      <c r="E1383" s="66" t="s">
        <v>196</v>
      </c>
      <c r="F1383" s="60" t="s">
        <v>6764</v>
      </c>
      <c r="G1383" s="62"/>
      <c r="H1383" s="61">
        <v>1972</v>
      </c>
      <c r="I1383" s="60" t="s">
        <v>679</v>
      </c>
      <c r="J1383" s="60" t="s">
        <v>687</v>
      </c>
      <c r="K1383" s="60">
        <v>50</v>
      </c>
      <c r="L1383" s="62"/>
      <c r="M1383" s="60">
        <v>1</v>
      </c>
      <c r="N1383" s="60">
        <v>1</v>
      </c>
      <c r="O1383" s="63" t="s">
        <v>681</v>
      </c>
      <c r="P1383" s="63" t="s">
        <v>788</v>
      </c>
      <c r="Q1383" s="62"/>
      <c r="R1383" s="62"/>
      <c r="S1383" s="62"/>
      <c r="T1383" s="62"/>
      <c r="U1383" s="62"/>
      <c r="V1383" s="62"/>
      <c r="W1383" s="62"/>
      <c r="X1383" s="63" t="s">
        <v>788</v>
      </c>
      <c r="Y1383" s="62"/>
      <c r="Z1383" s="62"/>
      <c r="AA1383" s="62"/>
      <c r="AB1383" s="60"/>
    </row>
    <row r="1384" spans="1:28" ht="15" customHeight="1" x14ac:dyDescent="0.25">
      <c r="A1384" s="58">
        <v>1374</v>
      </c>
      <c r="B1384" s="66" t="s">
        <v>6765</v>
      </c>
      <c r="C1384" s="67" t="s">
        <v>6766</v>
      </c>
      <c r="D1384" s="59" t="s">
        <v>6767</v>
      </c>
      <c r="E1384" s="66" t="s">
        <v>6765</v>
      </c>
      <c r="F1384" s="60" t="s">
        <v>6768</v>
      </c>
      <c r="G1384" s="62"/>
      <c r="H1384" s="61">
        <v>1972</v>
      </c>
      <c r="I1384" s="62"/>
      <c r="J1384" s="60" t="s">
        <v>687</v>
      </c>
      <c r="K1384" s="60">
        <v>50</v>
      </c>
      <c r="L1384" s="62"/>
      <c r="M1384" s="60">
        <v>1</v>
      </c>
      <c r="N1384" s="60">
        <v>1</v>
      </c>
      <c r="O1384" s="63" t="s">
        <v>681</v>
      </c>
      <c r="P1384" s="63" t="s">
        <v>788</v>
      </c>
      <c r="Q1384" s="62"/>
      <c r="R1384" s="62"/>
      <c r="S1384" s="62"/>
      <c r="T1384" s="62"/>
      <c r="U1384" s="62"/>
      <c r="V1384" s="62"/>
      <c r="W1384" s="62"/>
      <c r="X1384" s="63" t="s">
        <v>788</v>
      </c>
      <c r="Y1384" s="62"/>
      <c r="Z1384" s="62"/>
      <c r="AA1384" s="62"/>
      <c r="AB1384" s="60"/>
    </row>
    <row r="1385" spans="1:28" ht="15" customHeight="1" x14ac:dyDescent="0.25">
      <c r="A1385" s="58">
        <v>1375</v>
      </c>
      <c r="B1385" s="66" t="s">
        <v>322</v>
      </c>
      <c r="C1385" s="67" t="s">
        <v>6769</v>
      </c>
      <c r="D1385" s="59" t="s">
        <v>6770</v>
      </c>
      <c r="E1385" s="66" t="s">
        <v>322</v>
      </c>
      <c r="F1385" s="60" t="s">
        <v>6771</v>
      </c>
      <c r="G1385" s="62"/>
      <c r="H1385" s="61">
        <v>1994</v>
      </c>
      <c r="I1385" s="60" t="s">
        <v>689</v>
      </c>
      <c r="J1385" s="60" t="s">
        <v>687</v>
      </c>
      <c r="K1385" s="60">
        <v>50</v>
      </c>
      <c r="L1385" s="62"/>
      <c r="M1385" s="60">
        <v>1</v>
      </c>
      <c r="N1385" s="60">
        <v>1</v>
      </c>
      <c r="O1385" s="63" t="s">
        <v>681</v>
      </c>
      <c r="P1385" s="63" t="s">
        <v>788</v>
      </c>
      <c r="Q1385" s="62"/>
      <c r="R1385" s="62"/>
      <c r="S1385" s="62"/>
      <c r="T1385" s="62"/>
      <c r="U1385" s="62"/>
      <c r="V1385" s="62"/>
      <c r="W1385" s="62"/>
      <c r="X1385" s="63" t="s">
        <v>788</v>
      </c>
      <c r="Y1385" s="62"/>
      <c r="Z1385" s="62"/>
      <c r="AA1385" s="62"/>
      <c r="AB1385" s="60"/>
    </row>
    <row r="1386" spans="1:28" ht="15" customHeight="1" x14ac:dyDescent="0.25">
      <c r="A1386" s="58">
        <v>1376</v>
      </c>
      <c r="B1386" s="66" t="s">
        <v>6772</v>
      </c>
      <c r="C1386" s="67" t="s">
        <v>6773</v>
      </c>
      <c r="D1386" s="59" t="s">
        <v>6774</v>
      </c>
      <c r="E1386" s="66" t="s">
        <v>6772</v>
      </c>
      <c r="F1386" s="60" t="s">
        <v>6775</v>
      </c>
      <c r="G1386" s="62"/>
      <c r="H1386" s="61">
        <v>1999</v>
      </c>
      <c r="I1386" s="60" t="s">
        <v>689</v>
      </c>
      <c r="J1386" s="60" t="s">
        <v>680</v>
      </c>
      <c r="K1386" s="60">
        <v>100</v>
      </c>
      <c r="L1386" s="62"/>
      <c r="M1386" s="60">
        <v>1</v>
      </c>
      <c r="N1386" s="60">
        <v>1</v>
      </c>
      <c r="O1386" s="63" t="s">
        <v>681</v>
      </c>
      <c r="P1386" s="63" t="s">
        <v>6776</v>
      </c>
      <c r="Q1386" s="62"/>
      <c r="R1386" s="62"/>
      <c r="S1386" s="62"/>
      <c r="T1386" s="62"/>
      <c r="U1386" s="62"/>
      <c r="V1386" s="62"/>
      <c r="W1386" s="62"/>
      <c r="X1386" s="63" t="s">
        <v>6776</v>
      </c>
      <c r="Y1386" s="62"/>
      <c r="Z1386" s="62"/>
      <c r="AA1386" s="62"/>
      <c r="AB1386" s="60"/>
    </row>
    <row r="1387" spans="1:28" ht="15" customHeight="1" x14ac:dyDescent="0.25">
      <c r="A1387" s="58">
        <v>1377</v>
      </c>
      <c r="B1387" s="66" t="s">
        <v>6777</v>
      </c>
      <c r="C1387" s="67" t="s">
        <v>6778</v>
      </c>
      <c r="D1387" s="59" t="s">
        <v>6779</v>
      </c>
      <c r="E1387" s="66" t="s">
        <v>6777</v>
      </c>
      <c r="F1387" s="60" t="s">
        <v>6780</v>
      </c>
      <c r="G1387" s="62"/>
      <c r="H1387" s="61">
        <v>2011</v>
      </c>
      <c r="I1387" s="60" t="s">
        <v>988</v>
      </c>
      <c r="J1387" s="60" t="s">
        <v>680</v>
      </c>
      <c r="K1387" s="60">
        <v>100</v>
      </c>
      <c r="L1387" s="62"/>
      <c r="M1387" s="60">
        <v>1</v>
      </c>
      <c r="N1387" s="60">
        <v>1</v>
      </c>
      <c r="O1387" s="63" t="s">
        <v>681</v>
      </c>
      <c r="P1387" s="63" t="s">
        <v>6781</v>
      </c>
      <c r="Q1387" s="62"/>
      <c r="R1387" s="62"/>
      <c r="S1387" s="62"/>
      <c r="T1387" s="62"/>
      <c r="U1387" s="62"/>
      <c r="V1387" s="62"/>
      <c r="W1387" s="62"/>
      <c r="X1387" s="63" t="s">
        <v>6781</v>
      </c>
      <c r="Y1387" s="62"/>
      <c r="Z1387" s="62"/>
      <c r="AA1387" s="62"/>
      <c r="AB1387" s="60"/>
    </row>
    <row r="1388" spans="1:28" ht="15" customHeight="1" x14ac:dyDescent="0.25">
      <c r="A1388" s="58">
        <v>1378</v>
      </c>
      <c r="B1388" s="66" t="s">
        <v>6782</v>
      </c>
      <c r="C1388" s="67" t="s">
        <v>6783</v>
      </c>
      <c r="D1388" s="59" t="s">
        <v>6784</v>
      </c>
      <c r="E1388" s="66" t="s">
        <v>6782</v>
      </c>
      <c r="F1388" s="60" t="s">
        <v>6785</v>
      </c>
      <c r="G1388" s="62"/>
      <c r="H1388" s="61">
        <v>1991</v>
      </c>
      <c r="I1388" s="60" t="s">
        <v>689</v>
      </c>
      <c r="J1388" s="60" t="s">
        <v>699</v>
      </c>
      <c r="K1388" s="60">
        <v>100</v>
      </c>
      <c r="L1388" s="62"/>
      <c r="M1388" s="60">
        <v>1</v>
      </c>
      <c r="N1388" s="60">
        <v>1</v>
      </c>
      <c r="O1388" s="63" t="s">
        <v>681</v>
      </c>
      <c r="P1388" s="63" t="s">
        <v>912</v>
      </c>
      <c r="Q1388" s="62"/>
      <c r="R1388" s="62"/>
      <c r="S1388" s="62"/>
      <c r="T1388" s="62"/>
      <c r="U1388" s="62"/>
      <c r="V1388" s="62"/>
      <c r="W1388" s="62"/>
      <c r="X1388" s="63" t="s">
        <v>6786</v>
      </c>
      <c r="Y1388" s="63" t="s">
        <v>6787</v>
      </c>
      <c r="Z1388" s="62"/>
      <c r="AA1388" s="62"/>
      <c r="AB1388" s="60"/>
    </row>
    <row r="1389" spans="1:28" ht="15" customHeight="1" x14ac:dyDescent="0.25">
      <c r="A1389" s="58">
        <v>1379</v>
      </c>
      <c r="B1389" s="66" t="s">
        <v>6788</v>
      </c>
      <c r="C1389" s="67" t="s">
        <v>6789</v>
      </c>
      <c r="D1389" s="59" t="s">
        <v>6790</v>
      </c>
      <c r="E1389" s="66" t="s">
        <v>6788</v>
      </c>
      <c r="F1389" s="60" t="s">
        <v>6791</v>
      </c>
      <c r="G1389" s="62"/>
      <c r="H1389" s="61">
        <v>1973</v>
      </c>
      <c r="I1389" s="60" t="s">
        <v>679</v>
      </c>
      <c r="J1389" s="60" t="s">
        <v>699</v>
      </c>
      <c r="K1389" s="60">
        <v>100</v>
      </c>
      <c r="L1389" s="62"/>
      <c r="M1389" s="60">
        <v>1</v>
      </c>
      <c r="N1389" s="60">
        <v>1</v>
      </c>
      <c r="O1389" s="63" t="s">
        <v>681</v>
      </c>
      <c r="P1389" s="63" t="s">
        <v>912</v>
      </c>
      <c r="Q1389" s="62"/>
      <c r="R1389" s="62"/>
      <c r="S1389" s="62"/>
      <c r="T1389" s="62"/>
      <c r="U1389" s="62"/>
      <c r="V1389" s="62"/>
      <c r="W1389" s="62"/>
      <c r="X1389" s="63" t="s">
        <v>912</v>
      </c>
      <c r="Y1389" s="62"/>
      <c r="Z1389" s="62"/>
      <c r="AA1389" s="62"/>
      <c r="AB1389" s="60"/>
    </row>
    <row r="1390" spans="1:28" ht="15" customHeight="1" x14ac:dyDescent="0.25">
      <c r="A1390" s="58">
        <v>1380</v>
      </c>
      <c r="B1390" s="66" t="s">
        <v>6792</v>
      </c>
      <c r="C1390" s="67" t="s">
        <v>6793</v>
      </c>
      <c r="D1390" s="59" t="s">
        <v>6794</v>
      </c>
      <c r="E1390" s="66" t="s">
        <v>6792</v>
      </c>
      <c r="F1390" s="60" t="s">
        <v>6795</v>
      </c>
      <c r="G1390" s="62"/>
      <c r="H1390" s="61">
        <v>2004</v>
      </c>
      <c r="I1390" s="60" t="s">
        <v>689</v>
      </c>
      <c r="J1390" s="60" t="s">
        <v>699</v>
      </c>
      <c r="K1390" s="60">
        <v>100</v>
      </c>
      <c r="L1390" s="62"/>
      <c r="M1390" s="60">
        <v>1</v>
      </c>
      <c r="N1390" s="60">
        <v>1</v>
      </c>
      <c r="O1390" s="63" t="s">
        <v>681</v>
      </c>
      <c r="P1390" s="63" t="s">
        <v>912</v>
      </c>
      <c r="Q1390" s="62"/>
      <c r="R1390" s="62"/>
      <c r="S1390" s="62"/>
      <c r="T1390" s="62"/>
      <c r="U1390" s="62"/>
      <c r="V1390" s="62"/>
      <c r="W1390" s="62"/>
      <c r="X1390" s="63" t="s">
        <v>912</v>
      </c>
      <c r="Y1390" s="62"/>
      <c r="Z1390" s="62"/>
      <c r="AA1390" s="62"/>
      <c r="AB1390" s="60"/>
    </row>
    <row r="1391" spans="1:28" ht="15" customHeight="1" x14ac:dyDescent="0.25">
      <c r="A1391" s="58">
        <v>1381</v>
      </c>
      <c r="B1391" s="66" t="s">
        <v>6796</v>
      </c>
      <c r="C1391" s="67" t="s">
        <v>6797</v>
      </c>
      <c r="D1391" s="59" t="s">
        <v>6798</v>
      </c>
      <c r="E1391" s="66" t="s">
        <v>6796</v>
      </c>
      <c r="F1391" s="60" t="s">
        <v>6799</v>
      </c>
      <c r="G1391" s="62"/>
      <c r="H1391" s="61">
        <v>2000</v>
      </c>
      <c r="I1391" s="60" t="s">
        <v>689</v>
      </c>
      <c r="J1391" s="60" t="s">
        <v>699</v>
      </c>
      <c r="K1391" s="60">
        <v>100</v>
      </c>
      <c r="L1391" s="62"/>
      <c r="M1391" s="60">
        <v>1</v>
      </c>
      <c r="N1391" s="60">
        <v>1</v>
      </c>
      <c r="O1391" s="63" t="s">
        <v>681</v>
      </c>
      <c r="P1391" s="63" t="s">
        <v>912</v>
      </c>
      <c r="Q1391" s="62"/>
      <c r="R1391" s="62"/>
      <c r="S1391" s="62"/>
      <c r="T1391" s="62"/>
      <c r="U1391" s="62"/>
      <c r="V1391" s="62"/>
      <c r="W1391" s="62"/>
      <c r="X1391" s="63" t="s">
        <v>6800</v>
      </c>
      <c r="Y1391" s="62"/>
      <c r="Z1391" s="62"/>
      <c r="AA1391" s="62"/>
      <c r="AB1391" s="63" t="s">
        <v>6801</v>
      </c>
    </row>
    <row r="1392" spans="1:28" ht="15" customHeight="1" x14ac:dyDescent="0.25">
      <c r="A1392" s="58">
        <v>1382</v>
      </c>
      <c r="B1392" s="66" t="s">
        <v>416</v>
      </c>
      <c r="C1392" s="67" t="s">
        <v>6802</v>
      </c>
      <c r="D1392" s="59" t="s">
        <v>6803</v>
      </c>
      <c r="E1392" s="66" t="s">
        <v>416</v>
      </c>
      <c r="F1392" s="60" t="s">
        <v>6804</v>
      </c>
      <c r="G1392" s="62"/>
      <c r="H1392" s="61">
        <v>2011</v>
      </c>
      <c r="I1392" s="60" t="s">
        <v>689</v>
      </c>
      <c r="J1392" s="60" t="s">
        <v>680</v>
      </c>
      <c r="K1392" s="60">
        <v>75</v>
      </c>
      <c r="L1392" s="62"/>
      <c r="M1392" s="60">
        <v>1</v>
      </c>
      <c r="N1392" s="60">
        <v>1</v>
      </c>
      <c r="O1392" s="63" t="s">
        <v>681</v>
      </c>
      <c r="P1392" s="63" t="s">
        <v>700</v>
      </c>
      <c r="Q1392" s="62"/>
      <c r="R1392" s="62"/>
      <c r="S1392" s="62"/>
      <c r="T1392" s="62"/>
      <c r="U1392" s="62"/>
      <c r="V1392" s="62"/>
      <c r="W1392" s="62"/>
      <c r="X1392" s="63" t="s">
        <v>700</v>
      </c>
      <c r="Y1392" s="62"/>
      <c r="Z1392" s="62"/>
      <c r="AA1392" s="62"/>
      <c r="AB1392" s="60"/>
    </row>
    <row r="1393" spans="1:28" ht="15" customHeight="1" x14ac:dyDescent="0.25">
      <c r="A1393" s="58">
        <v>1383</v>
      </c>
      <c r="B1393" s="66" t="s">
        <v>6805</v>
      </c>
      <c r="C1393" s="67" t="s">
        <v>6806</v>
      </c>
      <c r="D1393" s="59" t="s">
        <v>6807</v>
      </c>
      <c r="E1393" s="66" t="s">
        <v>6805</v>
      </c>
      <c r="F1393" s="60" t="s">
        <v>6808</v>
      </c>
      <c r="G1393" s="62"/>
      <c r="H1393" s="61">
        <v>1993</v>
      </c>
      <c r="I1393" s="60" t="s">
        <v>689</v>
      </c>
      <c r="J1393" s="60" t="s">
        <v>687</v>
      </c>
      <c r="K1393" s="60">
        <v>75</v>
      </c>
      <c r="L1393" s="62"/>
      <c r="M1393" s="60">
        <v>1</v>
      </c>
      <c r="N1393" s="60">
        <v>1</v>
      </c>
      <c r="O1393" s="63" t="s">
        <v>681</v>
      </c>
      <c r="P1393" s="63" t="s">
        <v>700</v>
      </c>
      <c r="Q1393" s="62"/>
      <c r="R1393" s="62"/>
      <c r="S1393" s="62"/>
      <c r="T1393" s="62"/>
      <c r="U1393" s="62"/>
      <c r="V1393" s="62"/>
      <c r="W1393" s="62"/>
      <c r="X1393" s="63" t="s">
        <v>700</v>
      </c>
      <c r="Y1393" s="62"/>
      <c r="Z1393" s="62"/>
      <c r="AA1393" s="62"/>
      <c r="AB1393" s="60"/>
    </row>
    <row r="1394" spans="1:28" ht="15" customHeight="1" x14ac:dyDescent="0.25">
      <c r="A1394" s="58">
        <v>1384</v>
      </c>
      <c r="B1394" s="66" t="s">
        <v>6809</v>
      </c>
      <c r="C1394" s="67" t="s">
        <v>6810</v>
      </c>
      <c r="D1394" s="59" t="s">
        <v>6811</v>
      </c>
      <c r="E1394" s="66" t="s">
        <v>6809</v>
      </c>
      <c r="F1394" s="60" t="s">
        <v>6812</v>
      </c>
      <c r="G1394" s="62"/>
      <c r="H1394" s="61">
        <v>1997</v>
      </c>
      <c r="I1394" s="60" t="s">
        <v>689</v>
      </c>
      <c r="J1394" s="60" t="s">
        <v>699</v>
      </c>
      <c r="K1394" s="60">
        <v>75</v>
      </c>
      <c r="L1394" s="62"/>
      <c r="M1394" s="60">
        <v>1</v>
      </c>
      <c r="N1394" s="60">
        <v>1</v>
      </c>
      <c r="O1394" s="63" t="s">
        <v>681</v>
      </c>
      <c r="P1394" s="63" t="s">
        <v>700</v>
      </c>
      <c r="Q1394" s="62"/>
      <c r="R1394" s="62"/>
      <c r="S1394" s="62"/>
      <c r="T1394" s="62"/>
      <c r="U1394" s="62"/>
      <c r="V1394" s="62"/>
      <c r="W1394" s="62"/>
      <c r="X1394" s="63" t="s">
        <v>1159</v>
      </c>
      <c r="Y1394" s="63" t="s">
        <v>1160</v>
      </c>
      <c r="Z1394" s="62"/>
      <c r="AA1394" s="62"/>
      <c r="AB1394" s="60"/>
    </row>
    <row r="1395" spans="1:28" ht="15" customHeight="1" x14ac:dyDescent="0.25">
      <c r="A1395" s="58">
        <v>1385</v>
      </c>
      <c r="B1395" s="66" t="s">
        <v>6813</v>
      </c>
      <c r="C1395" s="67" t="s">
        <v>6814</v>
      </c>
      <c r="D1395" s="59" t="s">
        <v>6815</v>
      </c>
      <c r="E1395" s="66" t="s">
        <v>6813</v>
      </c>
      <c r="F1395" s="60" t="s">
        <v>6816</v>
      </c>
      <c r="G1395" s="62"/>
      <c r="H1395" s="61">
        <v>2009</v>
      </c>
      <c r="I1395" s="60" t="s">
        <v>689</v>
      </c>
      <c r="J1395" s="60" t="s">
        <v>699</v>
      </c>
      <c r="K1395" s="60">
        <v>75</v>
      </c>
      <c r="L1395" s="62"/>
      <c r="M1395" s="60">
        <v>1</v>
      </c>
      <c r="N1395" s="60">
        <v>1</v>
      </c>
      <c r="O1395" s="63" t="s">
        <v>681</v>
      </c>
      <c r="P1395" s="63" t="s">
        <v>6817</v>
      </c>
      <c r="Q1395" s="62"/>
      <c r="R1395" s="62"/>
      <c r="S1395" s="62"/>
      <c r="T1395" s="62"/>
      <c r="U1395" s="62"/>
      <c r="V1395" s="62"/>
      <c r="W1395" s="62"/>
      <c r="X1395" s="63" t="s">
        <v>6817</v>
      </c>
      <c r="Y1395" s="62"/>
      <c r="Z1395" s="62"/>
      <c r="AA1395" s="62"/>
      <c r="AB1395" s="60"/>
    </row>
    <row r="1396" spans="1:28" ht="15" customHeight="1" x14ac:dyDescent="0.25">
      <c r="A1396" s="58">
        <v>1386</v>
      </c>
      <c r="B1396" s="66" t="s">
        <v>6818</v>
      </c>
      <c r="C1396" s="67" t="s">
        <v>6819</v>
      </c>
      <c r="D1396" s="59" t="s">
        <v>6820</v>
      </c>
      <c r="E1396" s="66" t="s">
        <v>6818</v>
      </c>
      <c r="F1396" s="60" t="s">
        <v>6821</v>
      </c>
      <c r="G1396" s="62"/>
      <c r="H1396" s="61">
        <v>1993</v>
      </c>
      <c r="I1396" s="60" t="s">
        <v>689</v>
      </c>
      <c r="J1396" s="60" t="s">
        <v>699</v>
      </c>
      <c r="K1396" s="60">
        <v>75</v>
      </c>
      <c r="L1396" s="62"/>
      <c r="M1396" s="60">
        <v>1</v>
      </c>
      <c r="N1396" s="60">
        <v>1</v>
      </c>
      <c r="O1396" s="63" t="s">
        <v>681</v>
      </c>
      <c r="P1396" s="63" t="s">
        <v>700</v>
      </c>
      <c r="Q1396" s="62"/>
      <c r="R1396" s="62"/>
      <c r="S1396" s="62"/>
      <c r="T1396" s="62"/>
      <c r="U1396" s="62"/>
      <c r="V1396" s="62"/>
      <c r="W1396" s="62"/>
      <c r="X1396" s="63" t="s">
        <v>700</v>
      </c>
      <c r="Y1396" s="62"/>
      <c r="Z1396" s="62"/>
      <c r="AA1396" s="62"/>
      <c r="AB1396" s="60"/>
    </row>
    <row r="1397" spans="1:28" ht="15" customHeight="1" x14ac:dyDescent="0.25">
      <c r="A1397" s="58">
        <v>1387</v>
      </c>
      <c r="B1397" s="66" t="s">
        <v>6822</v>
      </c>
      <c r="C1397" s="67" t="s">
        <v>6823</v>
      </c>
      <c r="D1397" s="59" t="s">
        <v>6824</v>
      </c>
      <c r="E1397" s="66" t="s">
        <v>6822</v>
      </c>
      <c r="F1397" s="60" t="s">
        <v>6825</v>
      </c>
      <c r="G1397" s="62"/>
      <c r="H1397" s="61">
        <v>1976</v>
      </c>
      <c r="I1397" s="60" t="s">
        <v>679</v>
      </c>
      <c r="J1397" s="60" t="s">
        <v>699</v>
      </c>
      <c r="K1397" s="60">
        <v>100</v>
      </c>
      <c r="L1397" s="62"/>
      <c r="M1397" s="60">
        <v>1</v>
      </c>
      <c r="N1397" s="60">
        <v>1</v>
      </c>
      <c r="O1397" s="63" t="s">
        <v>681</v>
      </c>
      <c r="P1397" s="63" t="s">
        <v>912</v>
      </c>
      <c r="Q1397" s="62"/>
      <c r="R1397" s="62"/>
      <c r="S1397" s="62"/>
      <c r="T1397" s="62"/>
      <c r="U1397" s="62"/>
      <c r="V1397" s="62"/>
      <c r="W1397" s="62"/>
      <c r="X1397" s="63" t="s">
        <v>912</v>
      </c>
      <c r="Y1397" s="62"/>
      <c r="Z1397" s="62"/>
      <c r="AA1397" s="62"/>
      <c r="AB1397" s="60"/>
    </row>
    <row r="1398" spans="1:28" ht="15" customHeight="1" x14ac:dyDescent="0.25">
      <c r="A1398" s="58">
        <v>1388</v>
      </c>
      <c r="B1398" s="66" t="s">
        <v>6826</v>
      </c>
      <c r="C1398" s="67" t="s">
        <v>6827</v>
      </c>
      <c r="D1398" s="59" t="s">
        <v>6828</v>
      </c>
      <c r="E1398" s="66" t="s">
        <v>6826</v>
      </c>
      <c r="F1398" s="60" t="s">
        <v>6829</v>
      </c>
      <c r="G1398" s="62"/>
      <c r="H1398" s="61">
        <v>1983</v>
      </c>
      <c r="I1398" s="60" t="s">
        <v>679</v>
      </c>
      <c r="J1398" s="60" t="s">
        <v>699</v>
      </c>
      <c r="K1398" s="60">
        <v>100</v>
      </c>
      <c r="L1398" s="62"/>
      <c r="M1398" s="60">
        <v>1</v>
      </c>
      <c r="N1398" s="60">
        <v>1</v>
      </c>
      <c r="O1398" s="63" t="s">
        <v>681</v>
      </c>
      <c r="P1398" s="63" t="s">
        <v>912</v>
      </c>
      <c r="Q1398" s="62"/>
      <c r="R1398" s="62"/>
      <c r="S1398" s="62"/>
      <c r="T1398" s="62"/>
      <c r="U1398" s="62"/>
      <c r="V1398" s="62"/>
      <c r="W1398" s="62"/>
      <c r="X1398" s="63" t="s">
        <v>6830</v>
      </c>
      <c r="Y1398" s="63" t="s">
        <v>6831</v>
      </c>
      <c r="Z1398" s="62"/>
      <c r="AA1398" s="62"/>
      <c r="AB1398" s="60"/>
    </row>
    <row r="1399" spans="1:28" ht="15" customHeight="1" x14ac:dyDescent="0.25">
      <c r="A1399" s="58">
        <v>1389</v>
      </c>
      <c r="B1399" s="66" t="s">
        <v>6832</v>
      </c>
      <c r="C1399" s="67" t="s">
        <v>6833</v>
      </c>
      <c r="D1399" s="59" t="s">
        <v>6834</v>
      </c>
      <c r="E1399" s="66" t="s">
        <v>6832</v>
      </c>
      <c r="F1399" s="60" t="s">
        <v>6835</v>
      </c>
      <c r="G1399" s="62"/>
      <c r="H1399" s="61">
        <v>1994</v>
      </c>
      <c r="I1399" s="60" t="s">
        <v>689</v>
      </c>
      <c r="J1399" s="60" t="s">
        <v>699</v>
      </c>
      <c r="K1399" s="60">
        <v>100</v>
      </c>
      <c r="L1399" s="62"/>
      <c r="M1399" s="60">
        <v>1</v>
      </c>
      <c r="N1399" s="60">
        <v>1</v>
      </c>
      <c r="O1399" s="63" t="s">
        <v>681</v>
      </c>
      <c r="P1399" s="63" t="s">
        <v>912</v>
      </c>
      <c r="Q1399" s="62"/>
      <c r="R1399" s="62"/>
      <c r="S1399" s="62"/>
      <c r="T1399" s="62"/>
      <c r="U1399" s="62"/>
      <c r="V1399" s="62"/>
      <c r="W1399" s="62"/>
      <c r="X1399" s="63" t="s">
        <v>912</v>
      </c>
      <c r="Y1399" s="62"/>
      <c r="Z1399" s="62"/>
      <c r="AA1399" s="62"/>
      <c r="AB1399" s="60"/>
    </row>
    <row r="1400" spans="1:28" ht="15" customHeight="1" x14ac:dyDescent="0.25">
      <c r="A1400" s="58">
        <v>1390</v>
      </c>
      <c r="B1400" s="66" t="s">
        <v>446</v>
      </c>
      <c r="C1400" s="67" t="s">
        <v>6836</v>
      </c>
      <c r="D1400" s="59" t="s">
        <v>6837</v>
      </c>
      <c r="E1400" s="66" t="s">
        <v>446</v>
      </c>
      <c r="F1400" s="60" t="s">
        <v>6838</v>
      </c>
      <c r="G1400" s="62"/>
      <c r="H1400" s="61">
        <v>2011</v>
      </c>
      <c r="I1400" s="60" t="s">
        <v>682</v>
      </c>
      <c r="J1400" s="60" t="s">
        <v>680</v>
      </c>
      <c r="K1400" s="60">
        <v>160</v>
      </c>
      <c r="L1400" s="62"/>
      <c r="M1400" s="60">
        <v>1</v>
      </c>
      <c r="N1400" s="60">
        <v>1</v>
      </c>
      <c r="O1400" s="63" t="s">
        <v>681</v>
      </c>
      <c r="P1400" s="63" t="s">
        <v>6839</v>
      </c>
      <c r="Q1400" s="62"/>
      <c r="R1400" s="62"/>
      <c r="S1400" s="62"/>
      <c r="T1400" s="62"/>
      <c r="U1400" s="62"/>
      <c r="V1400" s="62"/>
      <c r="W1400" s="62"/>
      <c r="X1400" s="63" t="s">
        <v>6839</v>
      </c>
      <c r="Y1400" s="62"/>
      <c r="Z1400" s="62"/>
      <c r="AA1400" s="62"/>
      <c r="AB1400" s="60"/>
    </row>
    <row r="1401" spans="1:28" ht="15" customHeight="1" x14ac:dyDescent="0.25">
      <c r="A1401" s="58">
        <v>1391</v>
      </c>
      <c r="B1401" s="66" t="s">
        <v>6840</v>
      </c>
      <c r="C1401" s="67" t="s">
        <v>6841</v>
      </c>
      <c r="D1401" s="59" t="s">
        <v>6842</v>
      </c>
      <c r="E1401" s="66" t="s">
        <v>6840</v>
      </c>
      <c r="F1401" s="60" t="s">
        <v>6843</v>
      </c>
      <c r="G1401" s="62"/>
      <c r="H1401" s="61">
        <v>1976</v>
      </c>
      <c r="I1401" s="60" t="s">
        <v>682</v>
      </c>
      <c r="J1401" s="60" t="s">
        <v>699</v>
      </c>
      <c r="K1401" s="60">
        <v>160</v>
      </c>
      <c r="L1401" s="62"/>
      <c r="M1401" s="60">
        <v>1</v>
      </c>
      <c r="N1401" s="60">
        <v>1</v>
      </c>
      <c r="O1401" s="63" t="s">
        <v>681</v>
      </c>
      <c r="P1401" s="63" t="s">
        <v>1228</v>
      </c>
      <c r="Q1401" s="62"/>
      <c r="R1401" s="62"/>
      <c r="S1401" s="62"/>
      <c r="T1401" s="62"/>
      <c r="U1401" s="62"/>
      <c r="V1401" s="62"/>
      <c r="W1401" s="62"/>
      <c r="X1401" s="63" t="s">
        <v>1228</v>
      </c>
      <c r="Y1401" s="62"/>
      <c r="Z1401" s="62"/>
      <c r="AA1401" s="62"/>
      <c r="AB1401" s="60"/>
    </row>
    <row r="1402" spans="1:28" ht="15" customHeight="1" x14ac:dyDescent="0.25">
      <c r="A1402" s="58">
        <v>1392</v>
      </c>
      <c r="B1402" s="66" t="s">
        <v>6844</v>
      </c>
      <c r="C1402" s="67" t="s">
        <v>6845</v>
      </c>
      <c r="D1402" s="59" t="s">
        <v>6846</v>
      </c>
      <c r="E1402" s="66" t="s">
        <v>6844</v>
      </c>
      <c r="F1402" s="60" t="s">
        <v>6847</v>
      </c>
      <c r="G1402" s="62"/>
      <c r="H1402" s="61">
        <v>2005</v>
      </c>
      <c r="I1402" s="60" t="s">
        <v>689</v>
      </c>
      <c r="J1402" s="60" t="s">
        <v>699</v>
      </c>
      <c r="K1402" s="60">
        <v>160</v>
      </c>
      <c r="L1402" s="62"/>
      <c r="M1402" s="60">
        <v>1</v>
      </c>
      <c r="N1402" s="60">
        <v>1</v>
      </c>
      <c r="O1402" s="63" t="s">
        <v>681</v>
      </c>
      <c r="P1402" s="63" t="s">
        <v>1228</v>
      </c>
      <c r="Q1402" s="62"/>
      <c r="R1402" s="62"/>
      <c r="S1402" s="62"/>
      <c r="T1402" s="62"/>
      <c r="U1402" s="62"/>
      <c r="V1402" s="62"/>
      <c r="W1402" s="62"/>
      <c r="X1402" s="63" t="s">
        <v>1228</v>
      </c>
      <c r="Y1402" s="62"/>
      <c r="Z1402" s="62"/>
      <c r="AA1402" s="62"/>
      <c r="AB1402" s="60"/>
    </row>
    <row r="1403" spans="1:28" ht="15" customHeight="1" x14ac:dyDescent="0.25">
      <c r="A1403" s="58">
        <v>1393</v>
      </c>
      <c r="B1403" s="66" t="s">
        <v>6848</v>
      </c>
      <c r="C1403" s="67" t="s">
        <v>6849</v>
      </c>
      <c r="D1403" s="59" t="s">
        <v>6850</v>
      </c>
      <c r="E1403" s="66" t="s">
        <v>6848</v>
      </c>
      <c r="F1403" s="60" t="s">
        <v>6851</v>
      </c>
      <c r="G1403" s="62"/>
      <c r="H1403" s="61">
        <v>2005</v>
      </c>
      <c r="I1403" s="60" t="s">
        <v>689</v>
      </c>
      <c r="J1403" s="60" t="s">
        <v>699</v>
      </c>
      <c r="K1403" s="60">
        <v>160</v>
      </c>
      <c r="L1403" s="62"/>
      <c r="M1403" s="60">
        <v>1</v>
      </c>
      <c r="N1403" s="60">
        <v>1</v>
      </c>
      <c r="O1403" s="63" t="s">
        <v>681</v>
      </c>
      <c r="P1403" s="63" t="s">
        <v>1228</v>
      </c>
      <c r="Q1403" s="62"/>
      <c r="R1403" s="62"/>
      <c r="S1403" s="62"/>
      <c r="T1403" s="62"/>
      <c r="U1403" s="62"/>
      <c r="V1403" s="62"/>
      <c r="W1403" s="62"/>
      <c r="X1403" s="63" t="s">
        <v>1228</v>
      </c>
      <c r="Y1403" s="62"/>
      <c r="Z1403" s="62"/>
      <c r="AA1403" s="62"/>
      <c r="AB1403" s="60"/>
    </row>
    <row r="1404" spans="1:28" ht="15" customHeight="1" x14ac:dyDescent="0.25">
      <c r="A1404" s="58">
        <v>1394</v>
      </c>
      <c r="B1404" s="66" t="s">
        <v>6852</v>
      </c>
      <c r="C1404" s="67" t="s">
        <v>6853</v>
      </c>
      <c r="D1404" s="59" t="s">
        <v>6854</v>
      </c>
      <c r="E1404" s="66" t="s">
        <v>6852</v>
      </c>
      <c r="F1404" s="60" t="s">
        <v>6855</v>
      </c>
      <c r="G1404" s="62"/>
      <c r="H1404" s="61">
        <v>2002</v>
      </c>
      <c r="I1404" s="60" t="s">
        <v>689</v>
      </c>
      <c r="J1404" s="60" t="s">
        <v>699</v>
      </c>
      <c r="K1404" s="60">
        <v>160</v>
      </c>
      <c r="L1404" s="62"/>
      <c r="M1404" s="60">
        <v>1</v>
      </c>
      <c r="N1404" s="60">
        <v>1</v>
      </c>
      <c r="O1404" s="63" t="s">
        <v>681</v>
      </c>
      <c r="P1404" s="63" t="s">
        <v>1228</v>
      </c>
      <c r="Q1404" s="62"/>
      <c r="R1404" s="62"/>
      <c r="S1404" s="62"/>
      <c r="T1404" s="62"/>
      <c r="U1404" s="62"/>
      <c r="V1404" s="62"/>
      <c r="W1404" s="62"/>
      <c r="X1404" s="63" t="s">
        <v>1228</v>
      </c>
      <c r="Y1404" s="62"/>
      <c r="Z1404" s="62"/>
      <c r="AA1404" s="62"/>
      <c r="AB1404" s="60"/>
    </row>
    <row r="1405" spans="1:28" ht="15" customHeight="1" x14ac:dyDescent="0.25">
      <c r="A1405" s="58">
        <v>1395</v>
      </c>
      <c r="B1405" s="66" t="s">
        <v>6856</v>
      </c>
      <c r="C1405" s="67" t="s">
        <v>6857</v>
      </c>
      <c r="D1405" s="59" t="s">
        <v>6858</v>
      </c>
      <c r="E1405" s="66" t="s">
        <v>6856</v>
      </c>
      <c r="F1405" s="60" t="s">
        <v>6859</v>
      </c>
      <c r="G1405" s="62"/>
      <c r="H1405" s="61">
        <v>1995</v>
      </c>
      <c r="I1405" s="60" t="s">
        <v>689</v>
      </c>
      <c r="J1405" s="60" t="s">
        <v>699</v>
      </c>
      <c r="K1405" s="60">
        <v>100</v>
      </c>
      <c r="L1405" s="62"/>
      <c r="M1405" s="60">
        <v>1</v>
      </c>
      <c r="N1405" s="60">
        <v>1</v>
      </c>
      <c r="O1405" s="63" t="s">
        <v>681</v>
      </c>
      <c r="P1405" s="63" t="s">
        <v>912</v>
      </c>
      <c r="Q1405" s="62"/>
      <c r="R1405" s="62"/>
      <c r="S1405" s="62"/>
      <c r="T1405" s="62"/>
      <c r="U1405" s="62"/>
      <c r="V1405" s="62"/>
      <c r="W1405" s="62"/>
      <c r="X1405" s="63" t="s">
        <v>912</v>
      </c>
      <c r="Y1405" s="62"/>
      <c r="Z1405" s="62"/>
      <c r="AA1405" s="62"/>
      <c r="AB1405" s="60"/>
    </row>
    <row r="1406" spans="1:28" ht="15" customHeight="1" x14ac:dyDescent="0.25">
      <c r="A1406" s="58">
        <v>1396</v>
      </c>
      <c r="B1406" s="66" t="s">
        <v>6860</v>
      </c>
      <c r="C1406" s="67" t="s">
        <v>6861</v>
      </c>
      <c r="D1406" s="59" t="s">
        <v>6862</v>
      </c>
      <c r="E1406" s="66" t="s">
        <v>6860</v>
      </c>
      <c r="F1406" s="60" t="s">
        <v>6863</v>
      </c>
      <c r="G1406" s="62"/>
      <c r="H1406" s="61">
        <v>1976</v>
      </c>
      <c r="I1406" s="60" t="s">
        <v>679</v>
      </c>
      <c r="J1406" s="60" t="s">
        <v>680</v>
      </c>
      <c r="K1406" s="60">
        <v>100</v>
      </c>
      <c r="L1406" s="62"/>
      <c r="M1406" s="60">
        <v>1</v>
      </c>
      <c r="N1406" s="60">
        <v>1</v>
      </c>
      <c r="O1406" s="63" t="s">
        <v>681</v>
      </c>
      <c r="P1406" s="63" t="s">
        <v>912</v>
      </c>
      <c r="Q1406" s="62"/>
      <c r="R1406" s="62"/>
      <c r="S1406" s="62"/>
      <c r="T1406" s="62"/>
      <c r="U1406" s="62"/>
      <c r="V1406" s="62"/>
      <c r="W1406" s="62"/>
      <c r="X1406" s="63" t="s">
        <v>912</v>
      </c>
      <c r="Y1406" s="62"/>
      <c r="Z1406" s="62"/>
      <c r="AA1406" s="62"/>
      <c r="AB1406" s="60"/>
    </row>
    <row r="1407" spans="1:28" ht="15" customHeight="1" x14ac:dyDescent="0.25">
      <c r="A1407" s="58">
        <v>1397</v>
      </c>
      <c r="B1407" s="66" t="s">
        <v>6864</v>
      </c>
      <c r="C1407" s="67" t="s">
        <v>6865</v>
      </c>
      <c r="D1407" s="59" t="s">
        <v>6866</v>
      </c>
      <c r="E1407" s="66" t="s">
        <v>6864</v>
      </c>
      <c r="F1407" s="60" t="s">
        <v>6867</v>
      </c>
      <c r="G1407" s="62"/>
      <c r="H1407" s="61">
        <v>1976</v>
      </c>
      <c r="I1407" s="60" t="s">
        <v>682</v>
      </c>
      <c r="J1407" s="60" t="s">
        <v>699</v>
      </c>
      <c r="K1407" s="60">
        <v>250</v>
      </c>
      <c r="L1407" s="62"/>
      <c r="M1407" s="60">
        <v>1</v>
      </c>
      <c r="N1407" s="60">
        <v>1</v>
      </c>
      <c r="O1407" s="63" t="s">
        <v>681</v>
      </c>
      <c r="P1407" s="63" t="s">
        <v>980</v>
      </c>
      <c r="Q1407" s="62"/>
      <c r="R1407" s="62"/>
      <c r="S1407" s="62"/>
      <c r="T1407" s="62"/>
      <c r="U1407" s="62"/>
      <c r="V1407" s="62"/>
      <c r="W1407" s="62"/>
      <c r="X1407" s="63" t="s">
        <v>980</v>
      </c>
      <c r="Y1407" s="62"/>
      <c r="Z1407" s="62"/>
      <c r="AA1407" s="62"/>
      <c r="AB1407" s="60"/>
    </row>
    <row r="1408" spans="1:28" ht="15" customHeight="1" x14ac:dyDescent="0.25">
      <c r="A1408" s="58">
        <v>1398</v>
      </c>
      <c r="B1408" s="66" t="s">
        <v>6868</v>
      </c>
      <c r="C1408" s="67" t="s">
        <v>6869</v>
      </c>
      <c r="D1408" s="59" t="s">
        <v>6870</v>
      </c>
      <c r="E1408" s="66" t="s">
        <v>6868</v>
      </c>
      <c r="F1408" s="60" t="s">
        <v>6871</v>
      </c>
      <c r="G1408" s="62"/>
      <c r="H1408" s="61">
        <v>1976</v>
      </c>
      <c r="I1408" s="60" t="s">
        <v>682</v>
      </c>
      <c r="J1408" s="60" t="s">
        <v>710</v>
      </c>
      <c r="K1408" s="60">
        <v>315</v>
      </c>
      <c r="L1408" s="62"/>
      <c r="M1408" s="60">
        <v>1</v>
      </c>
      <c r="N1408" s="60">
        <v>1</v>
      </c>
      <c r="O1408" s="63" t="s">
        <v>681</v>
      </c>
      <c r="P1408" s="63" t="s">
        <v>6872</v>
      </c>
      <c r="Q1408" s="62"/>
      <c r="R1408" s="62"/>
      <c r="S1408" s="62"/>
      <c r="T1408" s="62"/>
      <c r="U1408" s="62"/>
      <c r="V1408" s="62"/>
      <c r="W1408" s="62"/>
      <c r="X1408" s="63" t="s">
        <v>6872</v>
      </c>
      <c r="Y1408" s="62"/>
      <c r="Z1408" s="62"/>
      <c r="AA1408" s="62"/>
      <c r="AB1408" s="60"/>
    </row>
    <row r="1409" spans="1:28" ht="15" customHeight="1" x14ac:dyDescent="0.25">
      <c r="A1409" s="58">
        <v>1399</v>
      </c>
      <c r="B1409" s="66" t="s">
        <v>505</v>
      </c>
      <c r="C1409" s="67" t="s">
        <v>6873</v>
      </c>
      <c r="D1409" s="59" t="s">
        <v>6874</v>
      </c>
      <c r="E1409" s="66" t="s">
        <v>505</v>
      </c>
      <c r="F1409" s="60" t="s">
        <v>6875</v>
      </c>
      <c r="G1409" s="62"/>
      <c r="H1409" s="61">
        <v>1972</v>
      </c>
      <c r="I1409" s="60" t="s">
        <v>682</v>
      </c>
      <c r="J1409" s="60" t="s">
        <v>680</v>
      </c>
      <c r="K1409" s="60">
        <v>300</v>
      </c>
      <c r="L1409" s="62"/>
      <c r="M1409" s="60">
        <v>1</v>
      </c>
      <c r="N1409" s="60">
        <v>1</v>
      </c>
      <c r="O1409" s="63" t="s">
        <v>681</v>
      </c>
      <c r="P1409" s="63" t="s">
        <v>989</v>
      </c>
      <c r="Q1409" s="62"/>
      <c r="R1409" s="62"/>
      <c r="S1409" s="62"/>
      <c r="T1409" s="62"/>
      <c r="U1409" s="62"/>
      <c r="V1409" s="62"/>
      <c r="W1409" s="62"/>
      <c r="X1409" s="63" t="s">
        <v>989</v>
      </c>
      <c r="Y1409" s="62"/>
      <c r="Z1409" s="62"/>
      <c r="AA1409" s="62"/>
      <c r="AB1409" s="60"/>
    </row>
    <row r="1410" spans="1:28" ht="15" customHeight="1" x14ac:dyDescent="0.25">
      <c r="A1410" s="58">
        <v>1400</v>
      </c>
      <c r="B1410" s="66" t="s">
        <v>6876</v>
      </c>
      <c r="C1410" s="67" t="s">
        <v>6877</v>
      </c>
      <c r="D1410" s="59" t="s">
        <v>6878</v>
      </c>
      <c r="E1410" s="66" t="s">
        <v>6876</v>
      </c>
      <c r="F1410" s="60" t="s">
        <v>6879</v>
      </c>
      <c r="G1410" s="62"/>
      <c r="H1410" s="61">
        <v>1974</v>
      </c>
      <c r="I1410" s="60" t="s">
        <v>679</v>
      </c>
      <c r="J1410" s="60" t="s">
        <v>680</v>
      </c>
      <c r="K1410" s="60">
        <v>300</v>
      </c>
      <c r="L1410" s="62"/>
      <c r="M1410" s="60">
        <v>1</v>
      </c>
      <c r="N1410" s="60">
        <v>1</v>
      </c>
      <c r="O1410" s="63" t="s">
        <v>681</v>
      </c>
      <c r="P1410" s="63" t="s">
        <v>1004</v>
      </c>
      <c r="Q1410" s="62"/>
      <c r="R1410" s="62"/>
      <c r="S1410" s="62"/>
      <c r="T1410" s="62"/>
      <c r="U1410" s="62"/>
      <c r="V1410" s="62"/>
      <c r="W1410" s="62"/>
      <c r="X1410" s="63" t="s">
        <v>1004</v>
      </c>
      <c r="Y1410" s="62"/>
      <c r="Z1410" s="62"/>
      <c r="AA1410" s="62"/>
      <c r="AB1410" s="60"/>
    </row>
    <row r="1411" spans="1:28" ht="15" customHeight="1" x14ac:dyDescent="0.25">
      <c r="A1411" s="58">
        <v>1401</v>
      </c>
      <c r="B1411" s="66" t="s">
        <v>462</v>
      </c>
      <c r="C1411" s="67" t="s">
        <v>6880</v>
      </c>
      <c r="D1411" s="59" t="s">
        <v>6881</v>
      </c>
      <c r="E1411" s="66" t="s">
        <v>462</v>
      </c>
      <c r="F1411" s="60" t="s">
        <v>6882</v>
      </c>
      <c r="G1411" s="62"/>
      <c r="H1411" s="61">
        <v>1975</v>
      </c>
      <c r="I1411" s="60" t="s">
        <v>682</v>
      </c>
      <c r="J1411" s="60" t="s">
        <v>680</v>
      </c>
      <c r="K1411" s="60">
        <v>200</v>
      </c>
      <c r="L1411" s="62"/>
      <c r="M1411" s="60">
        <v>1</v>
      </c>
      <c r="N1411" s="60">
        <v>1</v>
      </c>
      <c r="O1411" s="63" t="s">
        <v>681</v>
      </c>
      <c r="P1411" s="63" t="s">
        <v>1008</v>
      </c>
      <c r="Q1411" s="62"/>
      <c r="R1411" s="62"/>
      <c r="S1411" s="62"/>
      <c r="T1411" s="62"/>
      <c r="U1411" s="62"/>
      <c r="V1411" s="62"/>
      <c r="W1411" s="62"/>
      <c r="X1411" s="63" t="s">
        <v>1008</v>
      </c>
      <c r="Y1411" s="62"/>
      <c r="Z1411" s="62"/>
      <c r="AA1411" s="62"/>
      <c r="AB1411" s="60"/>
    </row>
    <row r="1412" spans="1:28" ht="15" customHeight="1" x14ac:dyDescent="0.25">
      <c r="A1412" s="58">
        <v>1402</v>
      </c>
      <c r="B1412" s="66" t="s">
        <v>6883</v>
      </c>
      <c r="C1412" s="67" t="s">
        <v>6884</v>
      </c>
      <c r="D1412" s="59" t="s">
        <v>6885</v>
      </c>
      <c r="E1412" s="66" t="s">
        <v>6883</v>
      </c>
      <c r="F1412" s="60" t="s">
        <v>6886</v>
      </c>
      <c r="G1412" s="62"/>
      <c r="H1412" s="61">
        <v>1970</v>
      </c>
      <c r="I1412" s="60" t="s">
        <v>807</v>
      </c>
      <c r="J1412" s="60" t="s">
        <v>680</v>
      </c>
      <c r="K1412" s="60">
        <v>200</v>
      </c>
      <c r="L1412" s="62"/>
      <c r="M1412" s="60">
        <v>1</v>
      </c>
      <c r="N1412" s="60">
        <v>1</v>
      </c>
      <c r="O1412" s="63" t="s">
        <v>681</v>
      </c>
      <c r="P1412" s="63" t="s">
        <v>1008</v>
      </c>
      <c r="Q1412" s="62"/>
      <c r="R1412" s="62"/>
      <c r="S1412" s="62"/>
      <c r="T1412" s="62"/>
      <c r="U1412" s="62"/>
      <c r="V1412" s="62"/>
      <c r="W1412" s="62"/>
      <c r="X1412" s="63" t="s">
        <v>1008</v>
      </c>
      <c r="Y1412" s="62"/>
      <c r="Z1412" s="62"/>
      <c r="AA1412" s="62"/>
      <c r="AB1412" s="60"/>
    </row>
    <row r="1413" spans="1:28" ht="15" customHeight="1" x14ac:dyDescent="0.25">
      <c r="A1413" s="58">
        <v>1403</v>
      </c>
      <c r="B1413" s="66" t="s">
        <v>6887</v>
      </c>
      <c r="C1413" s="67" t="s">
        <v>6888</v>
      </c>
      <c r="D1413" s="59" t="s">
        <v>6889</v>
      </c>
      <c r="E1413" s="66" t="s">
        <v>6887</v>
      </c>
      <c r="F1413" s="60" t="s">
        <v>6890</v>
      </c>
      <c r="G1413" s="62"/>
      <c r="H1413" s="61">
        <v>2014</v>
      </c>
      <c r="I1413" s="60" t="s">
        <v>682</v>
      </c>
      <c r="J1413" s="60" t="s">
        <v>699</v>
      </c>
      <c r="K1413" s="60">
        <v>200</v>
      </c>
      <c r="L1413" s="62"/>
      <c r="M1413" s="60">
        <v>1</v>
      </c>
      <c r="N1413" s="60">
        <v>1</v>
      </c>
      <c r="O1413" s="63" t="s">
        <v>681</v>
      </c>
      <c r="P1413" s="63" t="s">
        <v>1008</v>
      </c>
      <c r="Q1413" s="62"/>
      <c r="R1413" s="62"/>
      <c r="S1413" s="62"/>
      <c r="T1413" s="62"/>
      <c r="U1413" s="62"/>
      <c r="V1413" s="62"/>
      <c r="W1413" s="62"/>
      <c r="X1413" s="63" t="s">
        <v>1008</v>
      </c>
      <c r="Y1413" s="62"/>
      <c r="Z1413" s="62"/>
      <c r="AA1413" s="62"/>
      <c r="AB1413" s="60"/>
    </row>
    <row r="1414" spans="1:28" ht="15" customHeight="1" x14ac:dyDescent="0.25">
      <c r="A1414" s="58">
        <v>1404</v>
      </c>
      <c r="B1414" s="66" t="s">
        <v>481</v>
      </c>
      <c r="C1414" s="67" t="s">
        <v>6891</v>
      </c>
      <c r="D1414" s="59" t="s">
        <v>6892</v>
      </c>
      <c r="E1414" s="66" t="s">
        <v>481</v>
      </c>
      <c r="F1414" s="60" t="s">
        <v>6893</v>
      </c>
      <c r="G1414" s="62"/>
      <c r="H1414" s="61">
        <v>1972</v>
      </c>
      <c r="I1414" s="60" t="s">
        <v>679</v>
      </c>
      <c r="J1414" s="60" t="s">
        <v>680</v>
      </c>
      <c r="K1414" s="60">
        <v>225</v>
      </c>
      <c r="L1414" s="62"/>
      <c r="M1414" s="60">
        <v>1</v>
      </c>
      <c r="N1414" s="60">
        <v>1</v>
      </c>
      <c r="O1414" s="63" t="s">
        <v>681</v>
      </c>
      <c r="P1414" s="63" t="s">
        <v>1024</v>
      </c>
      <c r="Q1414" s="62"/>
      <c r="R1414" s="62"/>
      <c r="S1414" s="62"/>
      <c r="T1414" s="62"/>
      <c r="U1414" s="62"/>
      <c r="V1414" s="62"/>
      <c r="W1414" s="62"/>
      <c r="X1414" s="63" t="s">
        <v>1024</v>
      </c>
      <c r="Y1414" s="62"/>
      <c r="Z1414" s="62"/>
      <c r="AA1414" s="62"/>
      <c r="AB1414" s="60"/>
    </row>
    <row r="1415" spans="1:28" ht="15" customHeight="1" x14ac:dyDescent="0.25">
      <c r="A1415" s="58">
        <v>1405</v>
      </c>
      <c r="B1415" s="66" t="s">
        <v>478</v>
      </c>
      <c r="C1415" s="67" t="s">
        <v>6894</v>
      </c>
      <c r="D1415" s="59" t="s">
        <v>6895</v>
      </c>
      <c r="E1415" s="66" t="s">
        <v>478</v>
      </c>
      <c r="F1415" s="60" t="s">
        <v>6896</v>
      </c>
      <c r="G1415" s="62"/>
      <c r="H1415" s="61">
        <v>1973</v>
      </c>
      <c r="I1415" s="60" t="s">
        <v>679</v>
      </c>
      <c r="J1415" s="60" t="s">
        <v>680</v>
      </c>
      <c r="K1415" s="60">
        <v>225</v>
      </c>
      <c r="L1415" s="62"/>
      <c r="M1415" s="60">
        <v>1</v>
      </c>
      <c r="N1415" s="60">
        <v>1</v>
      </c>
      <c r="O1415" s="63" t="s">
        <v>681</v>
      </c>
      <c r="P1415" s="63" t="s">
        <v>1024</v>
      </c>
      <c r="Q1415" s="62"/>
      <c r="R1415" s="62"/>
      <c r="S1415" s="62"/>
      <c r="T1415" s="62"/>
      <c r="U1415" s="62"/>
      <c r="V1415" s="62"/>
      <c r="W1415" s="62"/>
      <c r="X1415" s="63" t="s">
        <v>1024</v>
      </c>
      <c r="Y1415" s="62"/>
      <c r="Z1415" s="62"/>
      <c r="AA1415" s="62"/>
      <c r="AB1415" s="60"/>
    </row>
    <row r="1416" spans="1:28" ht="15" customHeight="1" x14ac:dyDescent="0.25">
      <c r="A1416" s="58">
        <v>1406</v>
      </c>
      <c r="B1416" s="66" t="s">
        <v>6897</v>
      </c>
      <c r="C1416" s="67" t="s">
        <v>6898</v>
      </c>
      <c r="D1416" s="59" t="s">
        <v>6899</v>
      </c>
      <c r="E1416" s="66" t="s">
        <v>6897</v>
      </c>
      <c r="F1416" s="60" t="s">
        <v>6900</v>
      </c>
      <c r="G1416" s="62"/>
      <c r="H1416" s="61">
        <v>1972</v>
      </c>
      <c r="I1416" s="60" t="s">
        <v>679</v>
      </c>
      <c r="J1416" s="60" t="s">
        <v>680</v>
      </c>
      <c r="K1416" s="60">
        <v>225</v>
      </c>
      <c r="L1416" s="62"/>
      <c r="M1416" s="60">
        <v>1</v>
      </c>
      <c r="N1416" s="60">
        <v>1</v>
      </c>
      <c r="O1416" s="63" t="s">
        <v>681</v>
      </c>
      <c r="P1416" s="63" t="s">
        <v>1024</v>
      </c>
      <c r="Q1416" s="62"/>
      <c r="R1416" s="62"/>
      <c r="S1416" s="62"/>
      <c r="T1416" s="62"/>
      <c r="U1416" s="62"/>
      <c r="V1416" s="62"/>
      <c r="W1416" s="62"/>
      <c r="X1416" s="63" t="s">
        <v>1024</v>
      </c>
      <c r="Y1416" s="62"/>
      <c r="Z1416" s="62"/>
      <c r="AA1416" s="62"/>
      <c r="AB1416" s="60"/>
    </row>
    <row r="1417" spans="1:28" ht="15" customHeight="1" x14ac:dyDescent="0.25">
      <c r="A1417" s="58">
        <v>1407</v>
      </c>
      <c r="B1417" s="66" t="s">
        <v>6901</v>
      </c>
      <c r="C1417" s="67" t="s">
        <v>6902</v>
      </c>
      <c r="D1417" s="59" t="s">
        <v>6903</v>
      </c>
      <c r="E1417" s="66" t="s">
        <v>6901</v>
      </c>
      <c r="F1417" s="60" t="s">
        <v>6904</v>
      </c>
      <c r="G1417" s="62"/>
      <c r="H1417" s="61">
        <v>1973</v>
      </c>
      <c r="I1417" s="60" t="s">
        <v>679</v>
      </c>
      <c r="J1417" s="60" t="s">
        <v>680</v>
      </c>
      <c r="K1417" s="60">
        <v>225</v>
      </c>
      <c r="L1417" s="62"/>
      <c r="M1417" s="60">
        <v>1</v>
      </c>
      <c r="N1417" s="60">
        <v>1</v>
      </c>
      <c r="O1417" s="63" t="s">
        <v>681</v>
      </c>
      <c r="P1417" s="63" t="s">
        <v>6905</v>
      </c>
      <c r="Q1417" s="62"/>
      <c r="R1417" s="62"/>
      <c r="S1417" s="62"/>
      <c r="T1417" s="62"/>
      <c r="U1417" s="62"/>
      <c r="V1417" s="62"/>
      <c r="W1417" s="62"/>
      <c r="X1417" s="63" t="s">
        <v>6905</v>
      </c>
      <c r="Y1417" s="62"/>
      <c r="Z1417" s="62"/>
      <c r="AA1417" s="62"/>
      <c r="AB1417" s="60"/>
    </row>
    <row r="1418" spans="1:28" ht="15" customHeight="1" x14ac:dyDescent="0.25">
      <c r="A1418" s="58">
        <v>1408</v>
      </c>
      <c r="B1418" s="66" t="s">
        <v>486</v>
      </c>
      <c r="C1418" s="67" t="s">
        <v>6906</v>
      </c>
      <c r="D1418" s="59" t="s">
        <v>6907</v>
      </c>
      <c r="E1418" s="66" t="s">
        <v>486</v>
      </c>
      <c r="F1418" s="60" t="s">
        <v>6908</v>
      </c>
      <c r="G1418" s="62"/>
      <c r="H1418" s="61">
        <v>1993</v>
      </c>
      <c r="I1418" s="60" t="s">
        <v>689</v>
      </c>
      <c r="J1418" s="60" t="s">
        <v>680</v>
      </c>
      <c r="K1418" s="60">
        <v>250</v>
      </c>
      <c r="L1418" s="62"/>
      <c r="M1418" s="60">
        <v>1</v>
      </c>
      <c r="N1418" s="60">
        <v>1</v>
      </c>
      <c r="O1418" s="63" t="s">
        <v>681</v>
      </c>
      <c r="P1418" s="63" t="s">
        <v>6909</v>
      </c>
      <c r="Q1418" s="62"/>
      <c r="R1418" s="62"/>
      <c r="S1418" s="62"/>
      <c r="T1418" s="62"/>
      <c r="U1418" s="62"/>
      <c r="V1418" s="62"/>
      <c r="W1418" s="62"/>
      <c r="X1418" s="63" t="s">
        <v>6909</v>
      </c>
      <c r="Y1418" s="62"/>
      <c r="Z1418" s="62"/>
      <c r="AA1418" s="62"/>
      <c r="AB1418" s="60"/>
    </row>
    <row r="1419" spans="1:28" ht="15" customHeight="1" x14ac:dyDescent="0.25">
      <c r="A1419" s="58">
        <v>1409</v>
      </c>
      <c r="B1419" s="66" t="s">
        <v>6910</v>
      </c>
      <c r="C1419" s="67" t="s">
        <v>6911</v>
      </c>
      <c r="D1419" s="59" t="s">
        <v>6912</v>
      </c>
      <c r="E1419" s="66" t="s">
        <v>6910</v>
      </c>
      <c r="F1419" s="60" t="s">
        <v>6913</v>
      </c>
      <c r="G1419" s="62"/>
      <c r="H1419" s="61">
        <v>2009</v>
      </c>
      <c r="I1419" s="60" t="s">
        <v>689</v>
      </c>
      <c r="J1419" s="60" t="s">
        <v>680</v>
      </c>
      <c r="K1419" s="60">
        <v>250</v>
      </c>
      <c r="L1419" s="62"/>
      <c r="M1419" s="60">
        <v>1</v>
      </c>
      <c r="N1419" s="60">
        <v>1</v>
      </c>
      <c r="O1419" s="63" t="s">
        <v>681</v>
      </c>
      <c r="P1419" s="63" t="s">
        <v>6914</v>
      </c>
      <c r="Q1419" s="62"/>
      <c r="R1419" s="62"/>
      <c r="S1419" s="62"/>
      <c r="T1419" s="62"/>
      <c r="U1419" s="62"/>
      <c r="V1419" s="62"/>
      <c r="W1419" s="62"/>
      <c r="X1419" s="63" t="s">
        <v>6914</v>
      </c>
      <c r="Y1419" s="62"/>
      <c r="Z1419" s="62"/>
      <c r="AA1419" s="62"/>
      <c r="AB1419" s="60"/>
    </row>
    <row r="1420" spans="1:28" ht="15" customHeight="1" x14ac:dyDescent="0.25">
      <c r="A1420" s="58">
        <v>1410</v>
      </c>
      <c r="B1420" s="66" t="s">
        <v>6915</v>
      </c>
      <c r="C1420" s="67" t="s">
        <v>6916</v>
      </c>
      <c r="D1420" s="59" t="s">
        <v>6917</v>
      </c>
      <c r="E1420" s="66" t="s">
        <v>6915</v>
      </c>
      <c r="F1420" s="60" t="s">
        <v>6918</v>
      </c>
      <c r="G1420" s="62"/>
      <c r="H1420" s="61">
        <v>2001</v>
      </c>
      <c r="I1420" s="60" t="s">
        <v>689</v>
      </c>
      <c r="J1420" s="60" t="s">
        <v>699</v>
      </c>
      <c r="K1420" s="60">
        <v>250</v>
      </c>
      <c r="L1420" s="62"/>
      <c r="M1420" s="60">
        <v>1</v>
      </c>
      <c r="N1420" s="60">
        <v>1</v>
      </c>
      <c r="O1420" s="63" t="s">
        <v>681</v>
      </c>
      <c r="P1420" s="63" t="s">
        <v>980</v>
      </c>
      <c r="Q1420" s="62"/>
      <c r="R1420" s="62"/>
      <c r="S1420" s="62"/>
      <c r="T1420" s="62"/>
      <c r="U1420" s="62"/>
      <c r="V1420" s="62"/>
      <c r="W1420" s="62"/>
      <c r="X1420" s="63" t="s">
        <v>980</v>
      </c>
      <c r="Y1420" s="62"/>
      <c r="Z1420" s="62"/>
      <c r="AA1420" s="62"/>
      <c r="AB1420" s="60"/>
    </row>
    <row r="1421" spans="1:28" ht="15" customHeight="1" x14ac:dyDescent="0.25">
      <c r="A1421" s="58">
        <v>1411</v>
      </c>
      <c r="B1421" s="66" t="s">
        <v>6919</v>
      </c>
      <c r="C1421" s="67" t="s">
        <v>6920</v>
      </c>
      <c r="D1421" s="59" t="s">
        <v>6921</v>
      </c>
      <c r="E1421" s="66" t="s">
        <v>6919</v>
      </c>
      <c r="F1421" s="60" t="s">
        <v>6922</v>
      </c>
      <c r="G1421" s="62"/>
      <c r="H1421" s="61">
        <v>1972</v>
      </c>
      <c r="I1421" s="60" t="s">
        <v>988</v>
      </c>
      <c r="J1421" s="60" t="s">
        <v>699</v>
      </c>
      <c r="K1421" s="60">
        <v>300</v>
      </c>
      <c r="L1421" s="62"/>
      <c r="M1421" s="60">
        <v>1</v>
      </c>
      <c r="N1421" s="60">
        <v>1</v>
      </c>
      <c r="O1421" s="63" t="s">
        <v>681</v>
      </c>
      <c r="P1421" s="63" t="s">
        <v>989</v>
      </c>
      <c r="Q1421" s="62"/>
      <c r="R1421" s="62"/>
      <c r="S1421" s="62"/>
      <c r="T1421" s="62"/>
      <c r="U1421" s="62"/>
      <c r="V1421" s="62"/>
      <c r="W1421" s="62"/>
      <c r="X1421" s="63" t="s">
        <v>989</v>
      </c>
      <c r="Y1421" s="62"/>
      <c r="Z1421" s="62"/>
      <c r="AA1421" s="62"/>
      <c r="AB1421" s="60"/>
    </row>
    <row r="1422" spans="1:28" ht="15" customHeight="1" x14ac:dyDescent="0.25">
      <c r="A1422" s="58">
        <v>1412</v>
      </c>
      <c r="B1422" s="66" t="s">
        <v>6923</v>
      </c>
      <c r="C1422" s="67" t="s">
        <v>6924</v>
      </c>
      <c r="D1422" s="59" t="s">
        <v>6925</v>
      </c>
      <c r="E1422" s="66" t="s">
        <v>6923</v>
      </c>
      <c r="F1422" s="60" t="s">
        <v>6926</v>
      </c>
      <c r="G1422" s="62"/>
      <c r="H1422" s="61">
        <v>2006</v>
      </c>
      <c r="I1422" s="60" t="s">
        <v>689</v>
      </c>
      <c r="J1422" s="60" t="s">
        <v>699</v>
      </c>
      <c r="K1422" s="60">
        <v>400</v>
      </c>
      <c r="L1422" s="62"/>
      <c r="M1422" s="60">
        <v>1</v>
      </c>
      <c r="N1422" s="60">
        <v>1</v>
      </c>
      <c r="O1422" s="63" t="s">
        <v>681</v>
      </c>
      <c r="P1422" s="63" t="s">
        <v>1038</v>
      </c>
      <c r="Q1422" s="63" t="s">
        <v>6927</v>
      </c>
      <c r="R1422" s="62"/>
      <c r="S1422" s="62"/>
      <c r="T1422" s="62"/>
      <c r="U1422" s="62"/>
      <c r="V1422" s="62"/>
      <c r="W1422" s="62"/>
      <c r="X1422" s="63" t="s">
        <v>1038</v>
      </c>
      <c r="Y1422" s="62"/>
      <c r="Z1422" s="62"/>
      <c r="AA1422" s="62"/>
      <c r="AB1422" s="60"/>
    </row>
    <row r="1423" spans="1:28" ht="15" customHeight="1" x14ac:dyDescent="0.25">
      <c r="A1423" s="58">
        <v>1413</v>
      </c>
      <c r="B1423" s="66" t="s">
        <v>6928</v>
      </c>
      <c r="C1423" s="67" t="s">
        <v>6929</v>
      </c>
      <c r="D1423" s="59" t="s">
        <v>6930</v>
      </c>
      <c r="E1423" s="66" t="s">
        <v>6928</v>
      </c>
      <c r="F1423" s="60" t="s">
        <v>6931</v>
      </c>
      <c r="G1423" s="62"/>
      <c r="H1423" s="61">
        <v>2015</v>
      </c>
      <c r="I1423" s="60" t="s">
        <v>689</v>
      </c>
      <c r="J1423" s="60" t="s">
        <v>699</v>
      </c>
      <c r="K1423" s="60">
        <v>400</v>
      </c>
      <c r="L1423" s="62"/>
      <c r="M1423" s="60">
        <v>1</v>
      </c>
      <c r="N1423" s="60">
        <v>1</v>
      </c>
      <c r="O1423" s="63" t="s">
        <v>681</v>
      </c>
      <c r="P1423" s="63" t="s">
        <v>1038</v>
      </c>
      <c r="Q1423" s="62"/>
      <c r="R1423" s="62"/>
      <c r="S1423" s="62"/>
      <c r="T1423" s="62"/>
      <c r="U1423" s="62"/>
      <c r="V1423" s="62"/>
      <c r="W1423" s="62"/>
      <c r="X1423" s="63" t="s">
        <v>1853</v>
      </c>
      <c r="Y1423" s="62"/>
      <c r="Z1423" s="62"/>
      <c r="AA1423" s="62"/>
      <c r="AB1423" s="63" t="s">
        <v>1854</v>
      </c>
    </row>
    <row r="1424" spans="1:28" ht="15" customHeight="1" x14ac:dyDescent="0.25">
      <c r="A1424" s="58">
        <v>1414</v>
      </c>
      <c r="B1424" s="66" t="s">
        <v>6932</v>
      </c>
      <c r="C1424" s="67" t="s">
        <v>6933</v>
      </c>
      <c r="D1424" s="59" t="s">
        <v>6934</v>
      </c>
      <c r="E1424" s="66" t="s">
        <v>6932</v>
      </c>
      <c r="F1424" s="60" t="s">
        <v>6935</v>
      </c>
      <c r="G1424" s="62"/>
      <c r="H1424" s="61">
        <v>2009</v>
      </c>
      <c r="I1424" s="60" t="s">
        <v>689</v>
      </c>
      <c r="J1424" s="60" t="s">
        <v>699</v>
      </c>
      <c r="K1424" s="60">
        <v>400</v>
      </c>
      <c r="L1424" s="62"/>
      <c r="M1424" s="60">
        <v>1</v>
      </c>
      <c r="N1424" s="60">
        <v>1</v>
      </c>
      <c r="O1424" s="63" t="s">
        <v>681</v>
      </c>
      <c r="P1424" s="63" t="s">
        <v>6936</v>
      </c>
      <c r="Q1424" s="62"/>
      <c r="R1424" s="62"/>
      <c r="S1424" s="62"/>
      <c r="T1424" s="62"/>
      <c r="U1424" s="62"/>
      <c r="V1424" s="62"/>
      <c r="W1424" s="62"/>
      <c r="X1424" s="63" t="s">
        <v>6936</v>
      </c>
      <c r="Y1424" s="62"/>
      <c r="Z1424" s="62"/>
      <c r="AA1424" s="62"/>
      <c r="AB1424" s="60"/>
    </row>
    <row r="1425" spans="1:28" ht="15" customHeight="1" x14ac:dyDescent="0.25">
      <c r="A1425" s="58">
        <v>1415</v>
      </c>
      <c r="B1425" s="66" t="s">
        <v>6937</v>
      </c>
      <c r="C1425" s="67" t="s">
        <v>6938</v>
      </c>
      <c r="D1425" s="59" t="s">
        <v>6939</v>
      </c>
      <c r="E1425" s="66" t="s">
        <v>6937</v>
      </c>
      <c r="F1425" s="60" t="s">
        <v>6940</v>
      </c>
      <c r="G1425" s="62"/>
      <c r="H1425" s="61">
        <v>1993</v>
      </c>
      <c r="I1425" s="60" t="s">
        <v>689</v>
      </c>
      <c r="J1425" s="60" t="s">
        <v>699</v>
      </c>
      <c r="K1425" s="60">
        <v>400</v>
      </c>
      <c r="L1425" s="62"/>
      <c r="M1425" s="60">
        <v>1</v>
      </c>
      <c r="N1425" s="60">
        <v>1</v>
      </c>
      <c r="O1425" s="63" t="s">
        <v>681</v>
      </c>
      <c r="P1425" s="63" t="s">
        <v>1038</v>
      </c>
      <c r="Q1425" s="62"/>
      <c r="R1425" s="62"/>
      <c r="S1425" s="62"/>
      <c r="T1425" s="62"/>
      <c r="U1425" s="62"/>
      <c r="V1425" s="62"/>
      <c r="W1425" s="62"/>
      <c r="X1425" s="63" t="s">
        <v>1038</v>
      </c>
      <c r="Y1425" s="62"/>
      <c r="Z1425" s="62"/>
      <c r="AA1425" s="62"/>
      <c r="AB1425" s="60"/>
    </row>
    <row r="1426" spans="1:28" ht="15" customHeight="1" x14ac:dyDescent="0.25">
      <c r="A1426" s="58">
        <v>1416</v>
      </c>
      <c r="B1426" s="66" t="s">
        <v>6941</v>
      </c>
      <c r="C1426" s="67" t="s">
        <v>6942</v>
      </c>
      <c r="D1426" s="59" t="s">
        <v>6943</v>
      </c>
      <c r="E1426" s="66" t="s">
        <v>6941</v>
      </c>
      <c r="F1426" s="60" t="s">
        <v>6944</v>
      </c>
      <c r="G1426" s="62"/>
      <c r="H1426" s="61">
        <v>1978</v>
      </c>
      <c r="I1426" s="60" t="s">
        <v>679</v>
      </c>
      <c r="J1426" s="60" t="s">
        <v>699</v>
      </c>
      <c r="K1426" s="60">
        <v>300</v>
      </c>
      <c r="L1426" s="62"/>
      <c r="M1426" s="60">
        <v>1</v>
      </c>
      <c r="N1426" s="60">
        <v>1</v>
      </c>
      <c r="O1426" s="63" t="s">
        <v>681</v>
      </c>
      <c r="P1426" s="63" t="s">
        <v>989</v>
      </c>
      <c r="Q1426" s="62"/>
      <c r="R1426" s="62"/>
      <c r="S1426" s="62"/>
      <c r="T1426" s="62"/>
      <c r="U1426" s="62"/>
      <c r="V1426" s="62"/>
      <c r="W1426" s="62"/>
      <c r="X1426" s="63" t="s">
        <v>989</v>
      </c>
      <c r="Y1426" s="62"/>
      <c r="Z1426" s="62"/>
      <c r="AA1426" s="62"/>
      <c r="AB1426" s="60"/>
    </row>
    <row r="1427" spans="1:28" ht="15" customHeight="1" x14ac:dyDescent="0.25">
      <c r="A1427" s="58">
        <v>1417</v>
      </c>
      <c r="B1427" s="66" t="s">
        <v>3827</v>
      </c>
      <c r="C1427" s="67" t="s">
        <v>6945</v>
      </c>
      <c r="D1427" s="59" t="s">
        <v>6946</v>
      </c>
      <c r="E1427" s="66" t="s">
        <v>3827</v>
      </c>
      <c r="F1427" s="60" t="s">
        <v>6947</v>
      </c>
      <c r="G1427" s="62"/>
      <c r="H1427" s="61">
        <v>2009</v>
      </c>
      <c r="I1427" s="60" t="s">
        <v>689</v>
      </c>
      <c r="J1427" s="60" t="s">
        <v>680</v>
      </c>
      <c r="K1427" s="60">
        <v>320</v>
      </c>
      <c r="L1427" s="62"/>
      <c r="M1427" s="60">
        <v>1</v>
      </c>
      <c r="N1427" s="60">
        <v>1</v>
      </c>
      <c r="O1427" s="63" t="s">
        <v>681</v>
      </c>
      <c r="P1427" s="63" t="s">
        <v>6948</v>
      </c>
      <c r="Q1427" s="62"/>
      <c r="R1427" s="62"/>
      <c r="S1427" s="62"/>
      <c r="T1427" s="62"/>
      <c r="U1427" s="62"/>
      <c r="V1427" s="62"/>
      <c r="W1427" s="62"/>
      <c r="X1427" s="63" t="s">
        <v>6948</v>
      </c>
      <c r="Y1427" s="62"/>
      <c r="Z1427" s="62"/>
      <c r="AA1427" s="62"/>
      <c r="AB1427" s="60"/>
    </row>
    <row r="1428" spans="1:28" ht="15" customHeight="1" x14ac:dyDescent="0.25">
      <c r="A1428" s="58">
        <v>1418</v>
      </c>
      <c r="B1428" s="66" t="s">
        <v>6949</v>
      </c>
      <c r="C1428" s="67" t="s">
        <v>6950</v>
      </c>
      <c r="D1428" s="59" t="s">
        <v>6951</v>
      </c>
      <c r="E1428" s="66" t="s">
        <v>6949</v>
      </c>
      <c r="F1428" s="60" t="s">
        <v>6952</v>
      </c>
      <c r="G1428" s="62"/>
      <c r="H1428" s="61">
        <v>1994</v>
      </c>
      <c r="I1428" s="60" t="s">
        <v>689</v>
      </c>
      <c r="J1428" s="60" t="s">
        <v>699</v>
      </c>
      <c r="K1428" s="60">
        <v>320</v>
      </c>
      <c r="L1428" s="62"/>
      <c r="M1428" s="60">
        <v>1</v>
      </c>
      <c r="N1428" s="60">
        <v>1</v>
      </c>
      <c r="O1428" s="63" t="s">
        <v>681</v>
      </c>
      <c r="P1428" s="63" t="s">
        <v>970</v>
      </c>
      <c r="Q1428" s="62"/>
      <c r="R1428" s="62"/>
      <c r="S1428" s="62"/>
      <c r="T1428" s="62"/>
      <c r="U1428" s="62"/>
      <c r="V1428" s="62"/>
      <c r="W1428" s="62"/>
      <c r="X1428" s="63" t="s">
        <v>6953</v>
      </c>
      <c r="Y1428" s="63" t="s">
        <v>6954</v>
      </c>
      <c r="Z1428" s="62"/>
      <c r="AA1428" s="62"/>
      <c r="AB1428" s="60"/>
    </row>
    <row r="1429" spans="1:28" ht="15" customHeight="1" x14ac:dyDescent="0.25">
      <c r="A1429" s="58">
        <v>1419</v>
      </c>
      <c r="B1429" s="66" t="s">
        <v>294</v>
      </c>
      <c r="C1429" s="67" t="s">
        <v>6955</v>
      </c>
      <c r="D1429" s="59" t="s">
        <v>6956</v>
      </c>
      <c r="E1429" s="66" t="s">
        <v>294</v>
      </c>
      <c r="F1429" s="60" t="s">
        <v>6957</v>
      </c>
      <c r="G1429" s="62"/>
      <c r="H1429" s="61">
        <v>1992</v>
      </c>
      <c r="I1429" s="60" t="s">
        <v>689</v>
      </c>
      <c r="J1429" s="60" t="s">
        <v>680</v>
      </c>
      <c r="K1429" s="60">
        <v>50</v>
      </c>
      <c r="L1429" s="62"/>
      <c r="M1429" s="60">
        <v>1</v>
      </c>
      <c r="N1429" s="60">
        <v>1</v>
      </c>
      <c r="O1429" s="63" t="s">
        <v>681</v>
      </c>
      <c r="P1429" s="63" t="s">
        <v>788</v>
      </c>
      <c r="Q1429" s="62"/>
      <c r="R1429" s="62"/>
      <c r="S1429" s="62"/>
      <c r="T1429" s="62"/>
      <c r="U1429" s="62"/>
      <c r="V1429" s="62"/>
      <c r="W1429" s="62"/>
      <c r="X1429" s="63" t="s">
        <v>820</v>
      </c>
      <c r="Y1429" s="63" t="s">
        <v>821</v>
      </c>
      <c r="Z1429" s="62"/>
      <c r="AA1429" s="62"/>
      <c r="AB1429" s="60"/>
    </row>
    <row r="1430" spans="1:28" ht="15" customHeight="1" x14ac:dyDescent="0.25">
      <c r="A1430" s="58">
        <v>1420</v>
      </c>
      <c r="B1430" s="66" t="s">
        <v>6958</v>
      </c>
      <c r="C1430" s="67" t="s">
        <v>6959</v>
      </c>
      <c r="D1430" s="59" t="s">
        <v>6960</v>
      </c>
      <c r="E1430" s="66" t="s">
        <v>6958</v>
      </c>
      <c r="F1430" s="60" t="s">
        <v>6961</v>
      </c>
      <c r="G1430" s="62"/>
      <c r="H1430" s="61">
        <v>1992</v>
      </c>
      <c r="I1430" s="60" t="s">
        <v>689</v>
      </c>
      <c r="J1430" s="60" t="s">
        <v>699</v>
      </c>
      <c r="K1430" s="60">
        <v>50</v>
      </c>
      <c r="L1430" s="62"/>
      <c r="M1430" s="60">
        <v>1</v>
      </c>
      <c r="N1430" s="60">
        <v>1</v>
      </c>
      <c r="O1430" s="63" t="s">
        <v>681</v>
      </c>
      <c r="P1430" s="63" t="s">
        <v>788</v>
      </c>
      <c r="Q1430" s="62"/>
      <c r="R1430" s="62"/>
      <c r="S1430" s="62"/>
      <c r="T1430" s="62"/>
      <c r="U1430" s="62"/>
      <c r="V1430" s="62"/>
      <c r="W1430" s="62"/>
      <c r="X1430" s="63" t="s">
        <v>859</v>
      </c>
      <c r="Y1430" s="63" t="s">
        <v>860</v>
      </c>
      <c r="Z1430" s="62"/>
      <c r="AA1430" s="62"/>
      <c r="AB1430" s="60"/>
    </row>
    <row r="1431" spans="1:28" ht="15" customHeight="1" x14ac:dyDescent="0.25">
      <c r="A1431" s="58">
        <v>1421</v>
      </c>
      <c r="B1431" s="66" t="s">
        <v>6962</v>
      </c>
      <c r="C1431" s="67" t="s">
        <v>6963</v>
      </c>
      <c r="D1431" s="59" t="s">
        <v>6964</v>
      </c>
      <c r="E1431" s="66" t="s">
        <v>6962</v>
      </c>
      <c r="F1431" s="60" t="s">
        <v>6965</v>
      </c>
      <c r="G1431" s="62"/>
      <c r="H1431" s="61">
        <v>1993</v>
      </c>
      <c r="I1431" s="60" t="s">
        <v>689</v>
      </c>
      <c r="J1431" s="60" t="s">
        <v>699</v>
      </c>
      <c r="K1431" s="60">
        <v>400</v>
      </c>
      <c r="L1431" s="62"/>
      <c r="M1431" s="60">
        <v>1</v>
      </c>
      <c r="N1431" s="60">
        <v>1</v>
      </c>
      <c r="O1431" s="63" t="s">
        <v>681</v>
      </c>
      <c r="P1431" s="63" t="s">
        <v>1038</v>
      </c>
      <c r="Q1431" s="62"/>
      <c r="R1431" s="62"/>
      <c r="S1431" s="62"/>
      <c r="T1431" s="62"/>
      <c r="U1431" s="62"/>
      <c r="V1431" s="62"/>
      <c r="W1431" s="62"/>
      <c r="X1431" s="63" t="s">
        <v>1038</v>
      </c>
      <c r="Y1431" s="62"/>
      <c r="Z1431" s="62"/>
      <c r="AA1431" s="62"/>
      <c r="AB1431" s="60"/>
    </row>
    <row r="1432" spans="1:28" ht="15" customHeight="1" x14ac:dyDescent="0.25">
      <c r="A1432" s="58">
        <v>1422</v>
      </c>
      <c r="B1432" s="66" t="s">
        <v>6966</v>
      </c>
      <c r="C1432" s="67" t="s">
        <v>6967</v>
      </c>
      <c r="D1432" s="59" t="s">
        <v>6968</v>
      </c>
      <c r="E1432" s="66" t="s">
        <v>6966</v>
      </c>
      <c r="F1432" s="60" t="s">
        <v>6969</v>
      </c>
      <c r="G1432" s="62"/>
      <c r="H1432" s="61">
        <v>1971</v>
      </c>
      <c r="I1432" s="60" t="s">
        <v>988</v>
      </c>
      <c r="J1432" s="60" t="s">
        <v>680</v>
      </c>
      <c r="K1432" s="60">
        <v>500</v>
      </c>
      <c r="L1432" s="62"/>
      <c r="M1432" s="60">
        <v>1</v>
      </c>
      <c r="N1432" s="60">
        <v>1</v>
      </c>
      <c r="O1432" s="63" t="s">
        <v>681</v>
      </c>
      <c r="P1432" s="63" t="s">
        <v>1069</v>
      </c>
      <c r="Q1432" s="62"/>
      <c r="R1432" s="62"/>
      <c r="S1432" s="62"/>
      <c r="T1432" s="62"/>
      <c r="U1432" s="62"/>
      <c r="V1432" s="62"/>
      <c r="W1432" s="62"/>
      <c r="X1432" s="63" t="s">
        <v>1069</v>
      </c>
      <c r="Y1432" s="62"/>
      <c r="Z1432" s="62"/>
      <c r="AA1432" s="62"/>
      <c r="AB1432" s="60"/>
    </row>
    <row r="1433" spans="1:28" ht="15" customHeight="1" x14ac:dyDescent="0.25">
      <c r="A1433" s="58">
        <v>1423</v>
      </c>
      <c r="B1433" s="66" t="s">
        <v>6970</v>
      </c>
      <c r="C1433" s="67" t="s">
        <v>6971</v>
      </c>
      <c r="D1433" s="59" t="s">
        <v>6972</v>
      </c>
      <c r="E1433" s="66" t="s">
        <v>6970</v>
      </c>
      <c r="F1433" s="60" t="s">
        <v>6973</v>
      </c>
      <c r="G1433" s="62"/>
      <c r="H1433" s="61">
        <v>1999</v>
      </c>
      <c r="I1433" s="60" t="s">
        <v>679</v>
      </c>
      <c r="J1433" s="60" t="s">
        <v>680</v>
      </c>
      <c r="K1433" s="60">
        <v>1000</v>
      </c>
      <c r="L1433" s="62"/>
      <c r="M1433" s="60">
        <v>1</v>
      </c>
      <c r="N1433" s="60">
        <v>1</v>
      </c>
      <c r="O1433" s="63" t="s">
        <v>681</v>
      </c>
      <c r="P1433" s="63" t="s">
        <v>1347</v>
      </c>
      <c r="Q1433" s="62"/>
      <c r="R1433" s="62"/>
      <c r="S1433" s="62"/>
      <c r="T1433" s="62"/>
      <c r="U1433" s="62"/>
      <c r="V1433" s="62"/>
      <c r="W1433" s="62"/>
      <c r="X1433" s="63" t="s">
        <v>1347</v>
      </c>
      <c r="Y1433" s="62"/>
      <c r="Z1433" s="62"/>
      <c r="AA1433" s="62"/>
      <c r="AB1433" s="60"/>
    </row>
    <row r="1434" spans="1:28" ht="15" customHeight="1" x14ac:dyDescent="0.25">
      <c r="A1434" s="58">
        <v>1424</v>
      </c>
      <c r="B1434" s="66" t="s">
        <v>539</v>
      </c>
      <c r="C1434" s="67" t="s">
        <v>6974</v>
      </c>
      <c r="D1434" s="59" t="s">
        <v>6975</v>
      </c>
      <c r="E1434" s="66" t="s">
        <v>539</v>
      </c>
      <c r="F1434" s="60" t="s">
        <v>6976</v>
      </c>
      <c r="G1434" s="62"/>
      <c r="H1434" s="61">
        <v>1973</v>
      </c>
      <c r="I1434" s="60" t="s">
        <v>679</v>
      </c>
      <c r="J1434" s="60" t="s">
        <v>680</v>
      </c>
      <c r="K1434" s="60">
        <v>1000</v>
      </c>
      <c r="L1434" s="62"/>
      <c r="M1434" s="60">
        <v>1</v>
      </c>
      <c r="N1434" s="60">
        <v>1</v>
      </c>
      <c r="O1434" s="63" t="s">
        <v>681</v>
      </c>
      <c r="P1434" s="63" t="s">
        <v>1347</v>
      </c>
      <c r="Q1434" s="62"/>
      <c r="R1434" s="62"/>
      <c r="S1434" s="62"/>
      <c r="T1434" s="62"/>
      <c r="U1434" s="62"/>
      <c r="V1434" s="62"/>
      <c r="W1434" s="62"/>
      <c r="X1434" s="63" t="s">
        <v>1347</v>
      </c>
      <c r="Y1434" s="62"/>
      <c r="Z1434" s="62"/>
      <c r="AA1434" s="62"/>
      <c r="AB1434" s="60"/>
    </row>
    <row r="1435" spans="1:28" ht="15" customHeight="1" x14ac:dyDescent="0.25">
      <c r="A1435" s="58">
        <v>1425</v>
      </c>
      <c r="B1435" s="66" t="s">
        <v>540</v>
      </c>
      <c r="C1435" s="67" t="s">
        <v>6977</v>
      </c>
      <c r="D1435" s="59" t="s">
        <v>6978</v>
      </c>
      <c r="E1435" s="66" t="s">
        <v>540</v>
      </c>
      <c r="F1435" s="60" t="s">
        <v>6979</v>
      </c>
      <c r="G1435" s="62"/>
      <c r="H1435" s="61">
        <v>1978</v>
      </c>
      <c r="I1435" s="60" t="s">
        <v>679</v>
      </c>
      <c r="J1435" s="60" t="s">
        <v>687</v>
      </c>
      <c r="K1435" s="60">
        <v>1000</v>
      </c>
      <c r="L1435" s="62"/>
      <c r="M1435" s="60">
        <v>1</v>
      </c>
      <c r="N1435" s="60">
        <v>1</v>
      </c>
      <c r="O1435" s="63" t="s">
        <v>681</v>
      </c>
      <c r="P1435" s="63" t="s">
        <v>1347</v>
      </c>
      <c r="Q1435" s="62"/>
      <c r="R1435" s="62"/>
      <c r="S1435" s="62"/>
      <c r="T1435" s="62"/>
      <c r="U1435" s="62"/>
      <c r="V1435" s="62"/>
      <c r="W1435" s="62"/>
      <c r="X1435" s="63" t="s">
        <v>1347</v>
      </c>
      <c r="Y1435" s="62"/>
      <c r="Z1435" s="62"/>
      <c r="AA1435" s="62"/>
      <c r="AB1435" s="60"/>
    </row>
    <row r="1436" spans="1:28" ht="15" customHeight="1" x14ac:dyDescent="0.25">
      <c r="A1436" s="58">
        <v>1426</v>
      </c>
      <c r="B1436" s="66" t="s">
        <v>6980</v>
      </c>
      <c r="C1436" s="67" t="s">
        <v>6981</v>
      </c>
      <c r="D1436" s="59" t="s">
        <v>6982</v>
      </c>
      <c r="E1436" s="66" t="s">
        <v>6980</v>
      </c>
      <c r="F1436" s="60" t="s">
        <v>6983</v>
      </c>
      <c r="G1436" s="62"/>
      <c r="H1436" s="61">
        <v>1992</v>
      </c>
      <c r="I1436" s="60" t="s">
        <v>689</v>
      </c>
      <c r="J1436" s="60" t="s">
        <v>699</v>
      </c>
      <c r="K1436" s="60">
        <v>50</v>
      </c>
      <c r="L1436" s="62"/>
      <c r="M1436" s="60">
        <v>1</v>
      </c>
      <c r="N1436" s="60">
        <v>1</v>
      </c>
      <c r="O1436" s="63" t="s">
        <v>681</v>
      </c>
      <c r="P1436" s="63" t="s">
        <v>788</v>
      </c>
      <c r="Q1436" s="62"/>
      <c r="R1436" s="62"/>
      <c r="S1436" s="62"/>
      <c r="T1436" s="62"/>
      <c r="U1436" s="62"/>
      <c r="V1436" s="62"/>
      <c r="W1436" s="62"/>
      <c r="X1436" s="63" t="s">
        <v>788</v>
      </c>
      <c r="Y1436" s="62"/>
      <c r="Z1436" s="62"/>
      <c r="AA1436" s="62"/>
      <c r="AB1436" s="60"/>
    </row>
    <row r="1437" spans="1:28" ht="15" customHeight="1" x14ac:dyDescent="0.25">
      <c r="A1437" s="58">
        <v>1427</v>
      </c>
      <c r="B1437" s="66" t="s">
        <v>6984</v>
      </c>
      <c r="C1437" s="67" t="s">
        <v>6985</v>
      </c>
      <c r="D1437" s="59" t="s">
        <v>6986</v>
      </c>
      <c r="E1437" s="66" t="s">
        <v>6984</v>
      </c>
      <c r="F1437" s="60" t="s">
        <v>6987</v>
      </c>
      <c r="G1437" s="62"/>
      <c r="H1437" s="61">
        <v>1974</v>
      </c>
      <c r="I1437" s="60" t="s">
        <v>679</v>
      </c>
      <c r="J1437" s="60" t="s">
        <v>680</v>
      </c>
      <c r="K1437" s="60">
        <v>50</v>
      </c>
      <c r="L1437" s="62"/>
      <c r="M1437" s="60">
        <v>1</v>
      </c>
      <c r="N1437" s="60">
        <v>1</v>
      </c>
      <c r="O1437" s="63" t="s">
        <v>681</v>
      </c>
      <c r="P1437" s="63" t="s">
        <v>784</v>
      </c>
      <c r="Q1437" s="62"/>
      <c r="R1437" s="62"/>
      <c r="S1437" s="62"/>
      <c r="T1437" s="62"/>
      <c r="U1437" s="62"/>
      <c r="V1437" s="62"/>
      <c r="W1437" s="62"/>
      <c r="X1437" s="63" t="s">
        <v>784</v>
      </c>
      <c r="Y1437" s="62"/>
      <c r="Z1437" s="62"/>
      <c r="AA1437" s="62"/>
      <c r="AB1437" s="60"/>
    </row>
    <row r="1438" spans="1:28" ht="15" customHeight="1" x14ac:dyDescent="0.25">
      <c r="A1438" s="58">
        <v>1428</v>
      </c>
      <c r="B1438" s="66" t="s">
        <v>6988</v>
      </c>
      <c r="C1438" s="67" t="s">
        <v>6989</v>
      </c>
      <c r="D1438" s="59" t="s">
        <v>6990</v>
      </c>
      <c r="E1438" s="66" t="s">
        <v>6988</v>
      </c>
      <c r="F1438" s="60" t="s">
        <v>6991</v>
      </c>
      <c r="G1438" s="62"/>
      <c r="H1438" s="61">
        <v>1973</v>
      </c>
      <c r="I1438" s="60" t="s">
        <v>679</v>
      </c>
      <c r="J1438" s="60" t="s">
        <v>699</v>
      </c>
      <c r="K1438" s="60">
        <v>50</v>
      </c>
      <c r="L1438" s="62"/>
      <c r="M1438" s="60">
        <v>1</v>
      </c>
      <c r="N1438" s="60">
        <v>1</v>
      </c>
      <c r="O1438" s="63" t="s">
        <v>681</v>
      </c>
      <c r="P1438" s="63" t="s">
        <v>864</v>
      </c>
      <c r="Q1438" s="62"/>
      <c r="R1438" s="62"/>
      <c r="S1438" s="62"/>
      <c r="T1438" s="62"/>
      <c r="U1438" s="62"/>
      <c r="V1438" s="62"/>
      <c r="W1438" s="62"/>
      <c r="X1438" s="63" t="s">
        <v>864</v>
      </c>
      <c r="Y1438" s="62"/>
      <c r="Z1438" s="62"/>
      <c r="AA1438" s="62"/>
      <c r="AB1438" s="60"/>
    </row>
    <row r="1439" spans="1:28" ht="15" customHeight="1" x14ac:dyDescent="0.25">
      <c r="A1439" s="58">
        <v>1429</v>
      </c>
      <c r="B1439" s="66" t="s">
        <v>56</v>
      </c>
      <c r="C1439" s="67" t="s">
        <v>6992</v>
      </c>
      <c r="D1439" s="59" t="s">
        <v>6993</v>
      </c>
      <c r="E1439" s="66" t="s">
        <v>56</v>
      </c>
      <c r="F1439" s="60" t="s">
        <v>6994</v>
      </c>
      <c r="G1439" s="62"/>
      <c r="H1439" s="61">
        <v>2014</v>
      </c>
      <c r="I1439" s="60" t="s">
        <v>689</v>
      </c>
      <c r="J1439" s="60" t="s">
        <v>699</v>
      </c>
      <c r="K1439" s="60">
        <v>50</v>
      </c>
      <c r="L1439" s="62"/>
      <c r="M1439" s="60">
        <v>1</v>
      </c>
      <c r="N1439" s="60">
        <v>1</v>
      </c>
      <c r="O1439" s="63" t="s">
        <v>681</v>
      </c>
      <c r="P1439" s="63" t="s">
        <v>1317</v>
      </c>
      <c r="Q1439" s="63" t="s">
        <v>5080</v>
      </c>
      <c r="R1439" s="62"/>
      <c r="S1439" s="62"/>
      <c r="T1439" s="62"/>
      <c r="U1439" s="62"/>
      <c r="V1439" s="62"/>
      <c r="W1439" s="62"/>
      <c r="X1439" s="62"/>
      <c r="Y1439" s="62"/>
      <c r="Z1439" s="62"/>
      <c r="AA1439" s="62"/>
      <c r="AB1439" s="63" t="s">
        <v>4511</v>
      </c>
    </row>
    <row r="1440" spans="1:28" ht="15" customHeight="1" x14ac:dyDescent="0.25">
      <c r="A1440" s="58">
        <v>1430</v>
      </c>
      <c r="B1440" s="66" t="s">
        <v>6995</v>
      </c>
      <c r="C1440" s="67" t="s">
        <v>6996</v>
      </c>
      <c r="D1440" s="59" t="s">
        <v>6997</v>
      </c>
      <c r="E1440" s="66" t="s">
        <v>6995</v>
      </c>
      <c r="F1440" s="60" t="s">
        <v>6998</v>
      </c>
      <c r="G1440" s="62"/>
      <c r="H1440" s="61">
        <v>1974</v>
      </c>
      <c r="I1440" s="60" t="s">
        <v>679</v>
      </c>
      <c r="J1440" s="60" t="s">
        <v>684</v>
      </c>
      <c r="K1440" s="60">
        <v>50</v>
      </c>
      <c r="L1440" s="62"/>
      <c r="M1440" s="60">
        <v>1</v>
      </c>
      <c r="N1440" s="60">
        <v>1</v>
      </c>
      <c r="O1440" s="63" t="s">
        <v>681</v>
      </c>
      <c r="P1440" s="63" t="s">
        <v>788</v>
      </c>
      <c r="Q1440" s="62"/>
      <c r="R1440" s="62"/>
      <c r="S1440" s="62"/>
      <c r="T1440" s="62"/>
      <c r="U1440" s="62"/>
      <c r="V1440" s="62"/>
      <c r="W1440" s="62"/>
      <c r="X1440" s="63" t="s">
        <v>788</v>
      </c>
      <c r="Y1440" s="62"/>
      <c r="Z1440" s="62"/>
      <c r="AA1440" s="62"/>
      <c r="AB1440" s="60"/>
    </row>
    <row r="1441" spans="1:28" ht="15" customHeight="1" x14ac:dyDescent="0.25">
      <c r="A1441" s="58">
        <v>1431</v>
      </c>
      <c r="B1441" s="66" t="s">
        <v>6999</v>
      </c>
      <c r="C1441" s="67" t="s">
        <v>7000</v>
      </c>
      <c r="D1441" s="59" t="s">
        <v>7001</v>
      </c>
      <c r="E1441" s="66" t="s">
        <v>6999</v>
      </c>
      <c r="F1441" s="60" t="s">
        <v>7002</v>
      </c>
      <c r="G1441" s="62"/>
      <c r="H1441" s="61">
        <v>2009</v>
      </c>
      <c r="I1441" s="60" t="s">
        <v>679</v>
      </c>
      <c r="J1441" s="60" t="s">
        <v>699</v>
      </c>
      <c r="K1441" s="60">
        <v>100</v>
      </c>
      <c r="L1441" s="62"/>
      <c r="M1441" s="60">
        <v>1</v>
      </c>
      <c r="N1441" s="60">
        <v>1</v>
      </c>
      <c r="O1441" s="63" t="s">
        <v>681</v>
      </c>
      <c r="P1441" s="63" t="s">
        <v>1988</v>
      </c>
      <c r="Q1441" s="62"/>
      <c r="R1441" s="62"/>
      <c r="S1441" s="62"/>
      <c r="T1441" s="62"/>
      <c r="U1441" s="62"/>
      <c r="V1441" s="62"/>
      <c r="W1441" s="62"/>
      <c r="X1441" s="63" t="s">
        <v>1988</v>
      </c>
      <c r="Y1441" s="62"/>
      <c r="Z1441" s="62"/>
      <c r="AA1441" s="62"/>
      <c r="AB1441" s="60"/>
    </row>
    <row r="1442" spans="1:28" ht="15" customHeight="1" x14ac:dyDescent="0.25">
      <c r="A1442" s="58">
        <v>1432</v>
      </c>
      <c r="B1442" s="66" t="s">
        <v>7003</v>
      </c>
      <c r="C1442" s="67" t="s">
        <v>7004</v>
      </c>
      <c r="D1442" s="59" t="s">
        <v>7005</v>
      </c>
      <c r="E1442" s="66" t="s">
        <v>7003</v>
      </c>
      <c r="F1442" s="60" t="s">
        <v>7006</v>
      </c>
      <c r="G1442" s="62"/>
      <c r="H1442" s="61">
        <v>2004</v>
      </c>
      <c r="I1442" s="60" t="s">
        <v>689</v>
      </c>
      <c r="J1442" s="60" t="s">
        <v>699</v>
      </c>
      <c r="K1442" s="60">
        <v>320</v>
      </c>
      <c r="L1442" s="62"/>
      <c r="M1442" s="60">
        <v>1</v>
      </c>
      <c r="N1442" s="60">
        <v>1</v>
      </c>
      <c r="O1442" s="63" t="s">
        <v>681</v>
      </c>
      <c r="P1442" s="63" t="s">
        <v>970</v>
      </c>
      <c r="Q1442" s="62"/>
      <c r="R1442" s="62"/>
      <c r="S1442" s="62"/>
      <c r="T1442" s="62"/>
      <c r="U1442" s="62"/>
      <c r="V1442" s="62"/>
      <c r="W1442" s="62"/>
      <c r="X1442" s="63" t="s">
        <v>7007</v>
      </c>
      <c r="Y1442" s="63" t="s">
        <v>7008</v>
      </c>
      <c r="Z1442" s="62"/>
      <c r="AA1442" s="62"/>
      <c r="AB1442" s="60"/>
    </row>
    <row r="1443" spans="1:28" ht="15" customHeight="1" x14ac:dyDescent="0.25">
      <c r="A1443" s="58">
        <v>1433</v>
      </c>
      <c r="B1443" s="66" t="s">
        <v>7009</v>
      </c>
      <c r="C1443" s="67" t="s">
        <v>7010</v>
      </c>
      <c r="D1443" s="59" t="s">
        <v>7011</v>
      </c>
      <c r="E1443" s="66" t="s">
        <v>7009</v>
      </c>
      <c r="F1443" s="60" t="s">
        <v>7012</v>
      </c>
      <c r="G1443" s="62"/>
      <c r="H1443" s="61">
        <v>1973</v>
      </c>
      <c r="I1443" s="60" t="s">
        <v>679</v>
      </c>
      <c r="J1443" s="60" t="s">
        <v>687</v>
      </c>
      <c r="K1443" s="60">
        <v>50</v>
      </c>
      <c r="L1443" s="62"/>
      <c r="M1443" s="60">
        <v>1</v>
      </c>
      <c r="N1443" s="60">
        <v>1</v>
      </c>
      <c r="O1443" s="63" t="s">
        <v>681</v>
      </c>
      <c r="P1443" s="63" t="s">
        <v>788</v>
      </c>
      <c r="Q1443" s="62"/>
      <c r="R1443" s="62"/>
      <c r="S1443" s="62"/>
      <c r="T1443" s="62"/>
      <c r="U1443" s="62"/>
      <c r="V1443" s="62"/>
      <c r="W1443" s="62"/>
      <c r="X1443" s="63" t="s">
        <v>788</v>
      </c>
      <c r="Y1443" s="62"/>
      <c r="Z1443" s="62"/>
      <c r="AA1443" s="62"/>
      <c r="AB1443" s="60"/>
    </row>
    <row r="1444" spans="1:28" ht="15" customHeight="1" x14ac:dyDescent="0.25">
      <c r="A1444" s="58">
        <v>1434</v>
      </c>
      <c r="B1444" s="66" t="s">
        <v>7013</v>
      </c>
      <c r="C1444" s="67" t="s">
        <v>7014</v>
      </c>
      <c r="D1444" s="59" t="s">
        <v>7015</v>
      </c>
      <c r="E1444" s="66" t="s">
        <v>7013</v>
      </c>
      <c r="F1444" s="60" t="s">
        <v>7016</v>
      </c>
      <c r="G1444" s="62"/>
      <c r="H1444" s="61">
        <v>1973</v>
      </c>
      <c r="I1444" s="62"/>
      <c r="J1444" s="60" t="s">
        <v>699</v>
      </c>
      <c r="K1444" s="60">
        <v>50</v>
      </c>
      <c r="L1444" s="62"/>
      <c r="M1444" s="60">
        <v>1</v>
      </c>
      <c r="N1444" s="60">
        <v>1</v>
      </c>
      <c r="O1444" s="63" t="s">
        <v>681</v>
      </c>
      <c r="P1444" s="63" t="s">
        <v>788</v>
      </c>
      <c r="Q1444" s="62"/>
      <c r="R1444" s="62"/>
      <c r="S1444" s="62"/>
      <c r="T1444" s="62"/>
      <c r="U1444" s="62"/>
      <c r="V1444" s="62"/>
      <c r="W1444" s="62"/>
      <c r="X1444" s="63" t="s">
        <v>788</v>
      </c>
      <c r="Y1444" s="62"/>
      <c r="Z1444" s="62"/>
      <c r="AA1444" s="62"/>
      <c r="AB1444" s="60"/>
    </row>
    <row r="1445" spans="1:28" ht="15" customHeight="1" x14ac:dyDescent="0.25">
      <c r="A1445" s="58">
        <v>1435</v>
      </c>
      <c r="B1445" s="66" t="s">
        <v>7017</v>
      </c>
      <c r="C1445" s="67" t="s">
        <v>7018</v>
      </c>
      <c r="D1445" s="59" t="s">
        <v>7019</v>
      </c>
      <c r="E1445" s="66" t="s">
        <v>7017</v>
      </c>
      <c r="F1445" s="60" t="s">
        <v>7020</v>
      </c>
      <c r="G1445" s="62"/>
      <c r="H1445" s="61">
        <v>1972</v>
      </c>
      <c r="I1445" s="62"/>
      <c r="J1445" s="60" t="s">
        <v>699</v>
      </c>
      <c r="K1445" s="60">
        <v>50</v>
      </c>
      <c r="L1445" s="62"/>
      <c r="M1445" s="60">
        <v>1</v>
      </c>
      <c r="N1445" s="60">
        <v>1</v>
      </c>
      <c r="O1445" s="63" t="s">
        <v>681</v>
      </c>
      <c r="P1445" s="63" t="s">
        <v>700</v>
      </c>
      <c r="Q1445" s="62"/>
      <c r="R1445" s="62"/>
      <c r="S1445" s="62"/>
      <c r="T1445" s="62"/>
      <c r="U1445" s="62"/>
      <c r="V1445" s="62"/>
      <c r="W1445" s="62"/>
      <c r="X1445" s="63" t="s">
        <v>700</v>
      </c>
      <c r="Y1445" s="62"/>
      <c r="Z1445" s="62"/>
      <c r="AA1445" s="62"/>
      <c r="AB1445" s="60"/>
    </row>
    <row r="1446" spans="1:28" ht="15" customHeight="1" x14ac:dyDescent="0.25">
      <c r="A1446" s="58">
        <v>1436</v>
      </c>
      <c r="B1446" s="66" t="s">
        <v>7021</v>
      </c>
      <c r="C1446" s="67" t="s">
        <v>7022</v>
      </c>
      <c r="D1446" s="59" t="s">
        <v>7023</v>
      </c>
      <c r="E1446" s="66" t="s">
        <v>7021</v>
      </c>
      <c r="F1446" s="60" t="s">
        <v>7024</v>
      </c>
      <c r="G1446" s="62"/>
      <c r="H1446" s="61">
        <v>1993</v>
      </c>
      <c r="I1446" s="60" t="s">
        <v>689</v>
      </c>
      <c r="J1446" s="60" t="s">
        <v>699</v>
      </c>
      <c r="K1446" s="60">
        <v>50</v>
      </c>
      <c r="L1446" s="62"/>
      <c r="M1446" s="60">
        <v>1</v>
      </c>
      <c r="N1446" s="60">
        <v>1</v>
      </c>
      <c r="O1446" s="63" t="s">
        <v>681</v>
      </c>
      <c r="P1446" s="63" t="s">
        <v>788</v>
      </c>
      <c r="Q1446" s="62"/>
      <c r="R1446" s="62"/>
      <c r="S1446" s="62"/>
      <c r="T1446" s="62"/>
      <c r="U1446" s="62"/>
      <c r="V1446" s="62"/>
      <c r="W1446" s="62"/>
      <c r="X1446" s="63" t="s">
        <v>788</v>
      </c>
      <c r="Y1446" s="62"/>
      <c r="Z1446" s="62"/>
      <c r="AA1446" s="62"/>
      <c r="AB1446" s="60"/>
    </row>
    <row r="1447" spans="1:28" ht="15" customHeight="1" x14ac:dyDescent="0.25">
      <c r="A1447" s="58">
        <v>1437</v>
      </c>
      <c r="B1447" s="66" t="s">
        <v>7025</v>
      </c>
      <c r="C1447" s="67" t="s">
        <v>7026</v>
      </c>
      <c r="D1447" s="59" t="s">
        <v>7027</v>
      </c>
      <c r="E1447" s="66" t="s">
        <v>7025</v>
      </c>
      <c r="F1447" s="60" t="s">
        <v>7028</v>
      </c>
      <c r="G1447" s="62"/>
      <c r="H1447" s="61">
        <v>1997</v>
      </c>
      <c r="I1447" s="60" t="s">
        <v>689</v>
      </c>
      <c r="J1447" s="60" t="s">
        <v>699</v>
      </c>
      <c r="K1447" s="60">
        <v>75</v>
      </c>
      <c r="L1447" s="62"/>
      <c r="M1447" s="60">
        <v>1</v>
      </c>
      <c r="N1447" s="60">
        <v>1</v>
      </c>
      <c r="O1447" s="63" t="s">
        <v>681</v>
      </c>
      <c r="P1447" s="63" t="s">
        <v>700</v>
      </c>
      <c r="Q1447" s="62"/>
      <c r="R1447" s="62"/>
      <c r="S1447" s="62"/>
      <c r="T1447" s="62"/>
      <c r="U1447" s="62"/>
      <c r="V1447" s="62"/>
      <c r="W1447" s="62"/>
      <c r="X1447" s="63" t="s">
        <v>700</v>
      </c>
      <c r="Y1447" s="62"/>
      <c r="Z1447" s="62"/>
      <c r="AA1447" s="62"/>
      <c r="AB1447" s="60"/>
    </row>
    <row r="1448" spans="1:28" ht="15" customHeight="1" x14ac:dyDescent="0.25">
      <c r="A1448" s="58">
        <v>1438</v>
      </c>
      <c r="B1448" s="66" t="s">
        <v>7029</v>
      </c>
      <c r="C1448" s="67" t="s">
        <v>7030</v>
      </c>
      <c r="D1448" s="59" t="s">
        <v>7031</v>
      </c>
      <c r="E1448" s="66" t="s">
        <v>7029</v>
      </c>
      <c r="F1448" s="60" t="s">
        <v>7032</v>
      </c>
      <c r="G1448" s="62"/>
      <c r="H1448" s="61">
        <v>1995</v>
      </c>
      <c r="I1448" s="60" t="s">
        <v>689</v>
      </c>
      <c r="J1448" s="60" t="s">
        <v>699</v>
      </c>
      <c r="K1448" s="60">
        <v>50</v>
      </c>
      <c r="L1448" s="62"/>
      <c r="M1448" s="60">
        <v>1</v>
      </c>
      <c r="N1448" s="60">
        <v>1</v>
      </c>
      <c r="O1448" s="63" t="s">
        <v>681</v>
      </c>
      <c r="P1448" s="63" t="s">
        <v>788</v>
      </c>
      <c r="Q1448" s="62"/>
      <c r="R1448" s="62"/>
      <c r="S1448" s="62"/>
      <c r="T1448" s="62"/>
      <c r="U1448" s="62"/>
      <c r="V1448" s="62"/>
      <c r="W1448" s="62"/>
      <c r="X1448" s="63" t="s">
        <v>788</v>
      </c>
      <c r="Y1448" s="62"/>
      <c r="Z1448" s="62"/>
      <c r="AA1448" s="62"/>
      <c r="AB1448" s="60"/>
    </row>
    <row r="1449" spans="1:28" ht="15" customHeight="1" x14ac:dyDescent="0.25">
      <c r="A1449" s="58">
        <v>1439</v>
      </c>
      <c r="B1449" s="66" t="s">
        <v>237</v>
      </c>
      <c r="C1449" s="67" t="s">
        <v>7033</v>
      </c>
      <c r="D1449" s="59" t="s">
        <v>7034</v>
      </c>
      <c r="E1449" s="66" t="s">
        <v>237</v>
      </c>
      <c r="F1449" s="60" t="s">
        <v>7035</v>
      </c>
      <c r="G1449" s="62"/>
      <c r="H1449" s="61">
        <v>1974</v>
      </c>
      <c r="I1449" s="60" t="s">
        <v>679</v>
      </c>
      <c r="J1449" s="60" t="s">
        <v>680</v>
      </c>
      <c r="K1449" s="60">
        <v>50</v>
      </c>
      <c r="L1449" s="62"/>
      <c r="M1449" s="60">
        <v>1</v>
      </c>
      <c r="N1449" s="60">
        <v>1</v>
      </c>
      <c r="O1449" s="63" t="s">
        <v>681</v>
      </c>
      <c r="P1449" s="63" t="s">
        <v>788</v>
      </c>
      <c r="Q1449" s="62"/>
      <c r="R1449" s="62"/>
      <c r="S1449" s="62"/>
      <c r="T1449" s="62"/>
      <c r="U1449" s="62"/>
      <c r="V1449" s="62"/>
      <c r="W1449" s="62"/>
      <c r="X1449" s="63" t="s">
        <v>788</v>
      </c>
      <c r="Y1449" s="62"/>
      <c r="Z1449" s="62"/>
      <c r="AA1449" s="62"/>
      <c r="AB1449" s="60"/>
    </row>
    <row r="1450" spans="1:28" ht="15" customHeight="1" x14ac:dyDescent="0.25">
      <c r="A1450" s="58">
        <v>1440</v>
      </c>
      <c r="B1450" s="66" t="s">
        <v>7036</v>
      </c>
      <c r="C1450" s="67" t="s">
        <v>7037</v>
      </c>
      <c r="D1450" s="59" t="s">
        <v>7038</v>
      </c>
      <c r="E1450" s="66" t="s">
        <v>7036</v>
      </c>
      <c r="F1450" s="60" t="s">
        <v>7039</v>
      </c>
      <c r="G1450" s="62"/>
      <c r="H1450" s="61">
        <v>1999</v>
      </c>
      <c r="I1450" s="60" t="s">
        <v>682</v>
      </c>
      <c r="J1450" s="60" t="s">
        <v>680</v>
      </c>
      <c r="K1450" s="60">
        <v>50</v>
      </c>
      <c r="L1450" s="62"/>
      <c r="M1450" s="60">
        <v>1</v>
      </c>
      <c r="N1450" s="60">
        <v>1</v>
      </c>
      <c r="O1450" s="63" t="s">
        <v>681</v>
      </c>
      <c r="P1450" s="63" t="s">
        <v>864</v>
      </c>
      <c r="Q1450" s="62"/>
      <c r="R1450" s="62"/>
      <c r="S1450" s="62"/>
      <c r="T1450" s="62"/>
      <c r="U1450" s="62"/>
      <c r="V1450" s="62"/>
      <c r="W1450" s="62"/>
      <c r="X1450" s="63" t="s">
        <v>864</v>
      </c>
      <c r="Y1450" s="62"/>
      <c r="Z1450" s="62"/>
      <c r="AA1450" s="62"/>
      <c r="AB1450" s="60"/>
    </row>
    <row r="1451" spans="1:28" ht="15" customHeight="1" x14ac:dyDescent="0.25">
      <c r="A1451" s="58">
        <v>1441</v>
      </c>
      <c r="B1451" s="66" t="s">
        <v>243</v>
      </c>
      <c r="C1451" s="67" t="s">
        <v>7040</v>
      </c>
      <c r="D1451" s="59" t="s">
        <v>7041</v>
      </c>
      <c r="E1451" s="66" t="s">
        <v>243</v>
      </c>
      <c r="F1451" s="60" t="s">
        <v>7042</v>
      </c>
      <c r="G1451" s="62"/>
      <c r="H1451" s="61">
        <v>1972</v>
      </c>
      <c r="I1451" s="62"/>
      <c r="J1451" s="60" t="s">
        <v>687</v>
      </c>
      <c r="K1451" s="60">
        <v>50</v>
      </c>
      <c r="L1451" s="62"/>
      <c r="M1451" s="60">
        <v>1</v>
      </c>
      <c r="N1451" s="60">
        <v>1</v>
      </c>
      <c r="O1451" s="63" t="s">
        <v>681</v>
      </c>
      <c r="P1451" s="63" t="s">
        <v>788</v>
      </c>
      <c r="Q1451" s="62"/>
      <c r="R1451" s="62"/>
      <c r="S1451" s="62"/>
      <c r="T1451" s="62"/>
      <c r="U1451" s="62"/>
      <c r="V1451" s="62"/>
      <c r="W1451" s="62"/>
      <c r="X1451" s="63" t="s">
        <v>788</v>
      </c>
      <c r="Y1451" s="62"/>
      <c r="Z1451" s="62"/>
      <c r="AA1451" s="62"/>
      <c r="AB1451" s="60"/>
    </row>
    <row r="1452" spans="1:28" ht="15" customHeight="1" x14ac:dyDescent="0.25">
      <c r="A1452" s="58">
        <v>1442</v>
      </c>
      <c r="B1452" s="66" t="s">
        <v>234</v>
      </c>
      <c r="C1452" s="67" t="s">
        <v>7043</v>
      </c>
      <c r="D1452" s="59" t="s">
        <v>7044</v>
      </c>
      <c r="E1452" s="66" t="s">
        <v>234</v>
      </c>
      <c r="F1452" s="60" t="s">
        <v>7045</v>
      </c>
      <c r="G1452" s="62"/>
      <c r="H1452" s="61">
        <v>1978</v>
      </c>
      <c r="I1452" s="62"/>
      <c r="J1452" s="60" t="s">
        <v>687</v>
      </c>
      <c r="K1452" s="60">
        <v>50</v>
      </c>
      <c r="L1452" s="62"/>
      <c r="M1452" s="60">
        <v>1</v>
      </c>
      <c r="N1452" s="60">
        <v>1</v>
      </c>
      <c r="O1452" s="63" t="s">
        <v>681</v>
      </c>
      <c r="P1452" s="63" t="s">
        <v>788</v>
      </c>
      <c r="Q1452" s="62"/>
      <c r="R1452" s="62"/>
      <c r="S1452" s="62"/>
      <c r="T1452" s="62"/>
      <c r="U1452" s="62"/>
      <c r="V1452" s="62"/>
      <c r="W1452" s="62"/>
      <c r="X1452" s="63" t="s">
        <v>788</v>
      </c>
      <c r="Y1452" s="62"/>
      <c r="Z1452" s="62"/>
      <c r="AA1452" s="62"/>
      <c r="AB1452" s="60"/>
    </row>
    <row r="1453" spans="1:28" ht="15" customHeight="1" x14ac:dyDescent="0.25">
      <c r="A1453" s="58">
        <v>1443</v>
      </c>
      <c r="B1453" s="66" t="s">
        <v>7046</v>
      </c>
      <c r="C1453" s="67" t="s">
        <v>7047</v>
      </c>
      <c r="D1453" s="59" t="s">
        <v>7048</v>
      </c>
      <c r="E1453" s="66" t="s">
        <v>7046</v>
      </c>
      <c r="F1453" s="60" t="s">
        <v>7049</v>
      </c>
      <c r="G1453" s="62"/>
      <c r="H1453" s="61">
        <v>1994</v>
      </c>
      <c r="I1453" s="60" t="s">
        <v>689</v>
      </c>
      <c r="J1453" s="60" t="s">
        <v>699</v>
      </c>
      <c r="K1453" s="60">
        <v>75</v>
      </c>
      <c r="L1453" s="62"/>
      <c r="M1453" s="60">
        <v>1</v>
      </c>
      <c r="N1453" s="60">
        <v>1</v>
      </c>
      <c r="O1453" s="63" t="s">
        <v>681</v>
      </c>
      <c r="P1453" s="63" t="s">
        <v>700</v>
      </c>
      <c r="Q1453" s="62"/>
      <c r="R1453" s="62"/>
      <c r="S1453" s="62"/>
      <c r="T1453" s="62"/>
      <c r="U1453" s="62"/>
      <c r="V1453" s="62"/>
      <c r="W1453" s="62"/>
      <c r="X1453" s="63" t="s">
        <v>1159</v>
      </c>
      <c r="Y1453" s="63" t="s">
        <v>1160</v>
      </c>
      <c r="Z1453" s="62"/>
      <c r="AA1453" s="62"/>
      <c r="AB1453" s="60"/>
    </row>
    <row r="1454" spans="1:28" ht="15" customHeight="1" x14ac:dyDescent="0.25">
      <c r="A1454" s="58">
        <v>1444</v>
      </c>
      <c r="B1454" s="66" t="s">
        <v>7050</v>
      </c>
      <c r="C1454" s="67" t="s">
        <v>7051</v>
      </c>
      <c r="D1454" s="59" t="s">
        <v>7052</v>
      </c>
      <c r="E1454" s="66" t="s">
        <v>7050</v>
      </c>
      <c r="F1454" s="60" t="s">
        <v>7053</v>
      </c>
      <c r="G1454" s="62"/>
      <c r="H1454" s="61">
        <v>1991</v>
      </c>
      <c r="I1454" s="60" t="s">
        <v>689</v>
      </c>
      <c r="J1454" s="60" t="s">
        <v>687</v>
      </c>
      <c r="K1454" s="60">
        <v>100</v>
      </c>
      <c r="L1454" s="62"/>
      <c r="M1454" s="60">
        <v>1</v>
      </c>
      <c r="N1454" s="60">
        <v>1</v>
      </c>
      <c r="O1454" s="63" t="s">
        <v>681</v>
      </c>
      <c r="P1454" s="63" t="s">
        <v>912</v>
      </c>
      <c r="Q1454" s="62"/>
      <c r="R1454" s="62"/>
      <c r="S1454" s="62"/>
      <c r="T1454" s="62"/>
      <c r="U1454" s="62"/>
      <c r="V1454" s="62"/>
      <c r="W1454" s="62"/>
      <c r="X1454" s="63" t="s">
        <v>6786</v>
      </c>
      <c r="Y1454" s="63" t="s">
        <v>6787</v>
      </c>
      <c r="Z1454" s="62"/>
      <c r="AA1454" s="62"/>
      <c r="AB1454" s="60"/>
    </row>
    <row r="1455" spans="1:28" ht="15" customHeight="1" x14ac:dyDescent="0.25">
      <c r="A1455" s="58">
        <v>1445</v>
      </c>
      <c r="B1455" s="66" t="s">
        <v>7054</v>
      </c>
      <c r="C1455" s="67" t="s">
        <v>7055</v>
      </c>
      <c r="D1455" s="59" t="s">
        <v>7056</v>
      </c>
      <c r="E1455" s="66" t="s">
        <v>7054</v>
      </c>
      <c r="F1455" s="60" t="s">
        <v>7057</v>
      </c>
      <c r="G1455" s="62"/>
      <c r="H1455" s="61">
        <v>1994</v>
      </c>
      <c r="I1455" s="60" t="s">
        <v>689</v>
      </c>
      <c r="J1455" s="60" t="s">
        <v>699</v>
      </c>
      <c r="K1455" s="60">
        <v>75</v>
      </c>
      <c r="L1455" s="62"/>
      <c r="M1455" s="60">
        <v>1</v>
      </c>
      <c r="N1455" s="60">
        <v>1</v>
      </c>
      <c r="O1455" s="63" t="s">
        <v>681</v>
      </c>
      <c r="P1455" s="63" t="s">
        <v>1222</v>
      </c>
      <c r="Q1455" s="62"/>
      <c r="R1455" s="62"/>
      <c r="S1455" s="62"/>
      <c r="T1455" s="62"/>
      <c r="U1455" s="62"/>
      <c r="V1455" s="62"/>
      <c r="W1455" s="62"/>
      <c r="X1455" s="63" t="s">
        <v>7058</v>
      </c>
      <c r="Y1455" s="63" t="s">
        <v>7059</v>
      </c>
      <c r="Z1455" s="62"/>
      <c r="AA1455" s="62"/>
      <c r="AB1455" s="60"/>
    </row>
    <row r="1456" spans="1:28" ht="15" customHeight="1" x14ac:dyDescent="0.25">
      <c r="A1456" s="58">
        <v>1446</v>
      </c>
      <c r="B1456" s="66" t="s">
        <v>7060</v>
      </c>
      <c r="C1456" s="67" t="s">
        <v>7061</v>
      </c>
      <c r="D1456" s="59" t="s">
        <v>7062</v>
      </c>
      <c r="E1456" s="66" t="s">
        <v>7060</v>
      </c>
      <c r="F1456" s="60" t="s">
        <v>7063</v>
      </c>
      <c r="G1456" s="62"/>
      <c r="H1456" s="61">
        <v>1994</v>
      </c>
      <c r="I1456" s="60" t="s">
        <v>689</v>
      </c>
      <c r="J1456" s="60" t="s">
        <v>699</v>
      </c>
      <c r="K1456" s="60">
        <v>75</v>
      </c>
      <c r="L1456" s="62"/>
      <c r="M1456" s="60">
        <v>1</v>
      </c>
      <c r="N1456" s="60">
        <v>1</v>
      </c>
      <c r="O1456" s="63" t="s">
        <v>681</v>
      </c>
      <c r="P1456" s="63" t="s">
        <v>700</v>
      </c>
      <c r="Q1456" s="62"/>
      <c r="R1456" s="62"/>
      <c r="S1456" s="62"/>
      <c r="T1456" s="62"/>
      <c r="U1456" s="62"/>
      <c r="V1456" s="62"/>
      <c r="W1456" s="62"/>
      <c r="X1456" s="63" t="s">
        <v>700</v>
      </c>
      <c r="Y1456" s="62"/>
      <c r="Z1456" s="62"/>
      <c r="AA1456" s="62"/>
      <c r="AB1456" s="60"/>
    </row>
    <row r="1457" spans="1:28" ht="15" customHeight="1" x14ac:dyDescent="0.25">
      <c r="A1457" s="58">
        <v>1447</v>
      </c>
      <c r="B1457" s="66" t="s">
        <v>7064</v>
      </c>
      <c r="C1457" s="67" t="s">
        <v>7065</v>
      </c>
      <c r="D1457" s="59" t="s">
        <v>7066</v>
      </c>
      <c r="E1457" s="66" t="s">
        <v>7064</v>
      </c>
      <c r="F1457" s="60" t="s">
        <v>7067</v>
      </c>
      <c r="G1457" s="62"/>
      <c r="H1457" s="61">
        <v>2005</v>
      </c>
      <c r="I1457" s="60" t="s">
        <v>689</v>
      </c>
      <c r="J1457" s="60" t="s">
        <v>699</v>
      </c>
      <c r="K1457" s="60">
        <v>100</v>
      </c>
      <c r="L1457" s="62"/>
      <c r="M1457" s="60">
        <v>1</v>
      </c>
      <c r="N1457" s="60">
        <v>1</v>
      </c>
      <c r="O1457" s="63" t="s">
        <v>681</v>
      </c>
      <c r="P1457" s="63" t="s">
        <v>912</v>
      </c>
      <c r="Q1457" s="62"/>
      <c r="R1457" s="62"/>
      <c r="S1457" s="62"/>
      <c r="T1457" s="62"/>
      <c r="U1457" s="62"/>
      <c r="V1457" s="62"/>
      <c r="W1457" s="62"/>
      <c r="X1457" s="63" t="s">
        <v>912</v>
      </c>
      <c r="Y1457" s="62"/>
      <c r="Z1457" s="62"/>
      <c r="AA1457" s="62"/>
      <c r="AB1457" s="60"/>
    </row>
    <row r="1458" spans="1:28" ht="15" customHeight="1" x14ac:dyDescent="0.25">
      <c r="A1458" s="58">
        <v>1448</v>
      </c>
      <c r="B1458" s="66" t="s">
        <v>7068</v>
      </c>
      <c r="C1458" s="67" t="s">
        <v>7069</v>
      </c>
      <c r="D1458" s="59" t="s">
        <v>7070</v>
      </c>
      <c r="E1458" s="66" t="s">
        <v>7068</v>
      </c>
      <c r="F1458" s="60" t="s">
        <v>7071</v>
      </c>
      <c r="G1458" s="62"/>
      <c r="H1458" s="61">
        <v>2000</v>
      </c>
      <c r="I1458" s="60" t="s">
        <v>689</v>
      </c>
      <c r="J1458" s="60" t="s">
        <v>699</v>
      </c>
      <c r="K1458" s="60">
        <v>160</v>
      </c>
      <c r="L1458" s="62"/>
      <c r="M1458" s="60">
        <v>1</v>
      </c>
      <c r="N1458" s="60">
        <v>1</v>
      </c>
      <c r="O1458" s="63" t="s">
        <v>681</v>
      </c>
      <c r="P1458" s="63" t="s">
        <v>7072</v>
      </c>
      <c r="Q1458" s="62"/>
      <c r="R1458" s="62"/>
      <c r="S1458" s="62"/>
      <c r="T1458" s="62"/>
      <c r="U1458" s="62"/>
      <c r="V1458" s="62"/>
      <c r="W1458" s="62"/>
      <c r="X1458" s="63" t="s">
        <v>7072</v>
      </c>
      <c r="Y1458" s="62"/>
      <c r="Z1458" s="62"/>
      <c r="AA1458" s="62"/>
      <c r="AB1458" s="60"/>
    </row>
    <row r="1459" spans="1:28" ht="15" customHeight="1" x14ac:dyDescent="0.25">
      <c r="A1459" s="58">
        <v>1449</v>
      </c>
      <c r="B1459" s="66" t="s">
        <v>7073</v>
      </c>
      <c r="C1459" s="67" t="s">
        <v>7074</v>
      </c>
      <c r="D1459" s="59" t="s">
        <v>7075</v>
      </c>
      <c r="E1459" s="66" t="s">
        <v>7073</v>
      </c>
      <c r="F1459" s="60" t="s">
        <v>7076</v>
      </c>
      <c r="G1459" s="62"/>
      <c r="H1459" s="61">
        <v>2009</v>
      </c>
      <c r="I1459" s="60" t="s">
        <v>689</v>
      </c>
      <c r="J1459" s="60" t="s">
        <v>699</v>
      </c>
      <c r="K1459" s="60">
        <v>160</v>
      </c>
      <c r="L1459" s="62"/>
      <c r="M1459" s="60">
        <v>1</v>
      </c>
      <c r="N1459" s="60">
        <v>1</v>
      </c>
      <c r="O1459" s="63" t="s">
        <v>681</v>
      </c>
      <c r="P1459" s="63" t="s">
        <v>7077</v>
      </c>
      <c r="Q1459" s="62"/>
      <c r="R1459" s="62"/>
      <c r="S1459" s="62"/>
      <c r="T1459" s="62"/>
      <c r="U1459" s="62"/>
      <c r="V1459" s="62"/>
      <c r="W1459" s="62"/>
      <c r="X1459" s="63" t="s">
        <v>7077</v>
      </c>
      <c r="Y1459" s="62"/>
      <c r="Z1459" s="62"/>
      <c r="AA1459" s="62"/>
      <c r="AB1459" s="60"/>
    </row>
    <row r="1460" spans="1:28" ht="15" customHeight="1" x14ac:dyDescent="0.25">
      <c r="A1460" s="58">
        <v>1450</v>
      </c>
      <c r="B1460" s="66" t="s">
        <v>512</v>
      </c>
      <c r="C1460" s="67" t="s">
        <v>7078</v>
      </c>
      <c r="D1460" s="59" t="s">
        <v>7079</v>
      </c>
      <c r="E1460" s="66" t="s">
        <v>512</v>
      </c>
      <c r="F1460" s="60" t="s">
        <v>7080</v>
      </c>
      <c r="G1460" s="62"/>
      <c r="H1460" s="61">
        <v>1976</v>
      </c>
      <c r="I1460" s="60" t="s">
        <v>682</v>
      </c>
      <c r="J1460" s="60" t="s">
        <v>680</v>
      </c>
      <c r="K1460" s="60">
        <v>315</v>
      </c>
      <c r="L1460" s="62"/>
      <c r="M1460" s="60">
        <v>1</v>
      </c>
      <c r="N1460" s="60">
        <v>1</v>
      </c>
      <c r="O1460" s="63" t="s">
        <v>681</v>
      </c>
      <c r="P1460" s="63" t="s">
        <v>996</v>
      </c>
      <c r="Q1460" s="62"/>
      <c r="R1460" s="62"/>
      <c r="S1460" s="62"/>
      <c r="T1460" s="62"/>
      <c r="U1460" s="62"/>
      <c r="V1460" s="62"/>
      <c r="W1460" s="62"/>
      <c r="X1460" s="63" t="s">
        <v>996</v>
      </c>
      <c r="Y1460" s="62"/>
      <c r="Z1460" s="62"/>
      <c r="AA1460" s="62"/>
      <c r="AB1460" s="60"/>
    </row>
    <row r="1461" spans="1:28" ht="15" customHeight="1" x14ac:dyDescent="0.25">
      <c r="A1461" s="58">
        <v>1451</v>
      </c>
      <c r="B1461" s="66" t="s">
        <v>552</v>
      </c>
      <c r="C1461" s="67" t="s">
        <v>7081</v>
      </c>
      <c r="D1461" s="59" t="s">
        <v>7082</v>
      </c>
      <c r="E1461" s="66" t="s">
        <v>552</v>
      </c>
      <c r="F1461" s="60" t="s">
        <v>7083</v>
      </c>
      <c r="G1461" s="62"/>
      <c r="H1461" s="61">
        <v>2005</v>
      </c>
      <c r="I1461" s="60" t="s">
        <v>689</v>
      </c>
      <c r="J1461" s="60" t="s">
        <v>687</v>
      </c>
      <c r="K1461" s="60">
        <v>2000</v>
      </c>
      <c r="L1461" s="62"/>
      <c r="M1461" s="60">
        <v>1</v>
      </c>
      <c r="N1461" s="60">
        <v>1</v>
      </c>
      <c r="O1461" s="63" t="s">
        <v>681</v>
      </c>
      <c r="P1461" s="63" t="s">
        <v>3938</v>
      </c>
      <c r="Q1461" s="62"/>
      <c r="R1461" s="62"/>
      <c r="S1461" s="62"/>
      <c r="T1461" s="62"/>
      <c r="U1461" s="62"/>
      <c r="V1461" s="62"/>
      <c r="W1461" s="62"/>
      <c r="X1461" s="63" t="s">
        <v>3939</v>
      </c>
      <c r="Y1461" s="63" t="s">
        <v>3940</v>
      </c>
      <c r="Z1461" s="62"/>
      <c r="AA1461" s="62"/>
      <c r="AB1461" s="60"/>
    </row>
    <row r="1462" spans="1:28" ht="15" customHeight="1" x14ac:dyDescent="0.25">
      <c r="A1462" s="58">
        <v>1452</v>
      </c>
      <c r="B1462" s="66" t="s">
        <v>532</v>
      </c>
      <c r="C1462" s="67" t="s">
        <v>7084</v>
      </c>
      <c r="D1462" s="59" t="s">
        <v>7085</v>
      </c>
      <c r="E1462" s="66" t="s">
        <v>532</v>
      </c>
      <c r="F1462" s="60" t="s">
        <v>7086</v>
      </c>
      <c r="G1462" s="62"/>
      <c r="H1462" s="61">
        <v>1997</v>
      </c>
      <c r="I1462" s="60" t="s">
        <v>689</v>
      </c>
      <c r="J1462" s="60" t="s">
        <v>680</v>
      </c>
      <c r="K1462" s="60">
        <v>630</v>
      </c>
      <c r="L1462" s="62"/>
      <c r="M1462" s="60">
        <v>1</v>
      </c>
      <c r="N1462" s="60">
        <v>1</v>
      </c>
      <c r="O1462" s="63" t="s">
        <v>681</v>
      </c>
      <c r="P1462" s="63" t="s">
        <v>1083</v>
      </c>
      <c r="Q1462" s="62"/>
      <c r="R1462" s="62"/>
      <c r="S1462" s="62"/>
      <c r="T1462" s="62"/>
      <c r="U1462" s="62"/>
      <c r="V1462" s="62"/>
      <c r="W1462" s="62"/>
      <c r="X1462" s="63" t="s">
        <v>1083</v>
      </c>
      <c r="Y1462" s="62"/>
      <c r="Z1462" s="62"/>
      <c r="AA1462" s="62"/>
      <c r="AB1462" s="60"/>
    </row>
    <row r="1463" spans="1:28" ht="15" customHeight="1" x14ac:dyDescent="0.25">
      <c r="A1463" s="58">
        <v>1453</v>
      </c>
      <c r="B1463" s="66" t="s">
        <v>549</v>
      </c>
      <c r="C1463" s="67" t="s">
        <v>7087</v>
      </c>
      <c r="D1463" s="59" t="s">
        <v>7088</v>
      </c>
      <c r="E1463" s="66" t="s">
        <v>549</v>
      </c>
      <c r="F1463" s="60" t="s">
        <v>7089</v>
      </c>
      <c r="G1463" s="62"/>
      <c r="H1463" s="61">
        <v>2006</v>
      </c>
      <c r="I1463" s="60" t="s">
        <v>689</v>
      </c>
      <c r="J1463" s="60" t="s">
        <v>699</v>
      </c>
      <c r="K1463" s="60">
        <v>1000</v>
      </c>
      <c r="L1463" s="62"/>
      <c r="M1463" s="60">
        <v>1</v>
      </c>
      <c r="N1463" s="60">
        <v>1</v>
      </c>
      <c r="O1463" s="63" t="s">
        <v>681</v>
      </c>
      <c r="P1463" s="63" t="s">
        <v>1347</v>
      </c>
      <c r="Q1463" s="62"/>
      <c r="R1463" s="62"/>
      <c r="S1463" s="62"/>
      <c r="T1463" s="62"/>
      <c r="U1463" s="62"/>
      <c r="V1463" s="62"/>
      <c r="W1463" s="62"/>
      <c r="X1463" s="63" t="s">
        <v>7090</v>
      </c>
      <c r="Y1463" s="63" t="s">
        <v>7091</v>
      </c>
      <c r="Z1463" s="62"/>
      <c r="AA1463" s="62"/>
      <c r="AB1463" s="60"/>
    </row>
    <row r="1464" spans="1:28" ht="15" customHeight="1" x14ac:dyDescent="0.25">
      <c r="A1464" s="58">
        <v>1454</v>
      </c>
      <c r="B1464" s="66" t="s">
        <v>7092</v>
      </c>
      <c r="C1464" s="67" t="s">
        <v>7093</v>
      </c>
      <c r="D1464" s="59" t="s">
        <v>7094</v>
      </c>
      <c r="E1464" s="66" t="s">
        <v>7092</v>
      </c>
      <c r="F1464" s="62"/>
      <c r="G1464" s="62"/>
      <c r="H1464" s="61">
        <v>2004</v>
      </c>
      <c r="I1464" s="60" t="s">
        <v>1296</v>
      </c>
      <c r="J1464" s="60" t="s">
        <v>1260</v>
      </c>
      <c r="K1464" s="60">
        <v>160</v>
      </c>
      <c r="L1464" s="62"/>
      <c r="M1464" s="60">
        <v>1</v>
      </c>
      <c r="N1464" s="60">
        <v>1</v>
      </c>
      <c r="O1464" s="63" t="s">
        <v>681</v>
      </c>
      <c r="P1464" s="63" t="s">
        <v>1228</v>
      </c>
      <c r="Q1464" s="62"/>
      <c r="R1464" s="62"/>
      <c r="S1464" s="62"/>
      <c r="T1464" s="62"/>
      <c r="U1464" s="62"/>
      <c r="V1464" s="62"/>
      <c r="W1464" s="62"/>
      <c r="X1464" s="63" t="s">
        <v>1228</v>
      </c>
      <c r="Y1464" s="62"/>
      <c r="Z1464" s="62"/>
      <c r="AA1464" s="62"/>
      <c r="AB1464" s="60"/>
    </row>
    <row r="1465" spans="1:28" ht="15" customHeight="1" x14ac:dyDescent="0.25">
      <c r="A1465" s="58">
        <v>1455</v>
      </c>
      <c r="B1465" s="66" t="s">
        <v>7095</v>
      </c>
      <c r="C1465" s="67" t="s">
        <v>7096</v>
      </c>
      <c r="D1465" s="59" t="s">
        <v>7097</v>
      </c>
      <c r="E1465" s="66" t="s">
        <v>7095</v>
      </c>
      <c r="F1465" s="60" t="s">
        <v>7098</v>
      </c>
      <c r="G1465" s="62"/>
      <c r="H1465" s="61">
        <v>1975</v>
      </c>
      <c r="I1465" s="60" t="s">
        <v>682</v>
      </c>
      <c r="J1465" s="60" t="s">
        <v>1245</v>
      </c>
      <c r="K1465" s="60">
        <v>200</v>
      </c>
      <c r="L1465" s="62"/>
      <c r="M1465" s="60">
        <v>1</v>
      </c>
      <c r="N1465" s="60">
        <v>1</v>
      </c>
      <c r="O1465" s="63" t="s">
        <v>681</v>
      </c>
      <c r="P1465" s="63" t="s">
        <v>3127</v>
      </c>
      <c r="Q1465" s="62"/>
      <c r="R1465" s="62"/>
      <c r="S1465" s="62"/>
      <c r="T1465" s="62"/>
      <c r="U1465" s="62"/>
      <c r="V1465" s="62"/>
      <c r="W1465" s="62"/>
      <c r="X1465" s="63" t="s">
        <v>3127</v>
      </c>
      <c r="Y1465" s="62"/>
      <c r="Z1465" s="62"/>
      <c r="AA1465" s="62"/>
      <c r="AB1465" s="60"/>
    </row>
    <row r="1466" spans="1:28" ht="15" customHeight="1" x14ac:dyDescent="0.25">
      <c r="A1466" s="58">
        <v>1456</v>
      </c>
      <c r="B1466" s="66" t="s">
        <v>7099</v>
      </c>
      <c r="C1466" s="67" t="s">
        <v>7100</v>
      </c>
      <c r="D1466" s="59" t="s">
        <v>7101</v>
      </c>
      <c r="E1466" s="66" t="s">
        <v>7099</v>
      </c>
      <c r="F1466" s="60" t="s">
        <v>7102</v>
      </c>
      <c r="G1466" s="62"/>
      <c r="H1466" s="61">
        <v>2004</v>
      </c>
      <c r="I1466" s="60" t="s">
        <v>689</v>
      </c>
      <c r="J1466" s="60" t="s">
        <v>684</v>
      </c>
      <c r="K1466" s="60">
        <v>75</v>
      </c>
      <c r="L1466" s="62"/>
      <c r="M1466" s="60">
        <v>1</v>
      </c>
      <c r="N1466" s="60">
        <v>1</v>
      </c>
      <c r="O1466" s="63" t="s">
        <v>681</v>
      </c>
      <c r="P1466" s="63" t="s">
        <v>700</v>
      </c>
      <c r="Q1466" s="62"/>
      <c r="R1466" s="62"/>
      <c r="S1466" s="62"/>
      <c r="T1466" s="62"/>
      <c r="U1466" s="62"/>
      <c r="V1466" s="62"/>
      <c r="W1466" s="62"/>
      <c r="X1466" s="63" t="s">
        <v>700</v>
      </c>
      <c r="Y1466" s="62"/>
      <c r="Z1466" s="62"/>
      <c r="AA1466" s="62"/>
      <c r="AB1466" s="60"/>
    </row>
    <row r="1467" spans="1:28" ht="15" customHeight="1" x14ac:dyDescent="0.25">
      <c r="A1467" s="58">
        <v>1457</v>
      </c>
      <c r="B1467" s="66" t="s">
        <v>7103</v>
      </c>
      <c r="C1467" s="67" t="s">
        <v>7104</v>
      </c>
      <c r="D1467" s="59" t="s">
        <v>7105</v>
      </c>
      <c r="E1467" s="66" t="s">
        <v>7103</v>
      </c>
      <c r="F1467" s="60" t="s">
        <v>7106</v>
      </c>
      <c r="G1467" s="62"/>
      <c r="H1467" s="61">
        <v>1972</v>
      </c>
      <c r="I1467" s="60" t="s">
        <v>679</v>
      </c>
      <c r="J1467" s="60" t="s">
        <v>1245</v>
      </c>
      <c r="K1467" s="60">
        <v>100</v>
      </c>
      <c r="L1467" s="62"/>
      <c r="M1467" s="60">
        <v>1</v>
      </c>
      <c r="N1467" s="60">
        <v>1</v>
      </c>
      <c r="O1467" s="63" t="s">
        <v>681</v>
      </c>
      <c r="P1467" s="63" t="s">
        <v>912</v>
      </c>
      <c r="Q1467" s="62"/>
      <c r="R1467" s="62"/>
      <c r="S1467" s="62"/>
      <c r="T1467" s="62"/>
      <c r="U1467" s="62"/>
      <c r="V1467" s="62"/>
      <c r="W1467" s="62"/>
      <c r="X1467" s="63" t="s">
        <v>912</v>
      </c>
      <c r="Y1467" s="62"/>
      <c r="Z1467" s="62"/>
      <c r="AA1467" s="62"/>
      <c r="AB1467" s="60"/>
    </row>
    <row r="1468" spans="1:28" ht="15" customHeight="1" x14ac:dyDescent="0.25">
      <c r="A1468" s="58">
        <v>1458</v>
      </c>
      <c r="B1468" s="66" t="s">
        <v>7107</v>
      </c>
      <c r="C1468" s="67" t="s">
        <v>7108</v>
      </c>
      <c r="D1468" s="59" t="s">
        <v>7109</v>
      </c>
      <c r="E1468" s="66" t="s">
        <v>7107</v>
      </c>
      <c r="F1468" s="60" t="s">
        <v>7110</v>
      </c>
      <c r="G1468" s="62"/>
      <c r="H1468" s="61">
        <v>2007</v>
      </c>
      <c r="I1468" s="60" t="s">
        <v>689</v>
      </c>
      <c r="J1468" s="60" t="s">
        <v>1283</v>
      </c>
      <c r="K1468" s="60">
        <v>75</v>
      </c>
      <c r="L1468" s="62"/>
      <c r="M1468" s="60">
        <v>1</v>
      </c>
      <c r="N1468" s="60">
        <v>1</v>
      </c>
      <c r="O1468" s="63" t="s">
        <v>681</v>
      </c>
      <c r="P1468" s="63" t="s">
        <v>700</v>
      </c>
      <c r="Q1468" s="63" t="s">
        <v>7111</v>
      </c>
      <c r="R1468" s="62"/>
      <c r="S1468" s="62"/>
      <c r="T1468" s="62"/>
      <c r="U1468" s="62"/>
      <c r="V1468" s="62"/>
      <c r="W1468" s="62"/>
      <c r="X1468" s="63" t="s">
        <v>700</v>
      </c>
      <c r="Y1468" s="62"/>
      <c r="Z1468" s="62"/>
      <c r="AA1468" s="62"/>
      <c r="AB1468" s="60"/>
    </row>
    <row r="1469" spans="1:28" ht="15" customHeight="1" x14ac:dyDescent="0.25">
      <c r="A1469" s="58">
        <v>1459</v>
      </c>
      <c r="B1469" s="66" t="s">
        <v>7112</v>
      </c>
      <c r="C1469" s="67" t="s">
        <v>7113</v>
      </c>
      <c r="D1469" s="59" t="s">
        <v>7114</v>
      </c>
      <c r="E1469" s="66" t="s">
        <v>7112</v>
      </c>
      <c r="F1469" s="60" t="s">
        <v>7115</v>
      </c>
      <c r="G1469" s="62"/>
      <c r="H1469" s="61">
        <v>1993</v>
      </c>
      <c r="I1469" s="60" t="s">
        <v>689</v>
      </c>
      <c r="J1469" s="60" t="s">
        <v>1245</v>
      </c>
      <c r="K1469" s="60">
        <v>75</v>
      </c>
      <c r="L1469" s="62"/>
      <c r="M1469" s="60">
        <v>1</v>
      </c>
      <c r="N1469" s="60">
        <v>1</v>
      </c>
      <c r="O1469" s="63" t="s">
        <v>681</v>
      </c>
      <c r="P1469" s="63" t="s">
        <v>700</v>
      </c>
      <c r="Q1469" s="62"/>
      <c r="R1469" s="62"/>
      <c r="S1469" s="62"/>
      <c r="T1469" s="62"/>
      <c r="U1469" s="62"/>
      <c r="V1469" s="62"/>
      <c r="W1469" s="62"/>
      <c r="X1469" s="63" t="s">
        <v>700</v>
      </c>
      <c r="Y1469" s="62"/>
      <c r="Z1469" s="62"/>
      <c r="AA1469" s="62"/>
      <c r="AB1469" s="60"/>
    </row>
    <row r="1470" spans="1:28" ht="15" customHeight="1" x14ac:dyDescent="0.25">
      <c r="A1470" s="58">
        <v>1460</v>
      </c>
      <c r="B1470" s="66" t="s">
        <v>7116</v>
      </c>
      <c r="C1470" s="67" t="s">
        <v>7117</v>
      </c>
      <c r="D1470" s="59" t="s">
        <v>7118</v>
      </c>
      <c r="E1470" s="66" t="s">
        <v>7116</v>
      </c>
      <c r="F1470" s="60" t="s">
        <v>7119</v>
      </c>
      <c r="G1470" s="62"/>
      <c r="H1470" s="61">
        <v>2004</v>
      </c>
      <c r="I1470" s="60" t="s">
        <v>682</v>
      </c>
      <c r="J1470" s="60" t="s">
        <v>1245</v>
      </c>
      <c r="K1470" s="60">
        <v>63</v>
      </c>
      <c r="L1470" s="62"/>
      <c r="M1470" s="60">
        <v>1</v>
      </c>
      <c r="N1470" s="60">
        <v>1</v>
      </c>
      <c r="O1470" s="63" t="s">
        <v>681</v>
      </c>
      <c r="P1470" s="63" t="s">
        <v>700</v>
      </c>
      <c r="Q1470" s="62"/>
      <c r="R1470" s="62"/>
      <c r="S1470" s="62"/>
      <c r="T1470" s="62"/>
      <c r="U1470" s="62"/>
      <c r="V1470" s="62"/>
      <c r="W1470" s="62"/>
      <c r="X1470" s="63" t="s">
        <v>700</v>
      </c>
      <c r="Y1470" s="62"/>
      <c r="Z1470" s="62"/>
      <c r="AA1470" s="62"/>
      <c r="AB1470" s="60"/>
    </row>
    <row r="1471" spans="1:28" ht="15" customHeight="1" x14ac:dyDescent="0.25">
      <c r="A1471" s="58">
        <v>1461</v>
      </c>
      <c r="B1471" s="66" t="s">
        <v>7120</v>
      </c>
      <c r="C1471" s="67" t="s">
        <v>7121</v>
      </c>
      <c r="D1471" s="59" t="s">
        <v>7122</v>
      </c>
      <c r="E1471" s="66" t="s">
        <v>7120</v>
      </c>
      <c r="F1471" s="60" t="s">
        <v>7123</v>
      </c>
      <c r="G1471" s="62"/>
      <c r="H1471" s="61">
        <v>2008</v>
      </c>
      <c r="I1471" s="60" t="s">
        <v>689</v>
      </c>
      <c r="J1471" s="60" t="s">
        <v>684</v>
      </c>
      <c r="K1471" s="60">
        <v>50</v>
      </c>
      <c r="L1471" s="62"/>
      <c r="M1471" s="60">
        <v>1</v>
      </c>
      <c r="N1471" s="60">
        <v>1</v>
      </c>
      <c r="O1471" s="63" t="s">
        <v>681</v>
      </c>
      <c r="P1471" s="63" t="s">
        <v>2820</v>
      </c>
      <c r="Q1471" s="62"/>
      <c r="R1471" s="62"/>
      <c r="S1471" s="62"/>
      <c r="T1471" s="62"/>
      <c r="U1471" s="62"/>
      <c r="V1471" s="62"/>
      <c r="W1471" s="62"/>
      <c r="X1471" s="62"/>
      <c r="Y1471" s="62"/>
      <c r="Z1471" s="62"/>
      <c r="AA1471" s="62"/>
      <c r="AB1471" s="63" t="s">
        <v>5367</v>
      </c>
    </row>
    <row r="1472" spans="1:28" ht="15" customHeight="1" x14ac:dyDescent="0.25">
      <c r="A1472" s="58">
        <v>1462</v>
      </c>
      <c r="B1472" s="66" t="s">
        <v>7124</v>
      </c>
      <c r="C1472" s="67" t="s">
        <v>7125</v>
      </c>
      <c r="D1472" s="59" t="s">
        <v>7126</v>
      </c>
      <c r="E1472" s="66" t="s">
        <v>7124</v>
      </c>
      <c r="F1472" s="60" t="s">
        <v>7127</v>
      </c>
      <c r="G1472" s="62"/>
      <c r="H1472" s="61">
        <v>2005</v>
      </c>
      <c r="I1472" s="60" t="s">
        <v>689</v>
      </c>
      <c r="J1472" s="60" t="s">
        <v>1260</v>
      </c>
      <c r="K1472" s="60">
        <v>50</v>
      </c>
      <c r="L1472" s="62"/>
      <c r="M1472" s="60">
        <v>1</v>
      </c>
      <c r="N1472" s="60">
        <v>1</v>
      </c>
      <c r="O1472" s="63" t="s">
        <v>681</v>
      </c>
      <c r="P1472" s="63" t="s">
        <v>788</v>
      </c>
      <c r="Q1472" s="62"/>
      <c r="R1472" s="62"/>
      <c r="S1472" s="62"/>
      <c r="T1472" s="62"/>
      <c r="U1472" s="62"/>
      <c r="V1472" s="62"/>
      <c r="W1472" s="62"/>
      <c r="X1472" s="63" t="s">
        <v>788</v>
      </c>
      <c r="Y1472" s="62"/>
      <c r="Z1472" s="62"/>
      <c r="AA1472" s="62"/>
      <c r="AB1472" s="60"/>
    </row>
    <row r="1473" spans="1:28" ht="15" customHeight="1" x14ac:dyDescent="0.25">
      <c r="A1473" s="58">
        <v>1463</v>
      </c>
      <c r="B1473" s="66" t="s">
        <v>7128</v>
      </c>
      <c r="C1473" s="67" t="s">
        <v>7129</v>
      </c>
      <c r="D1473" s="59" t="s">
        <v>7130</v>
      </c>
      <c r="E1473" s="66" t="s">
        <v>7128</v>
      </c>
      <c r="F1473" s="60" t="s">
        <v>7131</v>
      </c>
      <c r="G1473" s="62"/>
      <c r="H1473" s="61">
        <v>2006</v>
      </c>
      <c r="I1473" s="60" t="s">
        <v>689</v>
      </c>
      <c r="J1473" s="60" t="s">
        <v>1102</v>
      </c>
      <c r="K1473" s="60">
        <v>100</v>
      </c>
      <c r="L1473" s="62"/>
      <c r="M1473" s="60">
        <v>1</v>
      </c>
      <c r="N1473" s="60">
        <v>1</v>
      </c>
      <c r="O1473" s="63" t="s">
        <v>681</v>
      </c>
      <c r="P1473" s="63" t="s">
        <v>912</v>
      </c>
      <c r="Q1473" s="63" t="s">
        <v>7132</v>
      </c>
      <c r="R1473" s="62"/>
      <c r="S1473" s="62"/>
      <c r="T1473" s="62"/>
      <c r="U1473" s="62"/>
      <c r="V1473" s="62"/>
      <c r="W1473" s="62"/>
      <c r="X1473" s="63" t="s">
        <v>912</v>
      </c>
      <c r="Y1473" s="62"/>
      <c r="Z1473" s="62"/>
      <c r="AA1473" s="62"/>
      <c r="AB1473" s="60"/>
    </row>
    <row r="1474" spans="1:28" ht="15" customHeight="1" x14ac:dyDescent="0.25">
      <c r="A1474" s="58">
        <v>1464</v>
      </c>
      <c r="B1474" s="66" t="s">
        <v>7133</v>
      </c>
      <c r="C1474" s="67" t="s">
        <v>7134</v>
      </c>
      <c r="D1474" s="59" t="s">
        <v>7135</v>
      </c>
      <c r="E1474" s="66" t="s">
        <v>7133</v>
      </c>
      <c r="F1474" s="60" t="s">
        <v>7136</v>
      </c>
      <c r="G1474" s="62"/>
      <c r="H1474" s="61">
        <v>2006</v>
      </c>
      <c r="I1474" s="60" t="s">
        <v>689</v>
      </c>
      <c r="J1474" s="60" t="s">
        <v>680</v>
      </c>
      <c r="K1474" s="60">
        <v>400</v>
      </c>
      <c r="L1474" s="62"/>
      <c r="M1474" s="60">
        <v>1</v>
      </c>
      <c r="N1474" s="60">
        <v>1</v>
      </c>
      <c r="O1474" s="63" t="s">
        <v>681</v>
      </c>
      <c r="P1474" s="63" t="s">
        <v>1038</v>
      </c>
      <c r="Q1474" s="63" t="s">
        <v>7137</v>
      </c>
      <c r="R1474" s="62"/>
      <c r="S1474" s="62"/>
      <c r="T1474" s="62"/>
      <c r="U1474" s="62"/>
      <c r="V1474" s="62"/>
      <c r="W1474" s="62"/>
      <c r="X1474" s="63" t="s">
        <v>1038</v>
      </c>
      <c r="Y1474" s="62"/>
      <c r="Z1474" s="62"/>
      <c r="AA1474" s="62"/>
      <c r="AB1474" s="60"/>
    </row>
    <row r="1475" spans="1:28" ht="15" customHeight="1" x14ac:dyDescent="0.25">
      <c r="A1475" s="58">
        <v>1465</v>
      </c>
      <c r="B1475" s="66" t="s">
        <v>7138</v>
      </c>
      <c r="C1475" s="67" t="s">
        <v>7139</v>
      </c>
      <c r="D1475" s="59" t="s">
        <v>7140</v>
      </c>
      <c r="E1475" s="66" t="s">
        <v>7138</v>
      </c>
      <c r="F1475" s="60" t="s">
        <v>7141</v>
      </c>
      <c r="G1475" s="62"/>
      <c r="H1475" s="61">
        <v>2005</v>
      </c>
      <c r="I1475" s="60" t="s">
        <v>1303</v>
      </c>
      <c r="J1475" s="60" t="s">
        <v>1102</v>
      </c>
      <c r="K1475" s="60">
        <v>160</v>
      </c>
      <c r="L1475" s="62"/>
      <c r="M1475" s="60">
        <v>1</v>
      </c>
      <c r="N1475" s="60">
        <v>1</v>
      </c>
      <c r="O1475" s="63" t="s">
        <v>681</v>
      </c>
      <c r="P1475" s="63" t="s">
        <v>1228</v>
      </c>
      <c r="Q1475" s="62"/>
      <c r="R1475" s="62"/>
      <c r="S1475" s="62"/>
      <c r="T1475" s="62"/>
      <c r="U1475" s="62"/>
      <c r="V1475" s="62"/>
      <c r="W1475" s="62"/>
      <c r="X1475" s="63" t="s">
        <v>1228</v>
      </c>
      <c r="Y1475" s="62"/>
      <c r="Z1475" s="62"/>
      <c r="AA1475" s="62"/>
      <c r="AB1475" s="60"/>
    </row>
    <row r="1476" spans="1:28" ht="15" customHeight="1" x14ac:dyDescent="0.25">
      <c r="A1476" s="58">
        <v>1466</v>
      </c>
      <c r="B1476" s="66" t="s">
        <v>7142</v>
      </c>
      <c r="C1476" s="67" t="s">
        <v>7143</v>
      </c>
      <c r="D1476" s="59" t="s">
        <v>7144</v>
      </c>
      <c r="E1476" s="66" t="s">
        <v>7142</v>
      </c>
      <c r="F1476" s="60" t="s">
        <v>7145</v>
      </c>
      <c r="G1476" s="62"/>
      <c r="H1476" s="61">
        <v>2012</v>
      </c>
      <c r="I1476" s="60" t="s">
        <v>1296</v>
      </c>
      <c r="J1476" s="60" t="s">
        <v>680</v>
      </c>
      <c r="K1476" s="60">
        <v>50</v>
      </c>
      <c r="L1476" s="62"/>
      <c r="M1476" s="60">
        <v>1</v>
      </c>
      <c r="N1476" s="60">
        <v>1</v>
      </c>
      <c r="O1476" s="63" t="s">
        <v>681</v>
      </c>
      <c r="P1476" s="63" t="s">
        <v>7146</v>
      </c>
      <c r="Q1476" s="62"/>
      <c r="R1476" s="62"/>
      <c r="S1476" s="62"/>
      <c r="T1476" s="62"/>
      <c r="U1476" s="62"/>
      <c r="V1476" s="62"/>
      <c r="W1476" s="62"/>
      <c r="X1476" s="63" t="s">
        <v>7147</v>
      </c>
      <c r="Y1476" s="63" t="s">
        <v>2918</v>
      </c>
      <c r="Z1476" s="62"/>
      <c r="AA1476" s="62"/>
      <c r="AB1476" s="60"/>
    </row>
    <row r="1477" spans="1:28" ht="15" customHeight="1" x14ac:dyDescent="0.25">
      <c r="A1477" s="58">
        <v>1467</v>
      </c>
      <c r="B1477" s="66" t="s">
        <v>7148</v>
      </c>
      <c r="C1477" s="67" t="s">
        <v>7149</v>
      </c>
      <c r="D1477" s="59" t="s">
        <v>7150</v>
      </c>
      <c r="E1477" s="66" t="s">
        <v>7148</v>
      </c>
      <c r="F1477" s="60" t="s">
        <v>7151</v>
      </c>
      <c r="G1477" s="62"/>
      <c r="H1477" s="61">
        <v>2006</v>
      </c>
      <c r="I1477" s="60" t="s">
        <v>1296</v>
      </c>
      <c r="J1477" s="60" t="s">
        <v>680</v>
      </c>
      <c r="K1477" s="60">
        <v>160</v>
      </c>
      <c r="L1477" s="62"/>
      <c r="M1477" s="60">
        <v>1</v>
      </c>
      <c r="N1477" s="60">
        <v>1</v>
      </c>
      <c r="O1477" s="63" t="s">
        <v>681</v>
      </c>
      <c r="P1477" s="63" t="s">
        <v>788</v>
      </c>
      <c r="Q1477" s="62"/>
      <c r="R1477" s="62"/>
      <c r="S1477" s="62"/>
      <c r="T1477" s="62"/>
      <c r="U1477" s="62"/>
      <c r="V1477" s="62"/>
      <c r="W1477" s="62"/>
      <c r="X1477" s="63" t="s">
        <v>788</v>
      </c>
      <c r="Y1477" s="62"/>
      <c r="Z1477" s="62"/>
      <c r="AA1477" s="62"/>
      <c r="AB1477" s="60"/>
    </row>
    <row r="1478" spans="1:28" ht="15" customHeight="1" x14ac:dyDescent="0.25">
      <c r="A1478" s="58">
        <v>1468</v>
      </c>
      <c r="B1478" s="66" t="s">
        <v>7152</v>
      </c>
      <c r="C1478" s="67" t="s">
        <v>7153</v>
      </c>
      <c r="D1478" s="59" t="s">
        <v>7154</v>
      </c>
      <c r="E1478" s="66" t="s">
        <v>7152</v>
      </c>
      <c r="F1478" s="60" t="s">
        <v>7155</v>
      </c>
      <c r="G1478" s="62"/>
      <c r="H1478" s="61">
        <v>1970</v>
      </c>
      <c r="I1478" s="60" t="s">
        <v>988</v>
      </c>
      <c r="J1478" s="60" t="s">
        <v>1245</v>
      </c>
      <c r="K1478" s="60">
        <v>150</v>
      </c>
      <c r="L1478" s="62"/>
      <c r="M1478" s="60">
        <v>1</v>
      </c>
      <c r="N1478" s="60">
        <v>1</v>
      </c>
      <c r="O1478" s="63" t="s">
        <v>681</v>
      </c>
      <c r="P1478" s="63" t="s">
        <v>4926</v>
      </c>
      <c r="Q1478" s="62"/>
      <c r="R1478" s="62"/>
      <c r="S1478" s="62"/>
      <c r="T1478" s="62"/>
      <c r="U1478" s="62"/>
      <c r="V1478" s="62"/>
      <c r="W1478" s="62"/>
      <c r="X1478" s="63" t="s">
        <v>4926</v>
      </c>
      <c r="Y1478" s="62"/>
      <c r="Z1478" s="62"/>
      <c r="AA1478" s="62"/>
      <c r="AB1478" s="60"/>
    </row>
    <row r="1479" spans="1:28" ht="15" customHeight="1" x14ac:dyDescent="0.25">
      <c r="A1479" s="58">
        <v>1469</v>
      </c>
      <c r="B1479" s="66" t="s">
        <v>7156</v>
      </c>
      <c r="C1479" s="67" t="s">
        <v>7157</v>
      </c>
      <c r="D1479" s="59" t="s">
        <v>7158</v>
      </c>
      <c r="E1479" s="66" t="s">
        <v>7156</v>
      </c>
      <c r="F1479" s="60" t="s">
        <v>7159</v>
      </c>
      <c r="G1479" s="62"/>
      <c r="H1479" s="61">
        <v>2001</v>
      </c>
      <c r="I1479" s="60" t="s">
        <v>689</v>
      </c>
      <c r="J1479" s="60" t="s">
        <v>1333</v>
      </c>
      <c r="K1479" s="60">
        <v>160</v>
      </c>
      <c r="L1479" s="62"/>
      <c r="M1479" s="60">
        <v>1</v>
      </c>
      <c r="N1479" s="60">
        <v>1</v>
      </c>
      <c r="O1479" s="63" t="s">
        <v>681</v>
      </c>
      <c r="P1479" s="63" t="s">
        <v>1228</v>
      </c>
      <c r="Q1479" s="62"/>
      <c r="R1479" s="62"/>
      <c r="S1479" s="62"/>
      <c r="T1479" s="62"/>
      <c r="U1479" s="62"/>
      <c r="V1479" s="62"/>
      <c r="W1479" s="62"/>
      <c r="X1479" s="63" t="s">
        <v>1228</v>
      </c>
      <c r="Y1479" s="62"/>
      <c r="Z1479" s="62"/>
      <c r="AA1479" s="62"/>
      <c r="AB1479" s="60"/>
    </row>
    <row r="1480" spans="1:28" ht="15" customHeight="1" x14ac:dyDescent="0.25">
      <c r="A1480" s="58">
        <v>1470</v>
      </c>
      <c r="B1480" s="66" t="s">
        <v>7160</v>
      </c>
      <c r="C1480" s="67" t="s">
        <v>7161</v>
      </c>
      <c r="D1480" s="59" t="s">
        <v>7162</v>
      </c>
      <c r="E1480" s="66" t="s">
        <v>7160</v>
      </c>
      <c r="F1480" s="60" t="s">
        <v>7163</v>
      </c>
      <c r="G1480" s="62"/>
      <c r="H1480" s="61">
        <v>2004</v>
      </c>
      <c r="I1480" s="60" t="s">
        <v>1296</v>
      </c>
      <c r="J1480" s="60" t="s">
        <v>1283</v>
      </c>
      <c r="K1480" s="60">
        <v>100</v>
      </c>
      <c r="L1480" s="62"/>
      <c r="M1480" s="60">
        <v>1</v>
      </c>
      <c r="N1480" s="60">
        <v>1</v>
      </c>
      <c r="O1480" s="63" t="s">
        <v>681</v>
      </c>
      <c r="P1480" s="63" t="s">
        <v>912</v>
      </c>
      <c r="Q1480" s="62"/>
      <c r="R1480" s="62"/>
      <c r="S1480" s="62"/>
      <c r="T1480" s="62"/>
      <c r="U1480" s="62"/>
      <c r="V1480" s="62"/>
      <c r="W1480" s="62"/>
      <c r="X1480" s="63" t="s">
        <v>912</v>
      </c>
      <c r="Y1480" s="62"/>
      <c r="Z1480" s="62"/>
      <c r="AA1480" s="62"/>
      <c r="AB1480" s="60"/>
    </row>
    <row r="1481" spans="1:28" ht="15" customHeight="1" x14ac:dyDescent="0.25">
      <c r="A1481" s="58">
        <v>1471</v>
      </c>
      <c r="B1481" s="66" t="s">
        <v>7164</v>
      </c>
      <c r="C1481" s="67" t="s">
        <v>7165</v>
      </c>
      <c r="D1481" s="59" t="s">
        <v>7166</v>
      </c>
      <c r="E1481" s="66" t="s">
        <v>7164</v>
      </c>
      <c r="F1481" s="60" t="s">
        <v>7167</v>
      </c>
      <c r="G1481" s="62"/>
      <c r="H1481" s="61">
        <v>2009</v>
      </c>
      <c r="I1481" s="60" t="s">
        <v>689</v>
      </c>
      <c r="J1481" s="60" t="s">
        <v>687</v>
      </c>
      <c r="K1481" s="60">
        <v>75</v>
      </c>
      <c r="L1481" s="62"/>
      <c r="M1481" s="60">
        <v>1</v>
      </c>
      <c r="N1481" s="60">
        <v>1</v>
      </c>
      <c r="O1481" s="63" t="s">
        <v>681</v>
      </c>
      <c r="P1481" s="63" t="s">
        <v>5702</v>
      </c>
      <c r="Q1481" s="62"/>
      <c r="R1481" s="62"/>
      <c r="S1481" s="62"/>
      <c r="T1481" s="62"/>
      <c r="U1481" s="62"/>
      <c r="V1481" s="62"/>
      <c r="W1481" s="62"/>
      <c r="X1481" s="63" t="s">
        <v>5702</v>
      </c>
      <c r="Y1481" s="62"/>
      <c r="Z1481" s="62"/>
      <c r="AA1481" s="62"/>
      <c r="AB1481" s="60"/>
    </row>
    <row r="1482" spans="1:28" ht="15" customHeight="1" x14ac:dyDescent="0.25">
      <c r="A1482" s="58">
        <v>1472</v>
      </c>
      <c r="B1482" s="66" t="s">
        <v>7168</v>
      </c>
      <c r="C1482" s="67" t="s">
        <v>7169</v>
      </c>
      <c r="D1482" s="59" t="s">
        <v>7170</v>
      </c>
      <c r="E1482" s="66" t="s">
        <v>7168</v>
      </c>
      <c r="F1482" s="60" t="s">
        <v>7171</v>
      </c>
      <c r="G1482" s="62"/>
      <c r="H1482" s="61">
        <v>2004</v>
      </c>
      <c r="I1482" s="60" t="s">
        <v>689</v>
      </c>
      <c r="J1482" s="60" t="s">
        <v>6015</v>
      </c>
      <c r="K1482" s="60">
        <v>75</v>
      </c>
      <c r="L1482" s="62"/>
      <c r="M1482" s="60">
        <v>1</v>
      </c>
      <c r="N1482" s="60">
        <v>1</v>
      </c>
      <c r="O1482" s="63" t="s">
        <v>681</v>
      </c>
      <c r="P1482" s="63" t="s">
        <v>700</v>
      </c>
      <c r="Q1482" s="62"/>
      <c r="R1482" s="62"/>
      <c r="S1482" s="62"/>
      <c r="T1482" s="62"/>
      <c r="U1482" s="62"/>
      <c r="V1482" s="62"/>
      <c r="W1482" s="62"/>
      <c r="X1482" s="63" t="s">
        <v>700</v>
      </c>
      <c r="Y1482" s="62"/>
      <c r="Z1482" s="62"/>
      <c r="AA1482" s="62"/>
      <c r="AB1482" s="60"/>
    </row>
    <row r="1483" spans="1:28" ht="15" customHeight="1" x14ac:dyDescent="0.25">
      <c r="A1483" s="58">
        <v>1473</v>
      </c>
      <c r="B1483" s="66" t="s">
        <v>7172</v>
      </c>
      <c r="C1483" s="67" t="s">
        <v>7173</v>
      </c>
      <c r="D1483" s="59" t="s">
        <v>7174</v>
      </c>
      <c r="E1483" s="66" t="s">
        <v>7172</v>
      </c>
      <c r="F1483" s="60" t="s">
        <v>7175</v>
      </c>
      <c r="G1483" s="62"/>
      <c r="H1483" s="61">
        <v>2010</v>
      </c>
      <c r="I1483" s="60" t="s">
        <v>689</v>
      </c>
      <c r="J1483" s="60" t="s">
        <v>1283</v>
      </c>
      <c r="K1483" s="60">
        <v>100</v>
      </c>
      <c r="L1483" s="62"/>
      <c r="M1483" s="60">
        <v>1</v>
      </c>
      <c r="N1483" s="60">
        <v>1</v>
      </c>
      <c r="O1483" s="63" t="s">
        <v>681</v>
      </c>
      <c r="P1483" s="63" t="s">
        <v>2527</v>
      </c>
      <c r="Q1483" s="62"/>
      <c r="R1483" s="62"/>
      <c r="S1483" s="62"/>
      <c r="T1483" s="62"/>
      <c r="U1483" s="62"/>
      <c r="V1483" s="62"/>
      <c r="W1483" s="62"/>
      <c r="X1483" s="62"/>
      <c r="Y1483" s="62"/>
      <c r="Z1483" s="62"/>
      <c r="AA1483" s="62"/>
      <c r="AB1483" s="63" t="s">
        <v>2528</v>
      </c>
    </row>
    <row r="1484" spans="1:28" ht="15" customHeight="1" x14ac:dyDescent="0.25">
      <c r="A1484" s="58">
        <v>1474</v>
      </c>
      <c r="B1484" s="66" t="s">
        <v>7176</v>
      </c>
      <c r="C1484" s="67" t="s">
        <v>7177</v>
      </c>
      <c r="D1484" s="59" t="s">
        <v>7178</v>
      </c>
      <c r="E1484" s="66" t="s">
        <v>7176</v>
      </c>
      <c r="F1484" s="60" t="s">
        <v>7179</v>
      </c>
      <c r="G1484" s="62"/>
      <c r="H1484" s="61">
        <v>2007</v>
      </c>
      <c r="I1484" s="60" t="s">
        <v>689</v>
      </c>
      <c r="J1484" s="60" t="s">
        <v>680</v>
      </c>
      <c r="K1484" s="60">
        <v>75</v>
      </c>
      <c r="L1484" s="62"/>
      <c r="M1484" s="60">
        <v>1</v>
      </c>
      <c r="N1484" s="60">
        <v>1</v>
      </c>
      <c r="O1484" s="63" t="s">
        <v>681</v>
      </c>
      <c r="P1484" s="63" t="s">
        <v>700</v>
      </c>
      <c r="Q1484" s="63" t="s">
        <v>7180</v>
      </c>
      <c r="R1484" s="62"/>
      <c r="S1484" s="62"/>
      <c r="T1484" s="62"/>
      <c r="U1484" s="62"/>
      <c r="V1484" s="62"/>
      <c r="W1484" s="62"/>
      <c r="X1484" s="63" t="s">
        <v>700</v>
      </c>
      <c r="Y1484" s="62"/>
      <c r="Z1484" s="62"/>
      <c r="AA1484" s="62"/>
      <c r="AB1484" s="60"/>
    </row>
    <row r="1485" spans="1:28" ht="15" customHeight="1" x14ac:dyDescent="0.25">
      <c r="A1485" s="58">
        <v>1475</v>
      </c>
      <c r="B1485" s="66" t="s">
        <v>7181</v>
      </c>
      <c r="C1485" s="67" t="s">
        <v>7182</v>
      </c>
      <c r="D1485" s="59" t="s">
        <v>7183</v>
      </c>
      <c r="E1485" s="66" t="s">
        <v>7181</v>
      </c>
      <c r="F1485" s="60" t="s">
        <v>7184</v>
      </c>
      <c r="G1485" s="62"/>
      <c r="H1485" s="61">
        <v>2014</v>
      </c>
      <c r="I1485" s="60" t="s">
        <v>689</v>
      </c>
      <c r="J1485" s="60" t="s">
        <v>680</v>
      </c>
      <c r="K1485" s="60">
        <v>250</v>
      </c>
      <c r="L1485" s="62"/>
      <c r="M1485" s="60">
        <v>1</v>
      </c>
      <c r="N1485" s="60">
        <v>1</v>
      </c>
      <c r="O1485" s="63" t="s">
        <v>681</v>
      </c>
      <c r="P1485" s="63" t="s">
        <v>2222</v>
      </c>
      <c r="Q1485" s="63" t="s">
        <v>7185</v>
      </c>
      <c r="R1485" s="62"/>
      <c r="S1485" s="62"/>
      <c r="T1485" s="62"/>
      <c r="U1485" s="62"/>
      <c r="V1485" s="62"/>
      <c r="W1485" s="62"/>
      <c r="X1485" s="63" t="s">
        <v>2222</v>
      </c>
      <c r="Y1485" s="62"/>
      <c r="Z1485" s="62"/>
      <c r="AA1485" s="62"/>
      <c r="AB1485" s="60"/>
    </row>
    <row r="1486" spans="1:28" ht="15" customHeight="1" x14ac:dyDescent="0.25">
      <c r="A1486" s="58">
        <v>1476</v>
      </c>
      <c r="B1486" s="66" t="s">
        <v>81</v>
      </c>
      <c r="C1486" s="67" t="s">
        <v>7186</v>
      </c>
      <c r="D1486" s="59" t="s">
        <v>7187</v>
      </c>
      <c r="E1486" s="66" t="s">
        <v>81</v>
      </c>
      <c r="F1486" s="60" t="s">
        <v>7188</v>
      </c>
      <c r="G1486" s="62"/>
      <c r="H1486" s="61">
        <v>2014</v>
      </c>
      <c r="I1486" s="60" t="s">
        <v>689</v>
      </c>
      <c r="J1486" s="60" t="s">
        <v>680</v>
      </c>
      <c r="K1486" s="60">
        <v>50</v>
      </c>
      <c r="L1486" s="62"/>
      <c r="M1486" s="60">
        <v>1</v>
      </c>
      <c r="N1486" s="60">
        <v>1</v>
      </c>
      <c r="O1486" s="63" t="s">
        <v>681</v>
      </c>
      <c r="P1486" s="63" t="s">
        <v>1372</v>
      </c>
      <c r="Q1486" s="63" t="s">
        <v>7189</v>
      </c>
      <c r="R1486" s="62"/>
      <c r="S1486" s="62"/>
      <c r="T1486" s="62"/>
      <c r="U1486" s="62"/>
      <c r="V1486" s="62"/>
      <c r="W1486" s="62"/>
      <c r="X1486" s="63" t="s">
        <v>1372</v>
      </c>
      <c r="Y1486" s="62"/>
      <c r="Z1486" s="62"/>
      <c r="AA1486" s="62"/>
      <c r="AB1486" s="60"/>
    </row>
    <row r="1487" spans="1:28" ht="15" customHeight="1" x14ac:dyDescent="0.25">
      <c r="A1487" s="58">
        <v>1477</v>
      </c>
      <c r="B1487" s="66" t="s">
        <v>7190</v>
      </c>
      <c r="C1487" s="67" t="s">
        <v>7191</v>
      </c>
      <c r="D1487" s="59" t="s">
        <v>7192</v>
      </c>
      <c r="E1487" s="66" t="s">
        <v>7190</v>
      </c>
      <c r="F1487" s="60" t="s">
        <v>7193</v>
      </c>
      <c r="G1487" s="62"/>
      <c r="H1487" s="61">
        <v>2007</v>
      </c>
      <c r="I1487" s="60" t="s">
        <v>689</v>
      </c>
      <c r="J1487" s="60" t="s">
        <v>687</v>
      </c>
      <c r="K1487" s="60">
        <v>50</v>
      </c>
      <c r="L1487" s="62"/>
      <c r="M1487" s="60">
        <v>1</v>
      </c>
      <c r="N1487" s="60">
        <v>1</v>
      </c>
      <c r="O1487" s="63" t="s">
        <v>681</v>
      </c>
      <c r="P1487" s="63" t="s">
        <v>788</v>
      </c>
      <c r="Q1487" s="63" t="s">
        <v>7194</v>
      </c>
      <c r="R1487" s="62"/>
      <c r="S1487" s="62"/>
      <c r="T1487" s="62"/>
      <c r="U1487" s="62"/>
      <c r="V1487" s="62"/>
      <c r="W1487" s="62"/>
      <c r="X1487" s="63" t="s">
        <v>788</v>
      </c>
      <c r="Y1487" s="62"/>
      <c r="Z1487" s="62"/>
      <c r="AA1487" s="62"/>
      <c r="AB1487" s="60"/>
    </row>
    <row r="1488" spans="1:28" ht="15" customHeight="1" x14ac:dyDescent="0.25">
      <c r="A1488" s="58">
        <v>1478</v>
      </c>
      <c r="B1488" s="66" t="s">
        <v>7195</v>
      </c>
      <c r="C1488" s="67" t="s">
        <v>7196</v>
      </c>
      <c r="D1488" s="59" t="s">
        <v>7197</v>
      </c>
      <c r="E1488" s="66" t="s">
        <v>7195</v>
      </c>
      <c r="F1488" s="60" t="s">
        <v>7198</v>
      </c>
      <c r="G1488" s="62"/>
      <c r="H1488" s="61">
        <v>2009</v>
      </c>
      <c r="I1488" s="60" t="s">
        <v>689</v>
      </c>
      <c r="J1488" s="60" t="s">
        <v>680</v>
      </c>
      <c r="K1488" s="60">
        <v>50</v>
      </c>
      <c r="L1488" s="62"/>
      <c r="M1488" s="60">
        <v>1</v>
      </c>
      <c r="N1488" s="60">
        <v>1</v>
      </c>
      <c r="O1488" s="63" t="s">
        <v>681</v>
      </c>
      <c r="P1488" s="63" t="s">
        <v>2456</v>
      </c>
      <c r="Q1488" s="62"/>
      <c r="R1488" s="62"/>
      <c r="S1488" s="62"/>
      <c r="T1488" s="62"/>
      <c r="U1488" s="62"/>
      <c r="V1488" s="62"/>
      <c r="W1488" s="62"/>
      <c r="X1488" s="63" t="s">
        <v>2456</v>
      </c>
      <c r="Y1488" s="62"/>
      <c r="Z1488" s="62"/>
      <c r="AA1488" s="62"/>
      <c r="AB1488" s="60"/>
    </row>
    <row r="1489" spans="1:28" ht="15" customHeight="1" x14ac:dyDescent="0.25">
      <c r="A1489" s="58">
        <v>1479</v>
      </c>
      <c r="B1489" s="66" t="s">
        <v>7199</v>
      </c>
      <c r="C1489" s="67" t="s">
        <v>7200</v>
      </c>
      <c r="D1489" s="59" t="s">
        <v>7201</v>
      </c>
      <c r="E1489" s="66" t="s">
        <v>7199</v>
      </c>
      <c r="F1489" s="60" t="s">
        <v>7202</v>
      </c>
      <c r="G1489" s="62"/>
      <c r="H1489" s="61">
        <v>2005</v>
      </c>
      <c r="I1489" s="60" t="s">
        <v>689</v>
      </c>
      <c r="J1489" s="62"/>
      <c r="K1489" s="60">
        <v>75</v>
      </c>
      <c r="L1489" s="62"/>
      <c r="M1489" s="60">
        <v>1</v>
      </c>
      <c r="N1489" s="60">
        <v>1</v>
      </c>
      <c r="O1489" s="63" t="s">
        <v>681</v>
      </c>
      <c r="P1489" s="63" t="s">
        <v>700</v>
      </c>
      <c r="Q1489" s="62"/>
      <c r="R1489" s="62"/>
      <c r="S1489" s="62"/>
      <c r="T1489" s="62"/>
      <c r="U1489" s="62"/>
      <c r="V1489" s="62"/>
      <c r="W1489" s="62"/>
      <c r="X1489" s="63" t="s">
        <v>2561</v>
      </c>
      <c r="Y1489" s="63" t="s">
        <v>2562</v>
      </c>
      <c r="Z1489" s="62"/>
      <c r="AA1489" s="62"/>
      <c r="AB1489" s="60"/>
    </row>
    <row r="1490" spans="1:28" ht="15" customHeight="1" x14ac:dyDescent="0.25">
      <c r="A1490" s="58">
        <v>1480</v>
      </c>
      <c r="B1490" s="66" t="s">
        <v>7203</v>
      </c>
      <c r="C1490" s="67" t="s">
        <v>7204</v>
      </c>
      <c r="D1490" s="59" t="s">
        <v>7205</v>
      </c>
      <c r="E1490" s="66" t="s">
        <v>7203</v>
      </c>
      <c r="F1490" s="60" t="s">
        <v>7206</v>
      </c>
      <c r="G1490" s="62"/>
      <c r="H1490" s="61">
        <v>1976</v>
      </c>
      <c r="I1490" s="60" t="s">
        <v>679</v>
      </c>
      <c r="J1490" s="60" t="s">
        <v>1245</v>
      </c>
      <c r="K1490" s="60">
        <v>300</v>
      </c>
      <c r="L1490" s="62"/>
      <c r="M1490" s="60">
        <v>1</v>
      </c>
      <c r="N1490" s="60">
        <v>1</v>
      </c>
      <c r="O1490" s="63" t="s">
        <v>681</v>
      </c>
      <c r="P1490" s="63" t="s">
        <v>7207</v>
      </c>
      <c r="Q1490" s="62"/>
      <c r="R1490" s="62"/>
      <c r="S1490" s="62"/>
      <c r="T1490" s="62"/>
      <c r="U1490" s="62"/>
      <c r="V1490" s="62"/>
      <c r="W1490" s="62"/>
      <c r="X1490" s="63" t="s">
        <v>7207</v>
      </c>
      <c r="Y1490" s="62"/>
      <c r="Z1490" s="62"/>
      <c r="AA1490" s="62"/>
      <c r="AB1490" s="60"/>
    </row>
    <row r="1491" spans="1:28" ht="15" customHeight="1" x14ac:dyDescent="0.25">
      <c r="A1491" s="58">
        <v>1481</v>
      </c>
      <c r="B1491" s="66" t="s">
        <v>7208</v>
      </c>
      <c r="C1491" s="67" t="s">
        <v>7209</v>
      </c>
      <c r="D1491" s="59" t="s">
        <v>7210</v>
      </c>
      <c r="E1491" s="66" t="s">
        <v>7208</v>
      </c>
      <c r="F1491" s="60" t="s">
        <v>7211</v>
      </c>
      <c r="G1491" s="62"/>
      <c r="H1491" s="61">
        <v>2014</v>
      </c>
      <c r="I1491" s="62"/>
      <c r="J1491" s="60" t="s">
        <v>684</v>
      </c>
      <c r="K1491" s="60">
        <v>50</v>
      </c>
      <c r="L1491" s="62"/>
      <c r="M1491" s="60">
        <v>1</v>
      </c>
      <c r="N1491" s="60">
        <v>1</v>
      </c>
      <c r="O1491" s="63" t="s">
        <v>681</v>
      </c>
      <c r="P1491" s="63" t="s">
        <v>5311</v>
      </c>
      <c r="Q1491" s="63" t="s">
        <v>7212</v>
      </c>
      <c r="R1491" s="62"/>
      <c r="S1491" s="62"/>
      <c r="T1491" s="62"/>
      <c r="U1491" s="62"/>
      <c r="V1491" s="62"/>
      <c r="W1491" s="62"/>
      <c r="X1491" s="62"/>
      <c r="Y1491" s="62"/>
      <c r="Z1491" s="62"/>
      <c r="AA1491" s="62"/>
      <c r="AB1491" s="63" t="s">
        <v>5313</v>
      </c>
    </row>
    <row r="1492" spans="1:28" ht="15" customHeight="1" x14ac:dyDescent="0.25">
      <c r="A1492" s="58">
        <v>1482</v>
      </c>
      <c r="B1492" s="66" t="s">
        <v>7213</v>
      </c>
      <c r="C1492" s="67" t="s">
        <v>7214</v>
      </c>
      <c r="D1492" s="59" t="s">
        <v>7215</v>
      </c>
      <c r="E1492" s="66" t="s">
        <v>7213</v>
      </c>
      <c r="F1492" s="60" t="s">
        <v>7216</v>
      </c>
      <c r="G1492" s="62"/>
      <c r="H1492" s="61">
        <v>2014</v>
      </c>
      <c r="I1492" s="62"/>
      <c r="J1492" s="60" t="s">
        <v>684</v>
      </c>
      <c r="K1492" s="60">
        <v>50</v>
      </c>
      <c r="L1492" s="62"/>
      <c r="M1492" s="60">
        <v>1</v>
      </c>
      <c r="N1492" s="60">
        <v>1</v>
      </c>
      <c r="O1492" s="63" t="s">
        <v>681</v>
      </c>
      <c r="P1492" s="63" t="s">
        <v>5311</v>
      </c>
      <c r="Q1492" s="63" t="s">
        <v>7212</v>
      </c>
      <c r="R1492" s="62"/>
      <c r="S1492" s="62"/>
      <c r="T1492" s="62"/>
      <c r="U1492" s="62"/>
      <c r="V1492" s="62"/>
      <c r="W1492" s="62"/>
      <c r="X1492" s="62"/>
      <c r="Y1492" s="62"/>
      <c r="Z1492" s="62"/>
      <c r="AA1492" s="62"/>
      <c r="AB1492" s="63" t="s">
        <v>5313</v>
      </c>
    </row>
    <row r="1493" spans="1:28" ht="15" customHeight="1" x14ac:dyDescent="0.25">
      <c r="A1493" s="58">
        <v>1483</v>
      </c>
      <c r="B1493" s="66" t="s">
        <v>7217</v>
      </c>
      <c r="C1493" s="67" t="s">
        <v>7218</v>
      </c>
      <c r="D1493" s="59" t="s">
        <v>7219</v>
      </c>
      <c r="E1493" s="66" t="s">
        <v>7217</v>
      </c>
      <c r="F1493" s="60" t="s">
        <v>7220</v>
      </c>
      <c r="G1493" s="62"/>
      <c r="H1493" s="61">
        <v>2008</v>
      </c>
      <c r="I1493" s="60" t="s">
        <v>1303</v>
      </c>
      <c r="J1493" s="60" t="s">
        <v>688</v>
      </c>
      <c r="K1493" s="60">
        <v>75</v>
      </c>
      <c r="L1493" s="62"/>
      <c r="M1493" s="60">
        <v>1</v>
      </c>
      <c r="N1493" s="60">
        <v>1</v>
      </c>
      <c r="O1493" s="63" t="s">
        <v>681</v>
      </c>
      <c r="P1493" s="63" t="s">
        <v>1308</v>
      </c>
      <c r="Q1493" s="62"/>
      <c r="R1493" s="62"/>
      <c r="S1493" s="62"/>
      <c r="T1493" s="62"/>
      <c r="U1493" s="62"/>
      <c r="V1493" s="62"/>
      <c r="W1493" s="62"/>
      <c r="X1493" s="63" t="s">
        <v>1308</v>
      </c>
      <c r="Y1493" s="62"/>
      <c r="Z1493" s="62"/>
      <c r="AA1493" s="62"/>
      <c r="AB1493" s="60"/>
    </row>
    <row r="1494" spans="1:28" ht="15" customHeight="1" x14ac:dyDescent="0.25">
      <c r="A1494" s="58">
        <v>1484</v>
      </c>
      <c r="B1494" s="66" t="s">
        <v>7221</v>
      </c>
      <c r="C1494" s="67" t="s">
        <v>7222</v>
      </c>
      <c r="D1494" s="59" t="s">
        <v>7223</v>
      </c>
      <c r="E1494" s="66" t="s">
        <v>7221</v>
      </c>
      <c r="F1494" s="60" t="s">
        <v>7224</v>
      </c>
      <c r="G1494" s="62"/>
      <c r="H1494" s="61">
        <v>2017</v>
      </c>
      <c r="I1494" s="60" t="s">
        <v>1565</v>
      </c>
      <c r="J1494" s="60" t="s">
        <v>680</v>
      </c>
      <c r="K1494" s="60">
        <v>50</v>
      </c>
      <c r="L1494" s="62"/>
      <c r="M1494" s="60">
        <v>1</v>
      </c>
      <c r="N1494" s="60">
        <v>1</v>
      </c>
      <c r="O1494" s="63" t="s">
        <v>681</v>
      </c>
      <c r="P1494" s="63" t="s">
        <v>3482</v>
      </c>
      <c r="Q1494" s="63" t="s">
        <v>3483</v>
      </c>
      <c r="R1494" s="62"/>
      <c r="S1494" s="62"/>
      <c r="T1494" s="62"/>
      <c r="U1494" s="62"/>
      <c r="V1494" s="62"/>
      <c r="W1494" s="62"/>
      <c r="X1494" s="63" t="s">
        <v>3482</v>
      </c>
      <c r="Y1494" s="62"/>
      <c r="Z1494" s="62"/>
      <c r="AA1494" s="62"/>
      <c r="AB1494" s="60"/>
    </row>
    <row r="1495" spans="1:28" ht="15" customHeight="1" x14ac:dyDescent="0.25">
      <c r="A1495" s="58">
        <v>1485</v>
      </c>
      <c r="B1495" s="66" t="s">
        <v>7225</v>
      </c>
      <c r="C1495" s="67" t="s">
        <v>7226</v>
      </c>
      <c r="D1495" s="59" t="s">
        <v>7227</v>
      </c>
      <c r="E1495" s="66" t="s">
        <v>7225</v>
      </c>
      <c r="F1495" s="60" t="s">
        <v>7228</v>
      </c>
      <c r="G1495" s="62"/>
      <c r="H1495" s="61">
        <v>2017</v>
      </c>
      <c r="I1495" s="60" t="s">
        <v>1565</v>
      </c>
      <c r="J1495" s="60" t="s">
        <v>680</v>
      </c>
      <c r="K1495" s="60">
        <v>50</v>
      </c>
      <c r="L1495" s="62"/>
      <c r="M1495" s="60">
        <v>1</v>
      </c>
      <c r="N1495" s="60">
        <v>1</v>
      </c>
      <c r="O1495" s="63" t="s">
        <v>681</v>
      </c>
      <c r="P1495" s="63" t="s">
        <v>3482</v>
      </c>
      <c r="Q1495" s="63" t="s">
        <v>3483</v>
      </c>
      <c r="R1495" s="62"/>
      <c r="S1495" s="62"/>
      <c r="T1495" s="62"/>
      <c r="U1495" s="62"/>
      <c r="V1495" s="62"/>
      <c r="W1495" s="62"/>
      <c r="X1495" s="63" t="s">
        <v>3482</v>
      </c>
      <c r="Y1495" s="62"/>
      <c r="Z1495" s="62"/>
      <c r="AA1495" s="62"/>
      <c r="AB1495" s="60"/>
    </row>
    <row r="1496" spans="1:28" ht="15" customHeight="1" x14ac:dyDescent="0.25">
      <c r="A1496" s="58">
        <v>1486</v>
      </c>
      <c r="B1496" s="66" t="s">
        <v>7229</v>
      </c>
      <c r="C1496" s="67" t="s">
        <v>7230</v>
      </c>
      <c r="D1496" s="59" t="s">
        <v>7231</v>
      </c>
      <c r="E1496" s="66" t="s">
        <v>7229</v>
      </c>
      <c r="F1496" s="60" t="s">
        <v>7232</v>
      </c>
      <c r="G1496" s="62"/>
      <c r="H1496" s="61">
        <v>2011</v>
      </c>
      <c r="I1496" s="60" t="s">
        <v>689</v>
      </c>
      <c r="J1496" s="60" t="s">
        <v>680</v>
      </c>
      <c r="K1496" s="60">
        <v>100</v>
      </c>
      <c r="L1496" s="62"/>
      <c r="M1496" s="60">
        <v>1</v>
      </c>
      <c r="N1496" s="60">
        <v>1</v>
      </c>
      <c r="O1496" s="63" t="s">
        <v>681</v>
      </c>
      <c r="P1496" s="63" t="s">
        <v>7233</v>
      </c>
      <c r="Q1496" s="62"/>
      <c r="R1496" s="62"/>
      <c r="S1496" s="62"/>
      <c r="T1496" s="62"/>
      <c r="U1496" s="62"/>
      <c r="V1496" s="62"/>
      <c r="W1496" s="62"/>
      <c r="X1496" s="63" t="s">
        <v>7233</v>
      </c>
      <c r="Y1496" s="62"/>
      <c r="Z1496" s="62"/>
      <c r="AA1496" s="62"/>
      <c r="AB1496" s="60"/>
    </row>
    <row r="1497" spans="1:28" ht="15" customHeight="1" x14ac:dyDescent="0.25">
      <c r="A1497" s="58">
        <v>1487</v>
      </c>
      <c r="B1497" s="66" t="s">
        <v>7234</v>
      </c>
      <c r="C1497" s="67" t="s">
        <v>7235</v>
      </c>
      <c r="D1497" s="59" t="s">
        <v>7236</v>
      </c>
      <c r="E1497" s="66" t="s">
        <v>7234</v>
      </c>
      <c r="F1497" s="60" t="s">
        <v>7237</v>
      </c>
      <c r="G1497" s="62"/>
      <c r="H1497" s="61">
        <v>2010</v>
      </c>
      <c r="I1497" s="60" t="s">
        <v>1445</v>
      </c>
      <c r="J1497" s="60" t="s">
        <v>684</v>
      </c>
      <c r="K1497" s="60">
        <v>560</v>
      </c>
      <c r="L1497" s="62"/>
      <c r="M1497" s="60">
        <v>1</v>
      </c>
      <c r="N1497" s="60">
        <v>1</v>
      </c>
      <c r="O1497" s="63" t="s">
        <v>681</v>
      </c>
      <c r="P1497" s="63" t="s">
        <v>7238</v>
      </c>
      <c r="Q1497" s="62"/>
      <c r="R1497" s="62"/>
      <c r="S1497" s="62"/>
      <c r="T1497" s="62"/>
      <c r="U1497" s="62"/>
      <c r="V1497" s="62"/>
      <c r="W1497" s="62"/>
      <c r="X1497" s="62"/>
      <c r="Y1497" s="62"/>
      <c r="Z1497" s="62"/>
      <c r="AA1497" s="62"/>
      <c r="AB1497" s="63" t="s">
        <v>7239</v>
      </c>
    </row>
    <row r="1498" spans="1:28" ht="15" customHeight="1" x14ac:dyDescent="0.25">
      <c r="A1498" s="58">
        <v>1488</v>
      </c>
      <c r="B1498" s="66" t="s">
        <v>7240</v>
      </c>
      <c r="C1498" s="67" t="s">
        <v>7241</v>
      </c>
      <c r="D1498" s="59" t="s">
        <v>7242</v>
      </c>
      <c r="E1498" s="66" t="s">
        <v>7240</v>
      </c>
      <c r="F1498" s="60" t="s">
        <v>7243</v>
      </c>
      <c r="G1498" s="62"/>
      <c r="H1498" s="61">
        <v>1994</v>
      </c>
      <c r="I1498" s="62"/>
      <c r="J1498" s="60" t="s">
        <v>683</v>
      </c>
      <c r="K1498" s="60">
        <v>75</v>
      </c>
      <c r="L1498" s="62"/>
      <c r="M1498" s="60">
        <v>1</v>
      </c>
      <c r="N1498" s="60">
        <v>1</v>
      </c>
      <c r="O1498" s="63" t="s">
        <v>681</v>
      </c>
      <c r="P1498" s="63" t="s">
        <v>3412</v>
      </c>
      <c r="Q1498" s="62"/>
      <c r="R1498" s="62"/>
      <c r="S1498" s="62"/>
      <c r="T1498" s="62"/>
      <c r="U1498" s="62"/>
      <c r="V1498" s="62"/>
      <c r="W1498" s="62"/>
      <c r="X1498" s="63" t="s">
        <v>3412</v>
      </c>
      <c r="Y1498" s="62"/>
      <c r="Z1498" s="62"/>
      <c r="AA1498" s="62"/>
      <c r="AB1498" s="60"/>
    </row>
    <row r="1499" spans="1:28" ht="15" customHeight="1" x14ac:dyDescent="0.25">
      <c r="A1499" s="58">
        <v>1489</v>
      </c>
      <c r="B1499" s="66" t="s">
        <v>7244</v>
      </c>
      <c r="C1499" s="67" t="s">
        <v>7245</v>
      </c>
      <c r="D1499" s="59" t="s">
        <v>7246</v>
      </c>
      <c r="E1499" s="66" t="s">
        <v>7244</v>
      </c>
      <c r="F1499" s="60" t="s">
        <v>7247</v>
      </c>
      <c r="G1499" s="62"/>
      <c r="H1499" s="61">
        <v>1990</v>
      </c>
      <c r="I1499" s="60" t="s">
        <v>689</v>
      </c>
      <c r="J1499" s="60" t="s">
        <v>1260</v>
      </c>
      <c r="K1499" s="60">
        <v>400</v>
      </c>
      <c r="L1499" s="62"/>
      <c r="M1499" s="60">
        <v>1</v>
      </c>
      <c r="N1499" s="60">
        <v>1</v>
      </c>
      <c r="O1499" s="63" t="s">
        <v>681</v>
      </c>
      <c r="P1499" s="63" t="s">
        <v>1038</v>
      </c>
      <c r="Q1499" s="62"/>
      <c r="R1499" s="62"/>
      <c r="S1499" s="62"/>
      <c r="T1499" s="62"/>
      <c r="U1499" s="62"/>
      <c r="V1499" s="62"/>
      <c r="W1499" s="62"/>
      <c r="X1499" s="63" t="s">
        <v>7248</v>
      </c>
      <c r="Y1499" s="63" t="s">
        <v>7249</v>
      </c>
      <c r="Z1499" s="62"/>
      <c r="AA1499" s="62"/>
      <c r="AB1499" s="60"/>
    </row>
    <row r="1500" spans="1:28" ht="15" customHeight="1" x14ac:dyDescent="0.25">
      <c r="A1500" s="58">
        <v>1490</v>
      </c>
      <c r="B1500" s="66" t="s">
        <v>7250</v>
      </c>
      <c r="C1500" s="67" t="s">
        <v>7251</v>
      </c>
      <c r="D1500" s="59" t="s">
        <v>7252</v>
      </c>
      <c r="E1500" s="66" t="s">
        <v>7250</v>
      </c>
      <c r="F1500" s="60" t="s">
        <v>7253</v>
      </c>
      <c r="G1500" s="62"/>
      <c r="H1500" s="61">
        <v>2008</v>
      </c>
      <c r="I1500" s="62"/>
      <c r="J1500" s="60" t="s">
        <v>1102</v>
      </c>
      <c r="K1500" s="60">
        <v>160</v>
      </c>
      <c r="L1500" s="62"/>
      <c r="M1500" s="60">
        <v>1</v>
      </c>
      <c r="N1500" s="60">
        <v>1</v>
      </c>
      <c r="O1500" s="63" t="s">
        <v>681</v>
      </c>
      <c r="P1500" s="63" t="s">
        <v>1228</v>
      </c>
      <c r="Q1500" s="63" t="s">
        <v>7254</v>
      </c>
      <c r="R1500" s="62"/>
      <c r="S1500" s="62"/>
      <c r="T1500" s="62"/>
      <c r="U1500" s="62"/>
      <c r="V1500" s="62"/>
      <c r="W1500" s="62"/>
      <c r="X1500" s="63" t="s">
        <v>1228</v>
      </c>
      <c r="Y1500" s="62"/>
      <c r="Z1500" s="62"/>
      <c r="AA1500" s="62"/>
      <c r="AB1500" s="60"/>
    </row>
    <row r="1501" spans="1:28" ht="15" customHeight="1" x14ac:dyDescent="0.25">
      <c r="A1501" s="58">
        <v>1491</v>
      </c>
      <c r="B1501" s="66" t="s">
        <v>7255</v>
      </c>
      <c r="C1501" s="67" t="s">
        <v>7256</v>
      </c>
      <c r="D1501" s="59" t="s">
        <v>7257</v>
      </c>
      <c r="E1501" s="66" t="s">
        <v>7255</v>
      </c>
      <c r="F1501" s="60" t="s">
        <v>7258</v>
      </c>
      <c r="G1501" s="62"/>
      <c r="H1501" s="61">
        <v>2006</v>
      </c>
      <c r="I1501" s="60" t="s">
        <v>689</v>
      </c>
      <c r="J1501" s="60" t="s">
        <v>1102</v>
      </c>
      <c r="K1501" s="60">
        <v>100</v>
      </c>
      <c r="L1501" s="62"/>
      <c r="M1501" s="60">
        <v>1</v>
      </c>
      <c r="N1501" s="60">
        <v>1</v>
      </c>
      <c r="O1501" s="63" t="s">
        <v>681</v>
      </c>
      <c r="P1501" s="63" t="s">
        <v>912</v>
      </c>
      <c r="Q1501" s="62"/>
      <c r="R1501" s="62"/>
      <c r="S1501" s="62"/>
      <c r="T1501" s="62"/>
      <c r="U1501" s="62"/>
      <c r="V1501" s="62"/>
      <c r="W1501" s="62"/>
      <c r="X1501" s="63" t="s">
        <v>912</v>
      </c>
      <c r="Y1501" s="62"/>
      <c r="Z1501" s="62"/>
      <c r="AA1501" s="62"/>
      <c r="AB1501" s="60"/>
    </row>
    <row r="1502" spans="1:28" ht="15" customHeight="1" x14ac:dyDescent="0.25">
      <c r="A1502" s="58">
        <v>1492</v>
      </c>
      <c r="B1502" s="66" t="s">
        <v>7259</v>
      </c>
      <c r="C1502" s="67" t="s">
        <v>7260</v>
      </c>
      <c r="D1502" s="59" t="s">
        <v>7261</v>
      </c>
      <c r="E1502" s="66" t="s">
        <v>7259</v>
      </c>
      <c r="F1502" s="60" t="s">
        <v>7262</v>
      </c>
      <c r="G1502" s="62"/>
      <c r="H1502" s="61">
        <v>2006</v>
      </c>
      <c r="I1502" s="60" t="s">
        <v>689</v>
      </c>
      <c r="J1502" s="60" t="s">
        <v>1102</v>
      </c>
      <c r="K1502" s="60">
        <v>100</v>
      </c>
      <c r="L1502" s="62"/>
      <c r="M1502" s="60">
        <v>1</v>
      </c>
      <c r="N1502" s="60">
        <v>1</v>
      </c>
      <c r="O1502" s="63" t="s">
        <v>681</v>
      </c>
      <c r="P1502" s="63" t="s">
        <v>912</v>
      </c>
      <c r="Q1502" s="62"/>
      <c r="R1502" s="62"/>
      <c r="S1502" s="62"/>
      <c r="T1502" s="62"/>
      <c r="U1502" s="62"/>
      <c r="V1502" s="62"/>
      <c r="W1502" s="62"/>
      <c r="X1502" s="63" t="s">
        <v>912</v>
      </c>
      <c r="Y1502" s="62"/>
      <c r="Z1502" s="62"/>
      <c r="AA1502" s="62"/>
      <c r="AB1502" s="60"/>
    </row>
    <row r="1503" spans="1:28" ht="15" customHeight="1" x14ac:dyDescent="0.25">
      <c r="A1503" s="58">
        <v>1493</v>
      </c>
      <c r="B1503" s="66" t="s">
        <v>7263</v>
      </c>
      <c r="C1503" s="67" t="s">
        <v>7264</v>
      </c>
      <c r="D1503" s="59" t="s">
        <v>7265</v>
      </c>
      <c r="E1503" s="66" t="s">
        <v>7263</v>
      </c>
      <c r="F1503" s="60" t="s">
        <v>7266</v>
      </c>
      <c r="G1503" s="62"/>
      <c r="H1503" s="61">
        <v>2016</v>
      </c>
      <c r="I1503" s="62"/>
      <c r="J1503" s="60" t="s">
        <v>684</v>
      </c>
      <c r="K1503" s="60">
        <v>100</v>
      </c>
      <c r="L1503" s="62"/>
      <c r="M1503" s="60">
        <v>1</v>
      </c>
      <c r="N1503" s="60">
        <v>1</v>
      </c>
      <c r="O1503" s="63" t="s">
        <v>681</v>
      </c>
      <c r="P1503" s="63" t="s">
        <v>6099</v>
      </c>
      <c r="Q1503" s="63" t="s">
        <v>7267</v>
      </c>
      <c r="R1503" s="62"/>
      <c r="S1503" s="62"/>
      <c r="T1503" s="62"/>
      <c r="U1503" s="62"/>
      <c r="V1503" s="62"/>
      <c r="W1503" s="62"/>
      <c r="X1503" s="62"/>
      <c r="Y1503" s="62"/>
      <c r="Z1503" s="62"/>
      <c r="AA1503" s="62"/>
      <c r="AB1503" s="63" t="s">
        <v>6101</v>
      </c>
    </row>
    <row r="1504" spans="1:28" ht="15" customHeight="1" x14ac:dyDescent="0.25">
      <c r="A1504" s="58">
        <v>1494</v>
      </c>
      <c r="B1504" s="66" t="s">
        <v>7268</v>
      </c>
      <c r="C1504" s="67" t="s">
        <v>7269</v>
      </c>
      <c r="D1504" s="59" t="s">
        <v>7270</v>
      </c>
      <c r="E1504" s="66" t="s">
        <v>7268</v>
      </c>
      <c r="F1504" s="60" t="s">
        <v>7271</v>
      </c>
      <c r="G1504" s="62"/>
      <c r="H1504" s="61">
        <v>1976</v>
      </c>
      <c r="I1504" s="60" t="s">
        <v>679</v>
      </c>
      <c r="J1504" s="60" t="s">
        <v>1245</v>
      </c>
      <c r="K1504" s="60">
        <v>1000</v>
      </c>
      <c r="L1504" s="62"/>
      <c r="M1504" s="60">
        <v>1</v>
      </c>
      <c r="N1504" s="60">
        <v>1</v>
      </c>
      <c r="O1504" s="63" t="s">
        <v>681</v>
      </c>
      <c r="P1504" s="63" t="s">
        <v>1347</v>
      </c>
      <c r="Q1504" s="62"/>
      <c r="R1504" s="62"/>
      <c r="S1504" s="62"/>
      <c r="T1504" s="62"/>
      <c r="U1504" s="62"/>
      <c r="V1504" s="62"/>
      <c r="W1504" s="62"/>
      <c r="X1504" s="63" t="s">
        <v>1347</v>
      </c>
      <c r="Y1504" s="62"/>
      <c r="Z1504" s="62"/>
      <c r="AA1504" s="62"/>
      <c r="AB1504" s="60"/>
    </row>
    <row r="1505" spans="1:28" ht="15" customHeight="1" x14ac:dyDescent="0.25">
      <c r="A1505" s="58">
        <v>1495</v>
      </c>
      <c r="B1505" s="66" t="s">
        <v>7272</v>
      </c>
      <c r="C1505" s="67" t="s">
        <v>7273</v>
      </c>
      <c r="D1505" s="59" t="s">
        <v>7274</v>
      </c>
      <c r="E1505" s="66" t="s">
        <v>7272</v>
      </c>
      <c r="F1505" s="60" t="s">
        <v>7275</v>
      </c>
      <c r="G1505" s="62"/>
      <c r="H1505" s="61">
        <v>1997</v>
      </c>
      <c r="I1505" s="60" t="s">
        <v>689</v>
      </c>
      <c r="J1505" s="60" t="s">
        <v>684</v>
      </c>
      <c r="K1505" s="60">
        <v>250</v>
      </c>
      <c r="L1505" s="62"/>
      <c r="M1505" s="60">
        <v>1</v>
      </c>
      <c r="N1505" s="60">
        <v>1</v>
      </c>
      <c r="O1505" s="63" t="s">
        <v>681</v>
      </c>
      <c r="P1505" s="63" t="s">
        <v>980</v>
      </c>
      <c r="Q1505" s="62"/>
      <c r="R1505" s="62"/>
      <c r="S1505" s="62"/>
      <c r="T1505" s="62"/>
      <c r="U1505" s="62"/>
      <c r="V1505" s="62"/>
      <c r="W1505" s="62"/>
      <c r="X1505" s="63" t="s">
        <v>980</v>
      </c>
      <c r="Y1505" s="62"/>
      <c r="Z1505" s="62"/>
      <c r="AA1505" s="62"/>
      <c r="AB1505" s="60"/>
    </row>
    <row r="1506" spans="1:28" ht="15" customHeight="1" x14ac:dyDescent="0.25">
      <c r="A1506" s="58">
        <v>1496</v>
      </c>
      <c r="B1506" s="66" t="s">
        <v>7276</v>
      </c>
      <c r="C1506" s="67" t="s">
        <v>7277</v>
      </c>
      <c r="D1506" s="59" t="s">
        <v>7278</v>
      </c>
      <c r="E1506" s="66" t="s">
        <v>7276</v>
      </c>
      <c r="F1506" s="60" t="s">
        <v>7279</v>
      </c>
      <c r="G1506" s="62"/>
      <c r="H1506" s="61">
        <v>2003</v>
      </c>
      <c r="I1506" s="62"/>
      <c r="J1506" s="60" t="s">
        <v>1102</v>
      </c>
      <c r="K1506" s="60">
        <v>250</v>
      </c>
      <c r="L1506" s="62"/>
      <c r="M1506" s="60">
        <v>1</v>
      </c>
      <c r="N1506" s="60">
        <v>1</v>
      </c>
      <c r="O1506" s="63" t="s">
        <v>681</v>
      </c>
      <c r="P1506" s="63" t="s">
        <v>980</v>
      </c>
      <c r="Q1506" s="62"/>
      <c r="R1506" s="62"/>
      <c r="S1506" s="62"/>
      <c r="T1506" s="62"/>
      <c r="U1506" s="62"/>
      <c r="V1506" s="62"/>
      <c r="W1506" s="62"/>
      <c r="X1506" s="63" t="s">
        <v>5947</v>
      </c>
      <c r="Y1506" s="63" t="s">
        <v>5948</v>
      </c>
      <c r="Z1506" s="62"/>
      <c r="AA1506" s="62"/>
      <c r="AB1506" s="60"/>
    </row>
    <row r="1507" spans="1:28" ht="15" customHeight="1" x14ac:dyDescent="0.25">
      <c r="A1507" s="58">
        <v>1497</v>
      </c>
      <c r="B1507" s="66" t="s">
        <v>7280</v>
      </c>
      <c r="C1507" s="67" t="s">
        <v>7281</v>
      </c>
      <c r="D1507" s="59" t="s">
        <v>7282</v>
      </c>
      <c r="E1507" s="66" t="s">
        <v>7280</v>
      </c>
      <c r="F1507" s="60" t="s">
        <v>7283</v>
      </c>
      <c r="G1507" s="62"/>
      <c r="H1507" s="61">
        <v>2005</v>
      </c>
      <c r="I1507" s="60" t="s">
        <v>1303</v>
      </c>
      <c r="J1507" s="60" t="s">
        <v>1102</v>
      </c>
      <c r="K1507" s="60">
        <v>400</v>
      </c>
      <c r="L1507" s="62"/>
      <c r="M1507" s="60">
        <v>1</v>
      </c>
      <c r="N1507" s="60">
        <v>1</v>
      </c>
      <c r="O1507" s="63" t="s">
        <v>681</v>
      </c>
      <c r="P1507" s="63" t="s">
        <v>1038</v>
      </c>
      <c r="Q1507" s="62"/>
      <c r="R1507" s="62"/>
      <c r="S1507" s="62"/>
      <c r="T1507" s="62"/>
      <c r="U1507" s="62"/>
      <c r="V1507" s="62"/>
      <c r="W1507" s="62"/>
      <c r="X1507" s="63" t="s">
        <v>1733</v>
      </c>
      <c r="Y1507" s="62"/>
      <c r="Z1507" s="62"/>
      <c r="AA1507" s="62"/>
      <c r="AB1507" s="63" t="s">
        <v>1734</v>
      </c>
    </row>
    <row r="1508" spans="1:28" ht="15" customHeight="1" x14ac:dyDescent="0.25">
      <c r="A1508" s="58">
        <v>1498</v>
      </c>
      <c r="B1508" s="66" t="s">
        <v>7284</v>
      </c>
      <c r="C1508" s="67" t="s">
        <v>7285</v>
      </c>
      <c r="D1508" s="59" t="s">
        <v>7286</v>
      </c>
      <c r="E1508" s="66" t="s">
        <v>7284</v>
      </c>
      <c r="F1508" s="60" t="s">
        <v>7287</v>
      </c>
      <c r="G1508" s="62"/>
      <c r="H1508" s="61">
        <v>2014</v>
      </c>
      <c r="I1508" s="60" t="s">
        <v>689</v>
      </c>
      <c r="J1508" s="60" t="s">
        <v>2302</v>
      </c>
      <c r="K1508" s="60">
        <v>160</v>
      </c>
      <c r="L1508" s="62"/>
      <c r="M1508" s="60">
        <v>1</v>
      </c>
      <c r="N1508" s="60">
        <v>1</v>
      </c>
      <c r="O1508" s="63" t="s">
        <v>681</v>
      </c>
      <c r="P1508" s="63" t="s">
        <v>7288</v>
      </c>
      <c r="Q1508" s="63" t="s">
        <v>7289</v>
      </c>
      <c r="R1508" s="62"/>
      <c r="S1508" s="62"/>
      <c r="T1508" s="62"/>
      <c r="U1508" s="62"/>
      <c r="V1508" s="62"/>
      <c r="W1508" s="62"/>
      <c r="X1508" s="63" t="s">
        <v>7288</v>
      </c>
      <c r="Y1508" s="62"/>
      <c r="Z1508" s="62"/>
      <c r="AA1508" s="62"/>
      <c r="AB1508" s="60"/>
    </row>
    <row r="1509" spans="1:28" ht="15" customHeight="1" x14ac:dyDescent="0.25">
      <c r="A1509" s="58">
        <v>1499</v>
      </c>
      <c r="B1509" s="66" t="s">
        <v>7290</v>
      </c>
      <c r="C1509" s="67" t="s">
        <v>7291</v>
      </c>
      <c r="D1509" s="59" t="s">
        <v>7292</v>
      </c>
      <c r="E1509" s="66" t="s">
        <v>7290</v>
      </c>
      <c r="F1509" s="60" t="s">
        <v>7293</v>
      </c>
      <c r="G1509" s="62"/>
      <c r="H1509" s="61">
        <v>2018</v>
      </c>
      <c r="I1509" s="62"/>
      <c r="J1509" s="60" t="s">
        <v>680</v>
      </c>
      <c r="K1509" s="60" t="s">
        <v>5635</v>
      </c>
      <c r="L1509" s="62"/>
      <c r="M1509" s="60">
        <v>1</v>
      </c>
      <c r="N1509" s="60">
        <v>1</v>
      </c>
      <c r="O1509" s="63" t="s">
        <v>681</v>
      </c>
      <c r="P1509" s="63" t="s">
        <v>7294</v>
      </c>
      <c r="Q1509" s="63" t="s">
        <v>7295</v>
      </c>
      <c r="R1509" s="62"/>
      <c r="S1509" s="62"/>
      <c r="T1509" s="62"/>
      <c r="U1509" s="62"/>
      <c r="V1509" s="62"/>
      <c r="W1509" s="62"/>
      <c r="X1509" s="62"/>
      <c r="Y1509" s="62"/>
      <c r="Z1509" s="62"/>
      <c r="AA1509" s="62"/>
      <c r="AB1509" s="63" t="s">
        <v>7296</v>
      </c>
    </row>
    <row r="1510" spans="1:28" ht="15" customHeight="1" x14ac:dyDescent="0.25">
      <c r="A1510" s="58">
        <v>1500</v>
      </c>
      <c r="B1510" s="66" t="s">
        <v>7297</v>
      </c>
      <c r="C1510" s="67" t="s">
        <v>7298</v>
      </c>
      <c r="D1510" s="59" t="s">
        <v>7299</v>
      </c>
      <c r="E1510" s="66" t="s">
        <v>7297</v>
      </c>
      <c r="F1510" s="60" t="s">
        <v>7300</v>
      </c>
      <c r="G1510" s="62"/>
      <c r="H1510" s="61">
        <v>2004</v>
      </c>
      <c r="I1510" s="60" t="s">
        <v>689</v>
      </c>
      <c r="J1510" s="60" t="s">
        <v>1283</v>
      </c>
      <c r="K1510" s="60">
        <v>2000</v>
      </c>
      <c r="L1510" s="62"/>
      <c r="M1510" s="60">
        <v>1</v>
      </c>
      <c r="N1510" s="60">
        <v>1</v>
      </c>
      <c r="O1510" s="63" t="s">
        <v>681</v>
      </c>
      <c r="P1510" s="63" t="s">
        <v>3938</v>
      </c>
      <c r="Q1510" s="62"/>
      <c r="R1510" s="62"/>
      <c r="S1510" s="62"/>
      <c r="T1510" s="62"/>
      <c r="U1510" s="62"/>
      <c r="V1510" s="62"/>
      <c r="W1510" s="62"/>
      <c r="X1510" s="63" t="s">
        <v>3939</v>
      </c>
      <c r="Y1510" s="63" t="s">
        <v>3940</v>
      </c>
      <c r="Z1510" s="62"/>
      <c r="AA1510" s="62"/>
      <c r="AB1510" s="60"/>
    </row>
    <row r="1511" spans="1:28" ht="15" customHeight="1" x14ac:dyDescent="0.25">
      <c r="A1511" s="58">
        <v>1501</v>
      </c>
      <c r="B1511" s="66" t="s">
        <v>7301</v>
      </c>
      <c r="C1511" s="67" t="s">
        <v>7302</v>
      </c>
      <c r="D1511" s="59" t="s">
        <v>7303</v>
      </c>
      <c r="E1511" s="66" t="s">
        <v>7301</v>
      </c>
      <c r="F1511" s="60" t="s">
        <v>7304</v>
      </c>
      <c r="G1511" s="62"/>
      <c r="H1511" s="61">
        <v>2016</v>
      </c>
      <c r="I1511" s="60" t="s">
        <v>689</v>
      </c>
      <c r="J1511" s="60" t="s">
        <v>680</v>
      </c>
      <c r="K1511" s="60">
        <v>75</v>
      </c>
      <c r="L1511" s="62"/>
      <c r="M1511" s="60">
        <v>1</v>
      </c>
      <c r="N1511" s="60">
        <v>1</v>
      </c>
      <c r="O1511" s="63" t="s">
        <v>681</v>
      </c>
      <c r="P1511" s="63" t="s">
        <v>5322</v>
      </c>
      <c r="Q1511" s="63" t="s">
        <v>7305</v>
      </c>
      <c r="R1511" s="62"/>
      <c r="S1511" s="62"/>
      <c r="T1511" s="62"/>
      <c r="U1511" s="62"/>
      <c r="V1511" s="62"/>
      <c r="W1511" s="62"/>
      <c r="X1511" s="63" t="s">
        <v>5322</v>
      </c>
      <c r="Y1511" s="62"/>
      <c r="Z1511" s="62"/>
      <c r="AA1511" s="62"/>
      <c r="AB1511" s="60"/>
    </row>
    <row r="1512" spans="1:28" ht="15" customHeight="1" x14ac:dyDescent="0.25">
      <c r="A1512" s="58">
        <v>1502</v>
      </c>
      <c r="B1512" s="66" t="s">
        <v>7306</v>
      </c>
      <c r="C1512" s="67" t="s">
        <v>7307</v>
      </c>
      <c r="D1512" s="59" t="s">
        <v>7308</v>
      </c>
      <c r="E1512" s="66" t="s">
        <v>7306</v>
      </c>
      <c r="F1512" s="60" t="s">
        <v>7309</v>
      </c>
      <c r="G1512" s="62"/>
      <c r="H1512" s="61">
        <v>1997</v>
      </c>
      <c r="I1512" s="60" t="s">
        <v>689</v>
      </c>
      <c r="J1512" s="60" t="s">
        <v>687</v>
      </c>
      <c r="K1512" s="60">
        <v>50</v>
      </c>
      <c r="L1512" s="62"/>
      <c r="M1512" s="60">
        <v>1</v>
      </c>
      <c r="N1512" s="60">
        <v>1</v>
      </c>
      <c r="O1512" s="63" t="s">
        <v>681</v>
      </c>
      <c r="P1512" s="63" t="s">
        <v>864</v>
      </c>
      <c r="Q1512" s="62"/>
      <c r="R1512" s="62"/>
      <c r="S1512" s="62"/>
      <c r="T1512" s="62"/>
      <c r="U1512" s="62"/>
      <c r="V1512" s="62"/>
      <c r="W1512" s="62"/>
      <c r="X1512" s="63" t="s">
        <v>864</v>
      </c>
      <c r="Y1512" s="62"/>
      <c r="Z1512" s="62"/>
      <c r="AA1512" s="62"/>
      <c r="AB1512" s="60"/>
    </row>
    <row r="1513" spans="1:28" ht="15" customHeight="1" x14ac:dyDescent="0.25">
      <c r="A1513" s="58">
        <v>1503</v>
      </c>
      <c r="B1513" s="66" t="s">
        <v>7310</v>
      </c>
      <c r="C1513" s="67" t="s">
        <v>7311</v>
      </c>
      <c r="D1513" s="59" t="s">
        <v>7312</v>
      </c>
      <c r="E1513" s="66" t="s">
        <v>7310</v>
      </c>
      <c r="F1513" s="60" t="s">
        <v>7313</v>
      </c>
      <c r="G1513" s="62"/>
      <c r="H1513" s="61">
        <v>2006</v>
      </c>
      <c r="I1513" s="60" t="s">
        <v>689</v>
      </c>
      <c r="J1513" s="60" t="s">
        <v>687</v>
      </c>
      <c r="K1513" s="60">
        <v>400</v>
      </c>
      <c r="L1513" s="62"/>
      <c r="M1513" s="60">
        <v>1</v>
      </c>
      <c r="N1513" s="60">
        <v>1</v>
      </c>
      <c r="O1513" s="63" t="s">
        <v>681</v>
      </c>
      <c r="P1513" s="63" t="s">
        <v>970</v>
      </c>
      <c r="Q1513" s="62"/>
      <c r="R1513" s="62"/>
      <c r="S1513" s="62"/>
      <c r="T1513" s="62"/>
      <c r="U1513" s="62"/>
      <c r="V1513" s="62"/>
      <c r="W1513" s="62"/>
      <c r="X1513" s="63" t="s">
        <v>6563</v>
      </c>
      <c r="Y1513" s="62"/>
      <c r="Z1513" s="62"/>
      <c r="AA1513" s="62"/>
      <c r="AB1513" s="63" t="s">
        <v>6564</v>
      </c>
    </row>
    <row r="1514" spans="1:28" ht="15" customHeight="1" x14ac:dyDescent="0.25">
      <c r="A1514" s="58">
        <v>1504</v>
      </c>
      <c r="B1514" s="66" t="s">
        <v>7314</v>
      </c>
      <c r="C1514" s="67" t="s">
        <v>7315</v>
      </c>
      <c r="D1514" s="59" t="s">
        <v>7316</v>
      </c>
      <c r="E1514" s="66" t="s">
        <v>7314</v>
      </c>
      <c r="F1514" s="60" t="s">
        <v>7317</v>
      </c>
      <c r="G1514" s="62"/>
      <c r="H1514" s="61">
        <v>2011</v>
      </c>
      <c r="I1514" s="60" t="s">
        <v>689</v>
      </c>
      <c r="J1514" s="60" t="s">
        <v>1283</v>
      </c>
      <c r="K1514" s="60">
        <v>160</v>
      </c>
      <c r="L1514" s="62"/>
      <c r="M1514" s="60">
        <v>1</v>
      </c>
      <c r="N1514" s="60">
        <v>1</v>
      </c>
      <c r="O1514" s="63" t="s">
        <v>681</v>
      </c>
      <c r="P1514" s="63" t="s">
        <v>1476</v>
      </c>
      <c r="Q1514" s="63" t="s">
        <v>7318</v>
      </c>
      <c r="R1514" s="62"/>
      <c r="S1514" s="62"/>
      <c r="T1514" s="62"/>
      <c r="U1514" s="62"/>
      <c r="V1514" s="62"/>
      <c r="W1514" s="62"/>
      <c r="X1514" s="62"/>
      <c r="Y1514" s="63" t="s">
        <v>1476</v>
      </c>
      <c r="Z1514" s="62"/>
      <c r="AA1514" s="62"/>
      <c r="AB1514" s="60"/>
    </row>
    <row r="1515" spans="1:28" ht="15" customHeight="1" x14ac:dyDescent="0.25">
      <c r="A1515" s="58">
        <v>1505</v>
      </c>
      <c r="B1515" s="66" t="s">
        <v>7319</v>
      </c>
      <c r="C1515" s="67" t="s">
        <v>7320</v>
      </c>
      <c r="D1515" s="59" t="s">
        <v>7321</v>
      </c>
      <c r="E1515" s="66" t="s">
        <v>7319</v>
      </c>
      <c r="F1515" s="60" t="s">
        <v>7322</v>
      </c>
      <c r="G1515" s="62"/>
      <c r="H1515" s="61">
        <v>2002</v>
      </c>
      <c r="I1515" s="60" t="s">
        <v>689</v>
      </c>
      <c r="J1515" s="60" t="s">
        <v>684</v>
      </c>
      <c r="K1515" s="60">
        <v>50</v>
      </c>
      <c r="L1515" s="62"/>
      <c r="M1515" s="60">
        <v>1</v>
      </c>
      <c r="N1515" s="60">
        <v>1</v>
      </c>
      <c r="O1515" s="63" t="s">
        <v>681</v>
      </c>
      <c r="P1515" s="63" t="s">
        <v>788</v>
      </c>
      <c r="Q1515" s="62"/>
      <c r="R1515" s="62"/>
      <c r="S1515" s="62"/>
      <c r="T1515" s="62"/>
      <c r="U1515" s="62"/>
      <c r="V1515" s="62"/>
      <c r="W1515" s="62"/>
      <c r="X1515" s="63" t="s">
        <v>788</v>
      </c>
      <c r="Y1515" s="62"/>
      <c r="Z1515" s="62"/>
      <c r="AA1515" s="62"/>
      <c r="AB1515" s="60"/>
    </row>
    <row r="1516" spans="1:28" ht="15" customHeight="1" x14ac:dyDescent="0.25">
      <c r="A1516" s="58">
        <v>1506</v>
      </c>
      <c r="B1516" s="66" t="s">
        <v>7323</v>
      </c>
      <c r="C1516" s="67" t="s">
        <v>7324</v>
      </c>
      <c r="D1516" s="59" t="s">
        <v>7325</v>
      </c>
      <c r="E1516" s="66" t="s">
        <v>7323</v>
      </c>
      <c r="F1516" s="60" t="s">
        <v>7326</v>
      </c>
      <c r="G1516" s="62"/>
      <c r="H1516" s="61">
        <v>2008</v>
      </c>
      <c r="I1516" s="60" t="s">
        <v>689</v>
      </c>
      <c r="J1516" s="60" t="s">
        <v>1333</v>
      </c>
      <c r="K1516" s="60">
        <v>75</v>
      </c>
      <c r="L1516" s="62"/>
      <c r="M1516" s="60">
        <v>1</v>
      </c>
      <c r="N1516" s="60">
        <v>1</v>
      </c>
      <c r="O1516" s="63" t="s">
        <v>681</v>
      </c>
      <c r="P1516" s="63" t="s">
        <v>1308</v>
      </c>
      <c r="Q1516" s="62"/>
      <c r="R1516" s="62"/>
      <c r="S1516" s="62"/>
      <c r="T1516" s="62"/>
      <c r="U1516" s="62"/>
      <c r="V1516" s="62"/>
      <c r="W1516" s="62"/>
      <c r="X1516" s="62"/>
      <c r="Y1516" s="62"/>
      <c r="Z1516" s="62"/>
      <c r="AA1516" s="62"/>
      <c r="AB1516" s="63" t="s">
        <v>1267</v>
      </c>
    </row>
    <row r="1517" spans="1:28" ht="15" customHeight="1" x14ac:dyDescent="0.25">
      <c r="A1517" s="58">
        <v>1507</v>
      </c>
      <c r="B1517" s="66" t="s">
        <v>7327</v>
      </c>
      <c r="C1517" s="67" t="s">
        <v>7328</v>
      </c>
      <c r="D1517" s="59" t="s">
        <v>7329</v>
      </c>
      <c r="E1517" s="66" t="s">
        <v>7327</v>
      </c>
      <c r="F1517" s="60" t="s">
        <v>7330</v>
      </c>
      <c r="G1517" s="62"/>
      <c r="H1517" s="61">
        <v>1997</v>
      </c>
      <c r="I1517" s="60" t="s">
        <v>689</v>
      </c>
      <c r="J1517" s="60" t="s">
        <v>1260</v>
      </c>
      <c r="K1517" s="60">
        <v>100</v>
      </c>
      <c r="L1517" s="62"/>
      <c r="M1517" s="60">
        <v>1</v>
      </c>
      <c r="N1517" s="60">
        <v>1</v>
      </c>
      <c r="O1517" s="63" t="s">
        <v>681</v>
      </c>
      <c r="P1517" s="63" t="s">
        <v>912</v>
      </c>
      <c r="Q1517" s="62"/>
      <c r="R1517" s="62"/>
      <c r="S1517" s="62"/>
      <c r="T1517" s="62"/>
      <c r="U1517" s="62"/>
      <c r="V1517" s="62"/>
      <c r="W1517" s="62"/>
      <c r="X1517" s="63" t="s">
        <v>912</v>
      </c>
      <c r="Y1517" s="62"/>
      <c r="Z1517" s="62"/>
      <c r="AA1517" s="62"/>
      <c r="AB1517" s="60"/>
    </row>
    <row r="1518" spans="1:28" ht="15" customHeight="1" x14ac:dyDescent="0.25">
      <c r="A1518" s="58">
        <v>1508</v>
      </c>
      <c r="B1518" s="66" t="s">
        <v>7331</v>
      </c>
      <c r="C1518" s="67" t="s">
        <v>7332</v>
      </c>
      <c r="D1518" s="59" t="s">
        <v>7333</v>
      </c>
      <c r="E1518" s="66" t="s">
        <v>7331</v>
      </c>
      <c r="F1518" s="60" t="s">
        <v>7334</v>
      </c>
      <c r="G1518" s="62"/>
      <c r="H1518" s="61">
        <v>2005</v>
      </c>
      <c r="I1518" s="60" t="s">
        <v>1296</v>
      </c>
      <c r="J1518" s="60" t="s">
        <v>1102</v>
      </c>
      <c r="K1518" s="60">
        <v>250</v>
      </c>
      <c r="L1518" s="62"/>
      <c r="M1518" s="60">
        <v>1</v>
      </c>
      <c r="N1518" s="60">
        <v>1</v>
      </c>
      <c r="O1518" s="63" t="s">
        <v>681</v>
      </c>
      <c r="P1518" s="63" t="s">
        <v>980</v>
      </c>
      <c r="Q1518" s="62"/>
      <c r="R1518" s="62"/>
      <c r="S1518" s="62"/>
      <c r="T1518" s="62"/>
      <c r="U1518" s="62"/>
      <c r="V1518" s="62"/>
      <c r="W1518" s="62"/>
      <c r="X1518" s="63" t="s">
        <v>980</v>
      </c>
      <c r="Y1518" s="62"/>
      <c r="Z1518" s="62"/>
      <c r="AA1518" s="62"/>
      <c r="AB1518" s="60"/>
    </row>
    <row r="1519" spans="1:28" ht="15" customHeight="1" x14ac:dyDescent="0.25">
      <c r="A1519" s="58">
        <v>1509</v>
      </c>
      <c r="B1519" s="66" t="s">
        <v>7335</v>
      </c>
      <c r="C1519" s="67" t="s">
        <v>7336</v>
      </c>
      <c r="D1519" s="59" t="s">
        <v>7337</v>
      </c>
      <c r="E1519" s="66" t="s">
        <v>7335</v>
      </c>
      <c r="F1519" s="60" t="s">
        <v>7338</v>
      </c>
      <c r="G1519" s="62"/>
      <c r="H1519" s="61">
        <v>2018</v>
      </c>
      <c r="I1519" s="62"/>
      <c r="J1519" s="60" t="s">
        <v>3471</v>
      </c>
      <c r="K1519" s="60">
        <v>250</v>
      </c>
      <c r="L1519" s="62"/>
      <c r="M1519" s="60">
        <v>1</v>
      </c>
      <c r="N1519" s="60">
        <v>1</v>
      </c>
      <c r="O1519" s="63" t="s">
        <v>681</v>
      </c>
      <c r="P1519" s="63" t="s">
        <v>1482</v>
      </c>
      <c r="Q1519" s="63" t="s">
        <v>7339</v>
      </c>
      <c r="R1519" s="62"/>
      <c r="S1519" s="62"/>
      <c r="T1519" s="62"/>
      <c r="U1519" s="62"/>
      <c r="V1519" s="62"/>
      <c r="W1519" s="62"/>
      <c r="X1519" s="63" t="s">
        <v>1482</v>
      </c>
      <c r="Y1519" s="62"/>
      <c r="Z1519" s="62"/>
      <c r="AA1519" s="62"/>
      <c r="AB1519" s="60"/>
    </row>
    <row r="1520" spans="1:28" ht="15" customHeight="1" x14ac:dyDescent="0.25">
      <c r="A1520" s="58">
        <v>1510</v>
      </c>
      <c r="B1520" s="66" t="s">
        <v>7340</v>
      </c>
      <c r="C1520" s="67" t="s">
        <v>7341</v>
      </c>
      <c r="D1520" s="59" t="s">
        <v>7342</v>
      </c>
      <c r="E1520" s="66" t="s">
        <v>7340</v>
      </c>
      <c r="F1520" s="60" t="s">
        <v>7343</v>
      </c>
      <c r="G1520" s="62"/>
      <c r="H1520" s="61">
        <v>2001</v>
      </c>
      <c r="I1520" s="60" t="s">
        <v>689</v>
      </c>
      <c r="J1520" s="60" t="s">
        <v>684</v>
      </c>
      <c r="K1520" s="60">
        <v>160</v>
      </c>
      <c r="L1520" s="62"/>
      <c r="M1520" s="60">
        <v>1</v>
      </c>
      <c r="N1520" s="60">
        <v>1</v>
      </c>
      <c r="O1520" s="63" t="s">
        <v>681</v>
      </c>
      <c r="P1520" s="63" t="s">
        <v>1228</v>
      </c>
      <c r="Q1520" s="62"/>
      <c r="R1520" s="62"/>
      <c r="S1520" s="62"/>
      <c r="T1520" s="62"/>
      <c r="U1520" s="62"/>
      <c r="V1520" s="62"/>
      <c r="W1520" s="62"/>
      <c r="X1520" s="63" t="s">
        <v>1228</v>
      </c>
      <c r="Y1520" s="62"/>
      <c r="Z1520" s="62"/>
      <c r="AA1520" s="62"/>
      <c r="AB1520" s="60"/>
    </row>
    <row r="1521" spans="1:28" ht="15" customHeight="1" x14ac:dyDescent="0.25">
      <c r="A1521" s="58">
        <v>1511</v>
      </c>
      <c r="B1521" s="66" t="s">
        <v>7344</v>
      </c>
      <c r="C1521" s="67" t="s">
        <v>7345</v>
      </c>
      <c r="D1521" s="59" t="s">
        <v>7346</v>
      </c>
      <c r="E1521" s="66" t="s">
        <v>7344</v>
      </c>
      <c r="F1521" s="60" t="s">
        <v>7347</v>
      </c>
      <c r="G1521" s="62"/>
      <c r="H1521" s="61">
        <v>2006</v>
      </c>
      <c r="I1521" s="60" t="s">
        <v>689</v>
      </c>
      <c r="J1521" s="60" t="s">
        <v>684</v>
      </c>
      <c r="K1521" s="60">
        <v>400</v>
      </c>
      <c r="L1521" s="62"/>
      <c r="M1521" s="60">
        <v>1</v>
      </c>
      <c r="N1521" s="60">
        <v>1</v>
      </c>
      <c r="O1521" s="63" t="s">
        <v>681</v>
      </c>
      <c r="P1521" s="63" t="s">
        <v>7348</v>
      </c>
      <c r="Q1521" s="62"/>
      <c r="R1521" s="62"/>
      <c r="S1521" s="62"/>
      <c r="T1521" s="62"/>
      <c r="U1521" s="62"/>
      <c r="V1521" s="62"/>
      <c r="W1521" s="62"/>
      <c r="X1521" s="63" t="s">
        <v>7349</v>
      </c>
      <c r="Y1521" s="62"/>
      <c r="Z1521" s="62"/>
      <c r="AA1521" s="62"/>
      <c r="AB1521" s="63" t="s">
        <v>1854</v>
      </c>
    </row>
    <row r="1522" spans="1:28" ht="15" customHeight="1" x14ac:dyDescent="0.25">
      <c r="A1522" s="58">
        <v>1512</v>
      </c>
      <c r="B1522" s="66" t="s">
        <v>7350</v>
      </c>
      <c r="C1522" s="67" t="s">
        <v>7351</v>
      </c>
      <c r="D1522" s="59" t="s">
        <v>7352</v>
      </c>
      <c r="E1522" s="66" t="s">
        <v>7350</v>
      </c>
      <c r="F1522" s="60" t="s">
        <v>7353</v>
      </c>
      <c r="G1522" s="62"/>
      <c r="H1522" s="61">
        <v>2014</v>
      </c>
      <c r="I1522" s="60" t="s">
        <v>689</v>
      </c>
      <c r="J1522" s="60" t="s">
        <v>680</v>
      </c>
      <c r="K1522" s="60">
        <v>75</v>
      </c>
      <c r="L1522" s="62"/>
      <c r="M1522" s="60">
        <v>1</v>
      </c>
      <c r="N1522" s="60">
        <v>1</v>
      </c>
      <c r="O1522" s="63" t="s">
        <v>681</v>
      </c>
      <c r="P1522" s="63" t="s">
        <v>7354</v>
      </c>
      <c r="Q1522" s="63" t="s">
        <v>7355</v>
      </c>
      <c r="R1522" s="62"/>
      <c r="S1522" s="62"/>
      <c r="T1522" s="62"/>
      <c r="U1522" s="62"/>
      <c r="V1522" s="62"/>
      <c r="W1522" s="62"/>
      <c r="X1522" s="63" t="s">
        <v>7354</v>
      </c>
      <c r="Y1522" s="62"/>
      <c r="Z1522" s="62"/>
      <c r="AA1522" s="62"/>
      <c r="AB1522" s="60"/>
    </row>
    <row r="1523" spans="1:28" ht="15" customHeight="1" x14ac:dyDescent="0.25">
      <c r="A1523" s="58">
        <v>1513</v>
      </c>
      <c r="B1523" s="66" t="s">
        <v>7356</v>
      </c>
      <c r="C1523" s="67" t="s">
        <v>7357</v>
      </c>
      <c r="D1523" s="59" t="s">
        <v>7358</v>
      </c>
      <c r="E1523" s="66" t="s">
        <v>7356</v>
      </c>
      <c r="F1523" s="60" t="s">
        <v>7359</v>
      </c>
      <c r="G1523" s="62"/>
      <c r="H1523" s="61">
        <v>2009</v>
      </c>
      <c r="I1523" s="60" t="s">
        <v>689</v>
      </c>
      <c r="J1523" s="60" t="s">
        <v>687</v>
      </c>
      <c r="K1523" s="60">
        <v>75</v>
      </c>
      <c r="L1523" s="62"/>
      <c r="M1523" s="60">
        <v>1</v>
      </c>
      <c r="N1523" s="60">
        <v>1</v>
      </c>
      <c r="O1523" s="63" t="s">
        <v>681</v>
      </c>
      <c r="P1523" s="63" t="s">
        <v>5702</v>
      </c>
      <c r="Q1523" s="62"/>
      <c r="R1523" s="62"/>
      <c r="S1523" s="62"/>
      <c r="T1523" s="62"/>
      <c r="U1523" s="62"/>
      <c r="V1523" s="62"/>
      <c r="W1523" s="62"/>
      <c r="X1523" s="63" t="s">
        <v>5702</v>
      </c>
      <c r="Y1523" s="62"/>
      <c r="Z1523" s="62"/>
      <c r="AA1523" s="62"/>
      <c r="AB1523" s="60"/>
    </row>
    <row r="1524" spans="1:28" ht="15" customHeight="1" x14ac:dyDescent="0.25">
      <c r="A1524" s="58">
        <v>1514</v>
      </c>
      <c r="B1524" s="66" t="s">
        <v>7360</v>
      </c>
      <c r="C1524" s="67" t="s">
        <v>7361</v>
      </c>
      <c r="D1524" s="59" t="s">
        <v>7362</v>
      </c>
      <c r="E1524" s="66" t="s">
        <v>7360</v>
      </c>
      <c r="F1524" s="60" t="s">
        <v>7363</v>
      </c>
      <c r="G1524" s="62"/>
      <c r="H1524" s="61">
        <v>2008</v>
      </c>
      <c r="I1524" s="60" t="s">
        <v>689</v>
      </c>
      <c r="J1524" s="60" t="s">
        <v>680</v>
      </c>
      <c r="K1524" s="60">
        <v>75</v>
      </c>
      <c r="L1524" s="62"/>
      <c r="M1524" s="60">
        <v>1</v>
      </c>
      <c r="N1524" s="60">
        <v>1</v>
      </c>
      <c r="O1524" s="63" t="s">
        <v>681</v>
      </c>
      <c r="P1524" s="63" t="s">
        <v>1222</v>
      </c>
      <c r="Q1524" s="63" t="s">
        <v>5457</v>
      </c>
      <c r="R1524" s="62"/>
      <c r="S1524" s="62"/>
      <c r="T1524" s="62"/>
      <c r="U1524" s="62"/>
      <c r="V1524" s="62"/>
      <c r="W1524" s="62"/>
      <c r="X1524" s="63" t="s">
        <v>1222</v>
      </c>
      <c r="Y1524" s="62"/>
      <c r="Z1524" s="62"/>
      <c r="AA1524" s="62"/>
      <c r="AB1524" s="60"/>
    </row>
    <row r="1525" spans="1:28" ht="15" customHeight="1" x14ac:dyDescent="0.25">
      <c r="A1525" s="58">
        <v>1515</v>
      </c>
      <c r="B1525" s="66" t="s">
        <v>7364</v>
      </c>
      <c r="C1525" s="67" t="s">
        <v>7365</v>
      </c>
      <c r="D1525" s="59" t="s">
        <v>7366</v>
      </c>
      <c r="E1525" s="66" t="s">
        <v>7364</v>
      </c>
      <c r="F1525" s="60" t="s">
        <v>7367</v>
      </c>
      <c r="G1525" s="62"/>
      <c r="H1525" s="61">
        <v>1997</v>
      </c>
      <c r="I1525" s="60" t="s">
        <v>689</v>
      </c>
      <c r="J1525" s="60" t="s">
        <v>1260</v>
      </c>
      <c r="K1525" s="60">
        <v>25</v>
      </c>
      <c r="L1525" s="62"/>
      <c r="M1525" s="60">
        <v>1</v>
      </c>
      <c r="N1525" s="60">
        <v>1</v>
      </c>
      <c r="O1525" s="63" t="s">
        <v>681</v>
      </c>
      <c r="P1525" s="63" t="s">
        <v>2585</v>
      </c>
      <c r="Q1525" s="62"/>
      <c r="R1525" s="62"/>
      <c r="S1525" s="62"/>
      <c r="T1525" s="62"/>
      <c r="U1525" s="62"/>
      <c r="V1525" s="62"/>
      <c r="W1525" s="62"/>
      <c r="X1525" s="63" t="s">
        <v>2585</v>
      </c>
      <c r="Y1525" s="62"/>
      <c r="Z1525" s="62"/>
      <c r="AA1525" s="62"/>
      <c r="AB1525" s="60"/>
    </row>
    <row r="1526" spans="1:28" ht="15" customHeight="1" x14ac:dyDescent="0.25">
      <c r="A1526" s="58">
        <v>1516</v>
      </c>
      <c r="B1526" s="66" t="s">
        <v>7368</v>
      </c>
      <c r="C1526" s="67" t="s">
        <v>7369</v>
      </c>
      <c r="D1526" s="59" t="s">
        <v>7370</v>
      </c>
      <c r="E1526" s="66" t="s">
        <v>7368</v>
      </c>
      <c r="F1526" s="60" t="s">
        <v>7371</v>
      </c>
      <c r="G1526" s="62"/>
      <c r="H1526" s="61">
        <v>2009</v>
      </c>
      <c r="I1526" s="60" t="s">
        <v>689</v>
      </c>
      <c r="J1526" s="60" t="s">
        <v>687</v>
      </c>
      <c r="K1526" s="60">
        <v>320</v>
      </c>
      <c r="L1526" s="62"/>
      <c r="M1526" s="60">
        <v>1</v>
      </c>
      <c r="N1526" s="60">
        <v>1</v>
      </c>
      <c r="O1526" s="63" t="s">
        <v>681</v>
      </c>
      <c r="P1526" s="63" t="s">
        <v>4263</v>
      </c>
      <c r="Q1526" s="62"/>
      <c r="R1526" s="62"/>
      <c r="S1526" s="62"/>
      <c r="T1526" s="62"/>
      <c r="U1526" s="62"/>
      <c r="V1526" s="62"/>
      <c r="W1526" s="62"/>
      <c r="X1526" s="63" t="s">
        <v>4263</v>
      </c>
      <c r="Y1526" s="62"/>
      <c r="Z1526" s="62"/>
      <c r="AA1526" s="62"/>
      <c r="AB1526" s="60"/>
    </row>
    <row r="1527" spans="1:28" ht="15" customHeight="1" x14ac:dyDescent="0.25">
      <c r="A1527" s="58">
        <v>1517</v>
      </c>
      <c r="B1527" s="66" t="s">
        <v>7372</v>
      </c>
      <c r="C1527" s="67" t="s">
        <v>7373</v>
      </c>
      <c r="D1527" s="59" t="s">
        <v>7374</v>
      </c>
      <c r="E1527" s="66" t="s">
        <v>7372</v>
      </c>
      <c r="F1527" s="60" t="s">
        <v>7375</v>
      </c>
      <c r="G1527" s="62"/>
      <c r="H1527" s="61">
        <v>1996</v>
      </c>
      <c r="I1527" s="60" t="s">
        <v>1303</v>
      </c>
      <c r="J1527" s="60" t="s">
        <v>1260</v>
      </c>
      <c r="K1527" s="60">
        <v>100</v>
      </c>
      <c r="L1527" s="62"/>
      <c r="M1527" s="60">
        <v>1</v>
      </c>
      <c r="N1527" s="60">
        <v>1</v>
      </c>
      <c r="O1527" s="63" t="s">
        <v>681</v>
      </c>
      <c r="P1527" s="63" t="s">
        <v>912</v>
      </c>
      <c r="Q1527" s="62"/>
      <c r="R1527" s="62"/>
      <c r="S1527" s="62"/>
      <c r="T1527" s="62"/>
      <c r="U1527" s="62"/>
      <c r="V1527" s="62"/>
      <c r="W1527" s="62"/>
      <c r="X1527" s="63" t="s">
        <v>4172</v>
      </c>
      <c r="Y1527" s="63" t="s">
        <v>908</v>
      </c>
      <c r="Z1527" s="62"/>
      <c r="AA1527" s="62"/>
      <c r="AB1527" s="60"/>
    </row>
    <row r="1528" spans="1:28" ht="15" customHeight="1" x14ac:dyDescent="0.25">
      <c r="A1528" s="58">
        <v>1518</v>
      </c>
      <c r="B1528" s="66" t="s">
        <v>7376</v>
      </c>
      <c r="C1528" s="67" t="s">
        <v>7377</v>
      </c>
      <c r="D1528" s="59" t="s">
        <v>7378</v>
      </c>
      <c r="E1528" s="66" t="s">
        <v>7376</v>
      </c>
      <c r="F1528" s="60" t="s">
        <v>7379</v>
      </c>
      <c r="G1528" s="62"/>
      <c r="H1528" s="61">
        <v>2018</v>
      </c>
      <c r="I1528" s="62"/>
      <c r="J1528" s="60" t="s">
        <v>687</v>
      </c>
      <c r="K1528" s="60">
        <v>250</v>
      </c>
      <c r="L1528" s="62"/>
      <c r="M1528" s="60">
        <v>1</v>
      </c>
      <c r="N1528" s="60">
        <v>1</v>
      </c>
      <c r="O1528" s="63" t="s">
        <v>681</v>
      </c>
      <c r="P1528" s="63" t="s">
        <v>1668</v>
      </c>
      <c r="Q1528" s="63" t="s">
        <v>7380</v>
      </c>
      <c r="R1528" s="62"/>
      <c r="S1528" s="62"/>
      <c r="T1528" s="62"/>
      <c r="U1528" s="62"/>
      <c r="V1528" s="62"/>
      <c r="W1528" s="62"/>
      <c r="X1528" s="63" t="s">
        <v>1668</v>
      </c>
      <c r="Y1528" s="62"/>
      <c r="Z1528" s="62"/>
      <c r="AA1528" s="62"/>
      <c r="AB1528" s="60"/>
    </row>
    <row r="1529" spans="1:28" ht="15" customHeight="1" x14ac:dyDescent="0.25">
      <c r="A1529" s="58">
        <v>1519</v>
      </c>
      <c r="B1529" s="66" t="s">
        <v>7381</v>
      </c>
      <c r="C1529" s="67" t="s">
        <v>7382</v>
      </c>
      <c r="D1529" s="59" t="s">
        <v>7383</v>
      </c>
      <c r="E1529" s="66" t="s">
        <v>7381</v>
      </c>
      <c r="F1529" s="60" t="s">
        <v>7384</v>
      </c>
      <c r="G1529" s="62"/>
      <c r="H1529" s="61">
        <v>2017</v>
      </c>
      <c r="I1529" s="62"/>
      <c r="J1529" s="60" t="s">
        <v>699</v>
      </c>
      <c r="K1529" s="60">
        <v>250</v>
      </c>
      <c r="L1529" s="62"/>
      <c r="M1529" s="60">
        <v>1</v>
      </c>
      <c r="N1529" s="60">
        <v>1</v>
      </c>
      <c r="O1529" s="63" t="s">
        <v>681</v>
      </c>
      <c r="P1529" s="63" t="s">
        <v>4079</v>
      </c>
      <c r="Q1529" s="63" t="s">
        <v>7385</v>
      </c>
      <c r="R1529" s="62"/>
      <c r="S1529" s="62"/>
      <c r="T1529" s="62"/>
      <c r="U1529" s="62"/>
      <c r="V1529" s="62"/>
      <c r="W1529" s="62"/>
      <c r="X1529" s="63" t="s">
        <v>4079</v>
      </c>
      <c r="Y1529" s="62"/>
      <c r="Z1529" s="62"/>
      <c r="AA1529" s="62"/>
      <c r="AB1529" s="60"/>
    </row>
    <row r="1530" spans="1:28" ht="15" customHeight="1" x14ac:dyDescent="0.25">
      <c r="A1530" s="58">
        <v>1520</v>
      </c>
      <c r="B1530" s="66" t="s">
        <v>7386</v>
      </c>
      <c r="C1530" s="67" t="s">
        <v>7387</v>
      </c>
      <c r="D1530" s="59" t="s">
        <v>7388</v>
      </c>
      <c r="E1530" s="66" t="s">
        <v>7386</v>
      </c>
      <c r="F1530" s="60" t="s">
        <v>7389</v>
      </c>
      <c r="G1530" s="62"/>
      <c r="H1530" s="61">
        <v>1997</v>
      </c>
      <c r="I1530" s="60" t="s">
        <v>689</v>
      </c>
      <c r="J1530" s="60" t="s">
        <v>1260</v>
      </c>
      <c r="K1530" s="60">
        <v>25</v>
      </c>
      <c r="L1530" s="62"/>
      <c r="M1530" s="60">
        <v>1</v>
      </c>
      <c r="N1530" s="60">
        <v>1</v>
      </c>
      <c r="O1530" s="63" t="s">
        <v>681</v>
      </c>
      <c r="P1530" s="63" t="s">
        <v>734</v>
      </c>
      <c r="Q1530" s="62"/>
      <c r="R1530" s="62"/>
      <c r="S1530" s="62"/>
      <c r="T1530" s="62"/>
      <c r="U1530" s="62"/>
      <c r="V1530" s="62"/>
      <c r="W1530" s="62"/>
      <c r="X1530" s="63" t="s">
        <v>734</v>
      </c>
      <c r="Y1530" s="62"/>
      <c r="Z1530" s="62"/>
      <c r="AA1530" s="62"/>
      <c r="AB1530" s="60"/>
    </row>
    <row r="1531" spans="1:28" ht="15" customHeight="1" x14ac:dyDescent="0.25">
      <c r="A1531" s="58">
        <v>1521</v>
      </c>
      <c r="B1531" s="66" t="s">
        <v>108</v>
      </c>
      <c r="C1531" s="67" t="s">
        <v>7390</v>
      </c>
      <c r="D1531" s="59" t="s">
        <v>7391</v>
      </c>
      <c r="E1531" s="66" t="s">
        <v>108</v>
      </c>
      <c r="F1531" s="60" t="s">
        <v>7392</v>
      </c>
      <c r="G1531" s="62"/>
      <c r="H1531" s="61">
        <v>2013</v>
      </c>
      <c r="I1531" s="60" t="s">
        <v>689</v>
      </c>
      <c r="J1531" s="60" t="s">
        <v>687</v>
      </c>
      <c r="K1531" s="60">
        <v>50</v>
      </c>
      <c r="L1531" s="62"/>
      <c r="M1531" s="60">
        <v>1</v>
      </c>
      <c r="N1531" s="60">
        <v>1</v>
      </c>
      <c r="O1531" s="63" t="s">
        <v>681</v>
      </c>
      <c r="P1531" s="63" t="s">
        <v>1317</v>
      </c>
      <c r="Q1531" s="63" t="s">
        <v>1613</v>
      </c>
      <c r="R1531" s="62"/>
      <c r="S1531" s="62"/>
      <c r="T1531" s="62"/>
      <c r="U1531" s="62"/>
      <c r="V1531" s="62"/>
      <c r="W1531" s="62"/>
      <c r="X1531" s="63" t="s">
        <v>1317</v>
      </c>
      <c r="Y1531" s="62"/>
      <c r="Z1531" s="62"/>
      <c r="AA1531" s="62"/>
      <c r="AB1531" s="60"/>
    </row>
    <row r="1532" spans="1:28" ht="15" customHeight="1" x14ac:dyDescent="0.25">
      <c r="A1532" s="58">
        <v>1522</v>
      </c>
      <c r="B1532" s="66" t="s">
        <v>7393</v>
      </c>
      <c r="C1532" s="67" t="s">
        <v>7394</v>
      </c>
      <c r="D1532" s="59" t="s">
        <v>7395</v>
      </c>
      <c r="E1532" s="66" t="s">
        <v>7393</v>
      </c>
      <c r="F1532" s="60" t="s">
        <v>7396</v>
      </c>
      <c r="G1532" s="62"/>
      <c r="H1532" s="61">
        <v>2013</v>
      </c>
      <c r="I1532" s="60" t="s">
        <v>689</v>
      </c>
      <c r="J1532" s="60" t="s">
        <v>687</v>
      </c>
      <c r="K1532" s="60">
        <v>50</v>
      </c>
      <c r="L1532" s="62"/>
      <c r="M1532" s="60">
        <v>1</v>
      </c>
      <c r="N1532" s="60">
        <v>1</v>
      </c>
      <c r="O1532" s="63" t="s">
        <v>681</v>
      </c>
      <c r="P1532" s="63" t="s">
        <v>1383</v>
      </c>
      <c r="Q1532" s="63" t="s">
        <v>1622</v>
      </c>
      <c r="R1532" s="62"/>
      <c r="S1532" s="62"/>
      <c r="T1532" s="62"/>
      <c r="U1532" s="62"/>
      <c r="V1532" s="62"/>
      <c r="W1532" s="62"/>
      <c r="X1532" s="63" t="s">
        <v>1383</v>
      </c>
      <c r="Y1532" s="62"/>
      <c r="Z1532" s="62"/>
      <c r="AA1532" s="62"/>
      <c r="AB1532" s="60"/>
    </row>
    <row r="1533" spans="1:28" ht="15" customHeight="1" x14ac:dyDescent="0.25">
      <c r="A1533" s="58">
        <v>1523</v>
      </c>
      <c r="B1533" s="66" t="s">
        <v>7397</v>
      </c>
      <c r="C1533" s="67" t="s">
        <v>7398</v>
      </c>
      <c r="D1533" s="59" t="s">
        <v>7399</v>
      </c>
      <c r="E1533" s="66" t="s">
        <v>7397</v>
      </c>
      <c r="F1533" s="60" t="s">
        <v>7400</v>
      </c>
      <c r="G1533" s="62"/>
      <c r="H1533" s="61">
        <v>2013</v>
      </c>
      <c r="I1533" s="60" t="s">
        <v>689</v>
      </c>
      <c r="J1533" s="60" t="s">
        <v>687</v>
      </c>
      <c r="K1533" s="60">
        <v>50</v>
      </c>
      <c r="L1533" s="62"/>
      <c r="M1533" s="60">
        <v>1</v>
      </c>
      <c r="N1533" s="60">
        <v>1</v>
      </c>
      <c r="O1533" s="63" t="s">
        <v>681</v>
      </c>
      <c r="P1533" s="63" t="s">
        <v>1317</v>
      </c>
      <c r="Q1533" s="63" t="s">
        <v>1632</v>
      </c>
      <c r="R1533" s="62"/>
      <c r="S1533" s="62"/>
      <c r="T1533" s="62"/>
      <c r="U1533" s="62"/>
      <c r="V1533" s="62"/>
      <c r="W1533" s="62"/>
      <c r="X1533" s="63" t="s">
        <v>1317</v>
      </c>
      <c r="Y1533" s="62"/>
      <c r="Z1533" s="62"/>
      <c r="AA1533" s="62"/>
      <c r="AB1533" s="60"/>
    </row>
    <row r="1534" spans="1:28" ht="15" customHeight="1" x14ac:dyDescent="0.25">
      <c r="A1534" s="58">
        <v>1524</v>
      </c>
      <c r="B1534" s="66" t="s">
        <v>7401</v>
      </c>
      <c r="C1534" s="67" t="s">
        <v>7402</v>
      </c>
      <c r="D1534" s="59" t="s">
        <v>7403</v>
      </c>
      <c r="E1534" s="66" t="s">
        <v>7401</v>
      </c>
      <c r="F1534" s="60" t="s">
        <v>7404</v>
      </c>
      <c r="G1534" s="62"/>
      <c r="H1534" s="61">
        <v>2015</v>
      </c>
      <c r="I1534" s="60" t="s">
        <v>1303</v>
      </c>
      <c r="J1534" s="60" t="s">
        <v>688</v>
      </c>
      <c r="K1534" s="60">
        <v>250</v>
      </c>
      <c r="L1534" s="62"/>
      <c r="M1534" s="60">
        <v>1</v>
      </c>
      <c r="N1534" s="60">
        <v>1</v>
      </c>
      <c r="O1534" s="63" t="s">
        <v>681</v>
      </c>
      <c r="P1534" s="63" t="s">
        <v>7405</v>
      </c>
      <c r="Q1534" s="63" t="s">
        <v>7406</v>
      </c>
      <c r="R1534" s="62"/>
      <c r="S1534" s="62"/>
      <c r="T1534" s="62"/>
      <c r="U1534" s="62"/>
      <c r="V1534" s="62"/>
      <c r="W1534" s="62"/>
      <c r="X1534" s="63" t="s">
        <v>7405</v>
      </c>
      <c r="Y1534" s="62"/>
      <c r="Z1534" s="62"/>
      <c r="AA1534" s="62"/>
      <c r="AB1534" s="60"/>
    </row>
    <row r="1535" spans="1:28" ht="15" customHeight="1" x14ac:dyDescent="0.25">
      <c r="A1535" s="58">
        <v>1525</v>
      </c>
      <c r="B1535" s="66" t="s">
        <v>7407</v>
      </c>
      <c r="C1535" s="67" t="s">
        <v>7408</v>
      </c>
      <c r="D1535" s="59" t="s">
        <v>7409</v>
      </c>
      <c r="E1535" s="66" t="s">
        <v>7407</v>
      </c>
      <c r="F1535" s="60" t="s">
        <v>7410</v>
      </c>
      <c r="G1535" s="62"/>
      <c r="H1535" s="61">
        <v>2007</v>
      </c>
      <c r="I1535" s="60" t="s">
        <v>1303</v>
      </c>
      <c r="J1535" s="60" t="s">
        <v>688</v>
      </c>
      <c r="K1535" s="60">
        <v>75</v>
      </c>
      <c r="L1535" s="62"/>
      <c r="M1535" s="60">
        <v>1</v>
      </c>
      <c r="N1535" s="60">
        <v>1</v>
      </c>
      <c r="O1535" s="63" t="s">
        <v>681</v>
      </c>
      <c r="P1535" s="63" t="s">
        <v>700</v>
      </c>
      <c r="Q1535" s="63" t="s">
        <v>7411</v>
      </c>
      <c r="R1535" s="62"/>
      <c r="S1535" s="62"/>
      <c r="T1535" s="62"/>
      <c r="U1535" s="62"/>
      <c r="V1535" s="62"/>
      <c r="W1535" s="62"/>
      <c r="X1535" s="63" t="s">
        <v>700</v>
      </c>
      <c r="Y1535" s="62"/>
      <c r="Z1535" s="62"/>
      <c r="AA1535" s="62"/>
      <c r="AB1535" s="60"/>
    </row>
    <row r="1536" spans="1:28" ht="15" customHeight="1" x14ac:dyDescent="0.25">
      <c r="A1536" s="58">
        <v>1526</v>
      </c>
      <c r="B1536" s="66" t="s">
        <v>7412</v>
      </c>
      <c r="C1536" s="67" t="s">
        <v>7413</v>
      </c>
      <c r="D1536" s="59" t="s">
        <v>7414</v>
      </c>
      <c r="E1536" s="66" t="s">
        <v>7412</v>
      </c>
      <c r="F1536" s="60" t="s">
        <v>7415</v>
      </c>
      <c r="G1536" s="62"/>
      <c r="H1536" s="61">
        <v>1976</v>
      </c>
      <c r="I1536" s="60" t="s">
        <v>7416</v>
      </c>
      <c r="J1536" s="60" t="s">
        <v>1245</v>
      </c>
      <c r="K1536" s="60">
        <v>25</v>
      </c>
      <c r="L1536" s="62"/>
      <c r="M1536" s="60">
        <v>1</v>
      </c>
      <c r="N1536" s="60">
        <v>1</v>
      </c>
      <c r="O1536" s="63" t="s">
        <v>681</v>
      </c>
      <c r="P1536" s="63" t="s">
        <v>734</v>
      </c>
      <c r="Q1536" s="62"/>
      <c r="R1536" s="62"/>
      <c r="S1536" s="62"/>
      <c r="T1536" s="62"/>
      <c r="U1536" s="62"/>
      <c r="V1536" s="62"/>
      <c r="W1536" s="62"/>
      <c r="X1536" s="63" t="s">
        <v>734</v>
      </c>
      <c r="Y1536" s="62"/>
      <c r="Z1536" s="62"/>
      <c r="AA1536" s="62"/>
      <c r="AB1536" s="60"/>
    </row>
    <row r="1537" spans="1:28" ht="15" customHeight="1" x14ac:dyDescent="0.25">
      <c r="A1537" s="58">
        <v>1527</v>
      </c>
      <c r="B1537" s="66" t="s">
        <v>7417</v>
      </c>
      <c r="C1537" s="67" t="s">
        <v>7418</v>
      </c>
      <c r="D1537" s="59" t="s">
        <v>7419</v>
      </c>
      <c r="E1537" s="66" t="s">
        <v>7417</v>
      </c>
      <c r="F1537" s="60" t="s">
        <v>7420</v>
      </c>
      <c r="G1537" s="62"/>
      <c r="H1537" s="61">
        <v>2005</v>
      </c>
      <c r="I1537" s="60" t="s">
        <v>689</v>
      </c>
      <c r="J1537" s="60" t="s">
        <v>687</v>
      </c>
      <c r="K1537" s="60">
        <v>400</v>
      </c>
      <c r="L1537" s="62"/>
      <c r="M1537" s="60">
        <v>1</v>
      </c>
      <c r="N1537" s="60">
        <v>1</v>
      </c>
      <c r="O1537" s="63" t="s">
        <v>681</v>
      </c>
      <c r="P1537" s="63" t="s">
        <v>970</v>
      </c>
      <c r="Q1537" s="62"/>
      <c r="R1537" s="62"/>
      <c r="S1537" s="62"/>
      <c r="T1537" s="62"/>
      <c r="U1537" s="62"/>
      <c r="V1537" s="62"/>
      <c r="W1537" s="62"/>
      <c r="X1537" s="63" t="s">
        <v>970</v>
      </c>
      <c r="Y1537" s="62"/>
      <c r="Z1537" s="62"/>
      <c r="AA1537" s="62"/>
      <c r="AB1537" s="60"/>
    </row>
    <row r="1538" spans="1:28" ht="15" customHeight="1" x14ac:dyDescent="0.25">
      <c r="A1538" s="58">
        <v>1528</v>
      </c>
      <c r="B1538" s="66" t="s">
        <v>7421</v>
      </c>
      <c r="C1538" s="67" t="s">
        <v>7422</v>
      </c>
      <c r="D1538" s="59" t="s">
        <v>7423</v>
      </c>
      <c r="E1538" s="66" t="s">
        <v>7421</v>
      </c>
      <c r="F1538" s="60" t="s">
        <v>7424</v>
      </c>
      <c r="G1538" s="62"/>
      <c r="H1538" s="61">
        <v>2016</v>
      </c>
      <c r="I1538" s="60" t="s">
        <v>689</v>
      </c>
      <c r="J1538" s="60" t="s">
        <v>684</v>
      </c>
      <c r="K1538" s="60">
        <v>400</v>
      </c>
      <c r="L1538" s="62"/>
      <c r="M1538" s="60">
        <v>1</v>
      </c>
      <c r="N1538" s="60">
        <v>1</v>
      </c>
      <c r="O1538" s="63" t="s">
        <v>681</v>
      </c>
      <c r="P1538" s="63" t="s">
        <v>1038</v>
      </c>
      <c r="Q1538" s="62"/>
      <c r="R1538" s="62"/>
      <c r="S1538" s="62"/>
      <c r="T1538" s="62"/>
      <c r="U1538" s="62"/>
      <c r="V1538" s="62"/>
      <c r="W1538" s="62"/>
      <c r="X1538" s="63" t="s">
        <v>1993</v>
      </c>
      <c r="Y1538" s="62"/>
      <c r="Z1538" s="62"/>
      <c r="AA1538" s="62"/>
      <c r="AB1538" s="63" t="s">
        <v>1994</v>
      </c>
    </row>
    <row r="1539" spans="1:28" ht="15" customHeight="1" x14ac:dyDescent="0.25">
      <c r="A1539" s="58">
        <v>1529</v>
      </c>
      <c r="B1539" s="66" t="s">
        <v>7425</v>
      </c>
      <c r="C1539" s="67" t="s">
        <v>7426</v>
      </c>
      <c r="D1539" s="59" t="s">
        <v>7427</v>
      </c>
      <c r="E1539" s="66" t="s">
        <v>7425</v>
      </c>
      <c r="F1539" s="60" t="s">
        <v>7428</v>
      </c>
      <c r="G1539" s="62"/>
      <c r="H1539" s="61">
        <v>2014</v>
      </c>
      <c r="I1539" s="60" t="s">
        <v>689</v>
      </c>
      <c r="J1539" s="60" t="s">
        <v>1710</v>
      </c>
      <c r="K1539" s="60">
        <v>50</v>
      </c>
      <c r="L1539" s="62"/>
      <c r="M1539" s="60">
        <v>1</v>
      </c>
      <c r="N1539" s="60">
        <v>1</v>
      </c>
      <c r="O1539" s="63" t="s">
        <v>681</v>
      </c>
      <c r="P1539" s="63" t="s">
        <v>1837</v>
      </c>
      <c r="Q1539" s="63" t="s">
        <v>7429</v>
      </c>
      <c r="R1539" s="62"/>
      <c r="S1539" s="62"/>
      <c r="T1539" s="62"/>
      <c r="U1539" s="62"/>
      <c r="V1539" s="62"/>
      <c r="W1539" s="62"/>
      <c r="X1539" s="63" t="s">
        <v>1837</v>
      </c>
      <c r="Y1539" s="62"/>
      <c r="Z1539" s="62"/>
      <c r="AA1539" s="62"/>
      <c r="AB1539" s="60"/>
    </row>
    <row r="1540" spans="1:28" ht="15" customHeight="1" x14ac:dyDescent="0.25">
      <c r="A1540" s="58">
        <v>1530</v>
      </c>
      <c r="B1540" s="66" t="s">
        <v>7430</v>
      </c>
      <c r="C1540" s="67" t="s">
        <v>7431</v>
      </c>
      <c r="D1540" s="59" t="s">
        <v>7432</v>
      </c>
      <c r="E1540" s="66" t="s">
        <v>7430</v>
      </c>
      <c r="F1540" s="60" t="s">
        <v>7433</v>
      </c>
      <c r="G1540" s="62"/>
      <c r="H1540" s="61">
        <v>2008</v>
      </c>
      <c r="I1540" s="62"/>
      <c r="J1540" s="60" t="s">
        <v>684</v>
      </c>
      <c r="K1540" s="60">
        <v>160</v>
      </c>
      <c r="L1540" s="62"/>
      <c r="M1540" s="60">
        <v>1</v>
      </c>
      <c r="N1540" s="60">
        <v>1</v>
      </c>
      <c r="O1540" s="63" t="s">
        <v>681</v>
      </c>
      <c r="P1540" s="63" t="s">
        <v>1228</v>
      </c>
      <c r="Q1540" s="63" t="s">
        <v>7434</v>
      </c>
      <c r="R1540" s="62"/>
      <c r="S1540" s="62"/>
      <c r="T1540" s="62"/>
      <c r="U1540" s="62"/>
      <c r="V1540" s="62"/>
      <c r="W1540" s="62"/>
      <c r="X1540" s="63" t="s">
        <v>1228</v>
      </c>
      <c r="Y1540" s="62"/>
      <c r="Z1540" s="62"/>
      <c r="AA1540" s="62"/>
      <c r="AB1540" s="60"/>
    </row>
    <row r="1541" spans="1:28" ht="15" customHeight="1" x14ac:dyDescent="0.25">
      <c r="A1541" s="58">
        <v>1531</v>
      </c>
      <c r="B1541" s="66" t="s">
        <v>7435</v>
      </c>
      <c r="C1541" s="67" t="s">
        <v>7436</v>
      </c>
      <c r="D1541" s="59" t="s">
        <v>7437</v>
      </c>
      <c r="E1541" s="66" t="s">
        <v>7435</v>
      </c>
      <c r="F1541" s="60" t="s">
        <v>7438</v>
      </c>
      <c r="G1541" s="62"/>
      <c r="H1541" s="61">
        <v>2005</v>
      </c>
      <c r="I1541" s="60" t="s">
        <v>689</v>
      </c>
      <c r="J1541" s="60" t="s">
        <v>699</v>
      </c>
      <c r="K1541" s="60">
        <v>250</v>
      </c>
      <c r="L1541" s="62"/>
      <c r="M1541" s="60">
        <v>1</v>
      </c>
      <c r="N1541" s="60">
        <v>1</v>
      </c>
      <c r="O1541" s="63" t="s">
        <v>681</v>
      </c>
      <c r="P1541" s="63" t="s">
        <v>7439</v>
      </c>
      <c r="Q1541" s="62"/>
      <c r="R1541" s="62"/>
      <c r="S1541" s="62"/>
      <c r="T1541" s="62"/>
      <c r="U1541" s="62"/>
      <c r="V1541" s="62"/>
      <c r="W1541" s="62"/>
      <c r="X1541" s="63" t="s">
        <v>7440</v>
      </c>
      <c r="Y1541" s="63" t="s">
        <v>1236</v>
      </c>
      <c r="Z1541" s="62"/>
      <c r="AA1541" s="62"/>
      <c r="AB1541" s="60"/>
    </row>
    <row r="1542" spans="1:28" ht="15" customHeight="1" x14ac:dyDescent="0.25">
      <c r="A1542" s="58">
        <v>1532</v>
      </c>
      <c r="B1542" s="66" t="s">
        <v>7441</v>
      </c>
      <c r="C1542" s="67" t="s">
        <v>7442</v>
      </c>
      <c r="D1542" s="59" t="s">
        <v>7443</v>
      </c>
      <c r="E1542" s="66" t="s">
        <v>7441</v>
      </c>
      <c r="F1542" s="60" t="s">
        <v>7444</v>
      </c>
      <c r="G1542" s="62"/>
      <c r="H1542" s="61">
        <v>2016</v>
      </c>
      <c r="I1542" s="60" t="s">
        <v>1716</v>
      </c>
      <c r="J1542" s="60" t="s">
        <v>1283</v>
      </c>
      <c r="K1542" s="60">
        <v>50</v>
      </c>
      <c r="L1542" s="62"/>
      <c r="M1542" s="60">
        <v>1</v>
      </c>
      <c r="N1542" s="60">
        <v>1</v>
      </c>
      <c r="O1542" s="63" t="s">
        <v>681</v>
      </c>
      <c r="P1542" s="63" t="s">
        <v>1744</v>
      </c>
      <c r="Q1542" s="63" t="s">
        <v>7445</v>
      </c>
      <c r="R1542" s="62"/>
      <c r="S1542" s="62"/>
      <c r="T1542" s="62"/>
      <c r="U1542" s="62"/>
      <c r="V1542" s="62"/>
      <c r="W1542" s="62"/>
      <c r="X1542" s="63" t="s">
        <v>1744</v>
      </c>
      <c r="Y1542" s="62"/>
      <c r="Z1542" s="62"/>
      <c r="AA1542" s="62"/>
      <c r="AB1542" s="60"/>
    </row>
    <row r="1543" spans="1:28" ht="15" customHeight="1" x14ac:dyDescent="0.25">
      <c r="A1543" s="58">
        <v>1533</v>
      </c>
      <c r="B1543" s="66" t="s">
        <v>7446</v>
      </c>
      <c r="C1543" s="67" t="s">
        <v>7447</v>
      </c>
      <c r="D1543" s="59" t="s">
        <v>7448</v>
      </c>
      <c r="E1543" s="66" t="s">
        <v>7446</v>
      </c>
      <c r="F1543" s="60" t="s">
        <v>7449</v>
      </c>
      <c r="G1543" s="62"/>
      <c r="H1543" s="61">
        <v>2019</v>
      </c>
      <c r="I1543" s="62"/>
      <c r="J1543" s="60" t="s">
        <v>2302</v>
      </c>
      <c r="K1543" s="60">
        <v>250</v>
      </c>
      <c r="L1543" s="62"/>
      <c r="M1543" s="60">
        <v>1</v>
      </c>
      <c r="N1543" s="60">
        <v>1</v>
      </c>
      <c r="O1543" s="63" t="s">
        <v>681</v>
      </c>
      <c r="P1543" s="63" t="s">
        <v>7450</v>
      </c>
      <c r="Q1543" s="63" t="s">
        <v>7451</v>
      </c>
      <c r="R1543" s="62"/>
      <c r="S1543" s="62"/>
      <c r="T1543" s="62"/>
      <c r="U1543" s="62"/>
      <c r="V1543" s="62"/>
      <c r="W1543" s="62"/>
      <c r="X1543" s="62"/>
      <c r="Y1543" s="62"/>
      <c r="Z1543" s="62"/>
      <c r="AA1543" s="62"/>
      <c r="AB1543" s="63" t="s">
        <v>7452</v>
      </c>
    </row>
    <row r="1544" spans="1:28" ht="15" customHeight="1" x14ac:dyDescent="0.25">
      <c r="A1544" s="58">
        <v>1534</v>
      </c>
      <c r="B1544" s="66" t="s">
        <v>7453</v>
      </c>
      <c r="C1544" s="67" t="s">
        <v>7454</v>
      </c>
      <c r="D1544" s="59" t="s">
        <v>7455</v>
      </c>
      <c r="E1544" s="66" t="s">
        <v>7453</v>
      </c>
      <c r="F1544" s="60" t="s">
        <v>7456</v>
      </c>
      <c r="G1544" s="62"/>
      <c r="H1544" s="61">
        <v>2016</v>
      </c>
      <c r="I1544" s="62"/>
      <c r="J1544" s="60" t="s">
        <v>1411</v>
      </c>
      <c r="K1544" s="60">
        <v>50</v>
      </c>
      <c r="L1544" s="62"/>
      <c r="M1544" s="60">
        <v>1</v>
      </c>
      <c r="N1544" s="60">
        <v>1</v>
      </c>
      <c r="O1544" s="63" t="s">
        <v>681</v>
      </c>
      <c r="P1544" s="63" t="s">
        <v>1412</v>
      </c>
      <c r="Q1544" s="63" t="s">
        <v>7457</v>
      </c>
      <c r="R1544" s="62"/>
      <c r="S1544" s="62"/>
      <c r="T1544" s="62"/>
      <c r="U1544" s="62"/>
      <c r="V1544" s="62"/>
      <c r="W1544" s="62"/>
      <c r="X1544" s="63" t="s">
        <v>1412</v>
      </c>
      <c r="Y1544" s="62"/>
      <c r="Z1544" s="62"/>
      <c r="AA1544" s="62"/>
      <c r="AB1544" s="60"/>
    </row>
    <row r="1545" spans="1:28" ht="15" customHeight="1" x14ac:dyDescent="0.25">
      <c r="A1545" s="58">
        <v>1535</v>
      </c>
      <c r="B1545" s="66" t="s">
        <v>7458</v>
      </c>
      <c r="C1545" s="67" t="s">
        <v>7459</v>
      </c>
      <c r="D1545" s="59" t="s">
        <v>7460</v>
      </c>
      <c r="E1545" s="66" t="s">
        <v>7458</v>
      </c>
      <c r="F1545" s="60" t="s">
        <v>7461</v>
      </c>
      <c r="G1545" s="62"/>
      <c r="H1545" s="61">
        <v>2013</v>
      </c>
      <c r="I1545" s="60" t="s">
        <v>689</v>
      </c>
      <c r="J1545" s="60" t="s">
        <v>687</v>
      </c>
      <c r="K1545" s="60">
        <v>50</v>
      </c>
      <c r="L1545" s="62"/>
      <c r="M1545" s="60">
        <v>1</v>
      </c>
      <c r="N1545" s="60">
        <v>1</v>
      </c>
      <c r="O1545" s="63" t="s">
        <v>681</v>
      </c>
      <c r="P1545" s="63" t="s">
        <v>1687</v>
      </c>
      <c r="Q1545" s="63" t="s">
        <v>1688</v>
      </c>
      <c r="R1545" s="62"/>
      <c r="S1545" s="62"/>
      <c r="T1545" s="62"/>
      <c r="U1545" s="62"/>
      <c r="V1545" s="62"/>
      <c r="W1545" s="62"/>
      <c r="X1545" s="63" t="s">
        <v>1687</v>
      </c>
      <c r="Y1545" s="62"/>
      <c r="Z1545" s="62"/>
      <c r="AA1545" s="62"/>
      <c r="AB1545" s="60"/>
    </row>
    <row r="1546" spans="1:28" ht="15" customHeight="1" x14ac:dyDescent="0.25">
      <c r="A1546" s="58">
        <v>1536</v>
      </c>
      <c r="B1546" s="66" t="s">
        <v>7462</v>
      </c>
      <c r="C1546" s="67" t="s">
        <v>7463</v>
      </c>
      <c r="D1546" s="59" t="s">
        <v>7464</v>
      </c>
      <c r="E1546" s="66" t="s">
        <v>7462</v>
      </c>
      <c r="F1546" s="60" t="s">
        <v>7465</v>
      </c>
      <c r="G1546" s="62"/>
      <c r="H1546" s="61">
        <v>2004</v>
      </c>
      <c r="I1546" s="60" t="s">
        <v>1303</v>
      </c>
      <c r="J1546" s="60" t="s">
        <v>688</v>
      </c>
      <c r="K1546" s="60">
        <v>100</v>
      </c>
      <c r="L1546" s="62"/>
      <c r="M1546" s="60">
        <v>1</v>
      </c>
      <c r="N1546" s="60">
        <v>1</v>
      </c>
      <c r="O1546" s="63" t="s">
        <v>681</v>
      </c>
      <c r="P1546" s="63" t="s">
        <v>912</v>
      </c>
      <c r="Q1546" s="62"/>
      <c r="R1546" s="62"/>
      <c r="S1546" s="62"/>
      <c r="T1546" s="62"/>
      <c r="U1546" s="62"/>
      <c r="V1546" s="62"/>
      <c r="W1546" s="62"/>
      <c r="X1546" s="63" t="s">
        <v>912</v>
      </c>
      <c r="Y1546" s="62"/>
      <c r="Z1546" s="62"/>
      <c r="AA1546" s="62"/>
      <c r="AB1546" s="60"/>
    </row>
    <row r="1547" spans="1:28" ht="15" customHeight="1" x14ac:dyDescent="0.25">
      <c r="A1547" s="58">
        <v>1537</v>
      </c>
      <c r="B1547" s="66" t="s">
        <v>7466</v>
      </c>
      <c r="C1547" s="67" t="s">
        <v>7467</v>
      </c>
      <c r="D1547" s="59" t="s">
        <v>7468</v>
      </c>
      <c r="E1547" s="66" t="s">
        <v>7466</v>
      </c>
      <c r="F1547" s="60" t="s">
        <v>7469</v>
      </c>
      <c r="G1547" s="62"/>
      <c r="H1547" s="61">
        <v>2016</v>
      </c>
      <c r="I1547" s="62"/>
      <c r="J1547" s="60" t="s">
        <v>1411</v>
      </c>
      <c r="K1547" s="60">
        <v>50</v>
      </c>
      <c r="L1547" s="62"/>
      <c r="M1547" s="60">
        <v>1</v>
      </c>
      <c r="N1547" s="60">
        <v>1</v>
      </c>
      <c r="O1547" s="63" t="s">
        <v>681</v>
      </c>
      <c r="P1547" s="63" t="s">
        <v>1412</v>
      </c>
      <c r="Q1547" s="63" t="s">
        <v>7470</v>
      </c>
      <c r="R1547" s="62"/>
      <c r="S1547" s="62"/>
      <c r="T1547" s="62"/>
      <c r="U1547" s="62"/>
      <c r="V1547" s="62"/>
      <c r="W1547" s="62"/>
      <c r="X1547" s="63" t="s">
        <v>1412</v>
      </c>
      <c r="Y1547" s="62"/>
      <c r="Z1547" s="62"/>
      <c r="AA1547" s="62"/>
      <c r="AB1547" s="60"/>
    </row>
    <row r="1548" spans="1:28" ht="15" customHeight="1" x14ac:dyDescent="0.25">
      <c r="A1548" s="58">
        <v>1538</v>
      </c>
      <c r="B1548" s="66" t="s">
        <v>7471</v>
      </c>
      <c r="C1548" s="67" t="s">
        <v>7472</v>
      </c>
      <c r="D1548" s="59" t="s">
        <v>7473</v>
      </c>
      <c r="E1548" s="66" t="s">
        <v>7471</v>
      </c>
      <c r="F1548" s="60" t="s">
        <v>7474</v>
      </c>
      <c r="G1548" s="62"/>
      <c r="H1548" s="61">
        <v>2008</v>
      </c>
      <c r="I1548" s="60" t="s">
        <v>689</v>
      </c>
      <c r="J1548" s="60" t="s">
        <v>1102</v>
      </c>
      <c r="K1548" s="60">
        <v>160</v>
      </c>
      <c r="L1548" s="62"/>
      <c r="M1548" s="60">
        <v>1</v>
      </c>
      <c r="N1548" s="60">
        <v>1</v>
      </c>
      <c r="O1548" s="63" t="s">
        <v>681</v>
      </c>
      <c r="P1548" s="63" t="s">
        <v>3506</v>
      </c>
      <c r="Q1548" s="62"/>
      <c r="R1548" s="62"/>
      <c r="S1548" s="62"/>
      <c r="T1548" s="62"/>
      <c r="U1548" s="62"/>
      <c r="V1548" s="62"/>
      <c r="W1548" s="62"/>
      <c r="X1548" s="62"/>
      <c r="Y1548" s="62"/>
      <c r="Z1548" s="62"/>
      <c r="AA1548" s="62"/>
      <c r="AB1548" s="63" t="s">
        <v>7475</v>
      </c>
    </row>
    <row r="1549" spans="1:28" ht="15" customHeight="1" x14ac:dyDescent="0.25">
      <c r="A1549" s="58">
        <v>1539</v>
      </c>
      <c r="B1549" s="66" t="s">
        <v>7476</v>
      </c>
      <c r="C1549" s="67" t="s">
        <v>7477</v>
      </c>
      <c r="D1549" s="59" t="s">
        <v>7478</v>
      </c>
      <c r="E1549" s="66" t="s">
        <v>7476</v>
      </c>
      <c r="F1549" s="60" t="s">
        <v>7479</v>
      </c>
      <c r="G1549" s="62"/>
      <c r="H1549" s="61">
        <v>1998</v>
      </c>
      <c r="I1549" s="60" t="s">
        <v>1565</v>
      </c>
      <c r="J1549" s="60" t="s">
        <v>1260</v>
      </c>
      <c r="K1549" s="60">
        <v>400</v>
      </c>
      <c r="L1549" s="62"/>
      <c r="M1549" s="60">
        <v>1</v>
      </c>
      <c r="N1549" s="60">
        <v>1</v>
      </c>
      <c r="O1549" s="63" t="s">
        <v>681</v>
      </c>
      <c r="P1549" s="63" t="s">
        <v>1867</v>
      </c>
      <c r="Q1549" s="62"/>
      <c r="R1549" s="62"/>
      <c r="S1549" s="62"/>
      <c r="T1549" s="62"/>
      <c r="U1549" s="62"/>
      <c r="V1549" s="62"/>
      <c r="W1549" s="62"/>
      <c r="X1549" s="63" t="s">
        <v>1867</v>
      </c>
      <c r="Y1549" s="62"/>
      <c r="Z1549" s="62"/>
      <c r="AA1549" s="62"/>
      <c r="AB1549" s="60"/>
    </row>
    <row r="1550" spans="1:28" ht="15" customHeight="1" x14ac:dyDescent="0.25">
      <c r="A1550" s="58">
        <v>1540</v>
      </c>
      <c r="B1550" s="66" t="s">
        <v>137</v>
      </c>
      <c r="C1550" s="67" t="s">
        <v>7480</v>
      </c>
      <c r="D1550" s="59" t="s">
        <v>7481</v>
      </c>
      <c r="E1550" s="66" t="s">
        <v>137</v>
      </c>
      <c r="F1550" s="60" t="s">
        <v>7482</v>
      </c>
      <c r="G1550" s="62"/>
      <c r="H1550" s="61">
        <v>2014</v>
      </c>
      <c r="I1550" s="60" t="s">
        <v>689</v>
      </c>
      <c r="J1550" s="60" t="s">
        <v>687</v>
      </c>
      <c r="K1550" s="60">
        <v>50</v>
      </c>
      <c r="L1550" s="62"/>
      <c r="M1550" s="60">
        <v>1</v>
      </c>
      <c r="N1550" s="60">
        <v>1</v>
      </c>
      <c r="O1550" s="63" t="s">
        <v>681</v>
      </c>
      <c r="P1550" s="63" t="s">
        <v>1383</v>
      </c>
      <c r="Q1550" s="63" t="s">
        <v>7483</v>
      </c>
      <c r="R1550" s="62"/>
      <c r="S1550" s="62"/>
      <c r="T1550" s="62"/>
      <c r="U1550" s="62"/>
      <c r="V1550" s="62"/>
      <c r="W1550" s="62"/>
      <c r="X1550" s="62"/>
      <c r="Y1550" s="62"/>
      <c r="Z1550" s="62"/>
      <c r="AA1550" s="62"/>
      <c r="AB1550" s="63" t="s">
        <v>1385</v>
      </c>
    </row>
    <row r="1551" spans="1:28" ht="15" customHeight="1" x14ac:dyDescent="0.25">
      <c r="A1551" s="58">
        <v>1541</v>
      </c>
      <c r="B1551" s="66" t="s">
        <v>7484</v>
      </c>
      <c r="C1551" s="67" t="s">
        <v>7485</v>
      </c>
      <c r="D1551" s="59" t="s">
        <v>7486</v>
      </c>
      <c r="E1551" s="66" t="s">
        <v>7484</v>
      </c>
      <c r="F1551" s="60" t="s">
        <v>7487</v>
      </c>
      <c r="G1551" s="62"/>
      <c r="H1551" s="61">
        <v>2005</v>
      </c>
      <c r="I1551" s="62"/>
      <c r="J1551" s="60" t="s">
        <v>1333</v>
      </c>
      <c r="K1551" s="60">
        <v>160</v>
      </c>
      <c r="L1551" s="62"/>
      <c r="M1551" s="60">
        <v>1</v>
      </c>
      <c r="N1551" s="60">
        <v>1</v>
      </c>
      <c r="O1551" s="63" t="s">
        <v>681</v>
      </c>
      <c r="P1551" s="63" t="s">
        <v>1228</v>
      </c>
      <c r="Q1551" s="62"/>
      <c r="R1551" s="62"/>
      <c r="S1551" s="62"/>
      <c r="T1551" s="62"/>
      <c r="U1551" s="62"/>
      <c r="V1551" s="62"/>
      <c r="W1551" s="62"/>
      <c r="X1551" s="63" t="s">
        <v>1228</v>
      </c>
      <c r="Y1551" s="62"/>
      <c r="Z1551" s="62"/>
      <c r="AA1551" s="62"/>
      <c r="AB1551" s="60"/>
    </row>
    <row r="1552" spans="1:28" ht="15" customHeight="1" x14ac:dyDescent="0.25">
      <c r="A1552" s="58">
        <v>1542</v>
      </c>
      <c r="B1552" s="66" t="s">
        <v>7488</v>
      </c>
      <c r="C1552" s="67" t="s">
        <v>7489</v>
      </c>
      <c r="D1552" s="59" t="s">
        <v>7490</v>
      </c>
      <c r="E1552" s="66" t="s">
        <v>7488</v>
      </c>
      <c r="F1552" s="60" t="s">
        <v>7491</v>
      </c>
      <c r="G1552" s="62"/>
      <c r="H1552" s="61">
        <v>2007</v>
      </c>
      <c r="I1552" s="60" t="s">
        <v>689</v>
      </c>
      <c r="J1552" s="60" t="s">
        <v>687</v>
      </c>
      <c r="K1552" s="60">
        <v>160</v>
      </c>
      <c r="L1552" s="62"/>
      <c r="M1552" s="60">
        <v>1</v>
      </c>
      <c r="N1552" s="60">
        <v>1</v>
      </c>
      <c r="O1552" s="63" t="s">
        <v>681</v>
      </c>
      <c r="P1552" s="63" t="s">
        <v>1657</v>
      </c>
      <c r="Q1552" s="63" t="s">
        <v>7492</v>
      </c>
      <c r="R1552" s="62"/>
      <c r="S1552" s="62"/>
      <c r="T1552" s="62"/>
      <c r="U1552" s="62"/>
      <c r="V1552" s="62"/>
      <c r="W1552" s="62"/>
      <c r="X1552" s="63" t="s">
        <v>1657</v>
      </c>
      <c r="Y1552" s="62"/>
      <c r="Z1552" s="62"/>
      <c r="AA1552" s="62"/>
      <c r="AB1552" s="60"/>
    </row>
    <row r="1553" spans="1:28" ht="15" customHeight="1" x14ac:dyDescent="0.25">
      <c r="A1553" s="58">
        <v>1543</v>
      </c>
      <c r="B1553" s="66" t="s">
        <v>7493</v>
      </c>
      <c r="C1553" s="67" t="s">
        <v>7494</v>
      </c>
      <c r="D1553" s="59" t="s">
        <v>7495</v>
      </c>
      <c r="E1553" s="66" t="s">
        <v>7493</v>
      </c>
      <c r="F1553" s="60" t="s">
        <v>7496</v>
      </c>
      <c r="G1553" s="62"/>
      <c r="H1553" s="61">
        <v>2006</v>
      </c>
      <c r="I1553" s="60" t="s">
        <v>689</v>
      </c>
      <c r="J1553" s="60" t="s">
        <v>699</v>
      </c>
      <c r="K1553" s="60">
        <v>250</v>
      </c>
      <c r="L1553" s="62"/>
      <c r="M1553" s="60">
        <v>1</v>
      </c>
      <c r="N1553" s="60">
        <v>1</v>
      </c>
      <c r="O1553" s="63" t="s">
        <v>681</v>
      </c>
      <c r="P1553" s="63" t="s">
        <v>980</v>
      </c>
      <c r="Q1553" s="63" t="s">
        <v>7497</v>
      </c>
      <c r="R1553" s="62"/>
      <c r="S1553" s="62"/>
      <c r="T1553" s="62"/>
      <c r="U1553" s="62"/>
      <c r="V1553" s="62"/>
      <c r="W1553" s="62"/>
      <c r="X1553" s="63" t="s">
        <v>980</v>
      </c>
      <c r="Y1553" s="62"/>
      <c r="Z1553" s="62"/>
      <c r="AA1553" s="62"/>
      <c r="AB1553" s="60"/>
    </row>
    <row r="1554" spans="1:28" ht="15" customHeight="1" x14ac:dyDescent="0.25">
      <c r="A1554" s="58">
        <v>1544</v>
      </c>
      <c r="B1554" s="66" t="s">
        <v>7498</v>
      </c>
      <c r="C1554" s="67" t="s">
        <v>7499</v>
      </c>
      <c r="D1554" s="59" t="s">
        <v>7500</v>
      </c>
      <c r="E1554" s="66" t="s">
        <v>7498</v>
      </c>
      <c r="F1554" s="60" t="s">
        <v>7501</v>
      </c>
      <c r="G1554" s="62"/>
      <c r="H1554" s="61">
        <v>2016</v>
      </c>
      <c r="I1554" s="60" t="s">
        <v>689</v>
      </c>
      <c r="J1554" s="60" t="s">
        <v>680</v>
      </c>
      <c r="K1554" s="60">
        <v>50</v>
      </c>
      <c r="L1554" s="62"/>
      <c r="M1554" s="60">
        <v>1</v>
      </c>
      <c r="N1554" s="60">
        <v>1</v>
      </c>
      <c r="O1554" s="63" t="s">
        <v>681</v>
      </c>
      <c r="P1554" s="63" t="s">
        <v>1744</v>
      </c>
      <c r="Q1554" s="63" t="s">
        <v>7502</v>
      </c>
      <c r="R1554" s="62"/>
      <c r="S1554" s="62"/>
      <c r="T1554" s="62"/>
      <c r="U1554" s="62"/>
      <c r="V1554" s="62"/>
      <c r="W1554" s="62"/>
      <c r="X1554" s="63" t="s">
        <v>1744</v>
      </c>
      <c r="Y1554" s="62"/>
      <c r="Z1554" s="62"/>
      <c r="AA1554" s="62"/>
      <c r="AB1554" s="60"/>
    </row>
    <row r="1555" spans="1:28" ht="15" customHeight="1" x14ac:dyDescent="0.25">
      <c r="A1555" s="58">
        <v>1545</v>
      </c>
      <c r="B1555" s="66" t="s">
        <v>7503</v>
      </c>
      <c r="C1555" s="67" t="s">
        <v>7504</v>
      </c>
      <c r="D1555" s="59" t="s">
        <v>7505</v>
      </c>
      <c r="E1555" s="66" t="s">
        <v>7503</v>
      </c>
      <c r="F1555" s="60" t="s">
        <v>7506</v>
      </c>
      <c r="G1555" s="62"/>
      <c r="H1555" s="61">
        <v>2001</v>
      </c>
      <c r="I1555" s="60" t="s">
        <v>689</v>
      </c>
      <c r="J1555" s="60" t="s">
        <v>680</v>
      </c>
      <c r="K1555" s="60">
        <v>400</v>
      </c>
      <c r="L1555" s="62"/>
      <c r="M1555" s="60">
        <v>1</v>
      </c>
      <c r="N1555" s="60">
        <v>1</v>
      </c>
      <c r="O1555" s="63" t="s">
        <v>681</v>
      </c>
      <c r="P1555" s="63" t="s">
        <v>1867</v>
      </c>
      <c r="Q1555" s="62"/>
      <c r="R1555" s="62"/>
      <c r="S1555" s="62"/>
      <c r="T1555" s="62"/>
      <c r="U1555" s="62"/>
      <c r="V1555" s="62"/>
      <c r="W1555" s="62"/>
      <c r="X1555" s="63" t="s">
        <v>1867</v>
      </c>
      <c r="Y1555" s="62"/>
      <c r="Z1555" s="62"/>
      <c r="AA1555" s="62"/>
      <c r="AB1555" s="60"/>
    </row>
    <row r="1556" spans="1:28" ht="15" customHeight="1" x14ac:dyDescent="0.25">
      <c r="A1556" s="58">
        <v>1546</v>
      </c>
      <c r="B1556" s="66" t="s">
        <v>7507</v>
      </c>
      <c r="C1556" s="67" t="s">
        <v>7508</v>
      </c>
      <c r="D1556" s="59" t="s">
        <v>7509</v>
      </c>
      <c r="E1556" s="66" t="s">
        <v>7507</v>
      </c>
      <c r="F1556" s="60" t="s">
        <v>7510</v>
      </c>
      <c r="G1556" s="62"/>
      <c r="H1556" s="61">
        <v>1993</v>
      </c>
      <c r="I1556" s="60" t="s">
        <v>679</v>
      </c>
      <c r="J1556" s="60" t="s">
        <v>1245</v>
      </c>
      <c r="K1556" s="60">
        <v>50</v>
      </c>
      <c r="L1556" s="62"/>
      <c r="M1556" s="60">
        <v>1</v>
      </c>
      <c r="N1556" s="60">
        <v>1</v>
      </c>
      <c r="O1556" s="63" t="s">
        <v>681</v>
      </c>
      <c r="P1556" s="63" t="s">
        <v>788</v>
      </c>
      <c r="Q1556" s="62"/>
      <c r="R1556" s="62"/>
      <c r="S1556" s="62"/>
      <c r="T1556" s="62"/>
      <c r="U1556" s="62"/>
      <c r="V1556" s="62"/>
      <c r="W1556" s="62"/>
      <c r="X1556" s="63" t="s">
        <v>788</v>
      </c>
      <c r="Y1556" s="62"/>
      <c r="Z1556" s="62"/>
      <c r="AA1556" s="62"/>
      <c r="AB1556" s="60"/>
    </row>
    <row r="1557" spans="1:28" ht="15" customHeight="1" x14ac:dyDescent="0.25">
      <c r="A1557" s="58">
        <v>1547</v>
      </c>
      <c r="B1557" s="66" t="s">
        <v>7511</v>
      </c>
      <c r="C1557" s="67" t="s">
        <v>7512</v>
      </c>
      <c r="D1557" s="59" t="s">
        <v>7513</v>
      </c>
      <c r="E1557" s="66" t="s">
        <v>7511</v>
      </c>
      <c r="F1557" s="60" t="s">
        <v>7514</v>
      </c>
      <c r="G1557" s="62"/>
      <c r="H1557" s="61">
        <v>2016</v>
      </c>
      <c r="I1557" s="62"/>
      <c r="J1557" s="60" t="s">
        <v>1411</v>
      </c>
      <c r="K1557" s="60">
        <v>50</v>
      </c>
      <c r="L1557" s="62"/>
      <c r="M1557" s="60">
        <v>1</v>
      </c>
      <c r="N1557" s="60">
        <v>1</v>
      </c>
      <c r="O1557" s="63" t="s">
        <v>681</v>
      </c>
      <c r="P1557" s="63" t="s">
        <v>1412</v>
      </c>
      <c r="Q1557" s="63" t="s">
        <v>7515</v>
      </c>
      <c r="R1557" s="62"/>
      <c r="S1557" s="62"/>
      <c r="T1557" s="62"/>
      <c r="U1557" s="62"/>
      <c r="V1557" s="62"/>
      <c r="W1557" s="62"/>
      <c r="X1557" s="63" t="s">
        <v>1412</v>
      </c>
      <c r="Y1557" s="62"/>
      <c r="Z1557" s="62"/>
      <c r="AA1557" s="62"/>
      <c r="AB1557" s="60"/>
    </row>
    <row r="1558" spans="1:28" ht="15" customHeight="1" x14ac:dyDescent="0.25">
      <c r="A1558" s="58">
        <v>1548</v>
      </c>
      <c r="B1558" s="66" t="s">
        <v>7516</v>
      </c>
      <c r="C1558" s="67" t="s">
        <v>7517</v>
      </c>
      <c r="D1558" s="59" t="s">
        <v>7518</v>
      </c>
      <c r="E1558" s="66" t="s">
        <v>7516</v>
      </c>
      <c r="F1558" s="60" t="s">
        <v>7519</v>
      </c>
      <c r="G1558" s="62"/>
      <c r="H1558" s="61">
        <v>2015</v>
      </c>
      <c r="I1558" s="60" t="s">
        <v>689</v>
      </c>
      <c r="J1558" s="60" t="s">
        <v>684</v>
      </c>
      <c r="K1558" s="60">
        <v>250</v>
      </c>
      <c r="L1558" s="62"/>
      <c r="M1558" s="60">
        <v>1</v>
      </c>
      <c r="N1558" s="60">
        <v>1</v>
      </c>
      <c r="O1558" s="63" t="s">
        <v>681</v>
      </c>
      <c r="P1558" s="63" t="s">
        <v>980</v>
      </c>
      <c r="Q1558" s="62"/>
      <c r="R1558" s="62"/>
      <c r="S1558" s="62"/>
      <c r="T1558" s="62"/>
      <c r="U1558" s="62"/>
      <c r="V1558" s="62"/>
      <c r="W1558" s="62"/>
      <c r="X1558" s="63" t="s">
        <v>980</v>
      </c>
      <c r="Y1558" s="62"/>
      <c r="Z1558" s="62"/>
      <c r="AA1558" s="62"/>
      <c r="AB1558" s="60"/>
    </row>
    <row r="1559" spans="1:28" ht="15" customHeight="1" x14ac:dyDescent="0.25">
      <c r="A1559" s="58">
        <v>1549</v>
      </c>
      <c r="B1559" s="66" t="s">
        <v>7520</v>
      </c>
      <c r="C1559" s="67" t="s">
        <v>7521</v>
      </c>
      <c r="D1559" s="59" t="s">
        <v>7522</v>
      </c>
      <c r="E1559" s="66" t="s">
        <v>7520</v>
      </c>
      <c r="F1559" s="60" t="s">
        <v>7523</v>
      </c>
      <c r="G1559" s="62"/>
      <c r="H1559" s="61">
        <v>2016</v>
      </c>
      <c r="I1559" s="62"/>
      <c r="J1559" s="60" t="s">
        <v>1283</v>
      </c>
      <c r="K1559" s="60">
        <v>50</v>
      </c>
      <c r="L1559" s="62"/>
      <c r="M1559" s="60">
        <v>1</v>
      </c>
      <c r="N1559" s="60">
        <v>1</v>
      </c>
      <c r="O1559" s="63" t="s">
        <v>681</v>
      </c>
      <c r="P1559" s="63" t="s">
        <v>1792</v>
      </c>
      <c r="Q1559" s="63" t="s">
        <v>5602</v>
      </c>
      <c r="R1559" s="62"/>
      <c r="S1559" s="62"/>
      <c r="T1559" s="62"/>
      <c r="U1559" s="62"/>
      <c r="V1559" s="62"/>
      <c r="W1559" s="62"/>
      <c r="X1559" s="63" t="s">
        <v>1792</v>
      </c>
      <c r="Y1559" s="62"/>
      <c r="Z1559" s="62"/>
      <c r="AA1559" s="62"/>
      <c r="AB1559" s="60"/>
    </row>
    <row r="1560" spans="1:28" ht="15" customHeight="1" x14ac:dyDescent="0.25">
      <c r="A1560" s="58">
        <v>1550</v>
      </c>
      <c r="B1560" s="66" t="s">
        <v>7524</v>
      </c>
      <c r="C1560" s="67" t="s">
        <v>7525</v>
      </c>
      <c r="D1560" s="59" t="s">
        <v>7526</v>
      </c>
      <c r="E1560" s="66" t="s">
        <v>7524</v>
      </c>
      <c r="F1560" s="60" t="s">
        <v>7527</v>
      </c>
      <c r="G1560" s="62"/>
      <c r="H1560" s="61">
        <v>2016</v>
      </c>
      <c r="I1560" s="62"/>
      <c r="J1560" s="60" t="s">
        <v>1283</v>
      </c>
      <c r="K1560" s="60">
        <v>50</v>
      </c>
      <c r="L1560" s="62"/>
      <c r="M1560" s="60">
        <v>1</v>
      </c>
      <c r="N1560" s="60">
        <v>1</v>
      </c>
      <c r="O1560" s="63" t="s">
        <v>681</v>
      </c>
      <c r="P1560" s="63" t="s">
        <v>1754</v>
      </c>
      <c r="Q1560" s="63" t="s">
        <v>1802</v>
      </c>
      <c r="R1560" s="62"/>
      <c r="S1560" s="62"/>
      <c r="T1560" s="62"/>
      <c r="U1560" s="62"/>
      <c r="V1560" s="62"/>
      <c r="W1560" s="62"/>
      <c r="X1560" s="63" t="s">
        <v>1754</v>
      </c>
      <c r="Y1560" s="62"/>
      <c r="Z1560" s="62"/>
      <c r="AA1560" s="62"/>
      <c r="AB1560" s="60"/>
    </row>
    <row r="1561" spans="1:28" ht="15" customHeight="1" x14ac:dyDescent="0.25">
      <c r="A1561" s="58">
        <v>1551</v>
      </c>
      <c r="B1561" s="66" t="s">
        <v>7528</v>
      </c>
      <c r="C1561" s="67" t="s">
        <v>7529</v>
      </c>
      <c r="D1561" s="59" t="s">
        <v>7530</v>
      </c>
      <c r="E1561" s="66" t="s">
        <v>7528</v>
      </c>
      <c r="F1561" s="60" t="s">
        <v>7531</v>
      </c>
      <c r="G1561" s="62"/>
      <c r="H1561" s="61">
        <v>2016</v>
      </c>
      <c r="I1561" s="62"/>
      <c r="J1561" s="60" t="s">
        <v>1283</v>
      </c>
      <c r="K1561" s="60">
        <v>50</v>
      </c>
      <c r="L1561" s="62"/>
      <c r="M1561" s="60">
        <v>1</v>
      </c>
      <c r="N1561" s="60">
        <v>1</v>
      </c>
      <c r="O1561" s="63" t="s">
        <v>681</v>
      </c>
      <c r="P1561" s="63" t="s">
        <v>1754</v>
      </c>
      <c r="Q1561" s="63" t="s">
        <v>7532</v>
      </c>
      <c r="R1561" s="62"/>
      <c r="S1561" s="62"/>
      <c r="T1561" s="62"/>
      <c r="U1561" s="62"/>
      <c r="V1561" s="62"/>
      <c r="W1561" s="62"/>
      <c r="X1561" s="63" t="s">
        <v>1754</v>
      </c>
      <c r="Y1561" s="62"/>
      <c r="Z1561" s="62"/>
      <c r="AA1561" s="62"/>
      <c r="AB1561" s="60"/>
    </row>
    <row r="1562" spans="1:28" ht="15" customHeight="1" x14ac:dyDescent="0.25">
      <c r="A1562" s="58">
        <v>1552</v>
      </c>
      <c r="B1562" s="66" t="s">
        <v>7533</v>
      </c>
      <c r="C1562" s="67" t="s">
        <v>7534</v>
      </c>
      <c r="D1562" s="59" t="s">
        <v>7535</v>
      </c>
      <c r="E1562" s="66" t="s">
        <v>7533</v>
      </c>
      <c r="F1562" s="60" t="s">
        <v>7536</v>
      </c>
      <c r="G1562" s="62"/>
      <c r="H1562" s="61">
        <v>2016</v>
      </c>
      <c r="I1562" s="62"/>
      <c r="J1562" s="60" t="s">
        <v>1283</v>
      </c>
      <c r="K1562" s="60">
        <v>50</v>
      </c>
      <c r="L1562" s="62"/>
      <c r="M1562" s="60">
        <v>1</v>
      </c>
      <c r="N1562" s="60">
        <v>1</v>
      </c>
      <c r="O1562" s="63" t="s">
        <v>681</v>
      </c>
      <c r="P1562" s="63" t="s">
        <v>1460</v>
      </c>
      <c r="Q1562" s="63" t="s">
        <v>7537</v>
      </c>
      <c r="R1562" s="62"/>
      <c r="S1562" s="62"/>
      <c r="T1562" s="62"/>
      <c r="U1562" s="62"/>
      <c r="V1562" s="62"/>
      <c r="W1562" s="62"/>
      <c r="X1562" s="63" t="s">
        <v>1460</v>
      </c>
      <c r="Y1562" s="62"/>
      <c r="Z1562" s="62"/>
      <c r="AA1562" s="62"/>
      <c r="AB1562" s="60"/>
    </row>
    <row r="1563" spans="1:28" ht="15" customHeight="1" x14ac:dyDescent="0.25">
      <c r="A1563" s="58">
        <v>1553</v>
      </c>
      <c r="B1563" s="66" t="s">
        <v>7538</v>
      </c>
      <c r="C1563" s="67" t="s">
        <v>7539</v>
      </c>
      <c r="D1563" s="59" t="s">
        <v>7540</v>
      </c>
      <c r="E1563" s="66" t="s">
        <v>7538</v>
      </c>
      <c r="F1563" s="60" t="s">
        <v>7541</v>
      </c>
      <c r="G1563" s="62"/>
      <c r="H1563" s="61">
        <v>2016</v>
      </c>
      <c r="I1563" s="62"/>
      <c r="J1563" s="60" t="s">
        <v>1283</v>
      </c>
      <c r="K1563" s="60">
        <v>50</v>
      </c>
      <c r="L1563" s="62"/>
      <c r="M1563" s="60">
        <v>1</v>
      </c>
      <c r="N1563" s="60">
        <v>1</v>
      </c>
      <c r="O1563" s="63" t="s">
        <v>681</v>
      </c>
      <c r="P1563" s="63" t="s">
        <v>1754</v>
      </c>
      <c r="Q1563" s="63" t="s">
        <v>3791</v>
      </c>
      <c r="R1563" s="62"/>
      <c r="S1563" s="62"/>
      <c r="T1563" s="62"/>
      <c r="U1563" s="62"/>
      <c r="V1563" s="62"/>
      <c r="W1563" s="62"/>
      <c r="X1563" s="63" t="s">
        <v>1754</v>
      </c>
      <c r="Y1563" s="62"/>
      <c r="Z1563" s="62"/>
      <c r="AA1563" s="62"/>
      <c r="AB1563" s="60"/>
    </row>
    <row r="1564" spans="1:28" ht="15" customHeight="1" x14ac:dyDescent="0.25">
      <c r="A1564" s="58">
        <v>1554</v>
      </c>
      <c r="B1564" s="66" t="s">
        <v>7542</v>
      </c>
      <c r="C1564" s="67" t="s">
        <v>7543</v>
      </c>
      <c r="D1564" s="59" t="s">
        <v>7544</v>
      </c>
      <c r="E1564" s="66" t="s">
        <v>7542</v>
      </c>
      <c r="F1564" s="60" t="s">
        <v>7545</v>
      </c>
      <c r="G1564" s="62"/>
      <c r="H1564" s="61">
        <v>2007</v>
      </c>
      <c r="I1564" s="60" t="s">
        <v>689</v>
      </c>
      <c r="J1564" s="60" t="s">
        <v>1283</v>
      </c>
      <c r="K1564" s="60">
        <v>75</v>
      </c>
      <c r="L1564" s="62"/>
      <c r="M1564" s="60">
        <v>1</v>
      </c>
      <c r="N1564" s="60">
        <v>1</v>
      </c>
      <c r="O1564" s="63" t="s">
        <v>681</v>
      </c>
      <c r="P1564" s="63" t="s">
        <v>700</v>
      </c>
      <c r="Q1564" s="63" t="s">
        <v>7546</v>
      </c>
      <c r="R1564" s="62"/>
      <c r="S1564" s="62"/>
      <c r="T1564" s="62"/>
      <c r="U1564" s="62"/>
      <c r="V1564" s="62"/>
      <c r="W1564" s="62"/>
      <c r="X1564" s="63" t="s">
        <v>700</v>
      </c>
      <c r="Y1564" s="62"/>
      <c r="Z1564" s="62"/>
      <c r="AA1564" s="62"/>
      <c r="AB1564" s="60"/>
    </row>
    <row r="1565" spans="1:28" ht="15" customHeight="1" x14ac:dyDescent="0.25">
      <c r="A1565" s="58">
        <v>1555</v>
      </c>
      <c r="B1565" s="66" t="s">
        <v>7547</v>
      </c>
      <c r="C1565" s="67" t="s">
        <v>7548</v>
      </c>
      <c r="D1565" s="59" t="s">
        <v>7549</v>
      </c>
      <c r="E1565" s="66" t="s">
        <v>7547</v>
      </c>
      <c r="F1565" s="60" t="s">
        <v>7550</v>
      </c>
      <c r="G1565" s="62"/>
      <c r="H1565" s="61">
        <v>2004</v>
      </c>
      <c r="I1565" s="60" t="s">
        <v>1296</v>
      </c>
      <c r="J1565" s="60" t="s">
        <v>684</v>
      </c>
      <c r="K1565" s="60">
        <v>400</v>
      </c>
      <c r="L1565" s="62"/>
      <c r="M1565" s="60">
        <v>1</v>
      </c>
      <c r="N1565" s="60">
        <v>1</v>
      </c>
      <c r="O1565" s="63" t="s">
        <v>681</v>
      </c>
      <c r="P1565" s="63" t="s">
        <v>1038</v>
      </c>
      <c r="Q1565" s="62"/>
      <c r="R1565" s="62"/>
      <c r="S1565" s="62"/>
      <c r="T1565" s="62"/>
      <c r="U1565" s="62"/>
      <c r="V1565" s="62"/>
      <c r="W1565" s="62"/>
      <c r="X1565" s="63" t="s">
        <v>1038</v>
      </c>
      <c r="Y1565" s="62"/>
      <c r="Z1565" s="62"/>
      <c r="AA1565" s="62"/>
      <c r="AB1565" s="60"/>
    </row>
    <row r="1566" spans="1:28" ht="15" customHeight="1" x14ac:dyDescent="0.25">
      <c r="A1566" s="58">
        <v>1556</v>
      </c>
      <c r="B1566" s="66" t="s">
        <v>7551</v>
      </c>
      <c r="C1566" s="67" t="s">
        <v>7552</v>
      </c>
      <c r="D1566" s="59" t="s">
        <v>7553</v>
      </c>
      <c r="E1566" s="66" t="s">
        <v>7551</v>
      </c>
      <c r="F1566" s="60" t="s">
        <v>7554</v>
      </c>
      <c r="G1566" s="62"/>
      <c r="H1566" s="61">
        <v>2005</v>
      </c>
      <c r="I1566" s="62"/>
      <c r="J1566" s="60" t="s">
        <v>684</v>
      </c>
      <c r="K1566" s="60">
        <v>400</v>
      </c>
      <c r="L1566" s="62"/>
      <c r="M1566" s="60">
        <v>1</v>
      </c>
      <c r="N1566" s="60">
        <v>1</v>
      </c>
      <c r="O1566" s="63" t="s">
        <v>681</v>
      </c>
      <c r="P1566" s="63" t="s">
        <v>1867</v>
      </c>
      <c r="Q1566" s="62"/>
      <c r="R1566" s="62"/>
      <c r="S1566" s="62"/>
      <c r="T1566" s="62"/>
      <c r="U1566" s="62"/>
      <c r="V1566" s="62"/>
      <c r="W1566" s="62"/>
      <c r="X1566" s="63" t="s">
        <v>7555</v>
      </c>
      <c r="Y1566" s="62"/>
      <c r="Z1566" s="62"/>
      <c r="AA1566" s="62"/>
      <c r="AB1566" s="63" t="s">
        <v>1734</v>
      </c>
    </row>
    <row r="1567" spans="1:28" ht="15" customHeight="1" x14ac:dyDescent="0.25">
      <c r="A1567" s="58">
        <v>1557</v>
      </c>
      <c r="B1567" s="66" t="s">
        <v>7556</v>
      </c>
      <c r="C1567" s="67" t="s">
        <v>7557</v>
      </c>
      <c r="D1567" s="59" t="s">
        <v>7558</v>
      </c>
      <c r="E1567" s="66" t="s">
        <v>7556</v>
      </c>
      <c r="F1567" s="60" t="s">
        <v>7559</v>
      </c>
      <c r="G1567" s="62"/>
      <c r="H1567" s="61">
        <v>2015</v>
      </c>
      <c r="I1567" s="60" t="s">
        <v>689</v>
      </c>
      <c r="J1567" s="60" t="s">
        <v>683</v>
      </c>
      <c r="K1567" s="60">
        <v>400</v>
      </c>
      <c r="L1567" s="62"/>
      <c r="M1567" s="60">
        <v>1</v>
      </c>
      <c r="N1567" s="60">
        <v>1</v>
      </c>
      <c r="O1567" s="63" t="s">
        <v>681</v>
      </c>
      <c r="P1567" s="63" t="s">
        <v>1038</v>
      </c>
      <c r="Q1567" s="63" t="s">
        <v>7560</v>
      </c>
      <c r="R1567" s="62"/>
      <c r="S1567" s="62"/>
      <c r="T1567" s="62"/>
      <c r="U1567" s="62"/>
      <c r="V1567" s="62"/>
      <c r="W1567" s="62"/>
      <c r="X1567" s="63" t="s">
        <v>1038</v>
      </c>
      <c r="Y1567" s="62"/>
      <c r="Z1567" s="62"/>
      <c r="AA1567" s="62"/>
      <c r="AB1567" s="60"/>
    </row>
    <row r="1568" spans="1:28" ht="15" customHeight="1" x14ac:dyDescent="0.25">
      <c r="A1568" s="58">
        <v>1558</v>
      </c>
      <c r="B1568" s="66" t="s">
        <v>7561</v>
      </c>
      <c r="C1568" s="67" t="s">
        <v>7562</v>
      </c>
      <c r="D1568" s="59" t="s">
        <v>7563</v>
      </c>
      <c r="E1568" s="66" t="s">
        <v>7561</v>
      </c>
      <c r="F1568" s="60" t="s">
        <v>7564</v>
      </c>
      <c r="G1568" s="62"/>
      <c r="H1568" s="61">
        <v>2008</v>
      </c>
      <c r="I1568" s="62"/>
      <c r="J1568" s="60" t="s">
        <v>684</v>
      </c>
      <c r="K1568" s="60">
        <v>560</v>
      </c>
      <c r="L1568" s="62"/>
      <c r="M1568" s="60">
        <v>1</v>
      </c>
      <c r="N1568" s="60">
        <v>1</v>
      </c>
      <c r="O1568" s="63" t="s">
        <v>681</v>
      </c>
      <c r="P1568" s="63" t="s">
        <v>7565</v>
      </c>
      <c r="Q1568" s="62"/>
      <c r="R1568" s="62"/>
      <c r="S1568" s="62"/>
      <c r="T1568" s="62"/>
      <c r="U1568" s="62"/>
      <c r="V1568" s="62"/>
      <c r="W1568" s="62"/>
      <c r="X1568" s="63" t="s">
        <v>7565</v>
      </c>
      <c r="Y1568" s="62"/>
      <c r="Z1568" s="62"/>
      <c r="AA1568" s="62"/>
      <c r="AB1568" s="60"/>
    </row>
    <row r="1569" spans="1:28" ht="15" customHeight="1" x14ac:dyDescent="0.25">
      <c r="A1569" s="58">
        <v>1559</v>
      </c>
      <c r="B1569" s="66" t="s">
        <v>7566</v>
      </c>
      <c r="C1569" s="67" t="s">
        <v>7567</v>
      </c>
      <c r="D1569" s="59" t="s">
        <v>7568</v>
      </c>
      <c r="E1569" s="66" t="s">
        <v>7566</v>
      </c>
      <c r="F1569" s="60" t="s">
        <v>7569</v>
      </c>
      <c r="G1569" s="62"/>
      <c r="H1569" s="61">
        <v>2007</v>
      </c>
      <c r="I1569" s="60" t="s">
        <v>689</v>
      </c>
      <c r="J1569" s="60" t="s">
        <v>699</v>
      </c>
      <c r="K1569" s="60">
        <v>560</v>
      </c>
      <c r="L1569" s="62"/>
      <c r="M1569" s="60">
        <v>1</v>
      </c>
      <c r="N1569" s="60">
        <v>1</v>
      </c>
      <c r="O1569" s="63" t="s">
        <v>681</v>
      </c>
      <c r="P1569" s="63" t="s">
        <v>5254</v>
      </c>
      <c r="Q1569" s="63" t="s">
        <v>7570</v>
      </c>
      <c r="R1569" s="62"/>
      <c r="S1569" s="62"/>
      <c r="T1569" s="62"/>
      <c r="U1569" s="62"/>
      <c r="V1569" s="62"/>
      <c r="W1569" s="62"/>
      <c r="X1569" s="63" t="s">
        <v>5254</v>
      </c>
      <c r="Y1569" s="62"/>
      <c r="Z1569" s="62"/>
      <c r="AA1569" s="62"/>
      <c r="AB1569" s="60"/>
    </row>
    <row r="1570" spans="1:28" ht="15" customHeight="1" x14ac:dyDescent="0.25">
      <c r="A1570" s="58">
        <v>1560</v>
      </c>
      <c r="B1570" s="66" t="s">
        <v>7571</v>
      </c>
      <c r="C1570" s="67" t="s">
        <v>7572</v>
      </c>
      <c r="D1570" s="59" t="s">
        <v>7573</v>
      </c>
      <c r="E1570" s="66" t="s">
        <v>7571</v>
      </c>
      <c r="F1570" s="60" t="s">
        <v>7574</v>
      </c>
      <c r="G1570" s="62"/>
      <c r="H1570" s="61">
        <v>1976</v>
      </c>
      <c r="I1570" s="60" t="s">
        <v>679</v>
      </c>
      <c r="J1570" s="60" t="s">
        <v>1245</v>
      </c>
      <c r="K1570" s="60">
        <v>25</v>
      </c>
      <c r="L1570" s="62"/>
      <c r="M1570" s="60">
        <v>1</v>
      </c>
      <c r="N1570" s="60">
        <v>1</v>
      </c>
      <c r="O1570" s="63" t="s">
        <v>681</v>
      </c>
      <c r="P1570" s="63" t="s">
        <v>2585</v>
      </c>
      <c r="Q1570" s="62"/>
      <c r="R1570" s="62"/>
      <c r="S1570" s="62"/>
      <c r="T1570" s="62"/>
      <c r="U1570" s="62"/>
      <c r="V1570" s="62"/>
      <c r="W1570" s="62"/>
      <c r="X1570" s="63" t="s">
        <v>2585</v>
      </c>
      <c r="Y1570" s="62"/>
      <c r="Z1570" s="62"/>
      <c r="AA1570" s="62"/>
      <c r="AB1570" s="60"/>
    </row>
    <row r="1571" spans="1:28" ht="15" customHeight="1" x14ac:dyDescent="0.25">
      <c r="A1571" s="58">
        <v>1561</v>
      </c>
      <c r="B1571" s="66" t="s">
        <v>7575</v>
      </c>
      <c r="C1571" s="67" t="s">
        <v>7576</v>
      </c>
      <c r="D1571" s="59" t="s">
        <v>7577</v>
      </c>
      <c r="E1571" s="66" t="s">
        <v>7575</v>
      </c>
      <c r="F1571" s="60" t="s">
        <v>7578</v>
      </c>
      <c r="G1571" s="62"/>
      <c r="H1571" s="61">
        <v>2016</v>
      </c>
      <c r="I1571" s="62"/>
      <c r="J1571" s="60" t="s">
        <v>1049</v>
      </c>
      <c r="K1571" s="60">
        <v>250</v>
      </c>
      <c r="L1571" s="62"/>
      <c r="M1571" s="60">
        <v>1</v>
      </c>
      <c r="N1571" s="60">
        <v>1</v>
      </c>
      <c r="O1571" s="63" t="s">
        <v>681</v>
      </c>
      <c r="P1571" s="63" t="s">
        <v>1482</v>
      </c>
      <c r="Q1571" s="63" t="s">
        <v>7579</v>
      </c>
      <c r="R1571" s="62"/>
      <c r="S1571" s="62"/>
      <c r="T1571" s="62"/>
      <c r="U1571" s="62"/>
      <c r="V1571" s="62"/>
      <c r="W1571" s="62"/>
      <c r="X1571" s="63" t="s">
        <v>1482</v>
      </c>
      <c r="Y1571" s="62"/>
      <c r="Z1571" s="62"/>
      <c r="AA1571" s="62"/>
      <c r="AB1571" s="60"/>
    </row>
    <row r="1572" spans="1:28" ht="15" customHeight="1" x14ac:dyDescent="0.25">
      <c r="A1572" s="58">
        <v>1562</v>
      </c>
      <c r="B1572" s="66" t="s">
        <v>161</v>
      </c>
      <c r="C1572" s="67" t="s">
        <v>7580</v>
      </c>
      <c r="D1572" s="59" t="s">
        <v>7581</v>
      </c>
      <c r="E1572" s="66" t="s">
        <v>161</v>
      </c>
      <c r="F1572" s="60" t="s">
        <v>7582</v>
      </c>
      <c r="G1572" s="62"/>
      <c r="H1572" s="61">
        <v>2013</v>
      </c>
      <c r="I1572" s="60" t="s">
        <v>689</v>
      </c>
      <c r="J1572" s="60" t="s">
        <v>687</v>
      </c>
      <c r="K1572" s="60">
        <v>50</v>
      </c>
      <c r="L1572" s="62"/>
      <c r="M1572" s="60">
        <v>1</v>
      </c>
      <c r="N1572" s="60">
        <v>1</v>
      </c>
      <c r="O1572" s="63" t="s">
        <v>681</v>
      </c>
      <c r="P1572" s="63" t="s">
        <v>1383</v>
      </c>
      <c r="Q1572" s="63" t="s">
        <v>1828</v>
      </c>
      <c r="R1572" s="62"/>
      <c r="S1572" s="62"/>
      <c r="T1572" s="62"/>
      <c r="U1572" s="62"/>
      <c r="V1572" s="62"/>
      <c r="W1572" s="62"/>
      <c r="X1572" s="63" t="s">
        <v>1383</v>
      </c>
      <c r="Y1572" s="62"/>
      <c r="Z1572" s="62"/>
      <c r="AA1572" s="62"/>
      <c r="AB1572" s="60"/>
    </row>
    <row r="1573" spans="1:28" ht="15" customHeight="1" x14ac:dyDescent="0.25">
      <c r="A1573" s="58">
        <v>1563</v>
      </c>
      <c r="B1573" s="66" t="s">
        <v>151</v>
      </c>
      <c r="C1573" s="67" t="s">
        <v>7583</v>
      </c>
      <c r="D1573" s="59" t="s">
        <v>7584</v>
      </c>
      <c r="E1573" s="66" t="s">
        <v>151</v>
      </c>
      <c r="F1573" s="60" t="s">
        <v>7585</v>
      </c>
      <c r="G1573" s="62"/>
      <c r="H1573" s="61">
        <v>2013</v>
      </c>
      <c r="I1573" s="60" t="s">
        <v>689</v>
      </c>
      <c r="J1573" s="60" t="s">
        <v>687</v>
      </c>
      <c r="K1573" s="60">
        <v>50</v>
      </c>
      <c r="L1573" s="62"/>
      <c r="M1573" s="60">
        <v>1</v>
      </c>
      <c r="N1573" s="60">
        <v>1</v>
      </c>
      <c r="O1573" s="63" t="s">
        <v>681</v>
      </c>
      <c r="P1573" s="63" t="s">
        <v>1317</v>
      </c>
      <c r="Q1573" s="63" t="s">
        <v>7586</v>
      </c>
      <c r="R1573" s="62"/>
      <c r="S1573" s="62"/>
      <c r="T1573" s="62"/>
      <c r="U1573" s="62"/>
      <c r="V1573" s="62"/>
      <c r="W1573" s="62"/>
      <c r="X1573" s="63" t="s">
        <v>1317</v>
      </c>
      <c r="Y1573" s="62"/>
      <c r="Z1573" s="62"/>
      <c r="AA1573" s="62"/>
      <c r="AB1573" s="60"/>
    </row>
    <row r="1574" spans="1:28" ht="15" customHeight="1" x14ac:dyDescent="0.25">
      <c r="A1574" s="58">
        <v>1564</v>
      </c>
      <c r="B1574" s="66" t="s">
        <v>148</v>
      </c>
      <c r="C1574" s="67" t="s">
        <v>7587</v>
      </c>
      <c r="D1574" s="59" t="s">
        <v>7588</v>
      </c>
      <c r="E1574" s="66" t="s">
        <v>148</v>
      </c>
      <c r="F1574" s="60" t="s">
        <v>7589</v>
      </c>
      <c r="G1574" s="62"/>
      <c r="H1574" s="61">
        <v>2013</v>
      </c>
      <c r="I1574" s="60" t="s">
        <v>689</v>
      </c>
      <c r="J1574" s="60" t="s">
        <v>687</v>
      </c>
      <c r="K1574" s="60">
        <v>50</v>
      </c>
      <c r="L1574" s="62"/>
      <c r="M1574" s="60">
        <v>1</v>
      </c>
      <c r="N1574" s="60">
        <v>1</v>
      </c>
      <c r="O1574" s="63" t="s">
        <v>681</v>
      </c>
      <c r="P1574" s="63" t="s">
        <v>1317</v>
      </c>
      <c r="Q1574" s="63" t="s">
        <v>1832</v>
      </c>
      <c r="R1574" s="62"/>
      <c r="S1574" s="62"/>
      <c r="T1574" s="62"/>
      <c r="U1574" s="62"/>
      <c r="V1574" s="62"/>
      <c r="W1574" s="62"/>
      <c r="X1574" s="63" t="s">
        <v>1317</v>
      </c>
      <c r="Y1574" s="62"/>
      <c r="Z1574" s="62"/>
      <c r="AA1574" s="62"/>
      <c r="AB1574" s="60"/>
    </row>
    <row r="1575" spans="1:28" ht="15" customHeight="1" x14ac:dyDescent="0.25">
      <c r="A1575" s="58">
        <v>1565</v>
      </c>
      <c r="B1575" s="66" t="s">
        <v>7590</v>
      </c>
      <c r="C1575" s="67" t="s">
        <v>7591</v>
      </c>
      <c r="D1575" s="59" t="s">
        <v>7592</v>
      </c>
      <c r="E1575" s="66" t="s">
        <v>7590</v>
      </c>
      <c r="F1575" s="60" t="s">
        <v>7593</v>
      </c>
      <c r="G1575" s="62"/>
      <c r="H1575" s="61">
        <v>2008</v>
      </c>
      <c r="I1575" s="60" t="s">
        <v>689</v>
      </c>
      <c r="J1575" s="60" t="s">
        <v>687</v>
      </c>
      <c r="K1575" s="60">
        <v>400</v>
      </c>
      <c r="L1575" s="62"/>
      <c r="M1575" s="60">
        <v>1</v>
      </c>
      <c r="N1575" s="60">
        <v>1</v>
      </c>
      <c r="O1575" s="63" t="s">
        <v>681</v>
      </c>
      <c r="P1575" s="63" t="s">
        <v>2546</v>
      </c>
      <c r="Q1575" s="62"/>
      <c r="R1575" s="62"/>
      <c r="S1575" s="62"/>
      <c r="T1575" s="62"/>
      <c r="U1575" s="62"/>
      <c r="V1575" s="62"/>
      <c r="W1575" s="62"/>
      <c r="X1575" s="63" t="s">
        <v>2546</v>
      </c>
      <c r="Y1575" s="62"/>
      <c r="Z1575" s="62"/>
      <c r="AA1575" s="62"/>
      <c r="AB1575" s="60"/>
    </row>
    <row r="1576" spans="1:28" ht="15" customHeight="1" x14ac:dyDescent="0.25">
      <c r="A1576" s="58">
        <v>1566</v>
      </c>
      <c r="B1576" s="66" t="s">
        <v>7594</v>
      </c>
      <c r="C1576" s="67" t="s">
        <v>7595</v>
      </c>
      <c r="D1576" s="59" t="s">
        <v>7596</v>
      </c>
      <c r="E1576" s="66" t="s">
        <v>7594</v>
      </c>
      <c r="F1576" s="60" t="s">
        <v>7597</v>
      </c>
      <c r="G1576" s="62"/>
      <c r="H1576" s="61">
        <v>2001</v>
      </c>
      <c r="I1576" s="60" t="s">
        <v>689</v>
      </c>
      <c r="J1576" s="60" t="s">
        <v>684</v>
      </c>
      <c r="K1576" s="60">
        <v>75</v>
      </c>
      <c r="L1576" s="62"/>
      <c r="M1576" s="60">
        <v>1</v>
      </c>
      <c r="N1576" s="60">
        <v>1</v>
      </c>
      <c r="O1576" s="63" t="s">
        <v>681</v>
      </c>
      <c r="P1576" s="63" t="s">
        <v>700</v>
      </c>
      <c r="Q1576" s="62"/>
      <c r="R1576" s="62"/>
      <c r="S1576" s="62"/>
      <c r="T1576" s="62"/>
      <c r="U1576" s="62"/>
      <c r="V1576" s="62"/>
      <c r="W1576" s="62"/>
      <c r="X1576" s="63" t="s">
        <v>700</v>
      </c>
      <c r="Y1576" s="62"/>
      <c r="Z1576" s="62"/>
      <c r="AA1576" s="62"/>
      <c r="AB1576" s="60"/>
    </row>
    <row r="1577" spans="1:28" ht="15" customHeight="1" x14ac:dyDescent="0.25">
      <c r="A1577" s="58">
        <v>1567</v>
      </c>
      <c r="B1577" s="66" t="s">
        <v>7598</v>
      </c>
      <c r="C1577" s="67" t="s">
        <v>7599</v>
      </c>
      <c r="D1577" s="59" t="s">
        <v>7600</v>
      </c>
      <c r="E1577" s="66" t="s">
        <v>7598</v>
      </c>
      <c r="F1577" s="60" t="s">
        <v>7601</v>
      </c>
      <c r="G1577" s="62"/>
      <c r="H1577" s="61">
        <v>2017</v>
      </c>
      <c r="I1577" s="60" t="s">
        <v>26</v>
      </c>
      <c r="J1577" s="60" t="s">
        <v>3471</v>
      </c>
      <c r="K1577" s="60">
        <v>50</v>
      </c>
      <c r="L1577" s="62"/>
      <c r="M1577" s="60">
        <v>1</v>
      </c>
      <c r="N1577" s="60">
        <v>1</v>
      </c>
      <c r="O1577" s="63" t="s">
        <v>681</v>
      </c>
      <c r="P1577" s="63" t="s">
        <v>1776</v>
      </c>
      <c r="Q1577" s="63" t="s">
        <v>7602</v>
      </c>
      <c r="R1577" s="62"/>
      <c r="S1577" s="62"/>
      <c r="T1577" s="62"/>
      <c r="U1577" s="62"/>
      <c r="V1577" s="62"/>
      <c r="W1577" s="62"/>
      <c r="X1577" s="63" t="s">
        <v>1776</v>
      </c>
      <c r="Y1577" s="62"/>
      <c r="Z1577" s="62"/>
      <c r="AA1577" s="62"/>
      <c r="AB1577" s="60"/>
    </row>
    <row r="1578" spans="1:28" ht="15" customHeight="1" x14ac:dyDescent="0.25">
      <c r="A1578" s="58">
        <v>1568</v>
      </c>
      <c r="B1578" s="66" t="s">
        <v>7603</v>
      </c>
      <c r="C1578" s="67" t="s">
        <v>7604</v>
      </c>
      <c r="D1578" s="59" t="s">
        <v>7605</v>
      </c>
      <c r="E1578" s="66" t="s">
        <v>7603</v>
      </c>
      <c r="F1578" s="60" t="s">
        <v>7606</v>
      </c>
      <c r="G1578" s="62"/>
      <c r="H1578" s="61">
        <v>2009</v>
      </c>
      <c r="I1578" s="60" t="s">
        <v>689</v>
      </c>
      <c r="J1578" s="60" t="s">
        <v>680</v>
      </c>
      <c r="K1578" s="60">
        <v>50</v>
      </c>
      <c r="L1578" s="62"/>
      <c r="M1578" s="60">
        <v>1</v>
      </c>
      <c r="N1578" s="60">
        <v>1</v>
      </c>
      <c r="O1578" s="63" t="s">
        <v>681</v>
      </c>
      <c r="P1578" s="63" t="s">
        <v>2456</v>
      </c>
      <c r="Q1578" s="62"/>
      <c r="R1578" s="62"/>
      <c r="S1578" s="62"/>
      <c r="T1578" s="62"/>
      <c r="U1578" s="62"/>
      <c r="V1578" s="62"/>
      <c r="W1578" s="62"/>
      <c r="X1578" s="63" t="s">
        <v>2456</v>
      </c>
      <c r="Y1578" s="62"/>
      <c r="Z1578" s="62"/>
      <c r="AA1578" s="62"/>
      <c r="AB1578" s="60"/>
    </row>
    <row r="1579" spans="1:28" ht="15" customHeight="1" x14ac:dyDescent="0.25">
      <c r="A1579" s="58">
        <v>1569</v>
      </c>
      <c r="B1579" s="66" t="s">
        <v>7607</v>
      </c>
      <c r="C1579" s="67" t="s">
        <v>7608</v>
      </c>
      <c r="D1579" s="59" t="s">
        <v>7609</v>
      </c>
      <c r="E1579" s="66" t="s">
        <v>7607</v>
      </c>
      <c r="F1579" s="60" t="s">
        <v>7610</v>
      </c>
      <c r="G1579" s="62"/>
      <c r="H1579" s="61">
        <v>2019</v>
      </c>
      <c r="I1579" s="62"/>
      <c r="J1579" s="60" t="s">
        <v>2302</v>
      </c>
      <c r="K1579" s="60">
        <v>50</v>
      </c>
      <c r="L1579" s="62"/>
      <c r="M1579" s="60">
        <v>1</v>
      </c>
      <c r="N1579" s="60">
        <v>1</v>
      </c>
      <c r="O1579" s="63" t="s">
        <v>681</v>
      </c>
      <c r="P1579" s="63" t="s">
        <v>7611</v>
      </c>
      <c r="Q1579" s="63" t="s">
        <v>7612</v>
      </c>
      <c r="R1579" s="62"/>
      <c r="S1579" s="62"/>
      <c r="T1579" s="62"/>
      <c r="U1579" s="62"/>
      <c r="V1579" s="62"/>
      <c r="W1579" s="62"/>
      <c r="X1579" s="62"/>
      <c r="Y1579" s="62"/>
      <c r="Z1579" s="62"/>
      <c r="AA1579" s="62"/>
      <c r="AB1579" s="63" t="s">
        <v>7613</v>
      </c>
    </row>
    <row r="1580" spans="1:28" ht="15" customHeight="1" x14ac:dyDescent="0.25">
      <c r="A1580" s="58">
        <v>1570</v>
      </c>
      <c r="B1580" s="66" t="s">
        <v>7614</v>
      </c>
      <c r="C1580" s="67" t="s">
        <v>7615</v>
      </c>
      <c r="D1580" s="59" t="s">
        <v>7616</v>
      </c>
      <c r="E1580" s="66" t="s">
        <v>7614</v>
      </c>
      <c r="F1580" s="60" t="s">
        <v>7617</v>
      </c>
      <c r="G1580" s="62"/>
      <c r="H1580" s="61">
        <v>2019</v>
      </c>
      <c r="I1580" s="62"/>
      <c r="J1580" s="60" t="s">
        <v>2302</v>
      </c>
      <c r="K1580" s="60">
        <v>1600</v>
      </c>
      <c r="L1580" s="62"/>
      <c r="M1580" s="60">
        <v>1</v>
      </c>
      <c r="N1580" s="60">
        <v>1</v>
      </c>
      <c r="O1580" s="63" t="s">
        <v>681</v>
      </c>
      <c r="P1580" s="63" t="s">
        <v>5711</v>
      </c>
      <c r="Q1580" s="63" t="s">
        <v>5712</v>
      </c>
      <c r="R1580" s="62"/>
      <c r="S1580" s="62"/>
      <c r="T1580" s="62"/>
      <c r="U1580" s="62"/>
      <c r="V1580" s="62"/>
      <c r="W1580" s="62"/>
      <c r="X1580" s="62"/>
      <c r="Y1580" s="62"/>
      <c r="Z1580" s="62"/>
      <c r="AA1580" s="62"/>
      <c r="AB1580" s="63" t="s">
        <v>5713</v>
      </c>
    </row>
    <row r="1581" spans="1:28" ht="15" customHeight="1" x14ac:dyDescent="0.25">
      <c r="A1581" s="58">
        <v>1571</v>
      </c>
      <c r="B1581" s="66" t="s">
        <v>7618</v>
      </c>
      <c r="C1581" s="67" t="s">
        <v>7619</v>
      </c>
      <c r="D1581" s="59" t="s">
        <v>7620</v>
      </c>
      <c r="E1581" s="66" t="s">
        <v>7618</v>
      </c>
      <c r="F1581" s="60" t="s">
        <v>7621</v>
      </c>
      <c r="G1581" s="62"/>
      <c r="H1581" s="61">
        <v>1996</v>
      </c>
      <c r="I1581" s="60" t="s">
        <v>1565</v>
      </c>
      <c r="J1581" s="60" t="s">
        <v>1260</v>
      </c>
      <c r="K1581" s="60">
        <v>400</v>
      </c>
      <c r="L1581" s="62"/>
      <c r="M1581" s="60">
        <v>1</v>
      </c>
      <c r="N1581" s="60">
        <v>1</v>
      </c>
      <c r="O1581" s="63" t="s">
        <v>681</v>
      </c>
      <c r="P1581" s="63" t="s">
        <v>1867</v>
      </c>
      <c r="Q1581" s="62"/>
      <c r="R1581" s="62"/>
      <c r="S1581" s="62"/>
      <c r="T1581" s="62"/>
      <c r="U1581" s="62"/>
      <c r="V1581" s="62"/>
      <c r="W1581" s="62"/>
      <c r="X1581" s="63" t="s">
        <v>1872</v>
      </c>
      <c r="Y1581" s="63" t="s">
        <v>1873</v>
      </c>
      <c r="Z1581" s="62"/>
      <c r="AA1581" s="62"/>
      <c r="AB1581" s="60"/>
    </row>
    <row r="1582" spans="1:28" ht="15" customHeight="1" x14ac:dyDescent="0.25">
      <c r="A1582" s="58">
        <v>1572</v>
      </c>
      <c r="B1582" s="66" t="s">
        <v>7622</v>
      </c>
      <c r="C1582" s="67" t="s">
        <v>7623</v>
      </c>
      <c r="D1582" s="59" t="s">
        <v>7624</v>
      </c>
      <c r="E1582" s="66" t="s">
        <v>7622</v>
      </c>
      <c r="F1582" s="60" t="s">
        <v>7625</v>
      </c>
      <c r="G1582" s="62"/>
      <c r="H1582" s="61">
        <v>1996</v>
      </c>
      <c r="I1582" s="60" t="s">
        <v>1565</v>
      </c>
      <c r="J1582" s="60" t="s">
        <v>1260</v>
      </c>
      <c r="K1582" s="60">
        <v>400</v>
      </c>
      <c r="L1582" s="62"/>
      <c r="M1582" s="60">
        <v>1</v>
      </c>
      <c r="N1582" s="60">
        <v>1</v>
      </c>
      <c r="O1582" s="63" t="s">
        <v>681</v>
      </c>
      <c r="P1582" s="63" t="s">
        <v>1867</v>
      </c>
      <c r="Q1582" s="62"/>
      <c r="R1582" s="62"/>
      <c r="S1582" s="62"/>
      <c r="T1582" s="62"/>
      <c r="U1582" s="62"/>
      <c r="V1582" s="62"/>
      <c r="W1582" s="62"/>
      <c r="X1582" s="63" t="s">
        <v>1872</v>
      </c>
      <c r="Y1582" s="63" t="s">
        <v>1873</v>
      </c>
      <c r="Z1582" s="62"/>
      <c r="AA1582" s="62"/>
      <c r="AB1582" s="60"/>
    </row>
    <row r="1583" spans="1:28" ht="15" customHeight="1" x14ac:dyDescent="0.25">
      <c r="A1583" s="58">
        <v>1573</v>
      </c>
      <c r="B1583" s="66" t="s">
        <v>7626</v>
      </c>
      <c r="C1583" s="67" t="s">
        <v>7627</v>
      </c>
      <c r="D1583" s="59" t="s">
        <v>7628</v>
      </c>
      <c r="E1583" s="66" t="s">
        <v>7626</v>
      </c>
      <c r="F1583" s="60" t="s">
        <v>7629</v>
      </c>
      <c r="G1583" s="62"/>
      <c r="H1583" s="61">
        <v>1998</v>
      </c>
      <c r="I1583" s="60" t="s">
        <v>689</v>
      </c>
      <c r="J1583" s="60" t="s">
        <v>1260</v>
      </c>
      <c r="K1583" s="60">
        <v>100</v>
      </c>
      <c r="L1583" s="62"/>
      <c r="M1583" s="60">
        <v>1</v>
      </c>
      <c r="N1583" s="60">
        <v>1</v>
      </c>
      <c r="O1583" s="63" t="s">
        <v>681</v>
      </c>
      <c r="P1583" s="63" t="s">
        <v>912</v>
      </c>
      <c r="Q1583" s="62"/>
      <c r="R1583" s="62"/>
      <c r="S1583" s="62"/>
      <c r="T1583" s="62"/>
      <c r="U1583" s="62"/>
      <c r="V1583" s="62"/>
      <c r="W1583" s="62"/>
      <c r="X1583" s="63" t="s">
        <v>912</v>
      </c>
      <c r="Y1583" s="62"/>
      <c r="Z1583" s="62"/>
      <c r="AA1583" s="62"/>
      <c r="AB1583" s="60"/>
    </row>
    <row r="1584" spans="1:28" ht="15" customHeight="1" x14ac:dyDescent="0.25">
      <c r="A1584" s="58">
        <v>1574</v>
      </c>
      <c r="B1584" s="66" t="s">
        <v>7630</v>
      </c>
      <c r="C1584" s="67" t="s">
        <v>7631</v>
      </c>
      <c r="D1584" s="59" t="s">
        <v>7632</v>
      </c>
      <c r="E1584" s="66" t="s">
        <v>7630</v>
      </c>
      <c r="F1584" s="60" t="s">
        <v>7633</v>
      </c>
      <c r="G1584" s="62"/>
      <c r="H1584" s="61">
        <v>2000</v>
      </c>
      <c r="I1584" s="60" t="s">
        <v>1565</v>
      </c>
      <c r="J1584" s="60" t="s">
        <v>684</v>
      </c>
      <c r="K1584" s="60">
        <v>75</v>
      </c>
      <c r="L1584" s="62"/>
      <c r="M1584" s="60">
        <v>1</v>
      </c>
      <c r="N1584" s="60">
        <v>1</v>
      </c>
      <c r="O1584" s="63" t="s">
        <v>681</v>
      </c>
      <c r="P1584" s="63" t="s">
        <v>700</v>
      </c>
      <c r="Q1584" s="62"/>
      <c r="R1584" s="62"/>
      <c r="S1584" s="62"/>
      <c r="T1584" s="62"/>
      <c r="U1584" s="62"/>
      <c r="V1584" s="62"/>
      <c r="W1584" s="62"/>
      <c r="X1584" s="63" t="s">
        <v>1904</v>
      </c>
      <c r="Y1584" s="62"/>
      <c r="Z1584" s="62"/>
      <c r="AA1584" s="62"/>
      <c r="AB1584" s="63" t="s">
        <v>1905</v>
      </c>
    </row>
    <row r="1585" spans="1:28" ht="15" customHeight="1" x14ac:dyDescent="0.25">
      <c r="A1585" s="58">
        <v>1575</v>
      </c>
      <c r="B1585" s="66" t="s">
        <v>7634</v>
      </c>
      <c r="C1585" s="67" t="s">
        <v>7635</v>
      </c>
      <c r="D1585" s="59" t="s">
        <v>7636</v>
      </c>
      <c r="E1585" s="66" t="s">
        <v>7634</v>
      </c>
      <c r="F1585" s="60" t="s">
        <v>7637</v>
      </c>
      <c r="G1585" s="62"/>
      <c r="H1585" s="61">
        <v>2001</v>
      </c>
      <c r="I1585" s="60" t="s">
        <v>1565</v>
      </c>
      <c r="J1585" s="60" t="s">
        <v>684</v>
      </c>
      <c r="K1585" s="60">
        <v>400</v>
      </c>
      <c r="L1585" s="62"/>
      <c r="M1585" s="60">
        <v>1</v>
      </c>
      <c r="N1585" s="60">
        <v>1</v>
      </c>
      <c r="O1585" s="63" t="s">
        <v>681</v>
      </c>
      <c r="P1585" s="63" t="s">
        <v>1029</v>
      </c>
      <c r="Q1585" s="62"/>
      <c r="R1585" s="62"/>
      <c r="S1585" s="62"/>
      <c r="T1585" s="62"/>
      <c r="U1585" s="62"/>
      <c r="V1585" s="62"/>
      <c r="W1585" s="62"/>
      <c r="X1585" s="63" t="s">
        <v>1029</v>
      </c>
      <c r="Y1585" s="62"/>
      <c r="Z1585" s="62"/>
      <c r="AA1585" s="62"/>
      <c r="AB1585" s="60"/>
    </row>
    <row r="1586" spans="1:28" ht="15" customHeight="1" x14ac:dyDescent="0.25">
      <c r="A1586" s="58">
        <v>1576</v>
      </c>
      <c r="B1586" s="66" t="s">
        <v>7638</v>
      </c>
      <c r="C1586" s="67" t="s">
        <v>7639</v>
      </c>
      <c r="D1586" s="59" t="s">
        <v>7640</v>
      </c>
      <c r="E1586" s="66" t="s">
        <v>7638</v>
      </c>
      <c r="F1586" s="60" t="s">
        <v>7641</v>
      </c>
      <c r="G1586" s="62"/>
      <c r="H1586" s="61">
        <v>2006</v>
      </c>
      <c r="I1586" s="62"/>
      <c r="J1586" s="60" t="s">
        <v>1102</v>
      </c>
      <c r="K1586" s="60">
        <v>75</v>
      </c>
      <c r="L1586" s="62"/>
      <c r="M1586" s="60">
        <v>1</v>
      </c>
      <c r="N1586" s="60">
        <v>1</v>
      </c>
      <c r="O1586" s="63" t="s">
        <v>681</v>
      </c>
      <c r="P1586" s="63" t="s">
        <v>700</v>
      </c>
      <c r="Q1586" s="62"/>
      <c r="R1586" s="62"/>
      <c r="S1586" s="62"/>
      <c r="T1586" s="62"/>
      <c r="U1586" s="62"/>
      <c r="V1586" s="62"/>
      <c r="W1586" s="62"/>
      <c r="X1586" s="63" t="s">
        <v>700</v>
      </c>
      <c r="Y1586" s="62"/>
      <c r="Z1586" s="62"/>
      <c r="AA1586" s="62"/>
      <c r="AB1586" s="60"/>
    </row>
    <row r="1587" spans="1:28" ht="15" customHeight="1" x14ac:dyDescent="0.25">
      <c r="A1587" s="58">
        <v>1577</v>
      </c>
      <c r="B1587" s="66" t="s">
        <v>7642</v>
      </c>
      <c r="C1587" s="67" t="s">
        <v>7643</v>
      </c>
      <c r="D1587" s="59" t="s">
        <v>7644</v>
      </c>
      <c r="E1587" s="66" t="s">
        <v>7642</v>
      </c>
      <c r="F1587" s="60" t="s">
        <v>7645</v>
      </c>
      <c r="G1587" s="62"/>
      <c r="H1587" s="61">
        <v>2009</v>
      </c>
      <c r="I1587" s="62"/>
      <c r="J1587" s="60" t="s">
        <v>1102</v>
      </c>
      <c r="K1587" s="60">
        <v>400</v>
      </c>
      <c r="L1587" s="62"/>
      <c r="M1587" s="60">
        <v>1</v>
      </c>
      <c r="N1587" s="60">
        <v>1</v>
      </c>
      <c r="O1587" s="63" t="s">
        <v>681</v>
      </c>
      <c r="P1587" s="63" t="s">
        <v>7646</v>
      </c>
      <c r="Q1587" s="62"/>
      <c r="R1587" s="62"/>
      <c r="S1587" s="62"/>
      <c r="T1587" s="62"/>
      <c r="U1587" s="62"/>
      <c r="V1587" s="62"/>
      <c r="W1587" s="62"/>
      <c r="X1587" s="63" t="s">
        <v>7646</v>
      </c>
      <c r="Y1587" s="62"/>
      <c r="Z1587" s="62"/>
      <c r="AA1587" s="62"/>
      <c r="AB1587" s="60"/>
    </row>
    <row r="1588" spans="1:28" ht="15" customHeight="1" x14ac:dyDescent="0.25">
      <c r="A1588" s="58">
        <v>1578</v>
      </c>
      <c r="B1588" s="66" t="s">
        <v>7647</v>
      </c>
      <c r="C1588" s="67" t="s">
        <v>7648</v>
      </c>
      <c r="D1588" s="59" t="s">
        <v>7649</v>
      </c>
      <c r="E1588" s="66" t="s">
        <v>7647</v>
      </c>
      <c r="F1588" s="60" t="s">
        <v>7650</v>
      </c>
      <c r="G1588" s="62"/>
      <c r="H1588" s="61">
        <v>2000</v>
      </c>
      <c r="I1588" s="60" t="s">
        <v>689</v>
      </c>
      <c r="J1588" s="60" t="s">
        <v>684</v>
      </c>
      <c r="K1588" s="60">
        <v>250</v>
      </c>
      <c r="L1588" s="62"/>
      <c r="M1588" s="60">
        <v>1</v>
      </c>
      <c r="N1588" s="60">
        <v>1</v>
      </c>
      <c r="O1588" s="63" t="s">
        <v>681</v>
      </c>
      <c r="P1588" s="63" t="s">
        <v>980</v>
      </c>
      <c r="Q1588" s="62"/>
      <c r="R1588" s="62"/>
      <c r="S1588" s="62"/>
      <c r="T1588" s="62"/>
      <c r="U1588" s="62"/>
      <c r="V1588" s="62"/>
      <c r="W1588" s="62"/>
      <c r="X1588" s="63" t="s">
        <v>7651</v>
      </c>
      <c r="Y1588" s="62"/>
      <c r="Z1588" s="62"/>
      <c r="AA1588" s="62"/>
      <c r="AB1588" s="63" t="s">
        <v>7652</v>
      </c>
    </row>
    <row r="1589" spans="1:28" ht="15" customHeight="1" x14ac:dyDescent="0.25">
      <c r="A1589" s="58">
        <v>1579</v>
      </c>
      <c r="B1589" s="66" t="s">
        <v>7653</v>
      </c>
      <c r="C1589" s="67" t="s">
        <v>7654</v>
      </c>
      <c r="D1589" s="59" t="s">
        <v>7655</v>
      </c>
      <c r="E1589" s="66" t="s">
        <v>7653</v>
      </c>
      <c r="F1589" s="60" t="s">
        <v>7656</v>
      </c>
      <c r="G1589" s="62"/>
      <c r="H1589" s="61">
        <v>2000</v>
      </c>
      <c r="I1589" s="60" t="s">
        <v>689</v>
      </c>
      <c r="J1589" s="60" t="s">
        <v>684</v>
      </c>
      <c r="K1589" s="60">
        <v>400</v>
      </c>
      <c r="L1589" s="62"/>
      <c r="M1589" s="60">
        <v>1</v>
      </c>
      <c r="N1589" s="60">
        <v>1</v>
      </c>
      <c r="O1589" s="63" t="s">
        <v>681</v>
      </c>
      <c r="P1589" s="63" t="s">
        <v>1038</v>
      </c>
      <c r="Q1589" s="62"/>
      <c r="R1589" s="62"/>
      <c r="S1589" s="62"/>
      <c r="T1589" s="62"/>
      <c r="U1589" s="62"/>
      <c r="V1589" s="62"/>
      <c r="W1589" s="62"/>
      <c r="X1589" s="63" t="s">
        <v>1853</v>
      </c>
      <c r="Y1589" s="62"/>
      <c r="Z1589" s="62"/>
      <c r="AA1589" s="62"/>
      <c r="AB1589" s="63" t="s">
        <v>1854</v>
      </c>
    </row>
    <row r="1590" spans="1:28" ht="15" customHeight="1" x14ac:dyDescent="0.25">
      <c r="A1590" s="58">
        <v>1580</v>
      </c>
      <c r="B1590" s="66" t="s">
        <v>7657</v>
      </c>
      <c r="C1590" s="67" t="s">
        <v>7658</v>
      </c>
      <c r="D1590" s="59" t="s">
        <v>7659</v>
      </c>
      <c r="E1590" s="66" t="s">
        <v>7657</v>
      </c>
      <c r="F1590" s="60" t="s">
        <v>7660</v>
      </c>
      <c r="G1590" s="62"/>
      <c r="H1590" s="61">
        <v>2003</v>
      </c>
      <c r="I1590" s="60" t="s">
        <v>1303</v>
      </c>
      <c r="J1590" s="60" t="s">
        <v>680</v>
      </c>
      <c r="K1590" s="60">
        <v>250</v>
      </c>
      <c r="L1590" s="62"/>
      <c r="M1590" s="60">
        <v>1</v>
      </c>
      <c r="N1590" s="60">
        <v>1</v>
      </c>
      <c r="O1590" s="63" t="s">
        <v>681</v>
      </c>
      <c r="P1590" s="63" t="s">
        <v>980</v>
      </c>
      <c r="Q1590" s="62"/>
      <c r="R1590" s="62"/>
      <c r="S1590" s="62"/>
      <c r="T1590" s="62"/>
      <c r="U1590" s="62"/>
      <c r="V1590" s="62"/>
      <c r="W1590" s="62"/>
      <c r="X1590" s="63" t="s">
        <v>980</v>
      </c>
      <c r="Y1590" s="62"/>
      <c r="Z1590" s="62"/>
      <c r="AA1590" s="62"/>
      <c r="AB1590" s="60"/>
    </row>
    <row r="1591" spans="1:28" ht="15" customHeight="1" x14ac:dyDescent="0.25">
      <c r="A1591" s="58">
        <v>1581</v>
      </c>
      <c r="B1591" s="66" t="s">
        <v>7661</v>
      </c>
      <c r="C1591" s="67" t="s">
        <v>7662</v>
      </c>
      <c r="D1591" s="59" t="s">
        <v>7663</v>
      </c>
      <c r="E1591" s="66" t="s">
        <v>7661</v>
      </c>
      <c r="F1591" s="60" t="s">
        <v>7664</v>
      </c>
      <c r="G1591" s="62"/>
      <c r="H1591" s="61">
        <v>1998</v>
      </c>
      <c r="I1591" s="60" t="s">
        <v>689</v>
      </c>
      <c r="J1591" s="60" t="s">
        <v>680</v>
      </c>
      <c r="K1591" s="60">
        <v>160</v>
      </c>
      <c r="L1591" s="62"/>
      <c r="M1591" s="60">
        <v>1</v>
      </c>
      <c r="N1591" s="60">
        <v>1</v>
      </c>
      <c r="O1591" s="63" t="s">
        <v>681</v>
      </c>
      <c r="P1591" s="63" t="s">
        <v>1228</v>
      </c>
      <c r="Q1591" s="62"/>
      <c r="R1591" s="62"/>
      <c r="S1591" s="62"/>
      <c r="T1591" s="62"/>
      <c r="U1591" s="62"/>
      <c r="V1591" s="62"/>
      <c r="W1591" s="62"/>
      <c r="X1591" s="63" t="s">
        <v>1228</v>
      </c>
      <c r="Y1591" s="62"/>
      <c r="Z1591" s="62"/>
      <c r="AA1591" s="62"/>
      <c r="AB1591" s="60"/>
    </row>
    <row r="1592" spans="1:28" ht="15" customHeight="1" x14ac:dyDescent="0.25">
      <c r="A1592" s="58">
        <v>1582</v>
      </c>
      <c r="B1592" s="66" t="s">
        <v>7665</v>
      </c>
      <c r="C1592" s="67" t="s">
        <v>7666</v>
      </c>
      <c r="D1592" s="59" t="s">
        <v>7667</v>
      </c>
      <c r="E1592" s="66" t="s">
        <v>7665</v>
      </c>
      <c r="F1592" s="60" t="s">
        <v>7668</v>
      </c>
      <c r="G1592" s="62"/>
      <c r="H1592" s="61">
        <v>2016</v>
      </c>
      <c r="I1592" s="60" t="s">
        <v>689</v>
      </c>
      <c r="J1592" s="60" t="s">
        <v>680</v>
      </c>
      <c r="K1592" s="60">
        <v>100</v>
      </c>
      <c r="L1592" s="62"/>
      <c r="M1592" s="60">
        <v>1</v>
      </c>
      <c r="N1592" s="60">
        <v>1</v>
      </c>
      <c r="O1592" s="63" t="s">
        <v>681</v>
      </c>
      <c r="P1592" s="63" t="s">
        <v>5281</v>
      </c>
      <c r="Q1592" s="63" t="s">
        <v>7669</v>
      </c>
      <c r="R1592" s="62"/>
      <c r="S1592" s="62"/>
      <c r="T1592" s="62"/>
      <c r="U1592" s="62"/>
      <c r="V1592" s="62"/>
      <c r="W1592" s="62"/>
      <c r="X1592" s="63" t="s">
        <v>5281</v>
      </c>
      <c r="Y1592" s="62"/>
      <c r="Z1592" s="62"/>
      <c r="AA1592" s="62"/>
      <c r="AB1592" s="60"/>
    </row>
    <row r="1593" spans="1:28" ht="15" customHeight="1" x14ac:dyDescent="0.25">
      <c r="A1593" s="58">
        <v>1583</v>
      </c>
      <c r="B1593" s="66" t="s">
        <v>7670</v>
      </c>
      <c r="C1593" s="67" t="s">
        <v>7671</v>
      </c>
      <c r="D1593" s="59" t="s">
        <v>7672</v>
      </c>
      <c r="E1593" s="66" t="s">
        <v>7670</v>
      </c>
      <c r="F1593" s="60" t="s">
        <v>7673</v>
      </c>
      <c r="G1593" s="62"/>
      <c r="H1593" s="61">
        <v>2000</v>
      </c>
      <c r="I1593" s="60" t="s">
        <v>689</v>
      </c>
      <c r="J1593" s="60" t="s">
        <v>684</v>
      </c>
      <c r="K1593" s="60">
        <v>400</v>
      </c>
      <c r="L1593" s="62"/>
      <c r="M1593" s="60">
        <v>1</v>
      </c>
      <c r="N1593" s="60">
        <v>1</v>
      </c>
      <c r="O1593" s="63" t="s">
        <v>681</v>
      </c>
      <c r="P1593" s="63" t="s">
        <v>1038</v>
      </c>
      <c r="Q1593" s="62"/>
      <c r="R1593" s="62"/>
      <c r="S1593" s="62"/>
      <c r="T1593" s="62"/>
      <c r="U1593" s="62"/>
      <c r="V1593" s="62"/>
      <c r="W1593" s="62"/>
      <c r="X1593" s="63" t="s">
        <v>1853</v>
      </c>
      <c r="Y1593" s="62"/>
      <c r="Z1593" s="62"/>
      <c r="AA1593" s="62"/>
      <c r="AB1593" s="63" t="s">
        <v>1854</v>
      </c>
    </row>
    <row r="1594" spans="1:28" ht="15" customHeight="1" x14ac:dyDescent="0.25">
      <c r="A1594" s="58">
        <v>1584</v>
      </c>
      <c r="B1594" s="66" t="s">
        <v>7674</v>
      </c>
      <c r="C1594" s="67" t="s">
        <v>7675</v>
      </c>
      <c r="D1594" s="59" t="s">
        <v>7676</v>
      </c>
      <c r="E1594" s="66" t="s">
        <v>7674</v>
      </c>
      <c r="F1594" s="60" t="s">
        <v>7677</v>
      </c>
      <c r="G1594" s="62"/>
      <c r="H1594" s="61">
        <v>1992</v>
      </c>
      <c r="I1594" s="60" t="s">
        <v>689</v>
      </c>
      <c r="J1594" s="60" t="s">
        <v>1924</v>
      </c>
      <c r="K1594" s="60">
        <v>400</v>
      </c>
      <c r="L1594" s="62"/>
      <c r="M1594" s="60">
        <v>1</v>
      </c>
      <c r="N1594" s="60">
        <v>1</v>
      </c>
      <c r="O1594" s="63" t="s">
        <v>681</v>
      </c>
      <c r="P1594" s="63" t="s">
        <v>1038</v>
      </c>
      <c r="Q1594" s="62"/>
      <c r="R1594" s="62"/>
      <c r="S1594" s="62"/>
      <c r="T1594" s="62"/>
      <c r="U1594" s="62"/>
      <c r="V1594" s="62"/>
      <c r="W1594" s="62"/>
      <c r="X1594" s="63" t="s">
        <v>1038</v>
      </c>
      <c r="Y1594" s="62"/>
      <c r="Z1594" s="62"/>
      <c r="AA1594" s="62"/>
      <c r="AB1594" s="60"/>
    </row>
    <row r="1595" spans="1:28" ht="15" customHeight="1" x14ac:dyDescent="0.25">
      <c r="A1595" s="58">
        <v>1585</v>
      </c>
      <c r="B1595" s="66" t="s">
        <v>7678</v>
      </c>
      <c r="C1595" s="67" t="s">
        <v>7679</v>
      </c>
      <c r="D1595" s="59" t="s">
        <v>7680</v>
      </c>
      <c r="E1595" s="66" t="s">
        <v>7678</v>
      </c>
      <c r="F1595" s="60" t="s">
        <v>7681</v>
      </c>
      <c r="G1595" s="62"/>
      <c r="H1595" s="61">
        <v>2014</v>
      </c>
      <c r="I1595" s="60" t="s">
        <v>689</v>
      </c>
      <c r="J1595" s="60" t="s">
        <v>699</v>
      </c>
      <c r="K1595" s="60">
        <v>400</v>
      </c>
      <c r="L1595" s="62"/>
      <c r="M1595" s="60">
        <v>1</v>
      </c>
      <c r="N1595" s="60">
        <v>1</v>
      </c>
      <c r="O1595" s="63" t="s">
        <v>681</v>
      </c>
      <c r="P1595" s="63" t="s">
        <v>7682</v>
      </c>
      <c r="Q1595" s="63" t="s">
        <v>7683</v>
      </c>
      <c r="R1595" s="62"/>
      <c r="S1595" s="62"/>
      <c r="T1595" s="62"/>
      <c r="U1595" s="62"/>
      <c r="V1595" s="62"/>
      <c r="W1595" s="62"/>
      <c r="X1595" s="62"/>
      <c r="Y1595" s="62"/>
      <c r="Z1595" s="62"/>
      <c r="AA1595" s="62"/>
      <c r="AB1595" s="63" t="s">
        <v>7684</v>
      </c>
    </row>
    <row r="1596" spans="1:28" ht="15" customHeight="1" x14ac:dyDescent="0.25">
      <c r="A1596" s="58">
        <v>1586</v>
      </c>
      <c r="B1596" s="66" t="s">
        <v>7685</v>
      </c>
      <c r="C1596" s="67" t="s">
        <v>7686</v>
      </c>
      <c r="D1596" s="59" t="s">
        <v>7687</v>
      </c>
      <c r="E1596" s="66" t="s">
        <v>7685</v>
      </c>
      <c r="F1596" s="60" t="s">
        <v>7688</v>
      </c>
      <c r="G1596" s="62"/>
      <c r="H1596" s="61">
        <v>2002</v>
      </c>
      <c r="I1596" s="60" t="s">
        <v>689</v>
      </c>
      <c r="J1596" s="60" t="s">
        <v>687</v>
      </c>
      <c r="K1596" s="60">
        <v>400</v>
      </c>
      <c r="L1596" s="62"/>
      <c r="M1596" s="60">
        <v>1</v>
      </c>
      <c r="N1596" s="60">
        <v>1</v>
      </c>
      <c r="O1596" s="63" t="s">
        <v>681</v>
      </c>
      <c r="P1596" s="63" t="s">
        <v>1038</v>
      </c>
      <c r="Q1596" s="62"/>
      <c r="R1596" s="62"/>
      <c r="S1596" s="62"/>
      <c r="T1596" s="62"/>
      <c r="U1596" s="62"/>
      <c r="V1596" s="62"/>
      <c r="W1596" s="62"/>
      <c r="X1596" s="63" t="s">
        <v>1038</v>
      </c>
      <c r="Y1596" s="62"/>
      <c r="Z1596" s="62"/>
      <c r="AA1596" s="62"/>
      <c r="AB1596" s="60"/>
    </row>
    <row r="1597" spans="1:28" ht="15" customHeight="1" x14ac:dyDescent="0.25">
      <c r="A1597" s="58">
        <v>1587</v>
      </c>
      <c r="B1597" s="66" t="s">
        <v>7689</v>
      </c>
      <c r="C1597" s="67" t="s">
        <v>7690</v>
      </c>
      <c r="D1597" s="59" t="s">
        <v>7691</v>
      </c>
      <c r="E1597" s="66" t="s">
        <v>7689</v>
      </c>
      <c r="F1597" s="60" t="s">
        <v>7692</v>
      </c>
      <c r="G1597" s="62"/>
      <c r="H1597" s="61">
        <v>2017</v>
      </c>
      <c r="I1597" s="62"/>
      <c r="J1597" s="60" t="s">
        <v>687</v>
      </c>
      <c r="K1597" s="60">
        <v>1250</v>
      </c>
      <c r="L1597" s="62"/>
      <c r="M1597" s="60">
        <v>1</v>
      </c>
      <c r="N1597" s="60">
        <v>1</v>
      </c>
      <c r="O1597" s="63" t="s">
        <v>681</v>
      </c>
      <c r="P1597" s="63" t="s">
        <v>7693</v>
      </c>
      <c r="Q1597" s="63" t="s">
        <v>7694</v>
      </c>
      <c r="R1597" s="62"/>
      <c r="S1597" s="62"/>
      <c r="T1597" s="62"/>
      <c r="U1597" s="62"/>
      <c r="V1597" s="62"/>
      <c r="W1597" s="62"/>
      <c r="X1597" s="63" t="s">
        <v>7693</v>
      </c>
      <c r="Y1597" s="62"/>
      <c r="Z1597" s="62"/>
      <c r="AA1597" s="62"/>
      <c r="AB1597" s="60"/>
    </row>
    <row r="1598" spans="1:28" ht="15" customHeight="1" x14ac:dyDescent="0.25">
      <c r="A1598" s="58">
        <v>1588</v>
      </c>
      <c r="B1598" s="66" t="s">
        <v>7695</v>
      </c>
      <c r="C1598" s="67" t="s">
        <v>7696</v>
      </c>
      <c r="D1598" s="59" t="s">
        <v>7697</v>
      </c>
      <c r="E1598" s="66" t="s">
        <v>7695</v>
      </c>
      <c r="F1598" s="60" t="s">
        <v>7698</v>
      </c>
      <c r="G1598" s="62"/>
      <c r="H1598" s="61">
        <v>2009</v>
      </c>
      <c r="I1598" s="60" t="s">
        <v>689</v>
      </c>
      <c r="J1598" s="60" t="s">
        <v>687</v>
      </c>
      <c r="K1598" s="60">
        <v>100</v>
      </c>
      <c r="L1598" s="62"/>
      <c r="M1598" s="60">
        <v>1</v>
      </c>
      <c r="N1598" s="60">
        <v>1</v>
      </c>
      <c r="O1598" s="63" t="s">
        <v>681</v>
      </c>
      <c r="P1598" s="63" t="s">
        <v>1284</v>
      </c>
      <c r="Q1598" s="62"/>
      <c r="R1598" s="62"/>
      <c r="S1598" s="62"/>
      <c r="T1598" s="62"/>
      <c r="U1598" s="62"/>
      <c r="V1598" s="62"/>
      <c r="W1598" s="62"/>
      <c r="X1598" s="63" t="s">
        <v>1284</v>
      </c>
      <c r="Y1598" s="62"/>
      <c r="Z1598" s="62"/>
      <c r="AA1598" s="62"/>
      <c r="AB1598" s="60"/>
    </row>
    <row r="1599" spans="1:28" ht="15" customHeight="1" x14ac:dyDescent="0.25">
      <c r="A1599" s="58">
        <v>1589</v>
      </c>
      <c r="B1599" s="66" t="s">
        <v>7699</v>
      </c>
      <c r="C1599" s="67" t="s">
        <v>7700</v>
      </c>
      <c r="D1599" s="59" t="s">
        <v>7701</v>
      </c>
      <c r="E1599" s="66" t="s">
        <v>7699</v>
      </c>
      <c r="F1599" s="60" t="s">
        <v>7702</v>
      </c>
      <c r="G1599" s="62"/>
      <c r="H1599" s="61">
        <v>2017</v>
      </c>
      <c r="I1599" s="60" t="s">
        <v>1565</v>
      </c>
      <c r="J1599" s="60" t="s">
        <v>680</v>
      </c>
      <c r="K1599" s="60">
        <v>50</v>
      </c>
      <c r="L1599" s="62"/>
      <c r="M1599" s="60">
        <v>1</v>
      </c>
      <c r="N1599" s="60">
        <v>1</v>
      </c>
      <c r="O1599" s="63" t="s">
        <v>681</v>
      </c>
      <c r="P1599" s="63" t="s">
        <v>3482</v>
      </c>
      <c r="Q1599" s="63" t="s">
        <v>7703</v>
      </c>
      <c r="R1599" s="62"/>
      <c r="S1599" s="62"/>
      <c r="T1599" s="62"/>
      <c r="U1599" s="62"/>
      <c r="V1599" s="62"/>
      <c r="W1599" s="62"/>
      <c r="X1599" s="63" t="s">
        <v>3482</v>
      </c>
      <c r="Y1599" s="62"/>
      <c r="Z1599" s="62"/>
      <c r="AA1599" s="62"/>
      <c r="AB1599" s="60"/>
    </row>
    <row r="1600" spans="1:28" ht="15" customHeight="1" x14ac:dyDescent="0.25">
      <c r="A1600" s="58">
        <v>1590</v>
      </c>
      <c r="B1600" s="66" t="s">
        <v>7704</v>
      </c>
      <c r="C1600" s="67" t="s">
        <v>7705</v>
      </c>
      <c r="D1600" s="59" t="s">
        <v>7706</v>
      </c>
      <c r="E1600" s="66" t="s">
        <v>7704</v>
      </c>
      <c r="F1600" s="60" t="s">
        <v>7707</v>
      </c>
      <c r="G1600" s="62"/>
      <c r="H1600" s="61">
        <v>2008</v>
      </c>
      <c r="I1600" s="60" t="s">
        <v>689</v>
      </c>
      <c r="J1600" s="60" t="s">
        <v>680</v>
      </c>
      <c r="K1600" s="60">
        <v>250</v>
      </c>
      <c r="L1600" s="62"/>
      <c r="M1600" s="60">
        <v>1</v>
      </c>
      <c r="N1600" s="60">
        <v>1</v>
      </c>
      <c r="O1600" s="63" t="s">
        <v>681</v>
      </c>
      <c r="P1600" s="63" t="s">
        <v>3320</v>
      </c>
      <c r="Q1600" s="62"/>
      <c r="R1600" s="62"/>
      <c r="S1600" s="62"/>
      <c r="T1600" s="62"/>
      <c r="U1600" s="62"/>
      <c r="V1600" s="62"/>
      <c r="W1600" s="62"/>
      <c r="X1600" s="63" t="s">
        <v>3320</v>
      </c>
      <c r="Y1600" s="62"/>
      <c r="Z1600" s="62"/>
      <c r="AA1600" s="62"/>
      <c r="AB1600" s="60"/>
    </row>
    <row r="1601" spans="1:28" ht="15" customHeight="1" x14ac:dyDescent="0.25">
      <c r="A1601" s="58">
        <v>1591</v>
      </c>
      <c r="B1601" s="66" t="s">
        <v>7708</v>
      </c>
      <c r="C1601" s="67" t="s">
        <v>7709</v>
      </c>
      <c r="D1601" s="59" t="s">
        <v>7710</v>
      </c>
      <c r="E1601" s="66" t="s">
        <v>7708</v>
      </c>
      <c r="F1601" s="60" t="s">
        <v>7711</v>
      </c>
      <c r="G1601" s="62"/>
      <c r="H1601" s="61">
        <v>2008</v>
      </c>
      <c r="I1601" s="60" t="s">
        <v>689</v>
      </c>
      <c r="J1601" s="60" t="s">
        <v>680</v>
      </c>
      <c r="K1601" s="60">
        <v>560</v>
      </c>
      <c r="L1601" s="62"/>
      <c r="M1601" s="60">
        <v>1</v>
      </c>
      <c r="N1601" s="60">
        <v>1</v>
      </c>
      <c r="O1601" s="63" t="s">
        <v>681</v>
      </c>
      <c r="P1601" s="63" t="s">
        <v>7712</v>
      </c>
      <c r="Q1601" s="62"/>
      <c r="R1601" s="62"/>
      <c r="S1601" s="62"/>
      <c r="T1601" s="62"/>
      <c r="U1601" s="62"/>
      <c r="V1601" s="62"/>
      <c r="W1601" s="62"/>
      <c r="X1601" s="63" t="s">
        <v>7712</v>
      </c>
      <c r="Y1601" s="62"/>
      <c r="Z1601" s="62"/>
      <c r="AA1601" s="62"/>
      <c r="AB1601" s="60"/>
    </row>
    <row r="1602" spans="1:28" ht="15" customHeight="1" x14ac:dyDescent="0.25">
      <c r="A1602" s="58">
        <v>1592</v>
      </c>
      <c r="B1602" s="66" t="s">
        <v>7713</v>
      </c>
      <c r="C1602" s="67" t="s">
        <v>7714</v>
      </c>
      <c r="D1602" s="59" t="s">
        <v>7715</v>
      </c>
      <c r="E1602" s="66" t="s">
        <v>7713</v>
      </c>
      <c r="F1602" s="60" t="s">
        <v>7716</v>
      </c>
      <c r="G1602" s="62"/>
      <c r="H1602" s="61">
        <v>2005</v>
      </c>
      <c r="I1602" s="62"/>
      <c r="J1602" s="60" t="s">
        <v>1333</v>
      </c>
      <c r="K1602" s="60">
        <v>160</v>
      </c>
      <c r="L1602" s="62"/>
      <c r="M1602" s="60">
        <v>1</v>
      </c>
      <c r="N1602" s="60">
        <v>1</v>
      </c>
      <c r="O1602" s="63" t="s">
        <v>681</v>
      </c>
      <c r="P1602" s="63" t="s">
        <v>1228</v>
      </c>
      <c r="Q1602" s="62"/>
      <c r="R1602" s="62"/>
      <c r="S1602" s="62"/>
      <c r="T1602" s="62"/>
      <c r="U1602" s="62"/>
      <c r="V1602" s="62"/>
      <c r="W1602" s="62"/>
      <c r="X1602" s="63" t="s">
        <v>1228</v>
      </c>
      <c r="Y1602" s="62"/>
      <c r="Z1602" s="62"/>
      <c r="AA1602" s="62"/>
      <c r="AB1602" s="60"/>
    </row>
    <row r="1603" spans="1:28" ht="15" customHeight="1" x14ac:dyDescent="0.25">
      <c r="A1603" s="58">
        <v>1593</v>
      </c>
      <c r="B1603" s="66" t="s">
        <v>7717</v>
      </c>
      <c r="C1603" s="67" t="s">
        <v>7718</v>
      </c>
      <c r="D1603" s="59" t="s">
        <v>7719</v>
      </c>
      <c r="E1603" s="66" t="s">
        <v>7717</v>
      </c>
      <c r="F1603" s="60" t="s">
        <v>7720</v>
      </c>
      <c r="G1603" s="62"/>
      <c r="H1603" s="61">
        <v>2008</v>
      </c>
      <c r="I1603" s="60" t="s">
        <v>689</v>
      </c>
      <c r="J1603" s="60" t="s">
        <v>1283</v>
      </c>
      <c r="K1603" s="60">
        <v>75</v>
      </c>
      <c r="L1603" s="62"/>
      <c r="M1603" s="60">
        <v>1</v>
      </c>
      <c r="N1603" s="60">
        <v>1</v>
      </c>
      <c r="O1603" s="63" t="s">
        <v>681</v>
      </c>
      <c r="P1603" s="63" t="s">
        <v>7721</v>
      </c>
      <c r="Q1603" s="62"/>
      <c r="R1603" s="62"/>
      <c r="S1603" s="62"/>
      <c r="T1603" s="62"/>
      <c r="U1603" s="62"/>
      <c r="V1603" s="62"/>
      <c r="W1603" s="62"/>
      <c r="X1603" s="63" t="s">
        <v>7721</v>
      </c>
      <c r="Y1603" s="62"/>
      <c r="Z1603" s="62"/>
      <c r="AA1603" s="62"/>
      <c r="AB1603" s="60"/>
    </row>
    <row r="1604" spans="1:28" ht="15" customHeight="1" x14ac:dyDescent="0.25">
      <c r="A1604" s="58">
        <v>1594</v>
      </c>
      <c r="B1604" s="66" t="s">
        <v>7722</v>
      </c>
      <c r="C1604" s="67" t="s">
        <v>7723</v>
      </c>
      <c r="D1604" s="59" t="s">
        <v>7724</v>
      </c>
      <c r="E1604" s="66" t="s">
        <v>7722</v>
      </c>
      <c r="F1604" s="60" t="s">
        <v>7725</v>
      </c>
      <c r="G1604" s="62"/>
      <c r="H1604" s="61">
        <v>2002</v>
      </c>
      <c r="I1604" s="60" t="s">
        <v>689</v>
      </c>
      <c r="J1604" s="60" t="s">
        <v>1260</v>
      </c>
      <c r="K1604" s="60">
        <v>250</v>
      </c>
      <c r="L1604" s="62"/>
      <c r="M1604" s="60">
        <v>1</v>
      </c>
      <c r="N1604" s="60">
        <v>1</v>
      </c>
      <c r="O1604" s="63" t="s">
        <v>681</v>
      </c>
      <c r="P1604" s="63" t="s">
        <v>980</v>
      </c>
      <c r="Q1604" s="62"/>
      <c r="R1604" s="62"/>
      <c r="S1604" s="62"/>
      <c r="T1604" s="62"/>
      <c r="U1604" s="62"/>
      <c r="V1604" s="62"/>
      <c r="W1604" s="62"/>
      <c r="X1604" s="63" t="s">
        <v>980</v>
      </c>
      <c r="Y1604" s="62"/>
      <c r="Z1604" s="62"/>
      <c r="AA1604" s="62"/>
      <c r="AB1604" s="60"/>
    </row>
    <row r="1605" spans="1:28" ht="15" customHeight="1" x14ac:dyDescent="0.25">
      <c r="A1605" s="58">
        <v>1595</v>
      </c>
      <c r="B1605" s="66" t="s">
        <v>7726</v>
      </c>
      <c r="C1605" s="67" t="s">
        <v>7727</v>
      </c>
      <c r="D1605" s="59" t="s">
        <v>7728</v>
      </c>
      <c r="E1605" s="66" t="s">
        <v>7726</v>
      </c>
      <c r="F1605" s="60" t="s">
        <v>7729</v>
      </c>
      <c r="G1605" s="62"/>
      <c r="H1605" s="61">
        <v>1997</v>
      </c>
      <c r="I1605" s="60" t="s">
        <v>689</v>
      </c>
      <c r="J1605" s="60" t="s">
        <v>684</v>
      </c>
      <c r="K1605" s="60">
        <v>100</v>
      </c>
      <c r="L1605" s="62"/>
      <c r="M1605" s="60">
        <v>1</v>
      </c>
      <c r="N1605" s="60">
        <v>1</v>
      </c>
      <c r="O1605" s="63" t="s">
        <v>681</v>
      </c>
      <c r="P1605" s="63" t="s">
        <v>912</v>
      </c>
      <c r="Q1605" s="62"/>
      <c r="R1605" s="62"/>
      <c r="S1605" s="62"/>
      <c r="T1605" s="62"/>
      <c r="U1605" s="62"/>
      <c r="V1605" s="62"/>
      <c r="W1605" s="62"/>
      <c r="X1605" s="63" t="s">
        <v>912</v>
      </c>
      <c r="Y1605" s="62"/>
      <c r="Z1605" s="62"/>
      <c r="AA1605" s="62"/>
      <c r="AB1605" s="60"/>
    </row>
    <row r="1606" spans="1:28" ht="15" customHeight="1" x14ac:dyDescent="0.25">
      <c r="A1606" s="58">
        <v>1596</v>
      </c>
      <c r="B1606" s="66" t="s">
        <v>7730</v>
      </c>
      <c r="C1606" s="67" t="s">
        <v>7731</v>
      </c>
      <c r="D1606" s="59" t="s">
        <v>7732</v>
      </c>
      <c r="E1606" s="66" t="s">
        <v>7730</v>
      </c>
      <c r="F1606" s="60" t="s">
        <v>7733</v>
      </c>
      <c r="G1606" s="62"/>
      <c r="H1606" s="61">
        <v>2004</v>
      </c>
      <c r="I1606" s="60" t="s">
        <v>689</v>
      </c>
      <c r="J1606" s="60" t="s">
        <v>680</v>
      </c>
      <c r="K1606" s="60">
        <v>10</v>
      </c>
      <c r="L1606" s="62"/>
      <c r="M1606" s="60">
        <v>1</v>
      </c>
      <c r="N1606" s="60">
        <v>1</v>
      </c>
      <c r="O1606" s="63" t="s">
        <v>681</v>
      </c>
      <c r="P1606" s="63" t="s">
        <v>7734</v>
      </c>
      <c r="Q1606" s="62"/>
      <c r="R1606" s="62"/>
      <c r="S1606" s="62"/>
      <c r="T1606" s="62"/>
      <c r="U1606" s="62"/>
      <c r="V1606" s="62"/>
      <c r="W1606" s="62"/>
      <c r="X1606" s="63" t="s">
        <v>7734</v>
      </c>
      <c r="Y1606" s="62"/>
      <c r="Z1606" s="62"/>
      <c r="AA1606" s="62"/>
      <c r="AB1606" s="60"/>
    </row>
    <row r="1607" spans="1:28" ht="15" customHeight="1" x14ac:dyDescent="0.25">
      <c r="A1607" s="58">
        <v>1597</v>
      </c>
      <c r="B1607" s="66" t="s">
        <v>7735</v>
      </c>
      <c r="C1607" s="67" t="s">
        <v>7736</v>
      </c>
      <c r="D1607" s="59" t="s">
        <v>7737</v>
      </c>
      <c r="E1607" s="66" t="s">
        <v>7735</v>
      </c>
      <c r="F1607" s="60" t="s">
        <v>7738</v>
      </c>
      <c r="G1607" s="62"/>
      <c r="H1607" s="61">
        <v>2005</v>
      </c>
      <c r="I1607" s="62"/>
      <c r="J1607" s="60" t="s">
        <v>1102</v>
      </c>
      <c r="K1607" s="60">
        <v>75</v>
      </c>
      <c r="L1607" s="62"/>
      <c r="M1607" s="60">
        <v>1</v>
      </c>
      <c r="N1607" s="60">
        <v>1</v>
      </c>
      <c r="O1607" s="63" t="s">
        <v>681</v>
      </c>
      <c r="P1607" s="63" t="s">
        <v>1222</v>
      </c>
      <c r="Q1607" s="62"/>
      <c r="R1607" s="62"/>
      <c r="S1607" s="62"/>
      <c r="T1607" s="62"/>
      <c r="U1607" s="62"/>
      <c r="V1607" s="62"/>
      <c r="W1607" s="62"/>
      <c r="X1607" s="63" t="s">
        <v>7739</v>
      </c>
      <c r="Y1607" s="63" t="s">
        <v>2408</v>
      </c>
      <c r="Z1607" s="62"/>
      <c r="AA1607" s="62"/>
      <c r="AB1607" s="60"/>
    </row>
    <row r="1608" spans="1:28" ht="15" customHeight="1" x14ac:dyDescent="0.25">
      <c r="A1608" s="58">
        <v>1598</v>
      </c>
      <c r="B1608" s="66" t="s">
        <v>7740</v>
      </c>
      <c r="C1608" s="67" t="s">
        <v>7741</v>
      </c>
      <c r="D1608" s="59" t="s">
        <v>7742</v>
      </c>
      <c r="E1608" s="66" t="s">
        <v>7740</v>
      </c>
      <c r="F1608" s="60" t="s">
        <v>7743</v>
      </c>
      <c r="G1608" s="62"/>
      <c r="H1608" s="61">
        <v>2008</v>
      </c>
      <c r="I1608" s="60" t="s">
        <v>689</v>
      </c>
      <c r="J1608" s="60" t="s">
        <v>684</v>
      </c>
      <c r="K1608" s="60">
        <v>250</v>
      </c>
      <c r="L1608" s="62"/>
      <c r="M1608" s="60">
        <v>1</v>
      </c>
      <c r="N1608" s="60">
        <v>1</v>
      </c>
      <c r="O1608" s="63" t="s">
        <v>681</v>
      </c>
      <c r="P1608" s="63" t="s">
        <v>6498</v>
      </c>
      <c r="Q1608" s="62"/>
      <c r="R1608" s="62"/>
      <c r="S1608" s="62"/>
      <c r="T1608" s="62"/>
      <c r="U1608" s="62"/>
      <c r="V1608" s="62"/>
      <c r="W1608" s="62"/>
      <c r="X1608" s="63" t="s">
        <v>6498</v>
      </c>
      <c r="Y1608" s="62"/>
      <c r="Z1608" s="62"/>
      <c r="AA1608" s="62"/>
      <c r="AB1608" s="60"/>
    </row>
    <row r="1609" spans="1:28" ht="15" customHeight="1" x14ac:dyDescent="0.25">
      <c r="A1609" s="58">
        <v>1599</v>
      </c>
      <c r="B1609" s="66" t="s">
        <v>7744</v>
      </c>
      <c r="C1609" s="67" t="s">
        <v>7745</v>
      </c>
      <c r="D1609" s="59" t="s">
        <v>7746</v>
      </c>
      <c r="E1609" s="66" t="s">
        <v>7744</v>
      </c>
      <c r="F1609" s="60" t="s">
        <v>7747</v>
      </c>
      <c r="G1609" s="62"/>
      <c r="H1609" s="61">
        <v>2000</v>
      </c>
      <c r="I1609" s="60" t="s">
        <v>689</v>
      </c>
      <c r="J1609" s="60" t="s">
        <v>1283</v>
      </c>
      <c r="K1609" s="60">
        <v>400</v>
      </c>
      <c r="L1609" s="62"/>
      <c r="M1609" s="60">
        <v>1</v>
      </c>
      <c r="N1609" s="60">
        <v>1</v>
      </c>
      <c r="O1609" s="63" t="s">
        <v>681</v>
      </c>
      <c r="P1609" s="63" t="s">
        <v>1038</v>
      </c>
      <c r="Q1609" s="62"/>
      <c r="R1609" s="62"/>
      <c r="S1609" s="62"/>
      <c r="T1609" s="62"/>
      <c r="U1609" s="62"/>
      <c r="V1609" s="62"/>
      <c r="W1609" s="62"/>
      <c r="X1609" s="63" t="s">
        <v>1853</v>
      </c>
      <c r="Y1609" s="62"/>
      <c r="Z1609" s="62"/>
      <c r="AA1609" s="62"/>
      <c r="AB1609" s="63" t="s">
        <v>1854</v>
      </c>
    </row>
    <row r="1610" spans="1:28" ht="15" customHeight="1" x14ac:dyDescent="0.25">
      <c r="A1610" s="58">
        <v>1600</v>
      </c>
      <c r="B1610" s="66" t="s">
        <v>7748</v>
      </c>
      <c r="C1610" s="67" t="s">
        <v>7749</v>
      </c>
      <c r="D1610" s="59" t="s">
        <v>7750</v>
      </c>
      <c r="E1610" s="66" t="s">
        <v>7748</v>
      </c>
      <c r="F1610" s="60" t="s">
        <v>7751</v>
      </c>
      <c r="G1610" s="62"/>
      <c r="H1610" s="61">
        <v>2008</v>
      </c>
      <c r="I1610" s="60" t="s">
        <v>689</v>
      </c>
      <c r="J1610" s="60" t="s">
        <v>699</v>
      </c>
      <c r="K1610" s="60">
        <v>100</v>
      </c>
      <c r="L1610" s="62"/>
      <c r="M1610" s="60">
        <v>1</v>
      </c>
      <c r="N1610" s="60">
        <v>1</v>
      </c>
      <c r="O1610" s="63" t="s">
        <v>681</v>
      </c>
      <c r="P1610" s="63" t="s">
        <v>3476</v>
      </c>
      <c r="Q1610" s="62"/>
      <c r="R1610" s="62"/>
      <c r="S1610" s="62"/>
      <c r="T1610" s="62"/>
      <c r="U1610" s="62"/>
      <c r="V1610" s="62"/>
      <c r="W1610" s="62"/>
      <c r="X1610" s="63" t="s">
        <v>3476</v>
      </c>
      <c r="Y1610" s="62"/>
      <c r="Z1610" s="62"/>
      <c r="AA1610" s="62"/>
      <c r="AB1610" s="60"/>
    </row>
    <row r="1611" spans="1:28" ht="15" customHeight="1" x14ac:dyDescent="0.25">
      <c r="A1611" s="58">
        <v>1601</v>
      </c>
      <c r="B1611" s="66" t="s">
        <v>7752</v>
      </c>
      <c r="C1611" s="67" t="s">
        <v>7753</v>
      </c>
      <c r="D1611" s="59" t="s">
        <v>7754</v>
      </c>
      <c r="E1611" s="66" t="s">
        <v>7752</v>
      </c>
      <c r="F1611" s="60" t="s">
        <v>7755</v>
      </c>
      <c r="G1611" s="62"/>
      <c r="H1611" s="61">
        <v>2001</v>
      </c>
      <c r="I1611" s="60" t="s">
        <v>689</v>
      </c>
      <c r="J1611" s="60" t="s">
        <v>684</v>
      </c>
      <c r="K1611" s="60">
        <v>75</v>
      </c>
      <c r="L1611" s="62"/>
      <c r="M1611" s="60">
        <v>1</v>
      </c>
      <c r="N1611" s="60">
        <v>1</v>
      </c>
      <c r="O1611" s="63" t="s">
        <v>681</v>
      </c>
      <c r="P1611" s="63" t="s">
        <v>700</v>
      </c>
      <c r="Q1611" s="62"/>
      <c r="R1611" s="62"/>
      <c r="S1611" s="62"/>
      <c r="T1611" s="62"/>
      <c r="U1611" s="62"/>
      <c r="V1611" s="62"/>
      <c r="W1611" s="62"/>
      <c r="X1611" s="63" t="s">
        <v>700</v>
      </c>
      <c r="Y1611" s="62"/>
      <c r="Z1611" s="62"/>
      <c r="AA1611" s="62"/>
      <c r="AB1611" s="60"/>
    </row>
    <row r="1612" spans="1:28" ht="15" customHeight="1" x14ac:dyDescent="0.25">
      <c r="A1612" s="58">
        <v>1602</v>
      </c>
      <c r="B1612" s="66" t="s">
        <v>7756</v>
      </c>
      <c r="C1612" s="67" t="s">
        <v>7757</v>
      </c>
      <c r="D1612" s="59" t="s">
        <v>7758</v>
      </c>
      <c r="E1612" s="66" t="s">
        <v>7756</v>
      </c>
      <c r="F1612" s="60" t="s">
        <v>7759</v>
      </c>
      <c r="G1612" s="62"/>
      <c r="H1612" s="61">
        <v>2001</v>
      </c>
      <c r="I1612" s="60" t="s">
        <v>689</v>
      </c>
      <c r="J1612" s="60" t="s">
        <v>684</v>
      </c>
      <c r="K1612" s="60">
        <v>75</v>
      </c>
      <c r="L1612" s="62"/>
      <c r="M1612" s="60">
        <v>1</v>
      </c>
      <c r="N1612" s="60">
        <v>1</v>
      </c>
      <c r="O1612" s="63" t="s">
        <v>681</v>
      </c>
      <c r="P1612" s="63" t="s">
        <v>700</v>
      </c>
      <c r="Q1612" s="62"/>
      <c r="R1612" s="62"/>
      <c r="S1612" s="62"/>
      <c r="T1612" s="62"/>
      <c r="U1612" s="62"/>
      <c r="V1612" s="62"/>
      <c r="W1612" s="62"/>
      <c r="X1612" s="63" t="s">
        <v>700</v>
      </c>
      <c r="Y1612" s="62"/>
      <c r="Z1612" s="62"/>
      <c r="AA1612" s="62"/>
      <c r="AB1612" s="60"/>
    </row>
    <row r="1613" spans="1:28" ht="15" customHeight="1" x14ac:dyDescent="0.25">
      <c r="A1613" s="58">
        <v>1603</v>
      </c>
      <c r="B1613" s="66" t="s">
        <v>7760</v>
      </c>
      <c r="C1613" s="67" t="s">
        <v>7761</v>
      </c>
      <c r="D1613" s="59" t="s">
        <v>7762</v>
      </c>
      <c r="E1613" s="66" t="s">
        <v>7760</v>
      </c>
      <c r="F1613" s="60" t="s">
        <v>7763</v>
      </c>
      <c r="G1613" s="62"/>
      <c r="H1613" s="61">
        <v>2001</v>
      </c>
      <c r="I1613" s="60" t="s">
        <v>689</v>
      </c>
      <c r="J1613" s="60" t="s">
        <v>684</v>
      </c>
      <c r="K1613" s="60">
        <v>75</v>
      </c>
      <c r="L1613" s="62"/>
      <c r="M1613" s="60">
        <v>1</v>
      </c>
      <c r="N1613" s="60">
        <v>1</v>
      </c>
      <c r="O1613" s="63" t="s">
        <v>681</v>
      </c>
      <c r="P1613" s="63" t="s">
        <v>700</v>
      </c>
      <c r="Q1613" s="62"/>
      <c r="R1613" s="62"/>
      <c r="S1613" s="62"/>
      <c r="T1613" s="62"/>
      <c r="U1613" s="62"/>
      <c r="V1613" s="62"/>
      <c r="W1613" s="62"/>
      <c r="X1613" s="63" t="s">
        <v>700</v>
      </c>
      <c r="Y1613" s="62"/>
      <c r="Z1613" s="62"/>
      <c r="AA1613" s="62"/>
      <c r="AB1613" s="60"/>
    </row>
    <row r="1614" spans="1:28" ht="15" customHeight="1" x14ac:dyDescent="0.25">
      <c r="A1614" s="58">
        <v>1604</v>
      </c>
      <c r="B1614" s="66" t="s">
        <v>7764</v>
      </c>
      <c r="C1614" s="67" t="s">
        <v>7765</v>
      </c>
      <c r="D1614" s="59" t="s">
        <v>7766</v>
      </c>
      <c r="E1614" s="66" t="s">
        <v>7764</v>
      </c>
      <c r="F1614" s="60" t="s">
        <v>7767</v>
      </c>
      <c r="G1614" s="62"/>
      <c r="H1614" s="61">
        <v>1987</v>
      </c>
      <c r="I1614" s="60" t="s">
        <v>689</v>
      </c>
      <c r="J1614" s="60" t="s">
        <v>684</v>
      </c>
      <c r="K1614" s="60">
        <v>100</v>
      </c>
      <c r="L1614" s="62"/>
      <c r="M1614" s="60">
        <v>1</v>
      </c>
      <c r="N1614" s="60">
        <v>1</v>
      </c>
      <c r="O1614" s="63" t="s">
        <v>681</v>
      </c>
      <c r="P1614" s="63" t="s">
        <v>912</v>
      </c>
      <c r="Q1614" s="62"/>
      <c r="R1614" s="62"/>
      <c r="S1614" s="62"/>
      <c r="T1614" s="62"/>
      <c r="U1614" s="62"/>
      <c r="V1614" s="62"/>
      <c r="W1614" s="62"/>
      <c r="X1614" s="63" t="s">
        <v>6830</v>
      </c>
      <c r="Y1614" s="63" t="s">
        <v>6831</v>
      </c>
      <c r="Z1614" s="62"/>
      <c r="AA1614" s="62"/>
      <c r="AB1614" s="60"/>
    </row>
    <row r="1615" spans="1:28" ht="15" customHeight="1" x14ac:dyDescent="0.25">
      <c r="A1615" s="58">
        <v>1605</v>
      </c>
      <c r="B1615" s="66" t="s">
        <v>7768</v>
      </c>
      <c r="C1615" s="67" t="s">
        <v>7769</v>
      </c>
      <c r="D1615" s="59" t="s">
        <v>7770</v>
      </c>
      <c r="E1615" s="66" t="s">
        <v>7768</v>
      </c>
      <c r="F1615" s="60" t="s">
        <v>7771</v>
      </c>
      <c r="G1615" s="62"/>
      <c r="H1615" s="61">
        <v>2000</v>
      </c>
      <c r="I1615" s="60" t="s">
        <v>689</v>
      </c>
      <c r="J1615" s="60" t="s">
        <v>684</v>
      </c>
      <c r="K1615" s="60">
        <v>75</v>
      </c>
      <c r="L1615" s="62"/>
      <c r="M1615" s="60">
        <v>1</v>
      </c>
      <c r="N1615" s="60">
        <v>1</v>
      </c>
      <c r="O1615" s="63" t="s">
        <v>681</v>
      </c>
      <c r="P1615" s="63" t="s">
        <v>700</v>
      </c>
      <c r="Q1615" s="62"/>
      <c r="R1615" s="62"/>
      <c r="S1615" s="62"/>
      <c r="T1615" s="62"/>
      <c r="U1615" s="62"/>
      <c r="V1615" s="62"/>
      <c r="W1615" s="62"/>
      <c r="X1615" s="63" t="s">
        <v>5833</v>
      </c>
      <c r="Y1615" s="62"/>
      <c r="Z1615" s="62"/>
      <c r="AA1615" s="62"/>
      <c r="AB1615" s="63" t="s">
        <v>5834</v>
      </c>
    </row>
    <row r="1616" spans="1:28" ht="15" customHeight="1" x14ac:dyDescent="0.25">
      <c r="A1616" s="58">
        <v>1606</v>
      </c>
      <c r="B1616" s="66" t="s">
        <v>7772</v>
      </c>
      <c r="C1616" s="67" t="s">
        <v>7773</v>
      </c>
      <c r="D1616" s="59" t="s">
        <v>7774</v>
      </c>
      <c r="E1616" s="66" t="s">
        <v>7772</v>
      </c>
      <c r="F1616" s="60" t="s">
        <v>7775</v>
      </c>
      <c r="G1616" s="62"/>
      <c r="H1616" s="61">
        <v>2017</v>
      </c>
      <c r="I1616" s="62"/>
      <c r="J1616" s="60" t="s">
        <v>684</v>
      </c>
      <c r="K1616" s="60">
        <v>160</v>
      </c>
      <c r="L1616" s="62"/>
      <c r="M1616" s="60">
        <v>1</v>
      </c>
      <c r="N1616" s="60">
        <v>1</v>
      </c>
      <c r="O1616" s="63" t="s">
        <v>681</v>
      </c>
      <c r="P1616" s="63" t="s">
        <v>3689</v>
      </c>
      <c r="Q1616" s="63" t="s">
        <v>7776</v>
      </c>
      <c r="R1616" s="62"/>
      <c r="S1616" s="62"/>
      <c r="T1616" s="62"/>
      <c r="U1616" s="62"/>
      <c r="V1616" s="62"/>
      <c r="W1616" s="62"/>
      <c r="X1616" s="63" t="s">
        <v>3689</v>
      </c>
      <c r="Y1616" s="62"/>
      <c r="Z1616" s="62"/>
      <c r="AA1616" s="62"/>
      <c r="AB1616" s="60"/>
    </row>
    <row r="1617" spans="1:28" ht="15" customHeight="1" x14ac:dyDescent="0.25">
      <c r="A1617" s="58">
        <v>1607</v>
      </c>
      <c r="B1617" s="66" t="s">
        <v>7777</v>
      </c>
      <c r="C1617" s="67" t="s">
        <v>7778</v>
      </c>
      <c r="D1617" s="59" t="s">
        <v>7779</v>
      </c>
      <c r="E1617" s="66" t="s">
        <v>7777</v>
      </c>
      <c r="F1617" s="60" t="s">
        <v>7780</v>
      </c>
      <c r="G1617" s="62"/>
      <c r="H1617" s="61">
        <v>1997</v>
      </c>
      <c r="I1617" s="60" t="s">
        <v>689</v>
      </c>
      <c r="J1617" s="60" t="s">
        <v>1260</v>
      </c>
      <c r="K1617" s="60">
        <v>100</v>
      </c>
      <c r="L1617" s="62"/>
      <c r="M1617" s="60">
        <v>1</v>
      </c>
      <c r="N1617" s="60">
        <v>1</v>
      </c>
      <c r="O1617" s="63" t="s">
        <v>681</v>
      </c>
      <c r="P1617" s="63" t="s">
        <v>2297</v>
      </c>
      <c r="Q1617" s="62"/>
      <c r="R1617" s="62"/>
      <c r="S1617" s="62"/>
      <c r="T1617" s="62"/>
      <c r="U1617" s="62"/>
      <c r="V1617" s="62"/>
      <c r="W1617" s="62"/>
      <c r="X1617" s="63" t="s">
        <v>2297</v>
      </c>
      <c r="Y1617" s="62"/>
      <c r="Z1617" s="62"/>
      <c r="AA1617" s="62"/>
      <c r="AB1617" s="60"/>
    </row>
    <row r="1618" spans="1:28" ht="15" customHeight="1" x14ac:dyDescent="0.25">
      <c r="A1618" s="58">
        <v>1608</v>
      </c>
      <c r="B1618" s="66" t="s">
        <v>7781</v>
      </c>
      <c r="C1618" s="67" t="s">
        <v>7782</v>
      </c>
      <c r="D1618" s="59" t="s">
        <v>7783</v>
      </c>
      <c r="E1618" s="66" t="s">
        <v>7781</v>
      </c>
      <c r="F1618" s="60" t="s">
        <v>7784</v>
      </c>
      <c r="G1618" s="62"/>
      <c r="H1618" s="61">
        <v>2011</v>
      </c>
      <c r="I1618" s="62"/>
      <c r="J1618" s="60" t="s">
        <v>684</v>
      </c>
      <c r="K1618" s="60">
        <v>75</v>
      </c>
      <c r="L1618" s="62"/>
      <c r="M1618" s="60">
        <v>1</v>
      </c>
      <c r="N1618" s="60">
        <v>1</v>
      </c>
      <c r="O1618" s="63" t="s">
        <v>681</v>
      </c>
      <c r="P1618" s="63" t="s">
        <v>7785</v>
      </c>
      <c r="Q1618" s="62"/>
      <c r="R1618" s="62"/>
      <c r="S1618" s="62"/>
      <c r="T1618" s="62"/>
      <c r="U1618" s="62"/>
      <c r="V1618" s="62"/>
      <c r="W1618" s="62"/>
      <c r="X1618" s="63" t="s">
        <v>7785</v>
      </c>
      <c r="Y1618" s="62"/>
      <c r="Z1618" s="62"/>
      <c r="AA1618" s="62"/>
      <c r="AB1618" s="60"/>
    </row>
    <row r="1619" spans="1:28" ht="15" customHeight="1" x14ac:dyDescent="0.25">
      <c r="A1619" s="58">
        <v>1609</v>
      </c>
      <c r="B1619" s="66" t="s">
        <v>7786</v>
      </c>
      <c r="C1619" s="67" t="s">
        <v>7787</v>
      </c>
      <c r="D1619" s="59" t="s">
        <v>7788</v>
      </c>
      <c r="E1619" s="66" t="s">
        <v>7786</v>
      </c>
      <c r="F1619" s="60" t="s">
        <v>7789</v>
      </c>
      <c r="G1619" s="62"/>
      <c r="H1619" s="61">
        <v>2014</v>
      </c>
      <c r="I1619" s="62"/>
      <c r="J1619" s="60" t="s">
        <v>1102</v>
      </c>
      <c r="K1619" s="60">
        <v>160</v>
      </c>
      <c r="L1619" s="62"/>
      <c r="M1619" s="60">
        <v>1</v>
      </c>
      <c r="N1619" s="60">
        <v>1</v>
      </c>
      <c r="O1619" s="63" t="s">
        <v>681</v>
      </c>
      <c r="P1619" s="63" t="s">
        <v>7790</v>
      </c>
      <c r="Q1619" s="63" t="s">
        <v>7791</v>
      </c>
      <c r="R1619" s="62"/>
      <c r="S1619" s="62"/>
      <c r="T1619" s="62"/>
      <c r="U1619" s="62"/>
      <c r="V1619" s="62"/>
      <c r="W1619" s="62"/>
      <c r="X1619" s="63" t="s">
        <v>7790</v>
      </c>
      <c r="Y1619" s="62"/>
      <c r="Z1619" s="62"/>
      <c r="AA1619" s="62"/>
      <c r="AB1619" s="60"/>
    </row>
    <row r="1620" spans="1:28" ht="15" customHeight="1" x14ac:dyDescent="0.25">
      <c r="A1620" s="58">
        <v>1610</v>
      </c>
      <c r="B1620" s="66" t="s">
        <v>7792</v>
      </c>
      <c r="C1620" s="67" t="s">
        <v>7793</v>
      </c>
      <c r="D1620" s="59" t="s">
        <v>7794</v>
      </c>
      <c r="E1620" s="66" t="s">
        <v>7792</v>
      </c>
      <c r="F1620" s="60" t="s">
        <v>7795</v>
      </c>
      <c r="G1620" s="62"/>
      <c r="H1620" s="61">
        <v>2017</v>
      </c>
      <c r="I1620" s="62"/>
      <c r="J1620" s="60" t="s">
        <v>687</v>
      </c>
      <c r="K1620" s="60">
        <v>100</v>
      </c>
      <c r="L1620" s="62"/>
      <c r="M1620" s="60">
        <v>1</v>
      </c>
      <c r="N1620" s="60">
        <v>1</v>
      </c>
      <c r="O1620" s="63" t="s">
        <v>681</v>
      </c>
      <c r="P1620" s="63" t="s">
        <v>2351</v>
      </c>
      <c r="Q1620" s="63" t="s">
        <v>7796</v>
      </c>
      <c r="R1620" s="62"/>
      <c r="S1620" s="62"/>
      <c r="T1620" s="62"/>
      <c r="U1620" s="62"/>
      <c r="V1620" s="62"/>
      <c r="W1620" s="62"/>
      <c r="X1620" s="63" t="s">
        <v>2351</v>
      </c>
      <c r="Y1620" s="62"/>
      <c r="Z1620" s="62"/>
      <c r="AA1620" s="62"/>
      <c r="AB1620" s="60"/>
    </row>
    <row r="1621" spans="1:28" ht="15" customHeight="1" x14ac:dyDescent="0.25">
      <c r="A1621" s="58">
        <v>1611</v>
      </c>
      <c r="B1621" s="66" t="s">
        <v>7797</v>
      </c>
      <c r="C1621" s="67" t="s">
        <v>7798</v>
      </c>
      <c r="D1621" s="59" t="s">
        <v>7799</v>
      </c>
      <c r="E1621" s="66" t="s">
        <v>7797</v>
      </c>
      <c r="F1621" s="60" t="s">
        <v>7800</v>
      </c>
      <c r="G1621" s="62"/>
      <c r="H1621" s="61">
        <v>2004</v>
      </c>
      <c r="I1621" s="62"/>
      <c r="J1621" s="60" t="s">
        <v>684</v>
      </c>
      <c r="K1621" s="60" t="s">
        <v>2088</v>
      </c>
      <c r="L1621" s="62"/>
      <c r="M1621" s="60">
        <v>1</v>
      </c>
      <c r="N1621" s="60">
        <v>1</v>
      </c>
      <c r="O1621" s="63" t="s">
        <v>681</v>
      </c>
      <c r="P1621" s="63" t="s">
        <v>970</v>
      </c>
      <c r="Q1621" s="62"/>
      <c r="R1621" s="62"/>
      <c r="S1621" s="62"/>
      <c r="T1621" s="62"/>
      <c r="U1621" s="62"/>
      <c r="V1621" s="62"/>
      <c r="W1621" s="62"/>
      <c r="X1621" s="63" t="s">
        <v>970</v>
      </c>
      <c r="Y1621" s="62"/>
      <c r="Z1621" s="62"/>
      <c r="AA1621" s="62"/>
      <c r="AB1621" s="60"/>
    </row>
    <row r="1622" spans="1:28" ht="15" customHeight="1" x14ac:dyDescent="0.25">
      <c r="A1622" s="58">
        <v>1612</v>
      </c>
      <c r="B1622" s="66" t="s">
        <v>7801</v>
      </c>
      <c r="C1622" s="67" t="s">
        <v>7802</v>
      </c>
      <c r="D1622" s="59" t="s">
        <v>7803</v>
      </c>
      <c r="E1622" s="66" t="s">
        <v>7801</v>
      </c>
      <c r="F1622" s="60" t="s">
        <v>7804</v>
      </c>
      <c r="G1622" s="62"/>
      <c r="H1622" s="61">
        <v>2004</v>
      </c>
      <c r="I1622" s="60" t="s">
        <v>689</v>
      </c>
      <c r="J1622" s="60" t="s">
        <v>699</v>
      </c>
      <c r="K1622" s="60">
        <v>320</v>
      </c>
      <c r="L1622" s="62"/>
      <c r="M1622" s="60">
        <v>1</v>
      </c>
      <c r="N1622" s="60">
        <v>1</v>
      </c>
      <c r="O1622" s="63" t="s">
        <v>681</v>
      </c>
      <c r="P1622" s="63" t="s">
        <v>970</v>
      </c>
      <c r="Q1622" s="63">
        <v>3</v>
      </c>
      <c r="R1622" s="62"/>
      <c r="S1622" s="62"/>
      <c r="T1622" s="62"/>
      <c r="U1622" s="62"/>
      <c r="V1622" s="62"/>
      <c r="W1622" s="62"/>
      <c r="X1622" s="63" t="s">
        <v>7007</v>
      </c>
      <c r="Y1622" s="63" t="s">
        <v>7008</v>
      </c>
      <c r="Z1622" s="62"/>
      <c r="AA1622" s="62"/>
      <c r="AB1622" s="60"/>
    </row>
    <row r="1623" spans="1:28" ht="15" customHeight="1" x14ac:dyDescent="0.25">
      <c r="A1623" s="58">
        <v>1613</v>
      </c>
      <c r="B1623" s="66" t="s">
        <v>7805</v>
      </c>
      <c r="C1623" s="67" t="s">
        <v>7806</v>
      </c>
      <c r="D1623" s="59" t="s">
        <v>7807</v>
      </c>
      <c r="E1623" s="66" t="s">
        <v>7805</v>
      </c>
      <c r="F1623" s="60" t="s">
        <v>7808</v>
      </c>
      <c r="G1623" s="62"/>
      <c r="H1623" s="61">
        <v>2004</v>
      </c>
      <c r="I1623" s="60" t="s">
        <v>689</v>
      </c>
      <c r="J1623" s="60" t="s">
        <v>1283</v>
      </c>
      <c r="K1623" s="60" t="s">
        <v>7809</v>
      </c>
      <c r="L1623" s="62"/>
      <c r="M1623" s="60">
        <v>1</v>
      </c>
      <c r="N1623" s="60">
        <v>1</v>
      </c>
      <c r="O1623" s="63" t="s">
        <v>681</v>
      </c>
      <c r="P1623" s="63" t="s">
        <v>5254</v>
      </c>
      <c r="Q1623" s="62"/>
      <c r="R1623" s="62"/>
      <c r="S1623" s="62"/>
      <c r="T1623" s="62"/>
      <c r="U1623" s="62"/>
      <c r="V1623" s="62"/>
      <c r="W1623" s="62"/>
      <c r="X1623" s="63" t="s">
        <v>7810</v>
      </c>
      <c r="Y1623" s="63" t="s">
        <v>7811</v>
      </c>
      <c r="Z1623" s="62"/>
      <c r="AA1623" s="62"/>
      <c r="AB1623" s="60"/>
    </row>
    <row r="1624" spans="1:28" ht="15" customHeight="1" x14ac:dyDescent="0.25">
      <c r="A1624" s="58">
        <v>1614</v>
      </c>
      <c r="B1624" s="66" t="s">
        <v>7812</v>
      </c>
      <c r="C1624" s="67" t="s">
        <v>7813</v>
      </c>
      <c r="D1624" s="59" t="s">
        <v>7814</v>
      </c>
      <c r="E1624" s="66" t="s">
        <v>7812</v>
      </c>
      <c r="F1624" s="60" t="s">
        <v>7815</v>
      </c>
      <c r="G1624" s="62"/>
      <c r="H1624" s="61">
        <v>2003</v>
      </c>
      <c r="I1624" s="60" t="s">
        <v>689</v>
      </c>
      <c r="J1624" s="60" t="s">
        <v>684</v>
      </c>
      <c r="K1624" s="60">
        <v>400</v>
      </c>
      <c r="L1624" s="62"/>
      <c r="M1624" s="60">
        <v>1</v>
      </c>
      <c r="N1624" s="60">
        <v>1</v>
      </c>
      <c r="O1624" s="63" t="s">
        <v>681</v>
      </c>
      <c r="P1624" s="63" t="s">
        <v>1038</v>
      </c>
      <c r="Q1624" s="62"/>
      <c r="R1624" s="62"/>
      <c r="S1624" s="62"/>
      <c r="T1624" s="62"/>
      <c r="U1624" s="62"/>
      <c r="V1624" s="62"/>
      <c r="W1624" s="62"/>
      <c r="X1624" s="63" t="s">
        <v>7816</v>
      </c>
      <c r="Y1624" s="62"/>
      <c r="Z1624" s="62"/>
      <c r="AA1624" s="62"/>
      <c r="AB1624" s="63" t="s">
        <v>7817</v>
      </c>
    </row>
    <row r="1625" spans="1:28" ht="15" customHeight="1" x14ac:dyDescent="0.25">
      <c r="A1625" s="58">
        <v>1615</v>
      </c>
      <c r="B1625" s="66" t="s">
        <v>7818</v>
      </c>
      <c r="C1625" s="67" t="s">
        <v>7819</v>
      </c>
      <c r="D1625" s="59" t="s">
        <v>7820</v>
      </c>
      <c r="E1625" s="66" t="s">
        <v>7818</v>
      </c>
      <c r="F1625" s="60" t="s">
        <v>7821</v>
      </c>
      <c r="G1625" s="62"/>
      <c r="H1625" s="61">
        <v>2004</v>
      </c>
      <c r="I1625" s="60" t="s">
        <v>689</v>
      </c>
      <c r="J1625" s="60" t="s">
        <v>699</v>
      </c>
      <c r="K1625" s="60">
        <v>320</v>
      </c>
      <c r="L1625" s="62"/>
      <c r="M1625" s="60">
        <v>1</v>
      </c>
      <c r="N1625" s="60">
        <v>1</v>
      </c>
      <c r="O1625" s="63" t="s">
        <v>681</v>
      </c>
      <c r="P1625" s="63" t="s">
        <v>970</v>
      </c>
      <c r="Q1625" s="62"/>
      <c r="R1625" s="62"/>
      <c r="S1625" s="62"/>
      <c r="T1625" s="62"/>
      <c r="U1625" s="62"/>
      <c r="V1625" s="62"/>
      <c r="W1625" s="62"/>
      <c r="X1625" s="63" t="s">
        <v>7007</v>
      </c>
      <c r="Y1625" s="63" t="s">
        <v>7008</v>
      </c>
      <c r="Z1625" s="62"/>
      <c r="AA1625" s="62"/>
      <c r="AB1625" s="60"/>
    </row>
    <row r="1626" spans="1:28" ht="15" customHeight="1" x14ac:dyDescent="0.25">
      <c r="A1626" s="58">
        <v>1616</v>
      </c>
      <c r="B1626" s="66" t="s">
        <v>7822</v>
      </c>
      <c r="C1626" s="67" t="s">
        <v>7823</v>
      </c>
      <c r="D1626" s="59" t="s">
        <v>7824</v>
      </c>
      <c r="E1626" s="66" t="s">
        <v>7822</v>
      </c>
      <c r="F1626" s="60" t="s">
        <v>7825</v>
      </c>
      <c r="G1626" s="62"/>
      <c r="H1626" s="61">
        <v>2004</v>
      </c>
      <c r="I1626" s="60" t="s">
        <v>689</v>
      </c>
      <c r="J1626" s="60" t="s">
        <v>699</v>
      </c>
      <c r="K1626" s="60">
        <v>400</v>
      </c>
      <c r="L1626" s="62"/>
      <c r="M1626" s="60">
        <v>1</v>
      </c>
      <c r="N1626" s="60">
        <v>1</v>
      </c>
      <c r="O1626" s="63" t="s">
        <v>681</v>
      </c>
      <c r="P1626" s="63" t="s">
        <v>1038</v>
      </c>
      <c r="Q1626" s="62"/>
      <c r="R1626" s="62"/>
      <c r="S1626" s="62"/>
      <c r="T1626" s="62"/>
      <c r="U1626" s="62"/>
      <c r="V1626" s="62"/>
      <c r="W1626" s="62"/>
      <c r="X1626" s="63" t="s">
        <v>1038</v>
      </c>
      <c r="Y1626" s="62"/>
      <c r="Z1626" s="62"/>
      <c r="AA1626" s="62"/>
      <c r="AB1626" s="60"/>
    </row>
    <row r="1627" spans="1:28" ht="15" customHeight="1" x14ac:dyDescent="0.25">
      <c r="A1627" s="58">
        <v>1617</v>
      </c>
      <c r="B1627" s="66" t="s">
        <v>7826</v>
      </c>
      <c r="C1627" s="67" t="s">
        <v>7827</v>
      </c>
      <c r="D1627" s="59" t="s">
        <v>7828</v>
      </c>
      <c r="E1627" s="66" t="s">
        <v>7826</v>
      </c>
      <c r="F1627" s="60" t="s">
        <v>7829</v>
      </c>
      <c r="G1627" s="62"/>
      <c r="H1627" s="61">
        <v>1999</v>
      </c>
      <c r="I1627" s="60" t="s">
        <v>689</v>
      </c>
      <c r="J1627" s="60" t="s">
        <v>684</v>
      </c>
      <c r="K1627" s="60">
        <v>250</v>
      </c>
      <c r="L1627" s="62"/>
      <c r="M1627" s="60">
        <v>1</v>
      </c>
      <c r="N1627" s="60">
        <v>1</v>
      </c>
      <c r="O1627" s="63" t="s">
        <v>681</v>
      </c>
      <c r="P1627" s="63" t="s">
        <v>980</v>
      </c>
      <c r="Q1627" s="62"/>
      <c r="R1627" s="62"/>
      <c r="S1627" s="62"/>
      <c r="T1627" s="62"/>
      <c r="U1627" s="62"/>
      <c r="V1627" s="62"/>
      <c r="W1627" s="62"/>
      <c r="X1627" s="63" t="s">
        <v>980</v>
      </c>
      <c r="Y1627" s="62"/>
      <c r="Z1627" s="62"/>
      <c r="AA1627" s="62"/>
      <c r="AB1627" s="60"/>
    </row>
    <row r="1628" spans="1:28" ht="15" customHeight="1" x14ac:dyDescent="0.25">
      <c r="A1628" s="58">
        <v>1618</v>
      </c>
      <c r="B1628" s="66" t="s">
        <v>7830</v>
      </c>
      <c r="C1628" s="67" t="s">
        <v>7831</v>
      </c>
      <c r="D1628" s="59" t="s">
        <v>7832</v>
      </c>
      <c r="E1628" s="66" t="s">
        <v>7830</v>
      </c>
      <c r="F1628" s="60" t="s">
        <v>7833</v>
      </c>
      <c r="G1628" s="62"/>
      <c r="H1628" s="61">
        <v>2000</v>
      </c>
      <c r="I1628" s="60" t="s">
        <v>689</v>
      </c>
      <c r="J1628" s="60" t="s">
        <v>684</v>
      </c>
      <c r="K1628" s="60">
        <v>400</v>
      </c>
      <c r="L1628" s="62"/>
      <c r="M1628" s="60">
        <v>1</v>
      </c>
      <c r="N1628" s="60">
        <v>1</v>
      </c>
      <c r="O1628" s="63" t="s">
        <v>681</v>
      </c>
      <c r="P1628" s="63" t="s">
        <v>1038</v>
      </c>
      <c r="Q1628" s="62"/>
      <c r="R1628" s="62"/>
      <c r="S1628" s="62"/>
      <c r="T1628" s="62"/>
      <c r="U1628" s="62"/>
      <c r="V1628" s="62"/>
      <c r="W1628" s="62"/>
      <c r="X1628" s="63" t="s">
        <v>2127</v>
      </c>
      <c r="Y1628" s="62"/>
      <c r="Z1628" s="62"/>
      <c r="AA1628" s="62"/>
      <c r="AB1628" s="63" t="s">
        <v>2128</v>
      </c>
    </row>
    <row r="1629" spans="1:28" ht="15" customHeight="1" x14ac:dyDescent="0.25">
      <c r="A1629" s="58">
        <v>1619</v>
      </c>
      <c r="B1629" s="66" t="s">
        <v>7834</v>
      </c>
      <c r="C1629" s="67" t="s">
        <v>7835</v>
      </c>
      <c r="D1629" s="59" t="s">
        <v>7836</v>
      </c>
      <c r="E1629" s="66" t="s">
        <v>7834</v>
      </c>
      <c r="F1629" s="60" t="s">
        <v>7837</v>
      </c>
      <c r="G1629" s="62"/>
      <c r="H1629" s="61">
        <v>2004</v>
      </c>
      <c r="I1629" s="60" t="s">
        <v>689</v>
      </c>
      <c r="J1629" s="60" t="s">
        <v>1260</v>
      </c>
      <c r="K1629" s="60">
        <v>75</v>
      </c>
      <c r="L1629" s="62"/>
      <c r="M1629" s="60">
        <v>1</v>
      </c>
      <c r="N1629" s="60">
        <v>1</v>
      </c>
      <c r="O1629" s="63" t="s">
        <v>681</v>
      </c>
      <c r="P1629" s="63" t="s">
        <v>700</v>
      </c>
      <c r="Q1629" s="62"/>
      <c r="R1629" s="62"/>
      <c r="S1629" s="62"/>
      <c r="T1629" s="62"/>
      <c r="U1629" s="62"/>
      <c r="V1629" s="62"/>
      <c r="W1629" s="62"/>
      <c r="X1629" s="63" t="s">
        <v>700</v>
      </c>
      <c r="Y1629" s="62"/>
      <c r="Z1629" s="62"/>
      <c r="AA1629" s="62"/>
      <c r="AB1629" s="60"/>
    </row>
    <row r="1630" spans="1:28" ht="15" customHeight="1" x14ac:dyDescent="0.25">
      <c r="A1630" s="58">
        <v>1620</v>
      </c>
      <c r="B1630" s="66" t="s">
        <v>7838</v>
      </c>
      <c r="C1630" s="67" t="s">
        <v>7839</v>
      </c>
      <c r="D1630" s="59" t="s">
        <v>7840</v>
      </c>
      <c r="E1630" s="66" t="s">
        <v>7838</v>
      </c>
      <c r="F1630" s="60" t="s">
        <v>7841</v>
      </c>
      <c r="G1630" s="62"/>
      <c r="H1630" s="61">
        <v>2004</v>
      </c>
      <c r="I1630" s="62"/>
      <c r="J1630" s="60" t="s">
        <v>684</v>
      </c>
      <c r="K1630" s="60" t="s">
        <v>2155</v>
      </c>
      <c r="L1630" s="62"/>
      <c r="M1630" s="60">
        <v>1</v>
      </c>
      <c r="N1630" s="60">
        <v>1</v>
      </c>
      <c r="O1630" s="63" t="s">
        <v>681</v>
      </c>
      <c r="P1630" s="63" t="s">
        <v>980</v>
      </c>
      <c r="Q1630" s="62"/>
      <c r="R1630" s="62"/>
      <c r="S1630" s="62"/>
      <c r="T1630" s="62"/>
      <c r="U1630" s="62"/>
      <c r="V1630" s="62"/>
      <c r="W1630" s="62"/>
      <c r="X1630" s="63" t="s">
        <v>7842</v>
      </c>
      <c r="Y1630" s="62"/>
      <c r="Z1630" s="62"/>
      <c r="AA1630" s="62"/>
      <c r="AB1630" s="63" t="s">
        <v>7843</v>
      </c>
    </row>
    <row r="1631" spans="1:28" ht="15" customHeight="1" x14ac:dyDescent="0.25">
      <c r="A1631" s="58">
        <v>1621</v>
      </c>
      <c r="B1631" s="66" t="s">
        <v>7844</v>
      </c>
      <c r="C1631" s="67" t="s">
        <v>7845</v>
      </c>
      <c r="D1631" s="59" t="s">
        <v>7846</v>
      </c>
      <c r="E1631" s="66" t="s">
        <v>7844</v>
      </c>
      <c r="F1631" s="60" t="s">
        <v>7847</v>
      </c>
      <c r="G1631" s="62"/>
      <c r="H1631" s="61">
        <v>2007</v>
      </c>
      <c r="I1631" s="62"/>
      <c r="J1631" s="60" t="s">
        <v>684</v>
      </c>
      <c r="K1631" s="60" t="s">
        <v>2155</v>
      </c>
      <c r="L1631" s="62"/>
      <c r="M1631" s="60">
        <v>1</v>
      </c>
      <c r="N1631" s="60">
        <v>1</v>
      </c>
      <c r="O1631" s="63" t="s">
        <v>681</v>
      </c>
      <c r="P1631" s="63" t="s">
        <v>980</v>
      </c>
      <c r="Q1631" s="63" t="s">
        <v>4060</v>
      </c>
      <c r="R1631" s="62"/>
      <c r="S1631" s="62"/>
      <c r="T1631" s="62"/>
      <c r="U1631" s="62"/>
      <c r="V1631" s="62"/>
      <c r="W1631" s="62"/>
      <c r="X1631" s="63" t="s">
        <v>980</v>
      </c>
      <c r="Y1631" s="62"/>
      <c r="Z1631" s="62"/>
      <c r="AA1631" s="62"/>
      <c r="AB1631" s="60"/>
    </row>
    <row r="1632" spans="1:28" ht="15" customHeight="1" x14ac:dyDescent="0.25">
      <c r="A1632" s="58">
        <v>1622</v>
      </c>
      <c r="B1632" s="66" t="s">
        <v>7848</v>
      </c>
      <c r="C1632" s="67" t="s">
        <v>7849</v>
      </c>
      <c r="D1632" s="59" t="s">
        <v>7850</v>
      </c>
      <c r="E1632" s="66" t="s">
        <v>7848</v>
      </c>
      <c r="F1632" s="60" t="s">
        <v>7851</v>
      </c>
      <c r="G1632" s="62"/>
      <c r="H1632" s="61">
        <v>2004</v>
      </c>
      <c r="I1632" s="60" t="s">
        <v>1296</v>
      </c>
      <c r="J1632" s="60" t="s">
        <v>684</v>
      </c>
      <c r="K1632" s="60">
        <v>400</v>
      </c>
      <c r="L1632" s="62"/>
      <c r="M1632" s="60">
        <v>1</v>
      </c>
      <c r="N1632" s="60">
        <v>1</v>
      </c>
      <c r="O1632" s="63" t="s">
        <v>681</v>
      </c>
      <c r="P1632" s="63" t="s">
        <v>1038</v>
      </c>
      <c r="Q1632" s="62"/>
      <c r="R1632" s="62"/>
      <c r="S1632" s="62"/>
      <c r="T1632" s="62"/>
      <c r="U1632" s="62"/>
      <c r="V1632" s="62"/>
      <c r="W1632" s="62"/>
      <c r="X1632" s="63" t="s">
        <v>1038</v>
      </c>
      <c r="Y1632" s="62"/>
      <c r="Z1632" s="62"/>
      <c r="AA1632" s="62"/>
      <c r="AB1632" s="60"/>
    </row>
    <row r="1633" spans="1:28" ht="15" customHeight="1" x14ac:dyDescent="0.25">
      <c r="A1633" s="58">
        <v>1623</v>
      </c>
      <c r="B1633" s="66" t="s">
        <v>7852</v>
      </c>
      <c r="C1633" s="67" t="s">
        <v>7853</v>
      </c>
      <c r="D1633" s="59" t="s">
        <v>7854</v>
      </c>
      <c r="E1633" s="66" t="s">
        <v>7852</v>
      </c>
      <c r="F1633" s="60" t="s">
        <v>7855</v>
      </c>
      <c r="G1633" s="62"/>
      <c r="H1633" s="61">
        <v>1998</v>
      </c>
      <c r="I1633" s="60" t="s">
        <v>1445</v>
      </c>
      <c r="J1633" s="60" t="s">
        <v>1260</v>
      </c>
      <c r="K1633" s="60">
        <v>100</v>
      </c>
      <c r="L1633" s="62"/>
      <c r="M1633" s="60">
        <v>1</v>
      </c>
      <c r="N1633" s="60">
        <v>1</v>
      </c>
      <c r="O1633" s="63" t="s">
        <v>681</v>
      </c>
      <c r="P1633" s="63" t="s">
        <v>912</v>
      </c>
      <c r="Q1633" s="62"/>
      <c r="R1633" s="62"/>
      <c r="S1633" s="62"/>
      <c r="T1633" s="62"/>
      <c r="U1633" s="62"/>
      <c r="V1633" s="62"/>
      <c r="W1633" s="62"/>
      <c r="X1633" s="63" t="s">
        <v>912</v>
      </c>
      <c r="Y1633" s="62"/>
      <c r="Z1633" s="62"/>
      <c r="AA1633" s="62"/>
      <c r="AB1633" s="60"/>
    </row>
    <row r="1634" spans="1:28" ht="15" customHeight="1" x14ac:dyDescent="0.25">
      <c r="A1634" s="58">
        <v>1624</v>
      </c>
      <c r="B1634" s="66" t="s">
        <v>7856</v>
      </c>
      <c r="C1634" s="67" t="s">
        <v>7857</v>
      </c>
      <c r="D1634" s="59" t="s">
        <v>7858</v>
      </c>
      <c r="E1634" s="66" t="s">
        <v>7856</v>
      </c>
      <c r="F1634" s="60" t="s">
        <v>7859</v>
      </c>
      <c r="G1634" s="62"/>
      <c r="H1634" s="61">
        <v>2000</v>
      </c>
      <c r="I1634" s="60" t="s">
        <v>1445</v>
      </c>
      <c r="J1634" s="60" t="s">
        <v>684</v>
      </c>
      <c r="K1634" s="60">
        <v>100</v>
      </c>
      <c r="L1634" s="62"/>
      <c r="M1634" s="60">
        <v>1</v>
      </c>
      <c r="N1634" s="60">
        <v>1</v>
      </c>
      <c r="O1634" s="63" t="s">
        <v>681</v>
      </c>
      <c r="P1634" s="63" t="s">
        <v>912</v>
      </c>
      <c r="Q1634" s="62"/>
      <c r="R1634" s="62"/>
      <c r="S1634" s="62"/>
      <c r="T1634" s="62"/>
      <c r="U1634" s="62"/>
      <c r="V1634" s="62"/>
      <c r="W1634" s="62"/>
      <c r="X1634" s="63" t="s">
        <v>921</v>
      </c>
      <c r="Y1634" s="62"/>
      <c r="Z1634" s="62"/>
      <c r="AA1634" s="62"/>
      <c r="AB1634" s="63" t="s">
        <v>922</v>
      </c>
    </row>
    <row r="1635" spans="1:28" ht="15" customHeight="1" x14ac:dyDescent="0.25">
      <c r="A1635" s="58">
        <v>1625</v>
      </c>
      <c r="B1635" s="66" t="s">
        <v>7860</v>
      </c>
      <c r="C1635" s="67" t="s">
        <v>7861</v>
      </c>
      <c r="D1635" s="59" t="s">
        <v>7862</v>
      </c>
      <c r="E1635" s="66" t="s">
        <v>7860</v>
      </c>
      <c r="F1635" s="60" t="s">
        <v>7863</v>
      </c>
      <c r="G1635" s="62"/>
      <c r="H1635" s="61">
        <v>2000</v>
      </c>
      <c r="I1635" s="60" t="s">
        <v>1445</v>
      </c>
      <c r="J1635" s="60" t="s">
        <v>684</v>
      </c>
      <c r="K1635" s="60">
        <v>100</v>
      </c>
      <c r="L1635" s="62"/>
      <c r="M1635" s="60">
        <v>1</v>
      </c>
      <c r="N1635" s="60">
        <v>1</v>
      </c>
      <c r="O1635" s="63" t="s">
        <v>681</v>
      </c>
      <c r="P1635" s="63" t="s">
        <v>912</v>
      </c>
      <c r="Q1635" s="62"/>
      <c r="R1635" s="62"/>
      <c r="S1635" s="62"/>
      <c r="T1635" s="62"/>
      <c r="U1635" s="62"/>
      <c r="V1635" s="62"/>
      <c r="W1635" s="62"/>
      <c r="X1635" s="63" t="s">
        <v>6800</v>
      </c>
      <c r="Y1635" s="62"/>
      <c r="Z1635" s="62"/>
      <c r="AA1635" s="62"/>
      <c r="AB1635" s="63" t="s">
        <v>6801</v>
      </c>
    </row>
    <row r="1636" spans="1:28" ht="15" customHeight="1" x14ac:dyDescent="0.25">
      <c r="A1636" s="58">
        <v>1626</v>
      </c>
      <c r="B1636" s="66" t="s">
        <v>7864</v>
      </c>
      <c r="C1636" s="67" t="s">
        <v>7865</v>
      </c>
      <c r="D1636" s="59" t="s">
        <v>7866</v>
      </c>
      <c r="E1636" s="66" t="s">
        <v>7864</v>
      </c>
      <c r="F1636" s="60" t="s">
        <v>7867</v>
      </c>
      <c r="G1636" s="62"/>
      <c r="H1636" s="61">
        <v>2001</v>
      </c>
      <c r="I1636" s="60" t="s">
        <v>1445</v>
      </c>
      <c r="J1636" s="60" t="s">
        <v>684</v>
      </c>
      <c r="K1636" s="60">
        <v>100</v>
      </c>
      <c r="L1636" s="62"/>
      <c r="M1636" s="60">
        <v>1</v>
      </c>
      <c r="N1636" s="60">
        <v>1</v>
      </c>
      <c r="O1636" s="63" t="s">
        <v>681</v>
      </c>
      <c r="P1636" s="63" t="s">
        <v>912</v>
      </c>
      <c r="Q1636" s="62"/>
      <c r="R1636" s="62"/>
      <c r="S1636" s="62"/>
      <c r="T1636" s="62"/>
      <c r="U1636" s="62"/>
      <c r="V1636" s="62"/>
      <c r="W1636" s="62"/>
      <c r="X1636" s="63" t="s">
        <v>912</v>
      </c>
      <c r="Y1636" s="62"/>
      <c r="Z1636" s="62"/>
      <c r="AA1636" s="62"/>
      <c r="AB1636" s="60"/>
    </row>
    <row r="1637" spans="1:28" ht="15" customHeight="1" x14ac:dyDescent="0.25">
      <c r="A1637" s="58">
        <v>1627</v>
      </c>
      <c r="B1637" s="66" t="s">
        <v>7868</v>
      </c>
      <c r="C1637" s="67" t="s">
        <v>7869</v>
      </c>
      <c r="D1637" s="59" t="s">
        <v>7870</v>
      </c>
      <c r="E1637" s="66" t="s">
        <v>7868</v>
      </c>
      <c r="F1637" s="60" t="s">
        <v>7871</v>
      </c>
      <c r="G1637" s="62"/>
      <c r="H1637" s="61">
        <v>2001</v>
      </c>
      <c r="I1637" s="60" t="s">
        <v>1445</v>
      </c>
      <c r="J1637" s="60" t="s">
        <v>684</v>
      </c>
      <c r="K1637" s="60">
        <v>100</v>
      </c>
      <c r="L1637" s="62"/>
      <c r="M1637" s="60">
        <v>1</v>
      </c>
      <c r="N1637" s="60">
        <v>1</v>
      </c>
      <c r="O1637" s="63" t="s">
        <v>681</v>
      </c>
      <c r="P1637" s="63" t="s">
        <v>912</v>
      </c>
      <c r="Q1637" s="62"/>
      <c r="R1637" s="62"/>
      <c r="S1637" s="62"/>
      <c r="T1637" s="62"/>
      <c r="U1637" s="62"/>
      <c r="V1637" s="62"/>
      <c r="W1637" s="62"/>
      <c r="X1637" s="63" t="s">
        <v>912</v>
      </c>
      <c r="Y1637" s="62"/>
      <c r="Z1637" s="62"/>
      <c r="AA1637" s="62"/>
      <c r="AB1637" s="60"/>
    </row>
    <row r="1638" spans="1:28" ht="15" customHeight="1" x14ac:dyDescent="0.25">
      <c r="A1638" s="58">
        <v>1628</v>
      </c>
      <c r="B1638" s="66" t="s">
        <v>7872</v>
      </c>
      <c r="C1638" s="67" t="s">
        <v>7873</v>
      </c>
      <c r="D1638" s="59" t="s">
        <v>7874</v>
      </c>
      <c r="E1638" s="66" t="s">
        <v>7872</v>
      </c>
      <c r="F1638" s="60" t="s">
        <v>7875</v>
      </c>
      <c r="G1638" s="62"/>
      <c r="H1638" s="61">
        <v>2001</v>
      </c>
      <c r="I1638" s="60" t="s">
        <v>1445</v>
      </c>
      <c r="J1638" s="60" t="s">
        <v>684</v>
      </c>
      <c r="K1638" s="60">
        <v>400</v>
      </c>
      <c r="L1638" s="62"/>
      <c r="M1638" s="60">
        <v>1</v>
      </c>
      <c r="N1638" s="60">
        <v>1</v>
      </c>
      <c r="O1638" s="63" t="s">
        <v>681</v>
      </c>
      <c r="P1638" s="63" t="s">
        <v>1038</v>
      </c>
      <c r="Q1638" s="62"/>
      <c r="R1638" s="62"/>
      <c r="S1638" s="62"/>
      <c r="T1638" s="62"/>
      <c r="U1638" s="62"/>
      <c r="V1638" s="62"/>
      <c r="W1638" s="62"/>
      <c r="X1638" s="63" t="s">
        <v>1038</v>
      </c>
      <c r="Y1638" s="62"/>
      <c r="Z1638" s="62"/>
      <c r="AA1638" s="62"/>
      <c r="AB1638" s="60"/>
    </row>
    <row r="1639" spans="1:28" ht="15" customHeight="1" x14ac:dyDescent="0.25">
      <c r="A1639" s="58">
        <v>1629</v>
      </c>
      <c r="B1639" s="66" t="s">
        <v>7876</v>
      </c>
      <c r="C1639" s="67" t="s">
        <v>7877</v>
      </c>
      <c r="D1639" s="59" t="s">
        <v>7878</v>
      </c>
      <c r="E1639" s="66" t="s">
        <v>7876</v>
      </c>
      <c r="F1639" s="60" t="s">
        <v>7879</v>
      </c>
      <c r="G1639" s="62"/>
      <c r="H1639" s="61">
        <v>2007</v>
      </c>
      <c r="I1639" s="62"/>
      <c r="J1639" s="60" t="s">
        <v>684</v>
      </c>
      <c r="K1639" s="60">
        <v>1250</v>
      </c>
      <c r="L1639" s="62"/>
      <c r="M1639" s="60">
        <v>1</v>
      </c>
      <c r="N1639" s="60">
        <v>1</v>
      </c>
      <c r="O1639" s="63" t="s">
        <v>681</v>
      </c>
      <c r="P1639" s="63" t="s">
        <v>7880</v>
      </c>
      <c r="Q1639" s="62"/>
      <c r="R1639" s="62"/>
      <c r="S1639" s="62"/>
      <c r="T1639" s="62"/>
      <c r="U1639" s="62"/>
      <c r="V1639" s="62"/>
      <c r="W1639" s="62"/>
      <c r="X1639" s="63" t="s">
        <v>7880</v>
      </c>
      <c r="Y1639" s="62"/>
      <c r="Z1639" s="62"/>
      <c r="AA1639" s="62"/>
      <c r="AB1639" s="60"/>
    </row>
    <row r="1640" spans="1:28" ht="15" customHeight="1" x14ac:dyDescent="0.25">
      <c r="A1640" s="58">
        <v>1630</v>
      </c>
      <c r="B1640" s="66" t="s">
        <v>7881</v>
      </c>
      <c r="C1640" s="67" t="s">
        <v>7882</v>
      </c>
      <c r="D1640" s="59" t="s">
        <v>7883</v>
      </c>
      <c r="E1640" s="66" t="s">
        <v>7881</v>
      </c>
      <c r="F1640" s="60" t="s">
        <v>7884</v>
      </c>
      <c r="G1640" s="62"/>
      <c r="H1640" s="61">
        <v>2006</v>
      </c>
      <c r="I1640" s="62"/>
      <c r="J1640" s="60" t="s">
        <v>687</v>
      </c>
      <c r="K1640" s="60">
        <v>75</v>
      </c>
      <c r="L1640" s="62"/>
      <c r="M1640" s="60">
        <v>1</v>
      </c>
      <c r="N1640" s="60">
        <v>1</v>
      </c>
      <c r="O1640" s="63" t="s">
        <v>681</v>
      </c>
      <c r="P1640" s="63" t="s">
        <v>1961</v>
      </c>
      <c r="Q1640" s="63" t="s">
        <v>7885</v>
      </c>
      <c r="R1640" s="62"/>
      <c r="S1640" s="62"/>
      <c r="T1640" s="62"/>
      <c r="U1640" s="62"/>
      <c r="V1640" s="62"/>
      <c r="W1640" s="62"/>
      <c r="X1640" s="63" t="s">
        <v>1961</v>
      </c>
      <c r="Y1640" s="62"/>
      <c r="Z1640" s="62"/>
      <c r="AA1640" s="62"/>
      <c r="AB1640" s="60"/>
    </row>
    <row r="1641" spans="1:28" ht="15" customHeight="1" x14ac:dyDescent="0.25">
      <c r="A1641" s="58">
        <v>1631</v>
      </c>
      <c r="B1641" s="66" t="s">
        <v>7886</v>
      </c>
      <c r="C1641" s="67" t="s">
        <v>7887</v>
      </c>
      <c r="D1641" s="59" t="s">
        <v>7888</v>
      </c>
      <c r="E1641" s="66" t="s">
        <v>7886</v>
      </c>
      <c r="F1641" s="60" t="s">
        <v>7889</v>
      </c>
      <c r="G1641" s="62"/>
      <c r="H1641" s="61">
        <v>2006</v>
      </c>
      <c r="I1641" s="60" t="s">
        <v>689</v>
      </c>
      <c r="J1641" s="60" t="s">
        <v>1283</v>
      </c>
      <c r="K1641" s="60" t="s">
        <v>2133</v>
      </c>
      <c r="L1641" s="62"/>
      <c r="M1641" s="60">
        <v>1</v>
      </c>
      <c r="N1641" s="60">
        <v>1</v>
      </c>
      <c r="O1641" s="63" t="s">
        <v>681</v>
      </c>
      <c r="P1641" s="63" t="s">
        <v>1038</v>
      </c>
      <c r="Q1641" s="63" t="s">
        <v>7890</v>
      </c>
      <c r="R1641" s="62"/>
      <c r="S1641" s="62"/>
      <c r="T1641" s="62"/>
      <c r="U1641" s="62"/>
      <c r="V1641" s="62"/>
      <c r="W1641" s="62"/>
      <c r="X1641" s="63" t="s">
        <v>1038</v>
      </c>
      <c r="Y1641" s="62"/>
      <c r="Z1641" s="62"/>
      <c r="AA1641" s="62"/>
      <c r="AB1641" s="60"/>
    </row>
    <row r="1642" spans="1:28" ht="15" customHeight="1" x14ac:dyDescent="0.25">
      <c r="A1642" s="58">
        <v>1632</v>
      </c>
      <c r="B1642" s="66" t="s">
        <v>7891</v>
      </c>
      <c r="C1642" s="67" t="s">
        <v>7892</v>
      </c>
      <c r="D1642" s="59" t="s">
        <v>7893</v>
      </c>
      <c r="E1642" s="66" t="s">
        <v>7891</v>
      </c>
      <c r="F1642" s="60" t="s">
        <v>7894</v>
      </c>
      <c r="G1642" s="62"/>
      <c r="H1642" s="61">
        <v>2009</v>
      </c>
      <c r="I1642" s="60" t="s">
        <v>689</v>
      </c>
      <c r="J1642" s="60" t="s">
        <v>1283</v>
      </c>
      <c r="K1642" s="60" t="s">
        <v>2133</v>
      </c>
      <c r="L1642" s="62"/>
      <c r="M1642" s="60">
        <v>1</v>
      </c>
      <c r="N1642" s="60">
        <v>1</v>
      </c>
      <c r="O1642" s="63" t="s">
        <v>681</v>
      </c>
      <c r="P1642" s="63" t="s">
        <v>7895</v>
      </c>
      <c r="Q1642" s="62"/>
      <c r="R1642" s="62"/>
      <c r="S1642" s="62"/>
      <c r="T1642" s="62"/>
      <c r="U1642" s="62"/>
      <c r="V1642" s="62"/>
      <c r="W1642" s="62"/>
      <c r="X1642" s="63" t="s">
        <v>7895</v>
      </c>
      <c r="Y1642" s="62"/>
      <c r="Z1642" s="62"/>
      <c r="AA1642" s="62"/>
      <c r="AB1642" s="60"/>
    </row>
    <row r="1643" spans="1:28" ht="15" customHeight="1" x14ac:dyDescent="0.25">
      <c r="A1643" s="58">
        <v>1633</v>
      </c>
      <c r="B1643" s="66" t="s">
        <v>7896</v>
      </c>
      <c r="C1643" s="67" t="s">
        <v>7897</v>
      </c>
      <c r="D1643" s="59" t="s">
        <v>7898</v>
      </c>
      <c r="E1643" s="66" t="s">
        <v>7896</v>
      </c>
      <c r="F1643" s="60" t="s">
        <v>7899</v>
      </c>
      <c r="G1643" s="62"/>
      <c r="H1643" s="61">
        <v>1999</v>
      </c>
      <c r="I1643" s="60" t="s">
        <v>689</v>
      </c>
      <c r="J1643" s="60" t="s">
        <v>684</v>
      </c>
      <c r="K1643" s="60">
        <v>400</v>
      </c>
      <c r="L1643" s="62"/>
      <c r="M1643" s="60">
        <v>1</v>
      </c>
      <c r="N1643" s="60">
        <v>1</v>
      </c>
      <c r="O1643" s="63" t="s">
        <v>681</v>
      </c>
      <c r="P1643" s="63" t="s">
        <v>1038</v>
      </c>
      <c r="Q1643" s="62"/>
      <c r="R1643" s="62"/>
      <c r="S1643" s="62"/>
      <c r="T1643" s="62"/>
      <c r="U1643" s="62"/>
      <c r="V1643" s="62"/>
      <c r="W1643" s="62"/>
      <c r="X1643" s="63" t="s">
        <v>1038</v>
      </c>
      <c r="Y1643" s="62"/>
      <c r="Z1643" s="62"/>
      <c r="AA1643" s="62"/>
      <c r="AB1643" s="60"/>
    </row>
    <row r="1644" spans="1:28" ht="15" customHeight="1" x14ac:dyDescent="0.25">
      <c r="A1644" s="58">
        <v>1634</v>
      </c>
      <c r="B1644" s="66" t="s">
        <v>7900</v>
      </c>
      <c r="C1644" s="67" t="s">
        <v>7901</v>
      </c>
      <c r="D1644" s="59" t="s">
        <v>7902</v>
      </c>
      <c r="E1644" s="66" t="s">
        <v>7900</v>
      </c>
      <c r="F1644" s="60" t="s">
        <v>7903</v>
      </c>
      <c r="G1644" s="62"/>
      <c r="H1644" s="61">
        <v>2002</v>
      </c>
      <c r="I1644" s="60" t="s">
        <v>689</v>
      </c>
      <c r="J1644" s="60" t="s">
        <v>1260</v>
      </c>
      <c r="K1644" s="60">
        <v>400</v>
      </c>
      <c r="L1644" s="62"/>
      <c r="M1644" s="60">
        <v>1</v>
      </c>
      <c r="N1644" s="60">
        <v>1</v>
      </c>
      <c r="O1644" s="63" t="s">
        <v>681</v>
      </c>
      <c r="P1644" s="63" t="s">
        <v>1038</v>
      </c>
      <c r="Q1644" s="62"/>
      <c r="R1644" s="62"/>
      <c r="S1644" s="62"/>
      <c r="T1644" s="62"/>
      <c r="U1644" s="62"/>
      <c r="V1644" s="62"/>
      <c r="W1644" s="62"/>
      <c r="X1644" s="63" t="s">
        <v>1038</v>
      </c>
      <c r="Y1644" s="62"/>
      <c r="Z1644" s="62"/>
      <c r="AA1644" s="62"/>
      <c r="AB1644" s="60"/>
    </row>
    <row r="1645" spans="1:28" ht="15" customHeight="1" x14ac:dyDescent="0.25">
      <c r="A1645" s="58">
        <v>1635</v>
      </c>
      <c r="B1645" s="66" t="s">
        <v>7904</v>
      </c>
      <c r="C1645" s="67" t="s">
        <v>7905</v>
      </c>
      <c r="D1645" s="59" t="s">
        <v>7906</v>
      </c>
      <c r="E1645" s="66" t="s">
        <v>7904</v>
      </c>
      <c r="F1645" s="60" t="s">
        <v>7907</v>
      </c>
      <c r="G1645" s="62"/>
      <c r="H1645" s="61">
        <v>2006</v>
      </c>
      <c r="I1645" s="60" t="s">
        <v>689</v>
      </c>
      <c r="J1645" s="60" t="s">
        <v>1283</v>
      </c>
      <c r="K1645" s="60" t="s">
        <v>7809</v>
      </c>
      <c r="L1645" s="62"/>
      <c r="M1645" s="60">
        <v>1</v>
      </c>
      <c r="N1645" s="60">
        <v>1</v>
      </c>
      <c r="O1645" s="63" t="s">
        <v>681</v>
      </c>
      <c r="P1645" s="63" t="s">
        <v>5254</v>
      </c>
      <c r="Q1645" s="63" t="s">
        <v>7908</v>
      </c>
      <c r="R1645" s="62"/>
      <c r="S1645" s="62"/>
      <c r="T1645" s="62"/>
      <c r="U1645" s="62"/>
      <c r="V1645" s="62"/>
      <c r="W1645" s="62"/>
      <c r="X1645" s="63" t="s">
        <v>5254</v>
      </c>
      <c r="Y1645" s="62"/>
      <c r="Z1645" s="62"/>
      <c r="AA1645" s="62"/>
      <c r="AB1645" s="60"/>
    </row>
    <row r="1646" spans="1:28" ht="15" customHeight="1" x14ac:dyDescent="0.25">
      <c r="A1646" s="58">
        <v>1636</v>
      </c>
      <c r="B1646" s="66" t="s">
        <v>7909</v>
      </c>
      <c r="C1646" s="67" t="s">
        <v>7910</v>
      </c>
      <c r="D1646" s="59" t="s">
        <v>7911</v>
      </c>
      <c r="E1646" s="66" t="s">
        <v>7909</v>
      </c>
      <c r="F1646" s="60" t="s">
        <v>7912</v>
      </c>
      <c r="G1646" s="62"/>
      <c r="H1646" s="61">
        <v>2007</v>
      </c>
      <c r="I1646" s="60" t="s">
        <v>689</v>
      </c>
      <c r="J1646" s="60" t="s">
        <v>1283</v>
      </c>
      <c r="K1646" s="60" t="s">
        <v>2111</v>
      </c>
      <c r="L1646" s="62"/>
      <c r="M1646" s="60">
        <v>1</v>
      </c>
      <c r="N1646" s="60">
        <v>1</v>
      </c>
      <c r="O1646" s="63" t="s">
        <v>681</v>
      </c>
      <c r="P1646" s="63" t="s">
        <v>700</v>
      </c>
      <c r="Q1646" s="63" t="s">
        <v>5926</v>
      </c>
      <c r="R1646" s="62"/>
      <c r="S1646" s="62"/>
      <c r="T1646" s="62"/>
      <c r="U1646" s="62"/>
      <c r="V1646" s="62"/>
      <c r="W1646" s="62"/>
      <c r="X1646" s="63" t="s">
        <v>700</v>
      </c>
      <c r="Y1646" s="62"/>
      <c r="Z1646" s="62"/>
      <c r="AA1646" s="62"/>
      <c r="AB1646" s="60"/>
    </row>
    <row r="1647" spans="1:28" ht="15" customHeight="1" x14ac:dyDescent="0.25">
      <c r="A1647" s="58">
        <v>1637</v>
      </c>
      <c r="B1647" s="66" t="s">
        <v>7913</v>
      </c>
      <c r="C1647" s="67" t="s">
        <v>7914</v>
      </c>
      <c r="D1647" s="59" t="s">
        <v>7915</v>
      </c>
      <c r="E1647" s="66" t="s">
        <v>7913</v>
      </c>
      <c r="F1647" s="60" t="s">
        <v>7916</v>
      </c>
      <c r="G1647" s="62"/>
      <c r="H1647" s="61">
        <v>2000</v>
      </c>
      <c r="I1647" s="60" t="s">
        <v>689</v>
      </c>
      <c r="J1647" s="60" t="s">
        <v>684</v>
      </c>
      <c r="K1647" s="60">
        <v>75</v>
      </c>
      <c r="L1647" s="62"/>
      <c r="M1647" s="60">
        <v>1</v>
      </c>
      <c r="N1647" s="60">
        <v>1</v>
      </c>
      <c r="O1647" s="63" t="s">
        <v>681</v>
      </c>
      <c r="P1647" s="63" t="s">
        <v>700</v>
      </c>
      <c r="Q1647" s="62"/>
      <c r="R1647" s="62"/>
      <c r="S1647" s="62"/>
      <c r="T1647" s="62"/>
      <c r="U1647" s="62"/>
      <c r="V1647" s="62"/>
      <c r="W1647" s="62"/>
      <c r="X1647" s="63" t="s">
        <v>1904</v>
      </c>
      <c r="Y1647" s="62"/>
      <c r="Z1647" s="62"/>
      <c r="AA1647" s="62"/>
      <c r="AB1647" s="63" t="s">
        <v>1905</v>
      </c>
    </row>
    <row r="1648" spans="1:28" ht="15" customHeight="1" x14ac:dyDescent="0.25">
      <c r="A1648" s="58">
        <v>1638</v>
      </c>
      <c r="B1648" s="66" t="s">
        <v>7917</v>
      </c>
      <c r="C1648" s="67" t="s">
        <v>7918</v>
      </c>
      <c r="D1648" s="59" t="s">
        <v>7919</v>
      </c>
      <c r="E1648" s="66" t="s">
        <v>7917</v>
      </c>
      <c r="F1648" s="60" t="s">
        <v>7920</v>
      </c>
      <c r="G1648" s="62"/>
      <c r="H1648" s="61">
        <v>2003</v>
      </c>
      <c r="I1648" s="60" t="s">
        <v>689</v>
      </c>
      <c r="J1648" s="60" t="s">
        <v>684</v>
      </c>
      <c r="K1648" s="60">
        <v>250</v>
      </c>
      <c r="L1648" s="62"/>
      <c r="M1648" s="60">
        <v>1</v>
      </c>
      <c r="N1648" s="60">
        <v>1</v>
      </c>
      <c r="O1648" s="63" t="s">
        <v>681</v>
      </c>
      <c r="P1648" s="63" t="s">
        <v>980</v>
      </c>
      <c r="Q1648" s="62"/>
      <c r="R1648" s="62"/>
      <c r="S1648" s="62"/>
      <c r="T1648" s="62"/>
      <c r="U1648" s="62"/>
      <c r="V1648" s="62"/>
      <c r="W1648" s="62"/>
      <c r="X1648" s="63" t="s">
        <v>980</v>
      </c>
      <c r="Y1648" s="62"/>
      <c r="Z1648" s="62"/>
      <c r="AA1648" s="62"/>
      <c r="AB1648" s="60"/>
    </row>
    <row r="1649" spans="1:28" ht="15" customHeight="1" x14ac:dyDescent="0.25">
      <c r="A1649" s="58">
        <v>1639</v>
      </c>
      <c r="B1649" s="66" t="s">
        <v>7921</v>
      </c>
      <c r="C1649" s="67" t="s">
        <v>7922</v>
      </c>
      <c r="D1649" s="59" t="s">
        <v>7923</v>
      </c>
      <c r="E1649" s="66" t="s">
        <v>7921</v>
      </c>
      <c r="F1649" s="60" t="s">
        <v>7924</v>
      </c>
      <c r="G1649" s="62"/>
      <c r="H1649" s="61">
        <v>2000</v>
      </c>
      <c r="I1649" s="60" t="s">
        <v>1565</v>
      </c>
      <c r="J1649" s="60" t="s">
        <v>684</v>
      </c>
      <c r="K1649" s="60">
        <v>75</v>
      </c>
      <c r="L1649" s="62"/>
      <c r="M1649" s="60">
        <v>1</v>
      </c>
      <c r="N1649" s="60">
        <v>1</v>
      </c>
      <c r="O1649" s="63" t="s">
        <v>681</v>
      </c>
      <c r="P1649" s="63" t="s">
        <v>700</v>
      </c>
      <c r="Q1649" s="62"/>
      <c r="R1649" s="62"/>
      <c r="S1649" s="62"/>
      <c r="T1649" s="62"/>
      <c r="U1649" s="62"/>
      <c r="V1649" s="62"/>
      <c r="W1649" s="62"/>
      <c r="X1649" s="63" t="s">
        <v>1904</v>
      </c>
      <c r="Y1649" s="62"/>
      <c r="Z1649" s="62"/>
      <c r="AA1649" s="62"/>
      <c r="AB1649" s="63" t="s">
        <v>1905</v>
      </c>
    </row>
    <row r="1650" spans="1:28" ht="15" customHeight="1" x14ac:dyDescent="0.25">
      <c r="A1650" s="58">
        <v>1640</v>
      </c>
      <c r="B1650" s="66" t="s">
        <v>7925</v>
      </c>
      <c r="C1650" s="67" t="s">
        <v>7926</v>
      </c>
      <c r="D1650" s="59" t="s">
        <v>7927</v>
      </c>
      <c r="E1650" s="66" t="s">
        <v>7925</v>
      </c>
      <c r="F1650" s="60" t="s">
        <v>7928</v>
      </c>
      <c r="G1650" s="62"/>
      <c r="H1650" s="61">
        <v>2003</v>
      </c>
      <c r="I1650" s="60" t="s">
        <v>1565</v>
      </c>
      <c r="J1650" s="60" t="s">
        <v>1260</v>
      </c>
      <c r="K1650" s="60">
        <v>400</v>
      </c>
      <c r="L1650" s="62"/>
      <c r="M1650" s="60">
        <v>1</v>
      </c>
      <c r="N1650" s="60">
        <v>1</v>
      </c>
      <c r="O1650" s="63" t="s">
        <v>681</v>
      </c>
      <c r="P1650" s="63" t="s">
        <v>1038</v>
      </c>
      <c r="Q1650" s="62"/>
      <c r="R1650" s="62"/>
      <c r="S1650" s="62"/>
      <c r="T1650" s="62"/>
      <c r="U1650" s="62"/>
      <c r="V1650" s="62"/>
      <c r="W1650" s="62"/>
      <c r="X1650" s="63" t="s">
        <v>1038</v>
      </c>
      <c r="Y1650" s="62"/>
      <c r="Z1650" s="62"/>
      <c r="AA1650" s="62"/>
      <c r="AB1650" s="60"/>
    </row>
    <row r="1651" spans="1:28" ht="15" customHeight="1" x14ac:dyDescent="0.25">
      <c r="A1651" s="58">
        <v>1641</v>
      </c>
      <c r="B1651" s="66" t="s">
        <v>7929</v>
      </c>
      <c r="C1651" s="67" t="s">
        <v>7930</v>
      </c>
      <c r="D1651" s="59" t="s">
        <v>7931</v>
      </c>
      <c r="E1651" s="66" t="s">
        <v>7929</v>
      </c>
      <c r="F1651" s="60" t="s">
        <v>7932</v>
      </c>
      <c r="G1651" s="62"/>
      <c r="H1651" s="61">
        <v>2003</v>
      </c>
      <c r="I1651" s="60" t="s">
        <v>1296</v>
      </c>
      <c r="J1651" s="60" t="s">
        <v>684</v>
      </c>
      <c r="K1651" s="60">
        <v>75</v>
      </c>
      <c r="L1651" s="62"/>
      <c r="M1651" s="60">
        <v>1</v>
      </c>
      <c r="N1651" s="60">
        <v>1</v>
      </c>
      <c r="O1651" s="63" t="s">
        <v>681</v>
      </c>
      <c r="P1651" s="63" t="s">
        <v>700</v>
      </c>
      <c r="Q1651" s="62"/>
      <c r="R1651" s="62"/>
      <c r="S1651" s="62"/>
      <c r="T1651" s="62"/>
      <c r="U1651" s="62"/>
      <c r="V1651" s="62"/>
      <c r="W1651" s="62"/>
      <c r="X1651" s="63" t="s">
        <v>700</v>
      </c>
      <c r="Y1651" s="62"/>
      <c r="Z1651" s="62"/>
      <c r="AA1651" s="62"/>
      <c r="AB1651" s="60"/>
    </row>
    <row r="1652" spans="1:28" ht="15" customHeight="1" x14ac:dyDescent="0.25">
      <c r="A1652" s="58">
        <v>1642</v>
      </c>
      <c r="B1652" s="66" t="s">
        <v>7933</v>
      </c>
      <c r="C1652" s="67" t="s">
        <v>7934</v>
      </c>
      <c r="D1652" s="59" t="s">
        <v>7935</v>
      </c>
      <c r="E1652" s="66" t="s">
        <v>7933</v>
      </c>
      <c r="F1652" s="60" t="s">
        <v>7936</v>
      </c>
      <c r="G1652" s="62"/>
      <c r="H1652" s="61">
        <v>2005</v>
      </c>
      <c r="I1652" s="60" t="s">
        <v>1296</v>
      </c>
      <c r="J1652" s="60" t="s">
        <v>684</v>
      </c>
      <c r="K1652" s="60">
        <v>75</v>
      </c>
      <c r="L1652" s="62"/>
      <c r="M1652" s="60">
        <v>1</v>
      </c>
      <c r="N1652" s="60">
        <v>1</v>
      </c>
      <c r="O1652" s="63" t="s">
        <v>681</v>
      </c>
      <c r="P1652" s="63" t="s">
        <v>700</v>
      </c>
      <c r="Q1652" s="62"/>
      <c r="R1652" s="62"/>
      <c r="S1652" s="62"/>
      <c r="T1652" s="62"/>
      <c r="U1652" s="62"/>
      <c r="V1652" s="62"/>
      <c r="W1652" s="62"/>
      <c r="X1652" s="63" t="s">
        <v>700</v>
      </c>
      <c r="Y1652" s="62"/>
      <c r="Z1652" s="62"/>
      <c r="AA1652" s="62"/>
      <c r="AB1652" s="60"/>
    </row>
    <row r="1653" spans="1:28" ht="15" customHeight="1" x14ac:dyDescent="0.25">
      <c r="A1653" s="58">
        <v>1643</v>
      </c>
      <c r="B1653" s="66" t="s">
        <v>7937</v>
      </c>
      <c r="C1653" s="67" t="s">
        <v>7938</v>
      </c>
      <c r="D1653" s="59" t="s">
        <v>7939</v>
      </c>
      <c r="E1653" s="66" t="s">
        <v>7937</v>
      </c>
      <c r="F1653" s="60" t="s">
        <v>7940</v>
      </c>
      <c r="G1653" s="62"/>
      <c r="H1653" s="61">
        <v>2004</v>
      </c>
      <c r="I1653" s="60" t="s">
        <v>689</v>
      </c>
      <c r="J1653" s="60" t="s">
        <v>684</v>
      </c>
      <c r="K1653" s="60">
        <v>50</v>
      </c>
      <c r="L1653" s="62"/>
      <c r="M1653" s="60">
        <v>1</v>
      </c>
      <c r="N1653" s="60">
        <v>1</v>
      </c>
      <c r="O1653" s="63" t="s">
        <v>681</v>
      </c>
      <c r="P1653" s="63" t="s">
        <v>788</v>
      </c>
      <c r="Q1653" s="62"/>
      <c r="R1653" s="62"/>
      <c r="S1653" s="62"/>
      <c r="T1653" s="62"/>
      <c r="U1653" s="62"/>
      <c r="V1653" s="62"/>
      <c r="W1653" s="62"/>
      <c r="X1653" s="63" t="s">
        <v>788</v>
      </c>
      <c r="Y1653" s="62"/>
      <c r="Z1653" s="62"/>
      <c r="AA1653" s="62"/>
      <c r="AB1653" s="60"/>
    </row>
    <row r="1654" spans="1:28" ht="15" customHeight="1" x14ac:dyDescent="0.25">
      <c r="A1654" s="58">
        <v>1644</v>
      </c>
      <c r="B1654" s="66" t="s">
        <v>7941</v>
      </c>
      <c r="C1654" s="67" t="s">
        <v>7942</v>
      </c>
      <c r="D1654" s="59" t="s">
        <v>7943</v>
      </c>
      <c r="E1654" s="66" t="s">
        <v>7941</v>
      </c>
      <c r="F1654" s="60" t="s">
        <v>7944</v>
      </c>
      <c r="G1654" s="62"/>
      <c r="H1654" s="61">
        <v>1999</v>
      </c>
      <c r="I1654" s="60" t="s">
        <v>689</v>
      </c>
      <c r="J1654" s="60" t="s">
        <v>684</v>
      </c>
      <c r="K1654" s="60">
        <v>50</v>
      </c>
      <c r="L1654" s="62"/>
      <c r="M1654" s="60">
        <v>1</v>
      </c>
      <c r="N1654" s="60">
        <v>1</v>
      </c>
      <c r="O1654" s="63" t="s">
        <v>681</v>
      </c>
      <c r="P1654" s="63" t="s">
        <v>788</v>
      </c>
      <c r="Q1654" s="62"/>
      <c r="R1654" s="62"/>
      <c r="S1654" s="62"/>
      <c r="T1654" s="62"/>
      <c r="U1654" s="62"/>
      <c r="V1654" s="62"/>
      <c r="W1654" s="62"/>
      <c r="X1654" s="63" t="s">
        <v>788</v>
      </c>
      <c r="Y1654" s="62"/>
      <c r="Z1654" s="62"/>
      <c r="AA1654" s="62"/>
      <c r="AB1654" s="60"/>
    </row>
    <row r="1655" spans="1:28" ht="15" customHeight="1" x14ac:dyDescent="0.25">
      <c r="A1655" s="58">
        <v>1645</v>
      </c>
      <c r="B1655" s="66" t="s">
        <v>7945</v>
      </c>
      <c r="C1655" s="67" t="s">
        <v>7946</v>
      </c>
      <c r="D1655" s="59" t="s">
        <v>7947</v>
      </c>
      <c r="E1655" s="66" t="s">
        <v>7945</v>
      </c>
      <c r="F1655" s="60" t="s">
        <v>7948</v>
      </c>
      <c r="G1655" s="62"/>
      <c r="H1655" s="61">
        <v>1999</v>
      </c>
      <c r="I1655" s="60" t="s">
        <v>689</v>
      </c>
      <c r="J1655" s="60" t="s">
        <v>684</v>
      </c>
      <c r="K1655" s="60">
        <v>50</v>
      </c>
      <c r="L1655" s="62"/>
      <c r="M1655" s="60">
        <v>1</v>
      </c>
      <c r="N1655" s="60">
        <v>1</v>
      </c>
      <c r="O1655" s="63" t="s">
        <v>681</v>
      </c>
      <c r="P1655" s="63" t="s">
        <v>788</v>
      </c>
      <c r="Q1655" s="62"/>
      <c r="R1655" s="62"/>
      <c r="S1655" s="62"/>
      <c r="T1655" s="62"/>
      <c r="U1655" s="62"/>
      <c r="V1655" s="62"/>
      <c r="W1655" s="62"/>
      <c r="X1655" s="63" t="s">
        <v>788</v>
      </c>
      <c r="Y1655" s="62"/>
      <c r="Z1655" s="62"/>
      <c r="AA1655" s="62"/>
      <c r="AB1655" s="60"/>
    </row>
    <row r="1656" spans="1:28" ht="15" customHeight="1" x14ac:dyDescent="0.25">
      <c r="A1656" s="58">
        <v>1646</v>
      </c>
      <c r="B1656" s="66" t="s">
        <v>7949</v>
      </c>
      <c r="C1656" s="67" t="s">
        <v>7950</v>
      </c>
      <c r="D1656" s="59" t="s">
        <v>7951</v>
      </c>
      <c r="E1656" s="66" t="s">
        <v>7949</v>
      </c>
      <c r="F1656" s="60" t="s">
        <v>7952</v>
      </c>
      <c r="G1656" s="62"/>
      <c r="H1656" s="61">
        <v>1996</v>
      </c>
      <c r="I1656" s="60" t="s">
        <v>689</v>
      </c>
      <c r="J1656" s="60" t="s">
        <v>1260</v>
      </c>
      <c r="K1656" s="60">
        <v>100</v>
      </c>
      <c r="L1656" s="62"/>
      <c r="M1656" s="60">
        <v>1</v>
      </c>
      <c r="N1656" s="60">
        <v>1</v>
      </c>
      <c r="O1656" s="63" t="s">
        <v>681</v>
      </c>
      <c r="P1656" s="63" t="s">
        <v>912</v>
      </c>
      <c r="Q1656" s="62"/>
      <c r="R1656" s="62"/>
      <c r="S1656" s="62"/>
      <c r="T1656" s="62"/>
      <c r="U1656" s="62"/>
      <c r="V1656" s="62"/>
      <c r="W1656" s="62"/>
      <c r="X1656" s="63" t="s">
        <v>4172</v>
      </c>
      <c r="Y1656" s="63" t="s">
        <v>908</v>
      </c>
      <c r="Z1656" s="62"/>
      <c r="AA1656" s="62"/>
      <c r="AB1656" s="60"/>
    </row>
    <row r="1657" spans="1:28" ht="15" customHeight="1" x14ac:dyDescent="0.25">
      <c r="A1657" s="58">
        <v>1647</v>
      </c>
      <c r="B1657" s="66" t="s">
        <v>7953</v>
      </c>
      <c r="C1657" s="67" t="s">
        <v>7954</v>
      </c>
      <c r="D1657" s="59" t="s">
        <v>7955</v>
      </c>
      <c r="E1657" s="66" t="s">
        <v>7953</v>
      </c>
      <c r="F1657" s="60" t="s">
        <v>7956</v>
      </c>
      <c r="G1657" s="62"/>
      <c r="H1657" s="61">
        <v>2002</v>
      </c>
      <c r="I1657" s="60" t="s">
        <v>689</v>
      </c>
      <c r="J1657" s="60" t="s">
        <v>1283</v>
      </c>
      <c r="K1657" s="60">
        <v>100</v>
      </c>
      <c r="L1657" s="62"/>
      <c r="M1657" s="60">
        <v>1</v>
      </c>
      <c r="N1657" s="60">
        <v>1</v>
      </c>
      <c r="O1657" s="63" t="s">
        <v>681</v>
      </c>
      <c r="P1657" s="63" t="s">
        <v>912</v>
      </c>
      <c r="Q1657" s="62"/>
      <c r="R1657" s="62"/>
      <c r="S1657" s="62"/>
      <c r="T1657" s="62"/>
      <c r="U1657" s="62"/>
      <c r="V1657" s="62"/>
      <c r="W1657" s="62"/>
      <c r="X1657" s="63" t="s">
        <v>912</v>
      </c>
      <c r="Y1657" s="62"/>
      <c r="Z1657" s="62"/>
      <c r="AA1657" s="62"/>
      <c r="AB1657" s="60"/>
    </row>
    <row r="1658" spans="1:28" ht="15" customHeight="1" x14ac:dyDescent="0.25">
      <c r="A1658" s="58">
        <v>1648</v>
      </c>
      <c r="B1658" s="66" t="s">
        <v>7957</v>
      </c>
      <c r="C1658" s="67" t="s">
        <v>7958</v>
      </c>
      <c r="D1658" s="59" t="s">
        <v>7959</v>
      </c>
      <c r="E1658" s="66" t="s">
        <v>7957</v>
      </c>
      <c r="F1658" s="60" t="s">
        <v>7960</v>
      </c>
      <c r="G1658" s="62"/>
      <c r="H1658" s="61">
        <v>2004</v>
      </c>
      <c r="I1658" s="60" t="s">
        <v>689</v>
      </c>
      <c r="J1658" s="60" t="s">
        <v>684</v>
      </c>
      <c r="K1658" s="60">
        <v>50</v>
      </c>
      <c r="L1658" s="62"/>
      <c r="M1658" s="60">
        <v>1</v>
      </c>
      <c r="N1658" s="60">
        <v>1</v>
      </c>
      <c r="O1658" s="63" t="s">
        <v>681</v>
      </c>
      <c r="P1658" s="63" t="s">
        <v>788</v>
      </c>
      <c r="Q1658" s="62"/>
      <c r="R1658" s="62"/>
      <c r="S1658" s="62"/>
      <c r="T1658" s="62"/>
      <c r="U1658" s="62"/>
      <c r="V1658" s="62"/>
      <c r="W1658" s="62"/>
      <c r="X1658" s="63" t="s">
        <v>788</v>
      </c>
      <c r="Y1658" s="62"/>
      <c r="Z1658" s="62"/>
      <c r="AA1658" s="62"/>
      <c r="AB1658" s="60"/>
    </row>
    <row r="1659" spans="1:28" ht="15" customHeight="1" x14ac:dyDescent="0.25">
      <c r="A1659" s="58">
        <v>1649</v>
      </c>
      <c r="B1659" s="66" t="s">
        <v>7961</v>
      </c>
      <c r="C1659" s="67" t="s">
        <v>7962</v>
      </c>
      <c r="D1659" s="59" t="s">
        <v>7963</v>
      </c>
      <c r="E1659" s="66" t="s">
        <v>7961</v>
      </c>
      <c r="F1659" s="60" t="s">
        <v>7964</v>
      </c>
      <c r="G1659" s="62"/>
      <c r="H1659" s="61">
        <v>2000</v>
      </c>
      <c r="I1659" s="60" t="s">
        <v>689</v>
      </c>
      <c r="J1659" s="60" t="s">
        <v>684</v>
      </c>
      <c r="K1659" s="60">
        <v>75</v>
      </c>
      <c r="L1659" s="62"/>
      <c r="M1659" s="60">
        <v>1</v>
      </c>
      <c r="N1659" s="60">
        <v>1</v>
      </c>
      <c r="O1659" s="63" t="s">
        <v>681</v>
      </c>
      <c r="P1659" s="63" t="s">
        <v>700</v>
      </c>
      <c r="Q1659" s="62"/>
      <c r="R1659" s="62"/>
      <c r="S1659" s="62"/>
      <c r="T1659" s="62"/>
      <c r="U1659" s="62"/>
      <c r="V1659" s="62"/>
      <c r="W1659" s="62"/>
      <c r="X1659" s="63" t="s">
        <v>5833</v>
      </c>
      <c r="Y1659" s="62"/>
      <c r="Z1659" s="62"/>
      <c r="AA1659" s="62"/>
      <c r="AB1659" s="63" t="s">
        <v>5834</v>
      </c>
    </row>
    <row r="1660" spans="1:28" ht="15" customHeight="1" x14ac:dyDescent="0.25">
      <c r="A1660" s="58">
        <v>1650</v>
      </c>
      <c r="B1660" s="66" t="s">
        <v>7965</v>
      </c>
      <c r="C1660" s="67" t="s">
        <v>7966</v>
      </c>
      <c r="D1660" s="59" t="s">
        <v>7967</v>
      </c>
      <c r="E1660" s="66" t="s">
        <v>7965</v>
      </c>
      <c r="F1660" s="60" t="s">
        <v>7968</v>
      </c>
      <c r="G1660" s="62"/>
      <c r="H1660" s="61">
        <v>2013</v>
      </c>
      <c r="I1660" s="60" t="s">
        <v>689</v>
      </c>
      <c r="J1660" s="60" t="s">
        <v>687</v>
      </c>
      <c r="K1660" s="60">
        <v>50</v>
      </c>
      <c r="L1660" s="62"/>
      <c r="M1660" s="60">
        <v>1</v>
      </c>
      <c r="N1660" s="60">
        <v>1</v>
      </c>
      <c r="O1660" s="63" t="s">
        <v>681</v>
      </c>
      <c r="P1660" s="63" t="s">
        <v>1317</v>
      </c>
      <c r="Q1660" s="63" t="s">
        <v>7969</v>
      </c>
      <c r="R1660" s="62"/>
      <c r="S1660" s="62"/>
      <c r="T1660" s="62"/>
      <c r="U1660" s="62"/>
      <c r="V1660" s="62"/>
      <c r="W1660" s="62"/>
      <c r="X1660" s="63" t="s">
        <v>1317</v>
      </c>
      <c r="Y1660" s="62"/>
      <c r="Z1660" s="62"/>
      <c r="AA1660" s="62"/>
      <c r="AB1660" s="60"/>
    </row>
    <row r="1661" spans="1:28" ht="15" customHeight="1" x14ac:dyDescent="0.25">
      <c r="A1661" s="58">
        <v>1651</v>
      </c>
      <c r="B1661" s="66" t="s">
        <v>7970</v>
      </c>
      <c r="C1661" s="67" t="s">
        <v>7971</v>
      </c>
      <c r="D1661" s="59" t="s">
        <v>7972</v>
      </c>
      <c r="E1661" s="66" t="s">
        <v>7970</v>
      </c>
      <c r="F1661" s="60" t="s">
        <v>7973</v>
      </c>
      <c r="G1661" s="62"/>
      <c r="H1661" s="61">
        <v>2017</v>
      </c>
      <c r="I1661" s="62"/>
      <c r="J1661" s="60" t="s">
        <v>1283</v>
      </c>
      <c r="K1661" s="60">
        <v>1000</v>
      </c>
      <c r="L1661" s="62"/>
      <c r="M1661" s="60">
        <v>1</v>
      </c>
      <c r="N1661" s="60">
        <v>1</v>
      </c>
      <c r="O1661" s="63" t="s">
        <v>681</v>
      </c>
      <c r="P1661" s="63" t="s">
        <v>7974</v>
      </c>
      <c r="Q1661" s="63" t="s">
        <v>7975</v>
      </c>
      <c r="R1661" s="62"/>
      <c r="S1661" s="62"/>
      <c r="T1661" s="62"/>
      <c r="U1661" s="62"/>
      <c r="V1661" s="62"/>
      <c r="W1661" s="62"/>
      <c r="X1661" s="63" t="s">
        <v>7974</v>
      </c>
      <c r="Y1661" s="62"/>
      <c r="Z1661" s="62"/>
      <c r="AA1661" s="62"/>
      <c r="AB1661" s="60"/>
    </row>
    <row r="1662" spans="1:28" ht="15" customHeight="1" x14ac:dyDescent="0.25">
      <c r="A1662" s="58">
        <v>1652</v>
      </c>
      <c r="B1662" s="66" t="s">
        <v>7976</v>
      </c>
      <c r="C1662" s="67" t="s">
        <v>7977</v>
      </c>
      <c r="D1662" s="59" t="s">
        <v>7978</v>
      </c>
      <c r="E1662" s="66" t="s">
        <v>7976</v>
      </c>
      <c r="F1662" s="60" t="s">
        <v>7979</v>
      </c>
      <c r="G1662" s="62"/>
      <c r="H1662" s="61">
        <v>1997</v>
      </c>
      <c r="I1662" s="60" t="s">
        <v>689</v>
      </c>
      <c r="J1662" s="60" t="s">
        <v>1260</v>
      </c>
      <c r="K1662" s="60">
        <v>25</v>
      </c>
      <c r="L1662" s="62"/>
      <c r="M1662" s="60">
        <v>1</v>
      </c>
      <c r="N1662" s="60">
        <v>1</v>
      </c>
      <c r="O1662" s="63" t="s">
        <v>681</v>
      </c>
      <c r="P1662" s="63" t="s">
        <v>734</v>
      </c>
      <c r="Q1662" s="62"/>
      <c r="R1662" s="62"/>
      <c r="S1662" s="62"/>
      <c r="T1662" s="62"/>
      <c r="U1662" s="62"/>
      <c r="V1662" s="62"/>
      <c r="W1662" s="62"/>
      <c r="X1662" s="63" t="s">
        <v>734</v>
      </c>
      <c r="Y1662" s="62"/>
      <c r="Z1662" s="62"/>
      <c r="AA1662" s="62"/>
      <c r="AB1662" s="60"/>
    </row>
    <row r="1663" spans="1:28" ht="15" customHeight="1" x14ac:dyDescent="0.25">
      <c r="A1663" s="58">
        <v>1653</v>
      </c>
      <c r="B1663" s="66" t="s">
        <v>7980</v>
      </c>
      <c r="C1663" s="67" t="s">
        <v>7981</v>
      </c>
      <c r="D1663" s="59" t="s">
        <v>7982</v>
      </c>
      <c r="E1663" s="66" t="s">
        <v>7980</v>
      </c>
      <c r="F1663" s="60" t="s">
        <v>7983</v>
      </c>
      <c r="G1663" s="62"/>
      <c r="H1663" s="61">
        <v>1999</v>
      </c>
      <c r="I1663" s="60" t="s">
        <v>689</v>
      </c>
      <c r="J1663" s="60" t="s">
        <v>684</v>
      </c>
      <c r="K1663" s="60">
        <v>25</v>
      </c>
      <c r="L1663" s="62"/>
      <c r="M1663" s="60">
        <v>1</v>
      </c>
      <c r="N1663" s="60">
        <v>1</v>
      </c>
      <c r="O1663" s="63" t="s">
        <v>681</v>
      </c>
      <c r="P1663" s="63" t="s">
        <v>734</v>
      </c>
      <c r="Q1663" s="62"/>
      <c r="R1663" s="62"/>
      <c r="S1663" s="62"/>
      <c r="T1663" s="62"/>
      <c r="U1663" s="62"/>
      <c r="V1663" s="62"/>
      <c r="W1663" s="62"/>
      <c r="X1663" s="63" t="s">
        <v>734</v>
      </c>
      <c r="Y1663" s="62"/>
      <c r="Z1663" s="62"/>
      <c r="AA1663" s="62"/>
      <c r="AB1663" s="60"/>
    </row>
    <row r="1664" spans="1:28" ht="15" customHeight="1" x14ac:dyDescent="0.25">
      <c r="A1664" s="58">
        <v>1654</v>
      </c>
      <c r="B1664" s="66" t="s">
        <v>7984</v>
      </c>
      <c r="C1664" s="67" t="s">
        <v>7985</v>
      </c>
      <c r="D1664" s="59" t="s">
        <v>7986</v>
      </c>
      <c r="E1664" s="66" t="s">
        <v>7984</v>
      </c>
      <c r="F1664" s="60" t="s">
        <v>7987</v>
      </c>
      <c r="G1664" s="62"/>
      <c r="H1664" s="61">
        <v>2004</v>
      </c>
      <c r="I1664" s="60" t="s">
        <v>689</v>
      </c>
      <c r="J1664" s="60" t="s">
        <v>1260</v>
      </c>
      <c r="K1664" s="60">
        <v>25</v>
      </c>
      <c r="L1664" s="62"/>
      <c r="M1664" s="60">
        <v>1</v>
      </c>
      <c r="N1664" s="60">
        <v>1</v>
      </c>
      <c r="O1664" s="63" t="s">
        <v>681</v>
      </c>
      <c r="P1664" s="63" t="s">
        <v>734</v>
      </c>
      <c r="Q1664" s="62"/>
      <c r="R1664" s="62"/>
      <c r="S1664" s="62"/>
      <c r="T1664" s="62"/>
      <c r="U1664" s="62"/>
      <c r="V1664" s="62"/>
      <c r="W1664" s="62"/>
      <c r="X1664" s="63" t="s">
        <v>734</v>
      </c>
      <c r="Y1664" s="62"/>
      <c r="Z1664" s="62"/>
      <c r="AA1664" s="62"/>
      <c r="AB1664" s="60"/>
    </row>
    <row r="1665" spans="1:28" ht="15" customHeight="1" x14ac:dyDescent="0.25">
      <c r="A1665" s="58">
        <v>1655</v>
      </c>
      <c r="B1665" s="66" t="s">
        <v>7988</v>
      </c>
      <c r="C1665" s="67" t="s">
        <v>7989</v>
      </c>
      <c r="D1665" s="59" t="s">
        <v>7990</v>
      </c>
      <c r="E1665" s="66" t="s">
        <v>7988</v>
      </c>
      <c r="F1665" s="60" t="s">
        <v>7991</v>
      </c>
      <c r="G1665" s="62"/>
      <c r="H1665" s="61">
        <v>1997</v>
      </c>
      <c r="I1665" s="60" t="s">
        <v>689</v>
      </c>
      <c r="J1665" s="60" t="s">
        <v>1260</v>
      </c>
      <c r="K1665" s="60">
        <v>25</v>
      </c>
      <c r="L1665" s="62"/>
      <c r="M1665" s="60">
        <v>1</v>
      </c>
      <c r="N1665" s="60">
        <v>1</v>
      </c>
      <c r="O1665" s="63" t="s">
        <v>681</v>
      </c>
      <c r="P1665" s="63" t="s">
        <v>734</v>
      </c>
      <c r="Q1665" s="62"/>
      <c r="R1665" s="62"/>
      <c r="S1665" s="62"/>
      <c r="T1665" s="62"/>
      <c r="U1665" s="62"/>
      <c r="V1665" s="62"/>
      <c r="W1665" s="62"/>
      <c r="X1665" s="63" t="s">
        <v>734</v>
      </c>
      <c r="Y1665" s="62"/>
      <c r="Z1665" s="62"/>
      <c r="AA1665" s="62"/>
      <c r="AB1665" s="60"/>
    </row>
    <row r="1666" spans="1:28" ht="15" customHeight="1" x14ac:dyDescent="0.25">
      <c r="A1666" s="58">
        <v>1656</v>
      </c>
      <c r="B1666" s="66" t="s">
        <v>7992</v>
      </c>
      <c r="C1666" s="67" t="s">
        <v>7993</v>
      </c>
      <c r="D1666" s="59" t="s">
        <v>7994</v>
      </c>
      <c r="E1666" s="66" t="s">
        <v>7992</v>
      </c>
      <c r="F1666" s="60" t="s">
        <v>7995</v>
      </c>
      <c r="G1666" s="62"/>
      <c r="H1666" s="61">
        <v>2001</v>
      </c>
      <c r="I1666" s="60" t="s">
        <v>689</v>
      </c>
      <c r="J1666" s="60" t="s">
        <v>684</v>
      </c>
      <c r="K1666" s="60">
        <v>25</v>
      </c>
      <c r="L1666" s="62"/>
      <c r="M1666" s="60">
        <v>1</v>
      </c>
      <c r="N1666" s="60">
        <v>1</v>
      </c>
      <c r="O1666" s="63" t="s">
        <v>681</v>
      </c>
      <c r="P1666" s="63" t="s">
        <v>734</v>
      </c>
      <c r="Q1666" s="62"/>
      <c r="R1666" s="62"/>
      <c r="S1666" s="62"/>
      <c r="T1666" s="62"/>
      <c r="U1666" s="62"/>
      <c r="V1666" s="62"/>
      <c r="W1666" s="62"/>
      <c r="X1666" s="63" t="s">
        <v>734</v>
      </c>
      <c r="Y1666" s="62"/>
      <c r="Z1666" s="62"/>
      <c r="AA1666" s="62"/>
      <c r="AB1666" s="60"/>
    </row>
    <row r="1667" spans="1:28" ht="15" customHeight="1" x14ac:dyDescent="0.25">
      <c r="A1667" s="58">
        <v>1657</v>
      </c>
      <c r="B1667" s="66" t="s">
        <v>7996</v>
      </c>
      <c r="C1667" s="67" t="s">
        <v>7997</v>
      </c>
      <c r="D1667" s="59" t="s">
        <v>7998</v>
      </c>
      <c r="E1667" s="66" t="s">
        <v>7996</v>
      </c>
      <c r="F1667" s="60" t="s">
        <v>7999</v>
      </c>
      <c r="G1667" s="62"/>
      <c r="H1667" s="61">
        <v>1999</v>
      </c>
      <c r="I1667" s="60" t="s">
        <v>689</v>
      </c>
      <c r="J1667" s="60" t="s">
        <v>684</v>
      </c>
      <c r="K1667" s="60">
        <v>320</v>
      </c>
      <c r="L1667" s="62"/>
      <c r="M1667" s="60">
        <v>1</v>
      </c>
      <c r="N1667" s="60">
        <v>1</v>
      </c>
      <c r="O1667" s="63" t="s">
        <v>681</v>
      </c>
      <c r="P1667" s="63" t="s">
        <v>970</v>
      </c>
      <c r="Q1667" s="62"/>
      <c r="R1667" s="62"/>
      <c r="S1667" s="62"/>
      <c r="T1667" s="62"/>
      <c r="U1667" s="62"/>
      <c r="V1667" s="62"/>
      <c r="W1667" s="62"/>
      <c r="X1667" s="63" t="s">
        <v>970</v>
      </c>
      <c r="Y1667" s="62"/>
      <c r="Z1667" s="62"/>
      <c r="AA1667" s="62"/>
      <c r="AB1667" s="60"/>
    </row>
    <row r="1668" spans="1:28" ht="15" customHeight="1" x14ac:dyDescent="0.25">
      <c r="A1668" s="58">
        <v>1658</v>
      </c>
      <c r="B1668" s="66" t="s">
        <v>8000</v>
      </c>
      <c r="C1668" s="67" t="s">
        <v>8001</v>
      </c>
      <c r="D1668" s="59" t="s">
        <v>8002</v>
      </c>
      <c r="E1668" s="66" t="s">
        <v>8000</v>
      </c>
      <c r="F1668" s="60" t="s">
        <v>8003</v>
      </c>
      <c r="G1668" s="62"/>
      <c r="H1668" s="61">
        <v>2002</v>
      </c>
      <c r="I1668" s="60" t="s">
        <v>689</v>
      </c>
      <c r="J1668" s="60" t="s">
        <v>1283</v>
      </c>
      <c r="K1668" s="60">
        <v>320</v>
      </c>
      <c r="L1668" s="62"/>
      <c r="M1668" s="60">
        <v>1</v>
      </c>
      <c r="N1668" s="60">
        <v>1</v>
      </c>
      <c r="O1668" s="63" t="s">
        <v>681</v>
      </c>
      <c r="P1668" s="63" t="s">
        <v>970</v>
      </c>
      <c r="Q1668" s="62"/>
      <c r="R1668" s="62"/>
      <c r="S1668" s="62"/>
      <c r="T1668" s="62"/>
      <c r="U1668" s="62"/>
      <c r="V1668" s="62"/>
      <c r="W1668" s="62"/>
      <c r="X1668" s="63" t="s">
        <v>970</v>
      </c>
      <c r="Y1668" s="62"/>
      <c r="Z1668" s="62"/>
      <c r="AA1668" s="62"/>
      <c r="AB1668" s="60"/>
    </row>
    <row r="1669" spans="1:28" ht="15" customHeight="1" x14ac:dyDescent="0.25">
      <c r="A1669" s="58">
        <v>1659</v>
      </c>
      <c r="B1669" s="66" t="s">
        <v>8004</v>
      </c>
      <c r="C1669" s="67" t="s">
        <v>8005</v>
      </c>
      <c r="D1669" s="59" t="s">
        <v>8006</v>
      </c>
      <c r="E1669" s="66" t="s">
        <v>8004</v>
      </c>
      <c r="F1669" s="60" t="s">
        <v>8007</v>
      </c>
      <c r="G1669" s="62"/>
      <c r="H1669" s="61">
        <v>2000</v>
      </c>
      <c r="I1669" s="60" t="s">
        <v>689</v>
      </c>
      <c r="J1669" s="60" t="s">
        <v>684</v>
      </c>
      <c r="K1669" s="60">
        <v>400</v>
      </c>
      <c r="L1669" s="62"/>
      <c r="M1669" s="60">
        <v>1</v>
      </c>
      <c r="N1669" s="60">
        <v>1</v>
      </c>
      <c r="O1669" s="63" t="s">
        <v>681</v>
      </c>
      <c r="P1669" s="63" t="s">
        <v>1038</v>
      </c>
      <c r="Q1669" s="62"/>
      <c r="R1669" s="62"/>
      <c r="S1669" s="62"/>
      <c r="T1669" s="62"/>
      <c r="U1669" s="62"/>
      <c r="V1669" s="62"/>
      <c r="W1669" s="62"/>
      <c r="X1669" s="63" t="s">
        <v>3918</v>
      </c>
      <c r="Y1669" s="62"/>
      <c r="Z1669" s="62"/>
      <c r="AA1669" s="62"/>
      <c r="AB1669" s="63" t="s">
        <v>3919</v>
      </c>
    </row>
    <row r="1670" spans="1:28" ht="15" customHeight="1" x14ac:dyDescent="0.25">
      <c r="A1670" s="58">
        <v>1660</v>
      </c>
      <c r="B1670" s="66" t="s">
        <v>8008</v>
      </c>
      <c r="C1670" s="67" t="s">
        <v>8009</v>
      </c>
      <c r="D1670" s="59" t="s">
        <v>8010</v>
      </c>
      <c r="E1670" s="66" t="s">
        <v>8008</v>
      </c>
      <c r="F1670" s="60" t="s">
        <v>8011</v>
      </c>
      <c r="G1670" s="62"/>
      <c r="H1670" s="61">
        <v>1999</v>
      </c>
      <c r="I1670" s="60" t="s">
        <v>689</v>
      </c>
      <c r="J1670" s="60" t="s">
        <v>1260</v>
      </c>
      <c r="K1670" s="60">
        <v>400</v>
      </c>
      <c r="L1670" s="62"/>
      <c r="M1670" s="60">
        <v>1</v>
      </c>
      <c r="N1670" s="60">
        <v>1</v>
      </c>
      <c r="O1670" s="63" t="s">
        <v>681</v>
      </c>
      <c r="P1670" s="63" t="s">
        <v>1038</v>
      </c>
      <c r="Q1670" s="62"/>
      <c r="R1670" s="62"/>
      <c r="S1670" s="62"/>
      <c r="T1670" s="62"/>
      <c r="U1670" s="62"/>
      <c r="V1670" s="62"/>
      <c r="W1670" s="62"/>
      <c r="X1670" s="63" t="s">
        <v>1038</v>
      </c>
      <c r="Y1670" s="62"/>
      <c r="Z1670" s="62"/>
      <c r="AA1670" s="62"/>
      <c r="AB1670" s="60"/>
    </row>
    <row r="1671" spans="1:28" ht="15" customHeight="1" x14ac:dyDescent="0.25">
      <c r="A1671" s="58">
        <v>1661</v>
      </c>
      <c r="B1671" s="66" t="s">
        <v>8012</v>
      </c>
      <c r="C1671" s="67" t="s">
        <v>8013</v>
      </c>
      <c r="D1671" s="59" t="s">
        <v>8014</v>
      </c>
      <c r="E1671" s="66" t="s">
        <v>8012</v>
      </c>
      <c r="F1671" s="60" t="s">
        <v>8015</v>
      </c>
      <c r="G1671" s="62"/>
      <c r="H1671" s="61">
        <v>2003</v>
      </c>
      <c r="I1671" s="60" t="s">
        <v>689</v>
      </c>
      <c r="J1671" s="60" t="s">
        <v>1283</v>
      </c>
      <c r="K1671" s="60">
        <v>320</v>
      </c>
      <c r="L1671" s="62"/>
      <c r="M1671" s="60">
        <v>1</v>
      </c>
      <c r="N1671" s="60">
        <v>1</v>
      </c>
      <c r="O1671" s="63" t="s">
        <v>681</v>
      </c>
      <c r="P1671" s="63" t="s">
        <v>970</v>
      </c>
      <c r="Q1671" s="62"/>
      <c r="R1671" s="62"/>
      <c r="S1671" s="62"/>
      <c r="T1671" s="62"/>
      <c r="U1671" s="62"/>
      <c r="V1671" s="62"/>
      <c r="W1671" s="62"/>
      <c r="X1671" s="63" t="s">
        <v>970</v>
      </c>
      <c r="Y1671" s="62"/>
      <c r="Z1671" s="62"/>
      <c r="AA1671" s="62"/>
      <c r="AB1671" s="60"/>
    </row>
    <row r="1672" spans="1:28" ht="15" customHeight="1" x14ac:dyDescent="0.25">
      <c r="A1672" s="58">
        <v>1662</v>
      </c>
      <c r="B1672" s="66" t="s">
        <v>8016</v>
      </c>
      <c r="C1672" s="67" t="s">
        <v>8017</v>
      </c>
      <c r="D1672" s="59" t="s">
        <v>8018</v>
      </c>
      <c r="E1672" s="66" t="s">
        <v>8016</v>
      </c>
      <c r="F1672" s="60" t="s">
        <v>8019</v>
      </c>
      <c r="G1672" s="62"/>
      <c r="H1672" s="61">
        <v>2008</v>
      </c>
      <c r="I1672" s="60" t="s">
        <v>689</v>
      </c>
      <c r="J1672" s="60" t="s">
        <v>1283</v>
      </c>
      <c r="K1672" s="60">
        <v>75</v>
      </c>
      <c r="L1672" s="62"/>
      <c r="M1672" s="60">
        <v>1</v>
      </c>
      <c r="N1672" s="60">
        <v>1</v>
      </c>
      <c r="O1672" s="63" t="s">
        <v>681</v>
      </c>
      <c r="P1672" s="63" t="s">
        <v>700</v>
      </c>
      <c r="Q1672" s="63" t="s">
        <v>8020</v>
      </c>
      <c r="R1672" s="62"/>
      <c r="S1672" s="62"/>
      <c r="T1672" s="62"/>
      <c r="U1672" s="62"/>
      <c r="V1672" s="62"/>
      <c r="W1672" s="62"/>
      <c r="X1672" s="63" t="s">
        <v>700</v>
      </c>
      <c r="Y1672" s="62"/>
      <c r="Z1672" s="62"/>
      <c r="AA1672" s="62"/>
      <c r="AB1672" s="60"/>
    </row>
    <row r="1673" spans="1:28" ht="15" customHeight="1" x14ac:dyDescent="0.25">
      <c r="A1673" s="58">
        <v>1663</v>
      </c>
      <c r="B1673" s="66" t="s">
        <v>8021</v>
      </c>
      <c r="C1673" s="67" t="s">
        <v>8022</v>
      </c>
      <c r="D1673" s="59" t="s">
        <v>8023</v>
      </c>
      <c r="E1673" s="66" t="s">
        <v>8021</v>
      </c>
      <c r="F1673" s="60" t="s">
        <v>8024</v>
      </c>
      <c r="G1673" s="62"/>
      <c r="H1673" s="61">
        <v>2006</v>
      </c>
      <c r="I1673" s="60" t="s">
        <v>689</v>
      </c>
      <c r="J1673" s="60" t="s">
        <v>687</v>
      </c>
      <c r="K1673" s="60" t="s">
        <v>2257</v>
      </c>
      <c r="L1673" s="62"/>
      <c r="M1673" s="60">
        <v>1</v>
      </c>
      <c r="N1673" s="60">
        <v>1</v>
      </c>
      <c r="O1673" s="63" t="s">
        <v>681</v>
      </c>
      <c r="P1673" s="63" t="s">
        <v>5254</v>
      </c>
      <c r="Q1673" s="63" t="s">
        <v>8025</v>
      </c>
      <c r="R1673" s="62"/>
      <c r="S1673" s="62"/>
      <c r="T1673" s="62"/>
      <c r="U1673" s="62"/>
      <c r="V1673" s="62"/>
      <c r="W1673" s="62"/>
      <c r="X1673" s="63" t="s">
        <v>5254</v>
      </c>
      <c r="Y1673" s="62"/>
      <c r="Z1673" s="62"/>
      <c r="AA1673" s="62"/>
      <c r="AB1673" s="60"/>
    </row>
    <row r="1674" spans="1:28" ht="15" customHeight="1" x14ac:dyDescent="0.25">
      <c r="A1674" s="58">
        <v>1664</v>
      </c>
      <c r="B1674" s="66" t="s">
        <v>8026</v>
      </c>
      <c r="C1674" s="67" t="s">
        <v>8027</v>
      </c>
      <c r="D1674" s="59" t="s">
        <v>8028</v>
      </c>
      <c r="E1674" s="66" t="s">
        <v>8026</v>
      </c>
      <c r="F1674" s="60" t="s">
        <v>8029</v>
      </c>
      <c r="G1674" s="62"/>
      <c r="H1674" s="61">
        <v>2006</v>
      </c>
      <c r="I1674" s="60" t="s">
        <v>689</v>
      </c>
      <c r="J1674" s="60" t="s">
        <v>687</v>
      </c>
      <c r="K1674" s="60" t="s">
        <v>2257</v>
      </c>
      <c r="L1674" s="62"/>
      <c r="M1674" s="60">
        <v>1</v>
      </c>
      <c r="N1674" s="60">
        <v>1</v>
      </c>
      <c r="O1674" s="63" t="s">
        <v>681</v>
      </c>
      <c r="P1674" s="63" t="s">
        <v>5254</v>
      </c>
      <c r="Q1674" s="63" t="s">
        <v>8030</v>
      </c>
      <c r="R1674" s="62"/>
      <c r="S1674" s="62"/>
      <c r="T1674" s="62"/>
      <c r="U1674" s="62"/>
      <c r="V1674" s="62"/>
      <c r="W1674" s="62"/>
      <c r="X1674" s="63" t="s">
        <v>5254</v>
      </c>
      <c r="Y1674" s="62"/>
      <c r="Z1674" s="62"/>
      <c r="AA1674" s="62"/>
      <c r="AB1674" s="60"/>
    </row>
    <row r="1675" spans="1:28" ht="15" customHeight="1" x14ac:dyDescent="0.25">
      <c r="A1675" s="58">
        <v>1665</v>
      </c>
      <c r="B1675" s="66" t="s">
        <v>8031</v>
      </c>
      <c r="C1675" s="67" t="s">
        <v>8032</v>
      </c>
      <c r="D1675" s="59" t="s">
        <v>8033</v>
      </c>
      <c r="E1675" s="66" t="s">
        <v>8031</v>
      </c>
      <c r="F1675" s="60" t="s">
        <v>8034</v>
      </c>
      <c r="G1675" s="62"/>
      <c r="H1675" s="61">
        <v>2018</v>
      </c>
      <c r="I1675" s="60" t="s">
        <v>689</v>
      </c>
      <c r="J1675" s="60" t="s">
        <v>683</v>
      </c>
      <c r="K1675" s="60">
        <v>560</v>
      </c>
      <c r="L1675" s="62"/>
      <c r="M1675" s="60">
        <v>1</v>
      </c>
      <c r="N1675" s="60">
        <v>1</v>
      </c>
      <c r="O1675" s="63" t="s">
        <v>681</v>
      </c>
      <c r="P1675" s="63" t="s">
        <v>8035</v>
      </c>
      <c r="Q1675" s="63" t="s">
        <v>8036</v>
      </c>
      <c r="R1675" s="62"/>
      <c r="S1675" s="62"/>
      <c r="T1675" s="62"/>
      <c r="U1675" s="62"/>
      <c r="V1675" s="62"/>
      <c r="W1675" s="62"/>
      <c r="X1675" s="63" t="s">
        <v>8035</v>
      </c>
      <c r="Y1675" s="62"/>
      <c r="Z1675" s="62"/>
      <c r="AA1675" s="62"/>
      <c r="AB1675" s="60"/>
    </row>
    <row r="1676" spans="1:28" ht="15" customHeight="1" x14ac:dyDescent="0.25">
      <c r="A1676" s="58">
        <v>1666</v>
      </c>
      <c r="B1676" s="66" t="s">
        <v>8037</v>
      </c>
      <c r="C1676" s="67" t="s">
        <v>8038</v>
      </c>
      <c r="D1676" s="59" t="s">
        <v>8039</v>
      </c>
      <c r="E1676" s="66" t="s">
        <v>8037</v>
      </c>
      <c r="F1676" s="60" t="s">
        <v>8040</v>
      </c>
      <c r="G1676" s="62"/>
      <c r="H1676" s="61">
        <v>2004</v>
      </c>
      <c r="I1676" s="60" t="s">
        <v>1303</v>
      </c>
      <c r="J1676" s="60" t="s">
        <v>680</v>
      </c>
      <c r="K1676" s="60">
        <v>100</v>
      </c>
      <c r="L1676" s="62"/>
      <c r="M1676" s="60">
        <v>1</v>
      </c>
      <c r="N1676" s="60">
        <v>1</v>
      </c>
      <c r="O1676" s="63" t="s">
        <v>681</v>
      </c>
      <c r="P1676" s="63" t="s">
        <v>912</v>
      </c>
      <c r="Q1676" s="62"/>
      <c r="R1676" s="62"/>
      <c r="S1676" s="62"/>
      <c r="T1676" s="62"/>
      <c r="U1676" s="62"/>
      <c r="V1676" s="62"/>
      <c r="W1676" s="62"/>
      <c r="X1676" s="63" t="s">
        <v>912</v>
      </c>
      <c r="Y1676" s="62"/>
      <c r="Z1676" s="62"/>
      <c r="AA1676" s="62"/>
      <c r="AB1676" s="60"/>
    </row>
    <row r="1677" spans="1:28" ht="15" customHeight="1" x14ac:dyDescent="0.25">
      <c r="A1677" s="58">
        <v>1667</v>
      </c>
      <c r="B1677" s="66" t="s">
        <v>8041</v>
      </c>
      <c r="C1677" s="67" t="s">
        <v>8042</v>
      </c>
      <c r="D1677" s="59" t="s">
        <v>8043</v>
      </c>
      <c r="E1677" s="66" t="s">
        <v>8041</v>
      </c>
      <c r="F1677" s="60" t="s">
        <v>8044</v>
      </c>
      <c r="G1677" s="62"/>
      <c r="H1677" s="61">
        <v>2014</v>
      </c>
      <c r="I1677" s="60" t="s">
        <v>689</v>
      </c>
      <c r="J1677" s="60" t="s">
        <v>684</v>
      </c>
      <c r="K1677" s="60">
        <v>400</v>
      </c>
      <c r="L1677" s="62"/>
      <c r="M1677" s="60">
        <v>1</v>
      </c>
      <c r="N1677" s="60">
        <v>1</v>
      </c>
      <c r="O1677" s="63" t="s">
        <v>681</v>
      </c>
      <c r="P1677" s="63" t="s">
        <v>8045</v>
      </c>
      <c r="Q1677" s="63" t="s">
        <v>8046</v>
      </c>
      <c r="R1677" s="62"/>
      <c r="S1677" s="62"/>
      <c r="T1677" s="62"/>
      <c r="U1677" s="62"/>
      <c r="V1677" s="62"/>
      <c r="W1677" s="62"/>
      <c r="X1677" s="62"/>
      <c r="Y1677" s="62"/>
      <c r="Z1677" s="62"/>
      <c r="AA1677" s="62"/>
      <c r="AB1677" s="63" t="s">
        <v>8047</v>
      </c>
    </row>
    <row r="1678" spans="1:28" ht="15" customHeight="1" x14ac:dyDescent="0.25">
      <c r="A1678" s="58">
        <v>1668</v>
      </c>
      <c r="B1678" s="66" t="s">
        <v>8048</v>
      </c>
      <c r="C1678" s="67" t="s">
        <v>8049</v>
      </c>
      <c r="D1678" s="59" t="s">
        <v>8050</v>
      </c>
      <c r="E1678" s="66" t="s">
        <v>8048</v>
      </c>
      <c r="F1678" s="60" t="s">
        <v>8051</v>
      </c>
      <c r="G1678" s="62"/>
      <c r="H1678" s="61">
        <v>1999</v>
      </c>
      <c r="I1678" s="60" t="s">
        <v>689</v>
      </c>
      <c r="J1678" s="60" t="s">
        <v>680</v>
      </c>
      <c r="K1678" s="60">
        <v>50</v>
      </c>
      <c r="L1678" s="62"/>
      <c r="M1678" s="60">
        <v>1</v>
      </c>
      <c r="N1678" s="60">
        <v>1</v>
      </c>
      <c r="O1678" s="63" t="s">
        <v>681</v>
      </c>
      <c r="P1678" s="63" t="s">
        <v>864</v>
      </c>
      <c r="Q1678" s="62"/>
      <c r="R1678" s="62"/>
      <c r="S1678" s="62"/>
      <c r="T1678" s="62"/>
      <c r="U1678" s="62"/>
      <c r="V1678" s="62"/>
      <c r="W1678" s="62"/>
      <c r="X1678" s="63" t="s">
        <v>864</v>
      </c>
      <c r="Y1678" s="62"/>
      <c r="Z1678" s="62"/>
      <c r="AA1678" s="62"/>
      <c r="AB1678" s="60"/>
    </row>
    <row r="1679" spans="1:28" ht="15" customHeight="1" x14ac:dyDescent="0.25">
      <c r="A1679" s="58">
        <v>1669</v>
      </c>
      <c r="B1679" s="66" t="s">
        <v>8052</v>
      </c>
      <c r="C1679" s="67" t="s">
        <v>8053</v>
      </c>
      <c r="D1679" s="59" t="s">
        <v>8054</v>
      </c>
      <c r="E1679" s="66" t="s">
        <v>8052</v>
      </c>
      <c r="F1679" s="60" t="s">
        <v>8055</v>
      </c>
      <c r="G1679" s="62"/>
      <c r="H1679" s="61">
        <v>2014</v>
      </c>
      <c r="I1679" s="60" t="s">
        <v>689</v>
      </c>
      <c r="J1679" s="60" t="s">
        <v>1710</v>
      </c>
      <c r="K1679" s="60">
        <v>50</v>
      </c>
      <c r="L1679" s="62"/>
      <c r="M1679" s="60">
        <v>1</v>
      </c>
      <c r="N1679" s="60">
        <v>1</v>
      </c>
      <c r="O1679" s="63" t="s">
        <v>681</v>
      </c>
      <c r="P1679" s="63" t="s">
        <v>1317</v>
      </c>
      <c r="Q1679" s="63" t="s">
        <v>8056</v>
      </c>
      <c r="R1679" s="62"/>
      <c r="S1679" s="62"/>
      <c r="T1679" s="62"/>
      <c r="U1679" s="62"/>
      <c r="V1679" s="62"/>
      <c r="W1679" s="62"/>
      <c r="X1679" s="63" t="s">
        <v>1317</v>
      </c>
      <c r="Y1679" s="62"/>
      <c r="Z1679" s="62"/>
      <c r="AA1679" s="62"/>
      <c r="AB1679" s="60"/>
    </row>
    <row r="1680" spans="1:28" ht="15" customHeight="1" x14ac:dyDescent="0.25">
      <c r="A1680" s="58">
        <v>1670</v>
      </c>
      <c r="B1680" s="66" t="s">
        <v>8057</v>
      </c>
      <c r="C1680" s="67" t="s">
        <v>8058</v>
      </c>
      <c r="D1680" s="59" t="s">
        <v>8059</v>
      </c>
      <c r="E1680" s="66" t="s">
        <v>8057</v>
      </c>
      <c r="F1680" s="60" t="s">
        <v>8060</v>
      </c>
      <c r="G1680" s="62"/>
      <c r="H1680" s="61">
        <v>2001</v>
      </c>
      <c r="I1680" s="62"/>
      <c r="J1680" s="60" t="s">
        <v>680</v>
      </c>
      <c r="K1680" s="60">
        <v>75</v>
      </c>
      <c r="L1680" s="62"/>
      <c r="M1680" s="60">
        <v>1</v>
      </c>
      <c r="N1680" s="60">
        <v>1</v>
      </c>
      <c r="O1680" s="63" t="s">
        <v>681</v>
      </c>
      <c r="P1680" s="63" t="s">
        <v>700</v>
      </c>
      <c r="Q1680" s="62"/>
      <c r="R1680" s="62"/>
      <c r="S1680" s="62"/>
      <c r="T1680" s="62"/>
      <c r="U1680" s="62"/>
      <c r="V1680" s="62"/>
      <c r="W1680" s="62"/>
      <c r="X1680" s="63" t="s">
        <v>700</v>
      </c>
      <c r="Y1680" s="62"/>
      <c r="Z1680" s="62"/>
      <c r="AA1680" s="62"/>
      <c r="AB1680" s="60"/>
    </row>
    <row r="1681" spans="1:28" ht="15" customHeight="1" x14ac:dyDescent="0.25">
      <c r="A1681" s="58">
        <v>1671</v>
      </c>
      <c r="B1681" s="66" t="s">
        <v>8061</v>
      </c>
      <c r="C1681" s="67" t="s">
        <v>8062</v>
      </c>
      <c r="D1681" s="59" t="s">
        <v>8063</v>
      </c>
      <c r="E1681" s="66" t="s">
        <v>8061</v>
      </c>
      <c r="F1681" s="60" t="s">
        <v>8064</v>
      </c>
      <c r="G1681" s="62"/>
      <c r="H1681" s="61">
        <v>2013</v>
      </c>
      <c r="I1681" s="60" t="s">
        <v>689</v>
      </c>
      <c r="J1681" s="60" t="s">
        <v>687</v>
      </c>
      <c r="K1681" s="60">
        <v>75</v>
      </c>
      <c r="L1681" s="62"/>
      <c r="M1681" s="60">
        <v>1</v>
      </c>
      <c r="N1681" s="60">
        <v>1</v>
      </c>
      <c r="O1681" s="63" t="s">
        <v>681</v>
      </c>
      <c r="P1681" s="63" t="s">
        <v>5779</v>
      </c>
      <c r="Q1681" s="63" t="s">
        <v>8065</v>
      </c>
      <c r="R1681" s="62"/>
      <c r="S1681" s="62"/>
      <c r="T1681" s="62"/>
      <c r="U1681" s="62"/>
      <c r="V1681" s="62"/>
      <c r="W1681" s="62"/>
      <c r="X1681" s="62"/>
      <c r="Y1681" s="62"/>
      <c r="Z1681" s="62"/>
      <c r="AA1681" s="62"/>
      <c r="AB1681" s="63" t="s">
        <v>5781</v>
      </c>
    </row>
    <row r="1682" spans="1:28" ht="15" customHeight="1" x14ac:dyDescent="0.25">
      <c r="A1682" s="58">
        <v>1672</v>
      </c>
      <c r="B1682" s="66" t="s">
        <v>8066</v>
      </c>
      <c r="C1682" s="67" t="s">
        <v>8067</v>
      </c>
      <c r="D1682" s="59" t="s">
        <v>8068</v>
      </c>
      <c r="E1682" s="66" t="s">
        <v>8066</v>
      </c>
      <c r="F1682" s="60" t="s">
        <v>8069</v>
      </c>
      <c r="G1682" s="62"/>
      <c r="H1682" s="61">
        <v>2017</v>
      </c>
      <c r="I1682" s="60" t="s">
        <v>689</v>
      </c>
      <c r="J1682" s="60" t="s">
        <v>683</v>
      </c>
      <c r="K1682" s="60">
        <v>400</v>
      </c>
      <c r="L1682" s="62"/>
      <c r="M1682" s="60">
        <v>1</v>
      </c>
      <c r="N1682" s="60">
        <v>1</v>
      </c>
      <c r="O1682" s="63" t="s">
        <v>681</v>
      </c>
      <c r="P1682" s="63" t="s">
        <v>8070</v>
      </c>
      <c r="Q1682" s="63" t="s">
        <v>8071</v>
      </c>
      <c r="R1682" s="62"/>
      <c r="S1682" s="62"/>
      <c r="T1682" s="62"/>
      <c r="U1682" s="62"/>
      <c r="V1682" s="62"/>
      <c r="W1682" s="62"/>
      <c r="X1682" s="63" t="s">
        <v>8070</v>
      </c>
      <c r="Y1682" s="62"/>
      <c r="Z1682" s="62"/>
      <c r="AA1682" s="62"/>
      <c r="AB1682" s="60"/>
    </row>
    <row r="1683" spans="1:28" ht="15" customHeight="1" x14ac:dyDescent="0.25">
      <c r="A1683" s="58">
        <v>1673</v>
      </c>
      <c r="B1683" s="66" t="s">
        <v>8072</v>
      </c>
      <c r="C1683" s="67" t="s">
        <v>8073</v>
      </c>
      <c r="D1683" s="59" t="s">
        <v>8074</v>
      </c>
      <c r="E1683" s="66" t="s">
        <v>8072</v>
      </c>
      <c r="F1683" s="60" t="s">
        <v>8075</v>
      </c>
      <c r="G1683" s="62"/>
      <c r="H1683" s="61">
        <v>2000</v>
      </c>
      <c r="I1683" s="60" t="s">
        <v>689</v>
      </c>
      <c r="J1683" s="60" t="s">
        <v>1283</v>
      </c>
      <c r="K1683" s="60">
        <v>400</v>
      </c>
      <c r="L1683" s="62"/>
      <c r="M1683" s="60">
        <v>1</v>
      </c>
      <c r="N1683" s="60">
        <v>1</v>
      </c>
      <c r="O1683" s="63" t="s">
        <v>681</v>
      </c>
      <c r="P1683" s="63" t="s">
        <v>1038</v>
      </c>
      <c r="Q1683" s="62"/>
      <c r="R1683" s="62"/>
      <c r="S1683" s="62"/>
      <c r="T1683" s="62"/>
      <c r="U1683" s="62"/>
      <c r="V1683" s="62"/>
      <c r="W1683" s="62"/>
      <c r="X1683" s="63" t="s">
        <v>1570</v>
      </c>
      <c r="Y1683" s="62"/>
      <c r="Z1683" s="62"/>
      <c r="AA1683" s="62"/>
      <c r="AB1683" s="63" t="s">
        <v>1571</v>
      </c>
    </row>
    <row r="1684" spans="1:28" ht="15" customHeight="1" x14ac:dyDescent="0.25">
      <c r="A1684" s="58">
        <v>1674</v>
      </c>
      <c r="B1684" s="66" t="s">
        <v>8076</v>
      </c>
      <c r="C1684" s="67" t="s">
        <v>8077</v>
      </c>
      <c r="D1684" s="59" t="s">
        <v>8078</v>
      </c>
      <c r="E1684" s="66" t="s">
        <v>8076</v>
      </c>
      <c r="F1684" s="60" t="s">
        <v>8079</v>
      </c>
      <c r="G1684" s="62"/>
      <c r="H1684" s="61">
        <v>2000</v>
      </c>
      <c r="I1684" s="60" t="s">
        <v>689</v>
      </c>
      <c r="J1684" s="60" t="s">
        <v>1283</v>
      </c>
      <c r="K1684" s="60">
        <v>400</v>
      </c>
      <c r="L1684" s="62"/>
      <c r="M1684" s="60">
        <v>1</v>
      </c>
      <c r="N1684" s="60">
        <v>1</v>
      </c>
      <c r="O1684" s="63" t="s">
        <v>681</v>
      </c>
      <c r="P1684" s="63" t="s">
        <v>1038</v>
      </c>
      <c r="Q1684" s="62"/>
      <c r="R1684" s="62"/>
      <c r="S1684" s="62"/>
      <c r="T1684" s="62"/>
      <c r="U1684" s="62"/>
      <c r="V1684" s="62"/>
      <c r="W1684" s="62"/>
      <c r="X1684" s="63" t="s">
        <v>1853</v>
      </c>
      <c r="Y1684" s="62"/>
      <c r="Z1684" s="62"/>
      <c r="AA1684" s="62"/>
      <c r="AB1684" s="63" t="s">
        <v>1854</v>
      </c>
    </row>
    <row r="1685" spans="1:28" ht="15" customHeight="1" x14ac:dyDescent="0.25">
      <c r="A1685" s="58">
        <v>1675</v>
      </c>
      <c r="B1685" s="66" t="s">
        <v>8080</v>
      </c>
      <c r="C1685" s="67" t="s">
        <v>8081</v>
      </c>
      <c r="D1685" s="59" t="s">
        <v>8082</v>
      </c>
      <c r="E1685" s="66" t="s">
        <v>8080</v>
      </c>
      <c r="F1685" s="60" t="s">
        <v>8083</v>
      </c>
      <c r="G1685" s="62"/>
      <c r="H1685" s="61">
        <v>2000</v>
      </c>
      <c r="I1685" s="60" t="s">
        <v>689</v>
      </c>
      <c r="J1685" s="60" t="s">
        <v>1283</v>
      </c>
      <c r="K1685" s="60">
        <v>400</v>
      </c>
      <c r="L1685" s="62"/>
      <c r="M1685" s="60">
        <v>1</v>
      </c>
      <c r="N1685" s="60">
        <v>1</v>
      </c>
      <c r="O1685" s="63" t="s">
        <v>681</v>
      </c>
      <c r="P1685" s="63" t="s">
        <v>1038</v>
      </c>
      <c r="Q1685" s="62"/>
      <c r="R1685" s="62"/>
      <c r="S1685" s="62"/>
      <c r="T1685" s="62"/>
      <c r="U1685" s="62"/>
      <c r="V1685" s="62"/>
      <c r="W1685" s="62"/>
      <c r="X1685" s="63" t="s">
        <v>1993</v>
      </c>
      <c r="Y1685" s="62"/>
      <c r="Z1685" s="62"/>
      <c r="AA1685" s="62"/>
      <c r="AB1685" s="63" t="s">
        <v>1994</v>
      </c>
    </row>
    <row r="1686" spans="1:28" ht="15" customHeight="1" x14ac:dyDescent="0.25">
      <c r="A1686" s="58">
        <v>1676</v>
      </c>
      <c r="B1686" s="66" t="s">
        <v>8084</v>
      </c>
      <c r="C1686" s="67" t="s">
        <v>8085</v>
      </c>
      <c r="D1686" s="59" t="s">
        <v>8086</v>
      </c>
      <c r="E1686" s="66" t="s">
        <v>8084</v>
      </c>
      <c r="F1686" s="60" t="s">
        <v>8087</v>
      </c>
      <c r="G1686" s="62"/>
      <c r="H1686" s="61">
        <v>2001</v>
      </c>
      <c r="I1686" s="60" t="s">
        <v>689</v>
      </c>
      <c r="J1686" s="60" t="s">
        <v>684</v>
      </c>
      <c r="K1686" s="60">
        <v>75</v>
      </c>
      <c r="L1686" s="62"/>
      <c r="M1686" s="60">
        <v>1</v>
      </c>
      <c r="N1686" s="60">
        <v>1</v>
      </c>
      <c r="O1686" s="63" t="s">
        <v>681</v>
      </c>
      <c r="P1686" s="63" t="s">
        <v>1222</v>
      </c>
      <c r="Q1686" s="62"/>
      <c r="R1686" s="62"/>
      <c r="S1686" s="62"/>
      <c r="T1686" s="62"/>
      <c r="U1686" s="62"/>
      <c r="V1686" s="62"/>
      <c r="W1686" s="62"/>
      <c r="X1686" s="63" t="s">
        <v>1222</v>
      </c>
      <c r="Y1686" s="62"/>
      <c r="Z1686" s="62"/>
      <c r="AA1686" s="62"/>
      <c r="AB1686" s="60"/>
    </row>
    <row r="1687" spans="1:28" ht="15" customHeight="1" x14ac:dyDescent="0.25">
      <c r="A1687" s="58">
        <v>1677</v>
      </c>
      <c r="B1687" s="66" t="s">
        <v>8088</v>
      </c>
      <c r="C1687" s="67" t="s">
        <v>8089</v>
      </c>
      <c r="D1687" s="59" t="s">
        <v>8090</v>
      </c>
      <c r="E1687" s="66" t="s">
        <v>8088</v>
      </c>
      <c r="F1687" s="60" t="s">
        <v>8091</v>
      </c>
      <c r="G1687" s="62"/>
      <c r="H1687" s="61">
        <v>2014</v>
      </c>
      <c r="I1687" s="60" t="s">
        <v>1303</v>
      </c>
      <c r="J1687" s="60" t="s">
        <v>688</v>
      </c>
      <c r="K1687" s="60">
        <v>100</v>
      </c>
      <c r="L1687" s="62"/>
      <c r="M1687" s="60">
        <v>1</v>
      </c>
      <c r="N1687" s="60">
        <v>1</v>
      </c>
      <c r="O1687" s="63" t="s">
        <v>681</v>
      </c>
      <c r="P1687" s="63" t="s">
        <v>8092</v>
      </c>
      <c r="Q1687" s="63" t="s">
        <v>8093</v>
      </c>
      <c r="R1687" s="62"/>
      <c r="S1687" s="62"/>
      <c r="T1687" s="62"/>
      <c r="U1687" s="62"/>
      <c r="V1687" s="62"/>
      <c r="W1687" s="62"/>
      <c r="X1687" s="63" t="s">
        <v>8092</v>
      </c>
      <c r="Y1687" s="62"/>
      <c r="Z1687" s="62"/>
      <c r="AA1687" s="62"/>
      <c r="AB1687" s="60"/>
    </row>
    <row r="1688" spans="1:28" ht="15" customHeight="1" x14ac:dyDescent="0.25">
      <c r="A1688" s="58">
        <v>1678</v>
      </c>
      <c r="B1688" s="66" t="s">
        <v>8094</v>
      </c>
      <c r="C1688" s="67" t="s">
        <v>8095</v>
      </c>
      <c r="D1688" s="59" t="s">
        <v>8096</v>
      </c>
      <c r="E1688" s="66" t="s">
        <v>8094</v>
      </c>
      <c r="F1688" s="60" t="s">
        <v>8097</v>
      </c>
      <c r="G1688" s="62"/>
      <c r="H1688" s="61">
        <v>2001</v>
      </c>
      <c r="I1688" s="60" t="s">
        <v>1303</v>
      </c>
      <c r="J1688" s="60" t="s">
        <v>688</v>
      </c>
      <c r="K1688" s="60">
        <v>400</v>
      </c>
      <c r="L1688" s="62"/>
      <c r="M1688" s="60">
        <v>1</v>
      </c>
      <c r="N1688" s="60">
        <v>1</v>
      </c>
      <c r="O1688" s="63" t="s">
        <v>681</v>
      </c>
      <c r="P1688" s="63" t="s">
        <v>1038</v>
      </c>
      <c r="Q1688" s="62"/>
      <c r="R1688" s="62"/>
      <c r="S1688" s="62"/>
      <c r="T1688" s="62"/>
      <c r="U1688" s="62"/>
      <c r="V1688" s="62"/>
      <c r="W1688" s="62"/>
      <c r="X1688" s="63" t="s">
        <v>1038</v>
      </c>
      <c r="Y1688" s="62"/>
      <c r="Z1688" s="62"/>
      <c r="AA1688" s="62"/>
      <c r="AB1688" s="60"/>
    </row>
    <row r="1689" spans="1:28" ht="15" customHeight="1" x14ac:dyDescent="0.25">
      <c r="A1689" s="58">
        <v>1679</v>
      </c>
      <c r="B1689" s="66" t="s">
        <v>8098</v>
      </c>
      <c r="C1689" s="67" t="s">
        <v>8099</v>
      </c>
      <c r="D1689" s="59" t="s">
        <v>8100</v>
      </c>
      <c r="E1689" s="66" t="s">
        <v>8098</v>
      </c>
      <c r="F1689" s="60" t="s">
        <v>8101</v>
      </c>
      <c r="G1689" s="62"/>
      <c r="H1689" s="61">
        <v>2001</v>
      </c>
      <c r="I1689" s="60" t="s">
        <v>689</v>
      </c>
      <c r="J1689" s="60" t="s">
        <v>684</v>
      </c>
      <c r="K1689" s="60">
        <v>75</v>
      </c>
      <c r="L1689" s="62"/>
      <c r="M1689" s="60">
        <v>1</v>
      </c>
      <c r="N1689" s="60">
        <v>1</v>
      </c>
      <c r="O1689" s="63" t="s">
        <v>681</v>
      </c>
      <c r="P1689" s="63" t="s">
        <v>1222</v>
      </c>
      <c r="Q1689" s="62"/>
      <c r="R1689" s="62"/>
      <c r="S1689" s="62"/>
      <c r="T1689" s="62"/>
      <c r="U1689" s="62"/>
      <c r="V1689" s="62"/>
      <c r="W1689" s="62"/>
      <c r="X1689" s="63" t="s">
        <v>1222</v>
      </c>
      <c r="Y1689" s="62"/>
      <c r="Z1689" s="62"/>
      <c r="AA1689" s="62"/>
      <c r="AB1689" s="60"/>
    </row>
    <row r="1690" spans="1:28" ht="15" customHeight="1" x14ac:dyDescent="0.25">
      <c r="A1690" s="58">
        <v>1680</v>
      </c>
      <c r="B1690" s="66" t="s">
        <v>8102</v>
      </c>
      <c r="C1690" s="67" t="s">
        <v>8103</v>
      </c>
      <c r="D1690" s="59" t="s">
        <v>8104</v>
      </c>
      <c r="E1690" s="66" t="s">
        <v>8102</v>
      </c>
      <c r="F1690" s="60" t="s">
        <v>8105</v>
      </c>
      <c r="G1690" s="62"/>
      <c r="H1690" s="61">
        <v>2000</v>
      </c>
      <c r="I1690" s="60" t="s">
        <v>689</v>
      </c>
      <c r="J1690" s="60" t="s">
        <v>1102</v>
      </c>
      <c r="K1690" s="60">
        <v>400</v>
      </c>
      <c r="L1690" s="62"/>
      <c r="M1690" s="60">
        <v>1</v>
      </c>
      <c r="N1690" s="60">
        <v>1</v>
      </c>
      <c r="O1690" s="63" t="s">
        <v>681</v>
      </c>
      <c r="P1690" s="63" t="s">
        <v>1038</v>
      </c>
      <c r="Q1690" s="62"/>
      <c r="R1690" s="62"/>
      <c r="S1690" s="62"/>
      <c r="T1690" s="62"/>
      <c r="U1690" s="62"/>
      <c r="V1690" s="62"/>
      <c r="W1690" s="62"/>
      <c r="X1690" s="63" t="s">
        <v>3918</v>
      </c>
      <c r="Y1690" s="62"/>
      <c r="Z1690" s="62"/>
      <c r="AA1690" s="62"/>
      <c r="AB1690" s="63" t="s">
        <v>3919</v>
      </c>
    </row>
    <row r="1691" spans="1:28" ht="15" customHeight="1" x14ac:dyDescent="0.25">
      <c r="A1691" s="58">
        <v>1681</v>
      </c>
      <c r="B1691" s="66" t="s">
        <v>8106</v>
      </c>
      <c r="C1691" s="67" t="s">
        <v>8107</v>
      </c>
      <c r="D1691" s="59" t="s">
        <v>8108</v>
      </c>
      <c r="E1691" s="66" t="s">
        <v>8106</v>
      </c>
      <c r="F1691" s="60" t="s">
        <v>8109</v>
      </c>
      <c r="G1691" s="62"/>
      <c r="H1691" s="61">
        <v>2010</v>
      </c>
      <c r="I1691" s="60" t="s">
        <v>689</v>
      </c>
      <c r="J1691" s="60" t="s">
        <v>699</v>
      </c>
      <c r="K1691" s="60">
        <v>100</v>
      </c>
      <c r="L1691" s="62"/>
      <c r="M1691" s="60">
        <v>1</v>
      </c>
      <c r="N1691" s="60">
        <v>1</v>
      </c>
      <c r="O1691" s="63" t="s">
        <v>681</v>
      </c>
      <c r="P1691" s="63" t="s">
        <v>1284</v>
      </c>
      <c r="Q1691" s="62"/>
      <c r="R1691" s="62"/>
      <c r="S1691" s="62"/>
      <c r="T1691" s="62"/>
      <c r="U1691" s="62"/>
      <c r="V1691" s="62"/>
      <c r="W1691" s="62"/>
      <c r="X1691" s="63" t="s">
        <v>1284</v>
      </c>
      <c r="Y1691" s="62"/>
      <c r="Z1691" s="62"/>
      <c r="AA1691" s="62"/>
      <c r="AB1691" s="60"/>
    </row>
    <row r="1692" spans="1:28" ht="15" customHeight="1" x14ac:dyDescent="0.25">
      <c r="A1692" s="58">
        <v>1682</v>
      </c>
      <c r="B1692" s="66" t="s">
        <v>8110</v>
      </c>
      <c r="C1692" s="67" t="s">
        <v>8111</v>
      </c>
      <c r="D1692" s="59" t="s">
        <v>8112</v>
      </c>
      <c r="E1692" s="66" t="s">
        <v>8110</v>
      </c>
      <c r="F1692" s="60" t="s">
        <v>8113</v>
      </c>
      <c r="G1692" s="62"/>
      <c r="H1692" s="61">
        <v>2017</v>
      </c>
      <c r="I1692" s="62"/>
      <c r="J1692" s="60" t="s">
        <v>680</v>
      </c>
      <c r="K1692" s="60">
        <v>160</v>
      </c>
      <c r="L1692" s="62"/>
      <c r="M1692" s="60">
        <v>1</v>
      </c>
      <c r="N1692" s="60">
        <v>1</v>
      </c>
      <c r="O1692" s="63" t="s">
        <v>681</v>
      </c>
      <c r="P1692" s="63" t="s">
        <v>2357</v>
      </c>
      <c r="Q1692" s="63" t="s">
        <v>8114</v>
      </c>
      <c r="R1692" s="62"/>
      <c r="S1692" s="62"/>
      <c r="T1692" s="62"/>
      <c r="U1692" s="62"/>
      <c r="V1692" s="62"/>
      <c r="W1692" s="62"/>
      <c r="X1692" s="63" t="s">
        <v>2357</v>
      </c>
      <c r="Y1692" s="62"/>
      <c r="Z1692" s="62"/>
      <c r="AA1692" s="62"/>
      <c r="AB1692" s="60"/>
    </row>
    <row r="1693" spans="1:28" ht="15" customHeight="1" x14ac:dyDescent="0.25">
      <c r="A1693" s="58">
        <v>1683</v>
      </c>
      <c r="B1693" s="66" t="s">
        <v>8115</v>
      </c>
      <c r="C1693" s="67" t="s">
        <v>8116</v>
      </c>
      <c r="D1693" s="59" t="s">
        <v>8117</v>
      </c>
      <c r="E1693" s="66" t="s">
        <v>8115</v>
      </c>
      <c r="F1693" s="60" t="s">
        <v>8118</v>
      </c>
      <c r="G1693" s="62"/>
      <c r="H1693" s="61">
        <v>2014</v>
      </c>
      <c r="I1693" s="62"/>
      <c r="J1693" s="60" t="s">
        <v>680</v>
      </c>
      <c r="K1693" s="60">
        <v>50</v>
      </c>
      <c r="L1693" s="62"/>
      <c r="M1693" s="60">
        <v>1</v>
      </c>
      <c r="N1693" s="60">
        <v>1</v>
      </c>
      <c r="O1693" s="63" t="s">
        <v>681</v>
      </c>
      <c r="P1693" s="63" t="s">
        <v>3805</v>
      </c>
      <c r="Q1693" s="63" t="s">
        <v>8119</v>
      </c>
      <c r="R1693" s="62"/>
      <c r="S1693" s="62"/>
      <c r="T1693" s="62"/>
      <c r="U1693" s="62"/>
      <c r="V1693" s="62"/>
      <c r="W1693" s="62"/>
      <c r="X1693" s="62"/>
      <c r="Y1693" s="62"/>
      <c r="Z1693" s="62"/>
      <c r="AA1693" s="62"/>
      <c r="AB1693" s="63" t="s">
        <v>4604</v>
      </c>
    </row>
    <row r="1694" spans="1:28" ht="15" customHeight="1" x14ac:dyDescent="0.25">
      <c r="A1694" s="58">
        <v>1684</v>
      </c>
      <c r="B1694" s="66" t="s">
        <v>8120</v>
      </c>
      <c r="C1694" s="67" t="s">
        <v>8121</v>
      </c>
      <c r="D1694" s="59" t="s">
        <v>8122</v>
      </c>
      <c r="E1694" s="66" t="s">
        <v>8120</v>
      </c>
      <c r="F1694" s="60" t="s">
        <v>8123</v>
      </c>
      <c r="G1694" s="62"/>
      <c r="H1694" s="61">
        <v>2000</v>
      </c>
      <c r="I1694" s="60" t="s">
        <v>689</v>
      </c>
      <c r="J1694" s="60" t="s">
        <v>684</v>
      </c>
      <c r="K1694" s="60">
        <v>400</v>
      </c>
      <c r="L1694" s="62"/>
      <c r="M1694" s="60">
        <v>1</v>
      </c>
      <c r="N1694" s="60">
        <v>1</v>
      </c>
      <c r="O1694" s="63" t="s">
        <v>681</v>
      </c>
      <c r="P1694" s="63" t="s">
        <v>1038</v>
      </c>
      <c r="Q1694" s="62"/>
      <c r="R1694" s="62"/>
      <c r="S1694" s="62"/>
      <c r="T1694" s="62"/>
      <c r="U1694" s="62"/>
      <c r="V1694" s="62"/>
      <c r="W1694" s="62"/>
      <c r="X1694" s="63" t="s">
        <v>3918</v>
      </c>
      <c r="Y1694" s="62"/>
      <c r="Z1694" s="62"/>
      <c r="AA1694" s="62"/>
      <c r="AB1694" s="63" t="s">
        <v>3919</v>
      </c>
    </row>
    <row r="1695" spans="1:28" ht="15" customHeight="1" x14ac:dyDescent="0.25">
      <c r="A1695" s="58">
        <v>1685</v>
      </c>
      <c r="B1695" s="66" t="s">
        <v>8124</v>
      </c>
      <c r="C1695" s="67" t="s">
        <v>8125</v>
      </c>
      <c r="D1695" s="59" t="s">
        <v>8126</v>
      </c>
      <c r="E1695" s="66" t="s">
        <v>8124</v>
      </c>
      <c r="F1695" s="60" t="s">
        <v>8127</v>
      </c>
      <c r="G1695" s="62"/>
      <c r="H1695" s="61">
        <v>2001</v>
      </c>
      <c r="I1695" s="60" t="s">
        <v>689</v>
      </c>
      <c r="J1695" s="60" t="s">
        <v>684</v>
      </c>
      <c r="K1695" s="60">
        <v>100</v>
      </c>
      <c r="L1695" s="62"/>
      <c r="M1695" s="60">
        <v>1</v>
      </c>
      <c r="N1695" s="60">
        <v>1</v>
      </c>
      <c r="O1695" s="63" t="s">
        <v>681</v>
      </c>
      <c r="P1695" s="63" t="s">
        <v>912</v>
      </c>
      <c r="Q1695" s="62"/>
      <c r="R1695" s="62"/>
      <c r="S1695" s="62"/>
      <c r="T1695" s="62"/>
      <c r="U1695" s="62"/>
      <c r="V1695" s="62"/>
      <c r="W1695" s="62"/>
      <c r="X1695" s="63" t="s">
        <v>912</v>
      </c>
      <c r="Y1695" s="62"/>
      <c r="Z1695" s="62"/>
      <c r="AA1695" s="62"/>
      <c r="AB1695" s="60"/>
    </row>
    <row r="1696" spans="1:28" ht="15" customHeight="1" x14ac:dyDescent="0.25">
      <c r="A1696" s="58">
        <v>1686</v>
      </c>
      <c r="B1696" s="66" t="s">
        <v>8128</v>
      </c>
      <c r="C1696" s="67" t="s">
        <v>8129</v>
      </c>
      <c r="D1696" s="59" t="s">
        <v>8130</v>
      </c>
      <c r="E1696" s="66" t="s">
        <v>8128</v>
      </c>
      <c r="F1696" s="60" t="s">
        <v>8131</v>
      </c>
      <c r="G1696" s="62"/>
      <c r="H1696" s="61">
        <v>2001</v>
      </c>
      <c r="I1696" s="60" t="s">
        <v>689</v>
      </c>
      <c r="J1696" s="60" t="s">
        <v>684</v>
      </c>
      <c r="K1696" s="60">
        <v>100</v>
      </c>
      <c r="L1696" s="62"/>
      <c r="M1696" s="60">
        <v>1</v>
      </c>
      <c r="N1696" s="60">
        <v>1</v>
      </c>
      <c r="O1696" s="63" t="s">
        <v>681</v>
      </c>
      <c r="P1696" s="63" t="s">
        <v>912</v>
      </c>
      <c r="Q1696" s="62"/>
      <c r="R1696" s="62"/>
      <c r="S1696" s="62"/>
      <c r="T1696" s="62"/>
      <c r="U1696" s="62"/>
      <c r="V1696" s="62"/>
      <c r="W1696" s="62"/>
      <c r="X1696" s="63" t="s">
        <v>912</v>
      </c>
      <c r="Y1696" s="62"/>
      <c r="Z1696" s="62"/>
      <c r="AA1696" s="62"/>
      <c r="AB1696" s="60"/>
    </row>
    <row r="1697" spans="1:28" ht="15" customHeight="1" x14ac:dyDescent="0.25">
      <c r="A1697" s="58">
        <v>1687</v>
      </c>
      <c r="B1697" s="66" t="s">
        <v>563</v>
      </c>
      <c r="C1697" s="67" t="s">
        <v>8132</v>
      </c>
      <c r="D1697" s="59" t="s">
        <v>8133</v>
      </c>
      <c r="E1697" s="66" t="s">
        <v>563</v>
      </c>
      <c r="F1697" s="60" t="s">
        <v>8134</v>
      </c>
      <c r="G1697" s="62"/>
      <c r="H1697" s="61">
        <v>2006</v>
      </c>
      <c r="I1697" s="60" t="s">
        <v>689</v>
      </c>
      <c r="J1697" s="60" t="s">
        <v>699</v>
      </c>
      <c r="K1697" s="60">
        <v>100</v>
      </c>
      <c r="L1697" s="62"/>
      <c r="M1697" s="60">
        <v>1</v>
      </c>
      <c r="N1697" s="60">
        <v>1</v>
      </c>
      <c r="O1697" s="63" t="s">
        <v>681</v>
      </c>
      <c r="P1697" s="63" t="s">
        <v>2810</v>
      </c>
      <c r="Q1697" s="63" t="s">
        <v>8135</v>
      </c>
      <c r="R1697" s="62"/>
      <c r="S1697" s="62"/>
      <c r="T1697" s="62"/>
      <c r="U1697" s="62"/>
      <c r="V1697" s="62"/>
      <c r="W1697" s="62"/>
      <c r="X1697" s="63" t="s">
        <v>2810</v>
      </c>
      <c r="Y1697" s="62"/>
      <c r="Z1697" s="62"/>
      <c r="AA1697" s="62"/>
      <c r="AB1697" s="60"/>
    </row>
    <row r="1698" spans="1:28" ht="15" customHeight="1" x14ac:dyDescent="0.25">
      <c r="A1698" s="58">
        <v>1688</v>
      </c>
      <c r="B1698" s="66" t="s">
        <v>555</v>
      </c>
      <c r="C1698" s="67" t="s">
        <v>8136</v>
      </c>
      <c r="D1698" s="59" t="s">
        <v>8137</v>
      </c>
      <c r="E1698" s="66" t="s">
        <v>555</v>
      </c>
      <c r="F1698" s="60" t="s">
        <v>8138</v>
      </c>
      <c r="G1698" s="62"/>
      <c r="H1698" s="61">
        <v>2005</v>
      </c>
      <c r="I1698" s="60" t="s">
        <v>689</v>
      </c>
      <c r="J1698" s="60" t="s">
        <v>699</v>
      </c>
      <c r="K1698" s="60">
        <v>250</v>
      </c>
      <c r="L1698" s="62"/>
      <c r="M1698" s="60">
        <v>1</v>
      </c>
      <c r="N1698" s="60">
        <v>1</v>
      </c>
      <c r="O1698" s="63" t="s">
        <v>681</v>
      </c>
      <c r="P1698" s="63" t="s">
        <v>980</v>
      </c>
      <c r="Q1698" s="62"/>
      <c r="R1698" s="62"/>
      <c r="S1698" s="62"/>
      <c r="T1698" s="62"/>
      <c r="U1698" s="62"/>
      <c r="V1698" s="62"/>
      <c r="W1698" s="62"/>
      <c r="X1698" s="63" t="s">
        <v>980</v>
      </c>
      <c r="Y1698" s="62"/>
      <c r="Z1698" s="62"/>
      <c r="AA1698" s="62"/>
      <c r="AB1698" s="60"/>
    </row>
    <row r="1699" spans="1:28" ht="15" customHeight="1" x14ac:dyDescent="0.25">
      <c r="A1699" s="58">
        <v>1689</v>
      </c>
      <c r="B1699" s="66" t="s">
        <v>8139</v>
      </c>
      <c r="C1699" s="67" t="s">
        <v>8140</v>
      </c>
      <c r="D1699" s="59" t="s">
        <v>8141</v>
      </c>
      <c r="E1699" s="66" t="s">
        <v>8139</v>
      </c>
      <c r="F1699" s="60" t="s">
        <v>8142</v>
      </c>
      <c r="G1699" s="62"/>
      <c r="H1699" s="61">
        <v>2001</v>
      </c>
      <c r="I1699" s="60" t="s">
        <v>1303</v>
      </c>
      <c r="J1699" s="60" t="s">
        <v>684</v>
      </c>
      <c r="K1699" s="60">
        <v>50</v>
      </c>
      <c r="L1699" s="62"/>
      <c r="M1699" s="60">
        <v>1</v>
      </c>
      <c r="N1699" s="60">
        <v>1</v>
      </c>
      <c r="O1699" s="63" t="s">
        <v>681</v>
      </c>
      <c r="P1699" s="63" t="s">
        <v>788</v>
      </c>
      <c r="Q1699" s="62"/>
      <c r="R1699" s="62"/>
      <c r="S1699" s="62"/>
      <c r="T1699" s="62"/>
      <c r="U1699" s="62"/>
      <c r="V1699" s="62"/>
      <c r="W1699" s="62"/>
      <c r="X1699" s="63" t="s">
        <v>788</v>
      </c>
      <c r="Y1699" s="62"/>
      <c r="Z1699" s="62"/>
      <c r="AA1699" s="62"/>
      <c r="AB1699" s="60"/>
    </row>
    <row r="1700" spans="1:28" ht="15" customHeight="1" x14ac:dyDescent="0.25">
      <c r="A1700" s="58">
        <v>1690</v>
      </c>
      <c r="B1700" s="66" t="s">
        <v>8143</v>
      </c>
      <c r="C1700" s="67" t="s">
        <v>8144</v>
      </c>
      <c r="D1700" s="59" t="s">
        <v>8145</v>
      </c>
      <c r="E1700" s="66" t="s">
        <v>8143</v>
      </c>
      <c r="F1700" s="60" t="s">
        <v>8146</v>
      </c>
      <c r="G1700" s="62"/>
      <c r="H1700" s="61">
        <v>2001</v>
      </c>
      <c r="I1700" s="60" t="s">
        <v>1303</v>
      </c>
      <c r="J1700" s="60" t="s">
        <v>684</v>
      </c>
      <c r="K1700" s="60">
        <v>50</v>
      </c>
      <c r="L1700" s="62"/>
      <c r="M1700" s="60">
        <v>1</v>
      </c>
      <c r="N1700" s="60">
        <v>1</v>
      </c>
      <c r="O1700" s="63" t="s">
        <v>681</v>
      </c>
      <c r="P1700" s="63" t="s">
        <v>788</v>
      </c>
      <c r="Q1700" s="62"/>
      <c r="R1700" s="62"/>
      <c r="S1700" s="62"/>
      <c r="T1700" s="62"/>
      <c r="U1700" s="62"/>
      <c r="V1700" s="62"/>
      <c r="W1700" s="62"/>
      <c r="X1700" s="63" t="s">
        <v>788</v>
      </c>
      <c r="Y1700" s="62"/>
      <c r="Z1700" s="62"/>
      <c r="AA1700" s="62"/>
      <c r="AB1700" s="60"/>
    </row>
    <row r="1701" spans="1:28" ht="15" customHeight="1" x14ac:dyDescent="0.25">
      <c r="A1701" s="58">
        <v>1691</v>
      </c>
      <c r="B1701" s="66" t="s">
        <v>8147</v>
      </c>
      <c r="C1701" s="67" t="s">
        <v>8148</v>
      </c>
      <c r="D1701" s="59" t="s">
        <v>8149</v>
      </c>
      <c r="E1701" s="66" t="s">
        <v>8147</v>
      </c>
      <c r="F1701" s="60" t="s">
        <v>8150</v>
      </c>
      <c r="G1701" s="62"/>
      <c r="H1701" s="61">
        <v>2002</v>
      </c>
      <c r="I1701" s="60" t="s">
        <v>1303</v>
      </c>
      <c r="J1701" s="60" t="s">
        <v>1102</v>
      </c>
      <c r="K1701" s="60">
        <v>160</v>
      </c>
      <c r="L1701" s="62"/>
      <c r="M1701" s="60">
        <v>1</v>
      </c>
      <c r="N1701" s="60">
        <v>1</v>
      </c>
      <c r="O1701" s="63" t="s">
        <v>681</v>
      </c>
      <c r="P1701" s="63" t="s">
        <v>1228</v>
      </c>
      <c r="Q1701" s="62"/>
      <c r="R1701" s="62"/>
      <c r="S1701" s="62"/>
      <c r="T1701" s="62"/>
      <c r="U1701" s="62"/>
      <c r="V1701" s="62"/>
      <c r="W1701" s="62"/>
      <c r="X1701" s="63" t="s">
        <v>1228</v>
      </c>
      <c r="Y1701" s="62"/>
      <c r="Z1701" s="62"/>
      <c r="AA1701" s="62"/>
      <c r="AB1701" s="60"/>
    </row>
    <row r="1702" spans="1:28" ht="15" customHeight="1" x14ac:dyDescent="0.25">
      <c r="A1702" s="58">
        <v>1692</v>
      </c>
      <c r="B1702" s="66" t="s">
        <v>8151</v>
      </c>
      <c r="C1702" s="67" t="s">
        <v>8152</v>
      </c>
      <c r="D1702" s="59" t="s">
        <v>8153</v>
      </c>
      <c r="E1702" s="66" t="s">
        <v>8151</v>
      </c>
      <c r="F1702" s="60" t="s">
        <v>8154</v>
      </c>
      <c r="G1702" s="62"/>
      <c r="H1702" s="61">
        <v>2006</v>
      </c>
      <c r="I1702" s="60" t="s">
        <v>1303</v>
      </c>
      <c r="J1702" s="60" t="s">
        <v>687</v>
      </c>
      <c r="K1702" s="60">
        <v>160</v>
      </c>
      <c r="L1702" s="62"/>
      <c r="M1702" s="60">
        <v>1</v>
      </c>
      <c r="N1702" s="60">
        <v>1</v>
      </c>
      <c r="O1702" s="63" t="s">
        <v>681</v>
      </c>
      <c r="P1702" s="63" t="s">
        <v>1228</v>
      </c>
      <c r="Q1702" s="62"/>
      <c r="R1702" s="62"/>
      <c r="S1702" s="62"/>
      <c r="T1702" s="62"/>
      <c r="U1702" s="62"/>
      <c r="V1702" s="62"/>
      <c r="W1702" s="62"/>
      <c r="X1702" s="63" t="s">
        <v>1228</v>
      </c>
      <c r="Y1702" s="62"/>
      <c r="Z1702" s="62"/>
      <c r="AA1702" s="62"/>
      <c r="AB1702" s="60"/>
    </row>
    <row r="1703" spans="1:28" ht="15" customHeight="1" x14ac:dyDescent="0.25">
      <c r="A1703" s="58">
        <v>1693</v>
      </c>
      <c r="B1703" s="66" t="s">
        <v>8155</v>
      </c>
      <c r="C1703" s="67" t="s">
        <v>8156</v>
      </c>
      <c r="D1703" s="59" t="s">
        <v>8157</v>
      </c>
      <c r="E1703" s="66" t="s">
        <v>8155</v>
      </c>
      <c r="F1703" s="60" t="s">
        <v>8158</v>
      </c>
      <c r="G1703" s="62"/>
      <c r="H1703" s="61">
        <v>1997</v>
      </c>
      <c r="I1703" s="60" t="s">
        <v>1303</v>
      </c>
      <c r="J1703" s="60" t="s">
        <v>1260</v>
      </c>
      <c r="K1703" s="60">
        <v>50</v>
      </c>
      <c r="L1703" s="62"/>
      <c r="M1703" s="60">
        <v>1</v>
      </c>
      <c r="N1703" s="60">
        <v>1</v>
      </c>
      <c r="O1703" s="63" t="s">
        <v>681</v>
      </c>
      <c r="P1703" s="63" t="s">
        <v>788</v>
      </c>
      <c r="Q1703" s="62"/>
      <c r="R1703" s="62"/>
      <c r="S1703" s="62"/>
      <c r="T1703" s="62"/>
      <c r="U1703" s="62"/>
      <c r="V1703" s="62"/>
      <c r="W1703" s="62"/>
      <c r="X1703" s="63" t="s">
        <v>788</v>
      </c>
      <c r="Y1703" s="62"/>
      <c r="Z1703" s="62"/>
      <c r="AA1703" s="62"/>
      <c r="AB1703" s="60"/>
    </row>
    <row r="1704" spans="1:28" ht="15" customHeight="1" x14ac:dyDescent="0.25">
      <c r="A1704" s="58">
        <v>1694</v>
      </c>
      <c r="B1704" s="66" t="s">
        <v>8159</v>
      </c>
      <c r="C1704" s="67" t="s">
        <v>8160</v>
      </c>
      <c r="D1704" s="59" t="s">
        <v>8161</v>
      </c>
      <c r="E1704" s="66" t="s">
        <v>8159</v>
      </c>
      <c r="F1704" s="60" t="s">
        <v>8162</v>
      </c>
      <c r="G1704" s="62"/>
      <c r="H1704" s="61">
        <v>1997</v>
      </c>
      <c r="I1704" s="60" t="s">
        <v>1303</v>
      </c>
      <c r="J1704" s="60" t="s">
        <v>1260</v>
      </c>
      <c r="K1704" s="60">
        <v>50</v>
      </c>
      <c r="L1704" s="62"/>
      <c r="M1704" s="60">
        <v>1</v>
      </c>
      <c r="N1704" s="60">
        <v>1</v>
      </c>
      <c r="O1704" s="63" t="s">
        <v>681</v>
      </c>
      <c r="P1704" s="63" t="s">
        <v>788</v>
      </c>
      <c r="Q1704" s="62"/>
      <c r="R1704" s="62"/>
      <c r="S1704" s="62"/>
      <c r="T1704" s="62"/>
      <c r="U1704" s="62"/>
      <c r="V1704" s="62"/>
      <c r="W1704" s="62"/>
      <c r="X1704" s="63" t="s">
        <v>788</v>
      </c>
      <c r="Y1704" s="62"/>
      <c r="Z1704" s="62"/>
      <c r="AA1704" s="62"/>
      <c r="AB1704" s="60"/>
    </row>
    <row r="1705" spans="1:28" ht="15" customHeight="1" x14ac:dyDescent="0.25">
      <c r="A1705" s="58">
        <v>1695</v>
      </c>
      <c r="B1705" s="66" t="s">
        <v>8163</v>
      </c>
      <c r="C1705" s="67" t="s">
        <v>8164</v>
      </c>
      <c r="D1705" s="59" t="s">
        <v>8165</v>
      </c>
      <c r="E1705" s="66" t="s">
        <v>8163</v>
      </c>
      <c r="F1705" s="60" t="s">
        <v>8166</v>
      </c>
      <c r="G1705" s="62"/>
      <c r="H1705" s="61">
        <v>2000</v>
      </c>
      <c r="I1705" s="60" t="s">
        <v>8167</v>
      </c>
      <c r="J1705" s="60" t="s">
        <v>687</v>
      </c>
      <c r="K1705" s="60">
        <v>400</v>
      </c>
      <c r="L1705" s="62"/>
      <c r="M1705" s="60">
        <v>1</v>
      </c>
      <c r="N1705" s="60">
        <v>1</v>
      </c>
      <c r="O1705" s="63" t="s">
        <v>681</v>
      </c>
      <c r="P1705" s="63" t="s">
        <v>1038</v>
      </c>
      <c r="Q1705" s="62"/>
      <c r="R1705" s="62"/>
      <c r="S1705" s="62"/>
      <c r="T1705" s="62"/>
      <c r="U1705" s="62"/>
      <c r="V1705" s="62"/>
      <c r="W1705" s="62"/>
      <c r="X1705" s="63" t="s">
        <v>3918</v>
      </c>
      <c r="Y1705" s="62"/>
      <c r="Z1705" s="62"/>
      <c r="AA1705" s="62"/>
      <c r="AB1705" s="63" t="s">
        <v>3919</v>
      </c>
    </row>
    <row r="1706" spans="1:28" ht="15" customHeight="1" x14ac:dyDescent="0.25">
      <c r="A1706" s="58">
        <v>1696</v>
      </c>
      <c r="B1706" s="66" t="s">
        <v>8168</v>
      </c>
      <c r="C1706" s="67" t="s">
        <v>8169</v>
      </c>
      <c r="D1706" s="59" t="s">
        <v>8170</v>
      </c>
      <c r="E1706" s="66" t="s">
        <v>8168</v>
      </c>
      <c r="F1706" s="60" t="s">
        <v>8171</v>
      </c>
      <c r="G1706" s="62"/>
      <c r="H1706" s="61">
        <v>2006</v>
      </c>
      <c r="I1706" s="60" t="s">
        <v>689</v>
      </c>
      <c r="J1706" s="60" t="s">
        <v>687</v>
      </c>
      <c r="K1706" s="60" t="s">
        <v>8172</v>
      </c>
      <c r="L1706" s="62"/>
      <c r="M1706" s="60">
        <v>1</v>
      </c>
      <c r="N1706" s="60">
        <v>1</v>
      </c>
      <c r="O1706" s="63" t="s">
        <v>681</v>
      </c>
      <c r="P1706" s="63" t="s">
        <v>912</v>
      </c>
      <c r="Q1706" s="63" t="s">
        <v>8173</v>
      </c>
      <c r="R1706" s="62"/>
      <c r="S1706" s="62"/>
      <c r="T1706" s="62"/>
      <c r="U1706" s="62"/>
      <c r="V1706" s="62"/>
      <c r="W1706" s="62"/>
      <c r="X1706" s="63" t="s">
        <v>8174</v>
      </c>
      <c r="Y1706" s="62"/>
      <c r="Z1706" s="62"/>
      <c r="AA1706" s="62"/>
      <c r="AB1706" s="63" t="s">
        <v>8175</v>
      </c>
    </row>
    <row r="1707" spans="1:28" ht="15" customHeight="1" x14ac:dyDescent="0.25">
      <c r="A1707" s="58">
        <v>1697</v>
      </c>
      <c r="B1707" s="66" t="s">
        <v>8176</v>
      </c>
      <c r="C1707" s="67" t="s">
        <v>8177</v>
      </c>
      <c r="D1707" s="59" t="s">
        <v>8178</v>
      </c>
      <c r="E1707" s="66" t="s">
        <v>8176</v>
      </c>
      <c r="F1707" s="60" t="s">
        <v>8179</v>
      </c>
      <c r="G1707" s="62"/>
      <c r="H1707" s="61">
        <v>2016</v>
      </c>
      <c r="I1707" s="60" t="s">
        <v>689</v>
      </c>
      <c r="J1707" s="60" t="s">
        <v>680</v>
      </c>
      <c r="K1707" s="60">
        <v>100</v>
      </c>
      <c r="L1707" s="62"/>
      <c r="M1707" s="60">
        <v>1</v>
      </c>
      <c r="N1707" s="60">
        <v>1</v>
      </c>
      <c r="O1707" s="63" t="s">
        <v>681</v>
      </c>
      <c r="P1707" s="63" t="s">
        <v>8180</v>
      </c>
      <c r="Q1707" s="63" t="s">
        <v>8181</v>
      </c>
      <c r="R1707" s="62"/>
      <c r="S1707" s="62"/>
      <c r="T1707" s="62"/>
      <c r="U1707" s="62"/>
      <c r="V1707" s="62"/>
      <c r="W1707" s="62"/>
      <c r="X1707" s="63" t="s">
        <v>8180</v>
      </c>
      <c r="Y1707" s="62"/>
      <c r="Z1707" s="62"/>
      <c r="AA1707" s="62"/>
      <c r="AB1707" s="60"/>
    </row>
    <row r="1708" spans="1:28" ht="15" customHeight="1" x14ac:dyDescent="0.25">
      <c r="A1708" s="58">
        <v>1698</v>
      </c>
      <c r="B1708" s="66" t="s">
        <v>8182</v>
      </c>
      <c r="C1708" s="67" t="s">
        <v>8183</v>
      </c>
      <c r="D1708" s="59" t="s">
        <v>8184</v>
      </c>
      <c r="E1708" s="66" t="s">
        <v>8182</v>
      </c>
      <c r="F1708" s="60" t="s">
        <v>8185</v>
      </c>
      <c r="G1708" s="62"/>
      <c r="H1708" s="61">
        <v>2001</v>
      </c>
      <c r="I1708" s="60" t="s">
        <v>689</v>
      </c>
      <c r="J1708" s="60" t="s">
        <v>684</v>
      </c>
      <c r="K1708" s="60">
        <v>75</v>
      </c>
      <c r="L1708" s="62"/>
      <c r="M1708" s="60">
        <v>1</v>
      </c>
      <c r="N1708" s="60">
        <v>1</v>
      </c>
      <c r="O1708" s="63" t="s">
        <v>681</v>
      </c>
      <c r="P1708" s="63" t="s">
        <v>700</v>
      </c>
      <c r="Q1708" s="62"/>
      <c r="R1708" s="62"/>
      <c r="S1708" s="62"/>
      <c r="T1708" s="62"/>
      <c r="U1708" s="62"/>
      <c r="V1708" s="62"/>
      <c r="W1708" s="62"/>
      <c r="X1708" s="63" t="s">
        <v>700</v>
      </c>
      <c r="Y1708" s="62"/>
      <c r="Z1708" s="62"/>
      <c r="AA1708" s="62"/>
      <c r="AB1708" s="60"/>
    </row>
    <row r="1709" spans="1:28" ht="15" customHeight="1" x14ac:dyDescent="0.25">
      <c r="A1709" s="58">
        <v>1699</v>
      </c>
      <c r="B1709" s="66" t="s">
        <v>8186</v>
      </c>
      <c r="C1709" s="67" t="s">
        <v>8187</v>
      </c>
      <c r="D1709" s="59" t="s">
        <v>8188</v>
      </c>
      <c r="E1709" s="66" t="s">
        <v>8186</v>
      </c>
      <c r="F1709" s="60" t="s">
        <v>8189</v>
      </c>
      <c r="G1709" s="62"/>
      <c r="H1709" s="61">
        <v>1998</v>
      </c>
      <c r="I1709" s="60" t="s">
        <v>689</v>
      </c>
      <c r="J1709" s="60" t="s">
        <v>684</v>
      </c>
      <c r="K1709" s="60">
        <v>160</v>
      </c>
      <c r="L1709" s="62"/>
      <c r="M1709" s="60">
        <v>1</v>
      </c>
      <c r="N1709" s="60">
        <v>1</v>
      </c>
      <c r="O1709" s="63" t="s">
        <v>681</v>
      </c>
      <c r="P1709" s="63" t="s">
        <v>1228</v>
      </c>
      <c r="Q1709" s="62"/>
      <c r="R1709" s="62"/>
      <c r="S1709" s="62"/>
      <c r="T1709" s="62"/>
      <c r="U1709" s="62"/>
      <c r="V1709" s="62"/>
      <c r="W1709" s="62"/>
      <c r="X1709" s="63" t="s">
        <v>1228</v>
      </c>
      <c r="Y1709" s="62"/>
      <c r="Z1709" s="62"/>
      <c r="AA1709" s="62"/>
      <c r="AB1709" s="60"/>
    </row>
    <row r="1710" spans="1:28" ht="15" customHeight="1" x14ac:dyDescent="0.25">
      <c r="A1710" s="58">
        <v>1700</v>
      </c>
      <c r="B1710" s="66" t="s">
        <v>8190</v>
      </c>
      <c r="C1710" s="67" t="s">
        <v>8191</v>
      </c>
      <c r="D1710" s="59" t="s">
        <v>8192</v>
      </c>
      <c r="E1710" s="66" t="s">
        <v>8190</v>
      </c>
      <c r="F1710" s="60" t="s">
        <v>8193</v>
      </c>
      <c r="G1710" s="62"/>
      <c r="H1710" s="61">
        <v>2014</v>
      </c>
      <c r="I1710" s="60" t="s">
        <v>689</v>
      </c>
      <c r="J1710" s="60" t="s">
        <v>680</v>
      </c>
      <c r="K1710" s="60" t="s">
        <v>2449</v>
      </c>
      <c r="L1710" s="62"/>
      <c r="M1710" s="60">
        <v>1</v>
      </c>
      <c r="N1710" s="60">
        <v>1</v>
      </c>
      <c r="O1710" s="63" t="s">
        <v>681</v>
      </c>
      <c r="P1710" s="63" t="s">
        <v>1317</v>
      </c>
      <c r="Q1710" s="63" t="s">
        <v>8194</v>
      </c>
      <c r="R1710" s="62"/>
      <c r="S1710" s="62"/>
      <c r="T1710" s="62"/>
      <c r="U1710" s="62"/>
      <c r="V1710" s="62"/>
      <c r="W1710" s="62"/>
      <c r="X1710" s="63" t="s">
        <v>1317</v>
      </c>
      <c r="Y1710" s="62"/>
      <c r="Z1710" s="62"/>
      <c r="AA1710" s="62"/>
      <c r="AB1710" s="60"/>
    </row>
    <row r="1711" spans="1:28" ht="15" customHeight="1" x14ac:dyDescent="0.25">
      <c r="A1711" s="58">
        <v>1701</v>
      </c>
      <c r="B1711" s="66" t="s">
        <v>8195</v>
      </c>
      <c r="C1711" s="67" t="s">
        <v>8196</v>
      </c>
      <c r="D1711" s="59" t="s">
        <v>8197</v>
      </c>
      <c r="E1711" s="66" t="s">
        <v>8195</v>
      </c>
      <c r="F1711" s="60" t="s">
        <v>8198</v>
      </c>
      <c r="G1711" s="62"/>
      <c r="H1711" s="61">
        <v>1999</v>
      </c>
      <c r="I1711" s="60" t="s">
        <v>689</v>
      </c>
      <c r="J1711" s="60" t="s">
        <v>680</v>
      </c>
      <c r="K1711" s="60" t="s">
        <v>2449</v>
      </c>
      <c r="L1711" s="62"/>
      <c r="M1711" s="60">
        <v>1</v>
      </c>
      <c r="N1711" s="60">
        <v>1</v>
      </c>
      <c r="O1711" s="63" t="s">
        <v>681</v>
      </c>
      <c r="P1711" s="63" t="s">
        <v>788</v>
      </c>
      <c r="Q1711" s="62"/>
      <c r="R1711" s="62"/>
      <c r="S1711" s="62"/>
      <c r="T1711" s="62"/>
      <c r="U1711" s="62"/>
      <c r="V1711" s="62"/>
      <c r="W1711" s="62"/>
      <c r="X1711" s="63" t="s">
        <v>788</v>
      </c>
      <c r="Y1711" s="62"/>
      <c r="Z1711" s="62"/>
      <c r="AA1711" s="62"/>
      <c r="AB1711" s="60"/>
    </row>
    <row r="1712" spans="1:28" ht="15" customHeight="1" x14ac:dyDescent="0.25">
      <c r="A1712" s="58">
        <v>1702</v>
      </c>
      <c r="B1712" s="66" t="s">
        <v>8199</v>
      </c>
      <c r="C1712" s="67" t="s">
        <v>8200</v>
      </c>
      <c r="D1712" s="59" t="s">
        <v>8201</v>
      </c>
      <c r="E1712" s="66" t="s">
        <v>8199</v>
      </c>
      <c r="F1712" s="60" t="s">
        <v>8202</v>
      </c>
      <c r="G1712" s="62"/>
      <c r="H1712" s="61">
        <v>2016</v>
      </c>
      <c r="I1712" s="60" t="s">
        <v>689</v>
      </c>
      <c r="J1712" s="60" t="s">
        <v>680</v>
      </c>
      <c r="K1712" s="60">
        <v>50</v>
      </c>
      <c r="L1712" s="62"/>
      <c r="M1712" s="60">
        <v>1</v>
      </c>
      <c r="N1712" s="60">
        <v>1</v>
      </c>
      <c r="O1712" s="63" t="s">
        <v>681</v>
      </c>
      <c r="P1712" s="63" t="s">
        <v>3884</v>
      </c>
      <c r="Q1712" s="63" t="s">
        <v>8203</v>
      </c>
      <c r="R1712" s="62"/>
      <c r="S1712" s="62"/>
      <c r="T1712" s="62"/>
      <c r="U1712" s="62"/>
      <c r="V1712" s="62"/>
      <c r="W1712" s="62"/>
      <c r="X1712" s="63" t="s">
        <v>3884</v>
      </c>
      <c r="Y1712" s="62"/>
      <c r="Z1712" s="62"/>
      <c r="AA1712" s="62"/>
      <c r="AB1712" s="60"/>
    </row>
    <row r="1713" spans="1:28" ht="15" customHeight="1" x14ac:dyDescent="0.25">
      <c r="A1713" s="58">
        <v>1703</v>
      </c>
      <c r="B1713" s="66" t="s">
        <v>611</v>
      </c>
      <c r="C1713" s="67" t="s">
        <v>8204</v>
      </c>
      <c r="D1713" s="59" t="s">
        <v>8205</v>
      </c>
      <c r="E1713" s="66" t="s">
        <v>611</v>
      </c>
      <c r="F1713" s="60" t="s">
        <v>8206</v>
      </c>
      <c r="G1713" s="62"/>
      <c r="H1713" s="61">
        <v>1996</v>
      </c>
      <c r="I1713" s="60" t="s">
        <v>689</v>
      </c>
      <c r="J1713" s="60" t="s">
        <v>1260</v>
      </c>
      <c r="K1713" s="60">
        <v>100</v>
      </c>
      <c r="L1713" s="62"/>
      <c r="M1713" s="60">
        <v>1</v>
      </c>
      <c r="N1713" s="60">
        <v>1</v>
      </c>
      <c r="O1713" s="63" t="s">
        <v>681</v>
      </c>
      <c r="P1713" s="63" t="s">
        <v>912</v>
      </c>
      <c r="Q1713" s="62"/>
      <c r="R1713" s="62"/>
      <c r="S1713" s="62"/>
      <c r="T1713" s="62"/>
      <c r="U1713" s="62"/>
      <c r="V1713" s="62"/>
      <c r="W1713" s="62"/>
      <c r="X1713" s="63" t="s">
        <v>4172</v>
      </c>
      <c r="Y1713" s="63" t="s">
        <v>908</v>
      </c>
      <c r="Z1713" s="62"/>
      <c r="AA1713" s="62"/>
      <c r="AB1713" s="60"/>
    </row>
    <row r="1714" spans="1:28" ht="15" customHeight="1" x14ac:dyDescent="0.25">
      <c r="A1714" s="58">
        <v>1704</v>
      </c>
      <c r="B1714" s="66" t="s">
        <v>8207</v>
      </c>
      <c r="C1714" s="67" t="s">
        <v>8208</v>
      </c>
      <c r="D1714" s="59" t="s">
        <v>8209</v>
      </c>
      <c r="E1714" s="66" t="s">
        <v>8207</v>
      </c>
      <c r="F1714" s="60" t="s">
        <v>8210</v>
      </c>
      <c r="G1714" s="62"/>
      <c r="H1714" s="61">
        <v>2000</v>
      </c>
      <c r="I1714" s="60" t="s">
        <v>689</v>
      </c>
      <c r="J1714" s="60" t="s">
        <v>684</v>
      </c>
      <c r="K1714" s="60">
        <v>400</v>
      </c>
      <c r="L1714" s="62"/>
      <c r="M1714" s="60">
        <v>1</v>
      </c>
      <c r="N1714" s="60">
        <v>1</v>
      </c>
      <c r="O1714" s="63" t="s">
        <v>681</v>
      </c>
      <c r="P1714" s="63" t="s">
        <v>1038</v>
      </c>
      <c r="Q1714" s="62"/>
      <c r="R1714" s="62"/>
      <c r="S1714" s="62"/>
      <c r="T1714" s="62"/>
      <c r="U1714" s="62"/>
      <c r="V1714" s="62"/>
      <c r="W1714" s="62"/>
      <c r="X1714" s="63" t="s">
        <v>1993</v>
      </c>
      <c r="Y1714" s="62"/>
      <c r="Z1714" s="62"/>
      <c r="AA1714" s="62"/>
      <c r="AB1714" s="63" t="s">
        <v>1994</v>
      </c>
    </row>
    <row r="1715" spans="1:28" ht="15" customHeight="1" x14ac:dyDescent="0.25">
      <c r="A1715" s="58">
        <v>1705</v>
      </c>
      <c r="B1715" s="66" t="s">
        <v>8211</v>
      </c>
      <c r="C1715" s="67" t="s">
        <v>8212</v>
      </c>
      <c r="D1715" s="59" t="s">
        <v>8213</v>
      </c>
      <c r="E1715" s="66" t="s">
        <v>8211</v>
      </c>
      <c r="F1715" s="60" t="s">
        <v>8214</v>
      </c>
      <c r="G1715" s="62"/>
      <c r="H1715" s="61">
        <v>2014</v>
      </c>
      <c r="I1715" s="60" t="s">
        <v>1303</v>
      </c>
      <c r="J1715" s="60" t="s">
        <v>688</v>
      </c>
      <c r="K1715" s="60">
        <v>100</v>
      </c>
      <c r="L1715" s="62"/>
      <c r="M1715" s="60">
        <v>1</v>
      </c>
      <c r="N1715" s="60">
        <v>1</v>
      </c>
      <c r="O1715" s="63" t="s">
        <v>681</v>
      </c>
      <c r="P1715" s="63" t="s">
        <v>8092</v>
      </c>
      <c r="Q1715" s="63" t="s">
        <v>8215</v>
      </c>
      <c r="R1715" s="62"/>
      <c r="S1715" s="62"/>
      <c r="T1715" s="62"/>
      <c r="U1715" s="62"/>
      <c r="V1715" s="62"/>
      <c r="W1715" s="62"/>
      <c r="X1715" s="63" t="s">
        <v>8092</v>
      </c>
      <c r="Y1715" s="62"/>
      <c r="Z1715" s="62"/>
      <c r="AA1715" s="62"/>
      <c r="AB1715" s="60"/>
    </row>
    <row r="1716" spans="1:28" ht="15" customHeight="1" x14ac:dyDescent="0.25">
      <c r="A1716" s="58">
        <v>1706</v>
      </c>
      <c r="B1716" s="66" t="s">
        <v>8216</v>
      </c>
      <c r="C1716" s="67" t="s">
        <v>8217</v>
      </c>
      <c r="D1716" s="59" t="s">
        <v>8218</v>
      </c>
      <c r="E1716" s="66" t="s">
        <v>8216</v>
      </c>
      <c r="F1716" s="60" t="s">
        <v>8219</v>
      </c>
      <c r="G1716" s="62"/>
      <c r="H1716" s="61">
        <v>2009</v>
      </c>
      <c r="I1716" s="60" t="s">
        <v>1303</v>
      </c>
      <c r="J1716" s="60" t="s">
        <v>688</v>
      </c>
      <c r="K1716" s="60">
        <v>400</v>
      </c>
      <c r="L1716" s="62"/>
      <c r="M1716" s="60">
        <v>1</v>
      </c>
      <c r="N1716" s="60">
        <v>1</v>
      </c>
      <c r="O1716" s="63" t="s">
        <v>681</v>
      </c>
      <c r="P1716" s="63" t="s">
        <v>8220</v>
      </c>
      <c r="Q1716" s="62"/>
      <c r="R1716" s="62"/>
      <c r="S1716" s="62"/>
      <c r="T1716" s="62"/>
      <c r="U1716" s="62"/>
      <c r="V1716" s="62"/>
      <c r="W1716" s="62"/>
      <c r="X1716" s="63" t="s">
        <v>8220</v>
      </c>
      <c r="Y1716" s="62"/>
      <c r="Z1716" s="62"/>
      <c r="AA1716" s="62"/>
      <c r="AB1716" s="60"/>
    </row>
    <row r="1717" spans="1:28" ht="15" customHeight="1" x14ac:dyDescent="0.25">
      <c r="A1717" s="58">
        <v>1707</v>
      </c>
      <c r="B1717" s="66" t="s">
        <v>622</v>
      </c>
      <c r="C1717" s="67" t="s">
        <v>8221</v>
      </c>
      <c r="D1717" s="59" t="s">
        <v>8222</v>
      </c>
      <c r="E1717" s="66" t="s">
        <v>622</v>
      </c>
      <c r="F1717" s="60" t="s">
        <v>8223</v>
      </c>
      <c r="G1717" s="62"/>
      <c r="H1717" s="61">
        <v>2011</v>
      </c>
      <c r="I1717" s="60" t="s">
        <v>1303</v>
      </c>
      <c r="J1717" s="60" t="s">
        <v>688</v>
      </c>
      <c r="K1717" s="60">
        <v>630</v>
      </c>
      <c r="L1717" s="62"/>
      <c r="M1717" s="60">
        <v>1</v>
      </c>
      <c r="N1717" s="60">
        <v>1</v>
      </c>
      <c r="O1717" s="63" t="s">
        <v>681</v>
      </c>
      <c r="P1717" s="63" t="s">
        <v>3968</v>
      </c>
      <c r="Q1717" s="62"/>
      <c r="R1717" s="62"/>
      <c r="S1717" s="62"/>
      <c r="T1717" s="62"/>
      <c r="U1717" s="62"/>
      <c r="V1717" s="62"/>
      <c r="W1717" s="62"/>
      <c r="X1717" s="63" t="s">
        <v>3968</v>
      </c>
      <c r="Y1717" s="62"/>
      <c r="Z1717" s="62"/>
      <c r="AA1717" s="62"/>
      <c r="AB1717" s="60"/>
    </row>
    <row r="1718" spans="1:28" ht="15" customHeight="1" x14ac:dyDescent="0.25">
      <c r="A1718" s="58">
        <v>1708</v>
      </c>
      <c r="B1718" s="66" t="s">
        <v>8224</v>
      </c>
      <c r="C1718" s="67" t="s">
        <v>8225</v>
      </c>
      <c r="D1718" s="59" t="s">
        <v>8226</v>
      </c>
      <c r="E1718" s="66" t="s">
        <v>8224</v>
      </c>
      <c r="F1718" s="60" t="s">
        <v>8227</v>
      </c>
      <c r="G1718" s="62"/>
      <c r="H1718" s="61">
        <v>2016</v>
      </c>
      <c r="I1718" s="60" t="s">
        <v>1303</v>
      </c>
      <c r="J1718" s="60" t="s">
        <v>688</v>
      </c>
      <c r="K1718" s="60">
        <v>100</v>
      </c>
      <c r="L1718" s="62"/>
      <c r="M1718" s="60">
        <v>1</v>
      </c>
      <c r="N1718" s="60">
        <v>1</v>
      </c>
      <c r="O1718" s="63" t="s">
        <v>681</v>
      </c>
      <c r="P1718" s="63" t="s">
        <v>4360</v>
      </c>
      <c r="Q1718" s="63" t="s">
        <v>4361</v>
      </c>
      <c r="R1718" s="62"/>
      <c r="S1718" s="62"/>
      <c r="T1718" s="62"/>
      <c r="U1718" s="62"/>
      <c r="V1718" s="62"/>
      <c r="W1718" s="62"/>
      <c r="X1718" s="63" t="s">
        <v>4360</v>
      </c>
      <c r="Y1718" s="62"/>
      <c r="Z1718" s="62"/>
      <c r="AA1718" s="62"/>
      <c r="AB1718" s="60"/>
    </row>
    <row r="1719" spans="1:28" ht="15" customHeight="1" x14ac:dyDescent="0.25">
      <c r="A1719" s="58">
        <v>1709</v>
      </c>
      <c r="B1719" s="66" t="s">
        <v>8228</v>
      </c>
      <c r="C1719" s="67" t="s">
        <v>8229</v>
      </c>
      <c r="D1719" s="59" t="s">
        <v>8230</v>
      </c>
      <c r="E1719" s="66" t="s">
        <v>8228</v>
      </c>
      <c r="F1719" s="60" t="s">
        <v>8231</v>
      </c>
      <c r="G1719" s="62"/>
      <c r="H1719" s="61">
        <v>2016</v>
      </c>
      <c r="I1719" s="60" t="s">
        <v>1303</v>
      </c>
      <c r="J1719" s="60" t="s">
        <v>688</v>
      </c>
      <c r="K1719" s="60">
        <v>100</v>
      </c>
      <c r="L1719" s="62"/>
      <c r="M1719" s="60">
        <v>1</v>
      </c>
      <c r="N1719" s="60">
        <v>1</v>
      </c>
      <c r="O1719" s="63" t="s">
        <v>681</v>
      </c>
      <c r="P1719" s="63" t="s">
        <v>4360</v>
      </c>
      <c r="Q1719" s="63" t="s">
        <v>4361</v>
      </c>
      <c r="R1719" s="62"/>
      <c r="S1719" s="62"/>
      <c r="T1719" s="62"/>
      <c r="U1719" s="62"/>
      <c r="V1719" s="62"/>
      <c r="W1719" s="62"/>
      <c r="X1719" s="63" t="s">
        <v>4360</v>
      </c>
      <c r="Y1719" s="62"/>
      <c r="Z1719" s="62"/>
      <c r="AA1719" s="62"/>
      <c r="AB1719" s="60"/>
    </row>
    <row r="1720" spans="1:28" ht="15" customHeight="1" x14ac:dyDescent="0.25">
      <c r="A1720" s="58">
        <v>1710</v>
      </c>
      <c r="B1720" s="66" t="s">
        <v>8232</v>
      </c>
      <c r="C1720" s="67" t="s">
        <v>8233</v>
      </c>
      <c r="D1720" s="59" t="s">
        <v>8234</v>
      </c>
      <c r="E1720" s="66" t="s">
        <v>8232</v>
      </c>
      <c r="F1720" s="60" t="s">
        <v>8235</v>
      </c>
      <c r="G1720" s="62"/>
      <c r="H1720" s="61">
        <v>1999</v>
      </c>
      <c r="I1720" s="60" t="s">
        <v>689</v>
      </c>
      <c r="J1720" s="60" t="s">
        <v>684</v>
      </c>
      <c r="K1720" s="60">
        <v>160</v>
      </c>
      <c r="L1720" s="62"/>
      <c r="M1720" s="60">
        <v>1</v>
      </c>
      <c r="N1720" s="60">
        <v>1</v>
      </c>
      <c r="O1720" s="63" t="s">
        <v>681</v>
      </c>
      <c r="P1720" s="63" t="s">
        <v>1228</v>
      </c>
      <c r="Q1720" s="62"/>
      <c r="R1720" s="62"/>
      <c r="S1720" s="62"/>
      <c r="T1720" s="62"/>
      <c r="U1720" s="62"/>
      <c r="V1720" s="62"/>
      <c r="W1720" s="62"/>
      <c r="X1720" s="63" t="s">
        <v>1228</v>
      </c>
      <c r="Y1720" s="62"/>
      <c r="Z1720" s="62"/>
      <c r="AA1720" s="62"/>
      <c r="AB1720" s="60"/>
    </row>
    <row r="1721" spans="1:28" ht="15" customHeight="1" x14ac:dyDescent="0.25">
      <c r="A1721" s="58">
        <v>1711</v>
      </c>
      <c r="B1721" s="66" t="s">
        <v>8236</v>
      </c>
      <c r="C1721" s="67" t="s">
        <v>8237</v>
      </c>
      <c r="D1721" s="59" t="s">
        <v>8238</v>
      </c>
      <c r="E1721" s="66" t="s">
        <v>8236</v>
      </c>
      <c r="F1721" s="60" t="s">
        <v>8239</v>
      </c>
      <c r="G1721" s="62"/>
      <c r="H1721" s="61">
        <v>2004</v>
      </c>
      <c r="I1721" s="60" t="s">
        <v>689</v>
      </c>
      <c r="J1721" s="60" t="s">
        <v>1260</v>
      </c>
      <c r="K1721" s="60">
        <v>100</v>
      </c>
      <c r="L1721" s="62"/>
      <c r="M1721" s="60">
        <v>1</v>
      </c>
      <c r="N1721" s="60">
        <v>1</v>
      </c>
      <c r="O1721" s="63" t="s">
        <v>681</v>
      </c>
      <c r="P1721" s="63" t="s">
        <v>912</v>
      </c>
      <c r="Q1721" s="62"/>
      <c r="R1721" s="62"/>
      <c r="S1721" s="62"/>
      <c r="T1721" s="62"/>
      <c r="U1721" s="62"/>
      <c r="V1721" s="62"/>
      <c r="W1721" s="62"/>
      <c r="X1721" s="63" t="s">
        <v>912</v>
      </c>
      <c r="Y1721" s="62"/>
      <c r="Z1721" s="62"/>
      <c r="AA1721" s="62"/>
      <c r="AB1721" s="60"/>
    </row>
    <row r="1722" spans="1:28" ht="15" customHeight="1" x14ac:dyDescent="0.25">
      <c r="A1722" s="58">
        <v>1712</v>
      </c>
      <c r="B1722" s="66" t="s">
        <v>8240</v>
      </c>
      <c r="C1722" s="67" t="s">
        <v>8241</v>
      </c>
      <c r="D1722" s="59" t="s">
        <v>8242</v>
      </c>
      <c r="E1722" s="66" t="s">
        <v>8240</v>
      </c>
      <c r="F1722" s="60" t="s">
        <v>8243</v>
      </c>
      <c r="G1722" s="62"/>
      <c r="H1722" s="61">
        <v>1998</v>
      </c>
      <c r="I1722" s="60" t="s">
        <v>689</v>
      </c>
      <c r="J1722" s="60" t="s">
        <v>1260</v>
      </c>
      <c r="K1722" s="60">
        <v>320</v>
      </c>
      <c r="L1722" s="62"/>
      <c r="M1722" s="60">
        <v>1</v>
      </c>
      <c r="N1722" s="60">
        <v>1</v>
      </c>
      <c r="O1722" s="63" t="s">
        <v>681</v>
      </c>
      <c r="P1722" s="63" t="s">
        <v>4263</v>
      </c>
      <c r="Q1722" s="62"/>
      <c r="R1722" s="62"/>
      <c r="S1722" s="62"/>
      <c r="T1722" s="62"/>
      <c r="U1722" s="62"/>
      <c r="V1722" s="62"/>
      <c r="W1722" s="62"/>
      <c r="X1722" s="63" t="s">
        <v>4263</v>
      </c>
      <c r="Y1722" s="62"/>
      <c r="Z1722" s="62"/>
      <c r="AA1722" s="62"/>
      <c r="AB1722" s="60"/>
    </row>
    <row r="1723" spans="1:28" ht="15" customHeight="1" x14ac:dyDescent="0.25">
      <c r="A1723" s="58">
        <v>1713</v>
      </c>
      <c r="B1723" s="66" t="s">
        <v>8244</v>
      </c>
      <c r="C1723" s="67" t="s">
        <v>8245</v>
      </c>
      <c r="D1723" s="59" t="s">
        <v>8246</v>
      </c>
      <c r="E1723" s="66" t="s">
        <v>8244</v>
      </c>
      <c r="F1723" s="60" t="s">
        <v>8247</v>
      </c>
      <c r="G1723" s="62"/>
      <c r="H1723" s="61">
        <v>2007</v>
      </c>
      <c r="I1723" s="60" t="s">
        <v>689</v>
      </c>
      <c r="J1723" s="60" t="s">
        <v>684</v>
      </c>
      <c r="K1723" s="60">
        <v>250</v>
      </c>
      <c r="L1723" s="62"/>
      <c r="M1723" s="60">
        <v>1</v>
      </c>
      <c r="N1723" s="60">
        <v>1</v>
      </c>
      <c r="O1723" s="63" t="s">
        <v>681</v>
      </c>
      <c r="P1723" s="63" t="s">
        <v>1029</v>
      </c>
      <c r="Q1723" s="63" t="s">
        <v>8248</v>
      </c>
      <c r="R1723" s="62"/>
      <c r="S1723" s="62"/>
      <c r="T1723" s="62"/>
      <c r="U1723" s="62"/>
      <c r="V1723" s="62"/>
      <c r="W1723" s="62"/>
      <c r="X1723" s="63" t="s">
        <v>3848</v>
      </c>
      <c r="Y1723" s="62"/>
      <c r="Z1723" s="62"/>
      <c r="AA1723" s="62"/>
      <c r="AB1723" s="63" t="s">
        <v>3724</v>
      </c>
    </row>
    <row r="1724" spans="1:28" ht="15" customHeight="1" x14ac:dyDescent="0.25">
      <c r="A1724" s="58">
        <v>1714</v>
      </c>
      <c r="B1724" s="66" t="s">
        <v>8249</v>
      </c>
      <c r="C1724" s="67" t="s">
        <v>8250</v>
      </c>
      <c r="D1724" s="59" t="s">
        <v>8251</v>
      </c>
      <c r="E1724" s="66" t="s">
        <v>8249</v>
      </c>
      <c r="F1724" s="60" t="s">
        <v>8252</v>
      </c>
      <c r="G1724" s="62"/>
      <c r="H1724" s="61">
        <v>1999</v>
      </c>
      <c r="I1724" s="60" t="s">
        <v>1303</v>
      </c>
      <c r="J1724" s="60" t="s">
        <v>684</v>
      </c>
      <c r="K1724" s="60">
        <v>250</v>
      </c>
      <c r="L1724" s="62"/>
      <c r="M1724" s="60">
        <v>1</v>
      </c>
      <c r="N1724" s="60">
        <v>1</v>
      </c>
      <c r="O1724" s="63" t="s">
        <v>681</v>
      </c>
      <c r="P1724" s="63" t="s">
        <v>980</v>
      </c>
      <c r="Q1724" s="62"/>
      <c r="R1724" s="62"/>
      <c r="S1724" s="62"/>
      <c r="T1724" s="62"/>
      <c r="U1724" s="62"/>
      <c r="V1724" s="62"/>
      <c r="W1724" s="62"/>
      <c r="X1724" s="63" t="s">
        <v>980</v>
      </c>
      <c r="Y1724" s="62"/>
      <c r="Z1724" s="62"/>
      <c r="AA1724" s="62"/>
      <c r="AB1724" s="60"/>
    </row>
    <row r="1725" spans="1:28" ht="15" customHeight="1" x14ac:dyDescent="0.25">
      <c r="A1725" s="58">
        <v>1715</v>
      </c>
      <c r="B1725" s="66" t="s">
        <v>8253</v>
      </c>
      <c r="C1725" s="67" t="s">
        <v>8254</v>
      </c>
      <c r="D1725" s="59" t="s">
        <v>8255</v>
      </c>
      <c r="E1725" s="66" t="s">
        <v>8253</v>
      </c>
      <c r="F1725" s="60" t="s">
        <v>8256</v>
      </c>
      <c r="G1725" s="62"/>
      <c r="H1725" s="61">
        <v>2015</v>
      </c>
      <c r="I1725" s="62"/>
      <c r="J1725" s="60" t="s">
        <v>1283</v>
      </c>
      <c r="K1725" s="60">
        <v>50</v>
      </c>
      <c r="L1725" s="62"/>
      <c r="M1725" s="60">
        <v>1</v>
      </c>
      <c r="N1725" s="60">
        <v>1</v>
      </c>
      <c r="O1725" s="63" t="s">
        <v>681</v>
      </c>
      <c r="P1725" s="63" t="s">
        <v>1738</v>
      </c>
      <c r="Q1725" s="63" t="s">
        <v>8257</v>
      </c>
      <c r="R1725" s="62"/>
      <c r="S1725" s="62"/>
      <c r="T1725" s="62"/>
      <c r="U1725" s="62"/>
      <c r="V1725" s="62"/>
      <c r="W1725" s="62"/>
      <c r="X1725" s="63" t="s">
        <v>1738</v>
      </c>
      <c r="Y1725" s="62"/>
      <c r="Z1725" s="62"/>
      <c r="AA1725" s="62"/>
      <c r="AB1725" s="60"/>
    </row>
    <row r="1726" spans="1:28" ht="15" customHeight="1" x14ac:dyDescent="0.25">
      <c r="A1726" s="58">
        <v>1716</v>
      </c>
      <c r="B1726" s="66" t="s">
        <v>8258</v>
      </c>
      <c r="C1726" s="67" t="s">
        <v>8259</v>
      </c>
      <c r="D1726" s="59" t="s">
        <v>8260</v>
      </c>
      <c r="E1726" s="66" t="s">
        <v>8258</v>
      </c>
      <c r="F1726" s="60" t="s">
        <v>8261</v>
      </c>
      <c r="G1726" s="62"/>
      <c r="H1726" s="61">
        <v>2005</v>
      </c>
      <c r="I1726" s="60" t="s">
        <v>1303</v>
      </c>
      <c r="J1726" s="60" t="s">
        <v>684</v>
      </c>
      <c r="K1726" s="60">
        <v>400</v>
      </c>
      <c r="L1726" s="62"/>
      <c r="M1726" s="60">
        <v>1</v>
      </c>
      <c r="N1726" s="60">
        <v>1</v>
      </c>
      <c r="O1726" s="63" t="s">
        <v>681</v>
      </c>
      <c r="P1726" s="63" t="s">
        <v>1038</v>
      </c>
      <c r="Q1726" s="62"/>
      <c r="R1726" s="62"/>
      <c r="S1726" s="62"/>
      <c r="T1726" s="62"/>
      <c r="U1726" s="62"/>
      <c r="V1726" s="62"/>
      <c r="W1726" s="62"/>
      <c r="X1726" s="63" t="s">
        <v>1038</v>
      </c>
      <c r="Y1726" s="62"/>
      <c r="Z1726" s="62"/>
      <c r="AA1726" s="62"/>
      <c r="AB1726" s="60"/>
    </row>
    <row r="1727" spans="1:28" ht="15" customHeight="1" x14ac:dyDescent="0.25">
      <c r="A1727" s="58">
        <v>1717</v>
      </c>
      <c r="B1727" s="66" t="s">
        <v>8262</v>
      </c>
      <c r="C1727" s="67" t="s">
        <v>8263</v>
      </c>
      <c r="D1727" s="59" t="s">
        <v>8264</v>
      </c>
      <c r="E1727" s="66" t="s">
        <v>8262</v>
      </c>
      <c r="F1727" s="60" t="s">
        <v>8265</v>
      </c>
      <c r="G1727" s="62"/>
      <c r="H1727" s="61">
        <v>2016</v>
      </c>
      <c r="I1727" s="60" t="s">
        <v>1565</v>
      </c>
      <c r="J1727" s="60" t="s">
        <v>1260</v>
      </c>
      <c r="K1727" s="60">
        <v>50</v>
      </c>
      <c r="L1727" s="62"/>
      <c r="M1727" s="60">
        <v>1</v>
      </c>
      <c r="N1727" s="60">
        <v>1</v>
      </c>
      <c r="O1727" s="63" t="s">
        <v>681</v>
      </c>
      <c r="P1727" s="63" t="s">
        <v>3884</v>
      </c>
      <c r="Q1727" s="62"/>
      <c r="R1727" s="62"/>
      <c r="S1727" s="62"/>
      <c r="T1727" s="62"/>
      <c r="U1727" s="62"/>
      <c r="V1727" s="62"/>
      <c r="W1727" s="62"/>
      <c r="X1727" s="63" t="s">
        <v>3884</v>
      </c>
      <c r="Y1727" s="62"/>
      <c r="Z1727" s="62"/>
      <c r="AA1727" s="62"/>
      <c r="AB1727" s="60"/>
    </row>
    <row r="1728" spans="1:28" ht="15" customHeight="1" x14ac:dyDescent="0.25">
      <c r="A1728" s="58">
        <v>1718</v>
      </c>
      <c r="B1728" s="66" t="s">
        <v>8266</v>
      </c>
      <c r="C1728" s="67" t="s">
        <v>8267</v>
      </c>
      <c r="D1728" s="59" t="s">
        <v>8268</v>
      </c>
      <c r="E1728" s="66" t="s">
        <v>8266</v>
      </c>
      <c r="F1728" s="60" t="s">
        <v>8269</v>
      </c>
      <c r="G1728" s="62"/>
      <c r="H1728" s="61">
        <v>2016</v>
      </c>
      <c r="I1728" s="60" t="s">
        <v>1565</v>
      </c>
      <c r="J1728" s="60" t="s">
        <v>1260</v>
      </c>
      <c r="K1728" s="60">
        <v>50</v>
      </c>
      <c r="L1728" s="62"/>
      <c r="M1728" s="60">
        <v>1</v>
      </c>
      <c r="N1728" s="60">
        <v>1</v>
      </c>
      <c r="O1728" s="63" t="s">
        <v>681</v>
      </c>
      <c r="P1728" s="63" t="s">
        <v>3884</v>
      </c>
      <c r="Q1728" s="62"/>
      <c r="R1728" s="62"/>
      <c r="S1728" s="62"/>
      <c r="T1728" s="62"/>
      <c r="U1728" s="62"/>
      <c r="V1728" s="62"/>
      <c r="W1728" s="62"/>
      <c r="X1728" s="63" t="s">
        <v>3884</v>
      </c>
      <c r="Y1728" s="62"/>
      <c r="Z1728" s="62"/>
      <c r="AA1728" s="62"/>
      <c r="AB1728" s="60"/>
    </row>
    <row r="1729" spans="1:28" ht="15" customHeight="1" x14ac:dyDescent="0.25">
      <c r="A1729" s="58">
        <v>1719</v>
      </c>
      <c r="B1729" s="66" t="s">
        <v>610</v>
      </c>
      <c r="C1729" s="67" t="s">
        <v>8270</v>
      </c>
      <c r="D1729" s="59" t="s">
        <v>8271</v>
      </c>
      <c r="E1729" s="66" t="s">
        <v>610</v>
      </c>
      <c r="F1729" s="60" t="s">
        <v>8272</v>
      </c>
      <c r="G1729" s="62"/>
      <c r="H1729" s="61">
        <v>2003</v>
      </c>
      <c r="I1729" s="60" t="s">
        <v>1565</v>
      </c>
      <c r="J1729" s="60" t="s">
        <v>1260</v>
      </c>
      <c r="K1729" s="60">
        <v>75</v>
      </c>
      <c r="L1729" s="62"/>
      <c r="M1729" s="60">
        <v>1</v>
      </c>
      <c r="N1729" s="60">
        <v>1</v>
      </c>
      <c r="O1729" s="63" t="s">
        <v>681</v>
      </c>
      <c r="P1729" s="63" t="s">
        <v>700</v>
      </c>
      <c r="Q1729" s="62"/>
      <c r="R1729" s="62"/>
      <c r="S1729" s="62"/>
      <c r="T1729" s="62"/>
      <c r="U1729" s="62"/>
      <c r="V1729" s="62"/>
      <c r="W1729" s="62"/>
      <c r="X1729" s="63" t="s">
        <v>2074</v>
      </c>
      <c r="Y1729" s="63" t="s">
        <v>2075</v>
      </c>
      <c r="Z1729" s="62"/>
      <c r="AA1729" s="62"/>
      <c r="AB1729" s="60"/>
    </row>
    <row r="1730" spans="1:28" ht="15" customHeight="1" x14ac:dyDescent="0.25">
      <c r="A1730" s="58">
        <v>1720</v>
      </c>
      <c r="B1730" s="66" t="s">
        <v>8273</v>
      </c>
      <c r="C1730" s="67" t="s">
        <v>8274</v>
      </c>
      <c r="D1730" s="59" t="s">
        <v>8275</v>
      </c>
      <c r="E1730" s="66" t="s">
        <v>8273</v>
      </c>
      <c r="F1730" s="60" t="s">
        <v>8276</v>
      </c>
      <c r="G1730" s="62"/>
      <c r="H1730" s="61">
        <v>2001</v>
      </c>
      <c r="I1730" s="60" t="s">
        <v>1445</v>
      </c>
      <c r="J1730" s="60" t="s">
        <v>684</v>
      </c>
      <c r="K1730" s="60">
        <v>400</v>
      </c>
      <c r="L1730" s="62"/>
      <c r="M1730" s="60">
        <v>1</v>
      </c>
      <c r="N1730" s="60">
        <v>1</v>
      </c>
      <c r="O1730" s="63" t="s">
        <v>681</v>
      </c>
      <c r="P1730" s="63" t="s">
        <v>1038</v>
      </c>
      <c r="Q1730" s="62"/>
      <c r="R1730" s="62"/>
      <c r="S1730" s="62"/>
      <c r="T1730" s="62"/>
      <c r="U1730" s="62"/>
      <c r="V1730" s="62"/>
      <c r="W1730" s="62"/>
      <c r="X1730" s="63" t="s">
        <v>1038</v>
      </c>
      <c r="Y1730" s="62"/>
      <c r="Z1730" s="62"/>
      <c r="AA1730" s="62"/>
      <c r="AB1730" s="60"/>
    </row>
    <row r="1731" spans="1:28" ht="15" customHeight="1" x14ac:dyDescent="0.25">
      <c r="A1731" s="58">
        <v>1721</v>
      </c>
      <c r="B1731" s="66" t="s">
        <v>8277</v>
      </c>
      <c r="C1731" s="67" t="s">
        <v>8278</v>
      </c>
      <c r="D1731" s="59" t="s">
        <v>8279</v>
      </c>
      <c r="E1731" s="66" t="s">
        <v>8277</v>
      </c>
      <c r="F1731" s="60" t="s">
        <v>8280</v>
      </c>
      <c r="G1731" s="62"/>
      <c r="H1731" s="61">
        <v>2006</v>
      </c>
      <c r="I1731" s="62"/>
      <c r="J1731" s="60" t="s">
        <v>684</v>
      </c>
      <c r="K1731" s="60">
        <v>750</v>
      </c>
      <c r="L1731" s="62"/>
      <c r="M1731" s="60">
        <v>1</v>
      </c>
      <c r="N1731" s="60">
        <v>1</v>
      </c>
      <c r="O1731" s="63" t="s">
        <v>681</v>
      </c>
      <c r="P1731" s="63" t="s">
        <v>8281</v>
      </c>
      <c r="Q1731" s="62"/>
      <c r="R1731" s="62"/>
      <c r="S1731" s="62"/>
      <c r="T1731" s="62"/>
      <c r="U1731" s="62"/>
      <c r="V1731" s="62"/>
      <c r="W1731" s="62"/>
      <c r="X1731" s="63" t="s">
        <v>8281</v>
      </c>
      <c r="Y1731" s="62"/>
      <c r="Z1731" s="62"/>
      <c r="AA1731" s="62"/>
      <c r="AB1731" s="60"/>
    </row>
    <row r="1732" spans="1:28" ht="15" customHeight="1" x14ac:dyDescent="0.25">
      <c r="A1732" s="58">
        <v>1722</v>
      </c>
      <c r="B1732" s="66" t="s">
        <v>586</v>
      </c>
      <c r="C1732" s="67" t="s">
        <v>8282</v>
      </c>
      <c r="D1732" s="59" t="s">
        <v>8283</v>
      </c>
      <c r="E1732" s="66" t="s">
        <v>586</v>
      </c>
      <c r="F1732" s="60" t="s">
        <v>8284</v>
      </c>
      <c r="G1732" s="62"/>
      <c r="H1732" s="61">
        <v>2006</v>
      </c>
      <c r="I1732" s="60" t="s">
        <v>689</v>
      </c>
      <c r="J1732" s="60" t="s">
        <v>699</v>
      </c>
      <c r="K1732" s="60">
        <v>50</v>
      </c>
      <c r="L1732" s="62"/>
      <c r="M1732" s="60">
        <v>1</v>
      </c>
      <c r="N1732" s="60">
        <v>1</v>
      </c>
      <c r="O1732" s="63" t="s">
        <v>681</v>
      </c>
      <c r="P1732" s="63" t="s">
        <v>788</v>
      </c>
      <c r="Q1732" s="63" t="s">
        <v>8285</v>
      </c>
      <c r="R1732" s="62"/>
      <c r="S1732" s="62"/>
      <c r="T1732" s="62"/>
      <c r="U1732" s="62"/>
      <c r="V1732" s="62"/>
      <c r="W1732" s="62"/>
      <c r="X1732" s="63" t="s">
        <v>788</v>
      </c>
      <c r="Y1732" s="62"/>
      <c r="Z1732" s="62"/>
      <c r="AA1732" s="62"/>
      <c r="AB1732" s="60"/>
    </row>
    <row r="1733" spans="1:28" ht="15" customHeight="1" x14ac:dyDescent="0.25">
      <c r="A1733" s="58">
        <v>1723</v>
      </c>
      <c r="B1733" s="66" t="s">
        <v>584</v>
      </c>
      <c r="C1733" s="67" t="s">
        <v>8286</v>
      </c>
      <c r="D1733" s="59" t="s">
        <v>8287</v>
      </c>
      <c r="E1733" s="66" t="s">
        <v>584</v>
      </c>
      <c r="F1733" s="60" t="s">
        <v>8288</v>
      </c>
      <c r="G1733" s="62"/>
      <c r="H1733" s="61">
        <v>2007</v>
      </c>
      <c r="I1733" s="60" t="s">
        <v>689</v>
      </c>
      <c r="J1733" s="60" t="s">
        <v>699</v>
      </c>
      <c r="K1733" s="60">
        <v>50</v>
      </c>
      <c r="L1733" s="62"/>
      <c r="M1733" s="60">
        <v>1</v>
      </c>
      <c r="N1733" s="60">
        <v>1</v>
      </c>
      <c r="O1733" s="63" t="s">
        <v>681</v>
      </c>
      <c r="P1733" s="63" t="s">
        <v>788</v>
      </c>
      <c r="Q1733" s="63" t="s">
        <v>8289</v>
      </c>
      <c r="R1733" s="62"/>
      <c r="S1733" s="62"/>
      <c r="T1733" s="62"/>
      <c r="U1733" s="62"/>
      <c r="V1733" s="62"/>
      <c r="W1733" s="62"/>
      <c r="X1733" s="63" t="s">
        <v>788</v>
      </c>
      <c r="Y1733" s="62"/>
      <c r="Z1733" s="62"/>
      <c r="AA1733" s="62"/>
      <c r="AB1733" s="60"/>
    </row>
    <row r="1734" spans="1:28" ht="15" customHeight="1" x14ac:dyDescent="0.25">
      <c r="A1734" s="58">
        <v>1724</v>
      </c>
      <c r="B1734" s="66" t="s">
        <v>8290</v>
      </c>
      <c r="C1734" s="67" t="s">
        <v>8291</v>
      </c>
      <c r="D1734" s="59" t="s">
        <v>8292</v>
      </c>
      <c r="E1734" s="66" t="s">
        <v>8290</v>
      </c>
      <c r="F1734" s="60" t="s">
        <v>8293</v>
      </c>
      <c r="G1734" s="62"/>
      <c r="H1734" s="61">
        <v>2014</v>
      </c>
      <c r="I1734" s="62"/>
      <c r="J1734" s="60" t="s">
        <v>684</v>
      </c>
      <c r="K1734" s="60">
        <v>750</v>
      </c>
      <c r="L1734" s="62"/>
      <c r="M1734" s="60">
        <v>1</v>
      </c>
      <c r="N1734" s="60">
        <v>1</v>
      </c>
      <c r="O1734" s="63" t="s">
        <v>681</v>
      </c>
      <c r="P1734" s="63" t="s">
        <v>5398</v>
      </c>
      <c r="Q1734" s="62"/>
      <c r="R1734" s="62"/>
      <c r="S1734" s="62"/>
      <c r="T1734" s="62"/>
      <c r="U1734" s="62"/>
      <c r="V1734" s="62"/>
      <c r="W1734" s="62"/>
      <c r="X1734" s="62"/>
      <c r="Y1734" s="63" t="s">
        <v>5398</v>
      </c>
      <c r="Z1734" s="62"/>
      <c r="AA1734" s="62"/>
      <c r="AB1734" s="60"/>
    </row>
    <row r="1735" spans="1:28" ht="15" customHeight="1" x14ac:dyDescent="0.25">
      <c r="A1735" s="58">
        <v>1725</v>
      </c>
      <c r="B1735" s="66" t="s">
        <v>8294</v>
      </c>
      <c r="C1735" s="67" t="s">
        <v>8295</v>
      </c>
      <c r="D1735" s="59" t="s">
        <v>8296</v>
      </c>
      <c r="E1735" s="66" t="s">
        <v>8294</v>
      </c>
      <c r="F1735" s="60" t="s">
        <v>8297</v>
      </c>
      <c r="G1735" s="62"/>
      <c r="H1735" s="61">
        <v>2010</v>
      </c>
      <c r="I1735" s="60" t="s">
        <v>689</v>
      </c>
      <c r="J1735" s="60" t="s">
        <v>680</v>
      </c>
      <c r="K1735" s="60" t="s">
        <v>2257</v>
      </c>
      <c r="L1735" s="62"/>
      <c r="M1735" s="60">
        <v>1</v>
      </c>
      <c r="N1735" s="60">
        <v>1</v>
      </c>
      <c r="O1735" s="63" t="s">
        <v>681</v>
      </c>
      <c r="P1735" s="63" t="s">
        <v>8298</v>
      </c>
      <c r="Q1735" s="62"/>
      <c r="R1735" s="62"/>
      <c r="S1735" s="62"/>
      <c r="T1735" s="62"/>
      <c r="U1735" s="62"/>
      <c r="V1735" s="62"/>
      <c r="W1735" s="62"/>
      <c r="X1735" s="63" t="s">
        <v>8298</v>
      </c>
      <c r="Y1735" s="62"/>
      <c r="Z1735" s="62"/>
      <c r="AA1735" s="62"/>
      <c r="AB1735" s="60"/>
    </row>
    <row r="1736" spans="1:28" ht="15" customHeight="1" x14ac:dyDescent="0.25">
      <c r="A1736" s="58">
        <v>1726</v>
      </c>
      <c r="B1736" s="66" t="s">
        <v>570</v>
      </c>
      <c r="C1736" s="67" t="s">
        <v>8299</v>
      </c>
      <c r="D1736" s="59" t="s">
        <v>8300</v>
      </c>
      <c r="E1736" s="66" t="s">
        <v>570</v>
      </c>
      <c r="F1736" s="60" t="s">
        <v>8301</v>
      </c>
      <c r="G1736" s="62"/>
      <c r="H1736" s="61">
        <v>1998</v>
      </c>
      <c r="I1736" s="60" t="s">
        <v>689</v>
      </c>
      <c r="J1736" s="60" t="s">
        <v>684</v>
      </c>
      <c r="K1736" s="60">
        <v>50</v>
      </c>
      <c r="L1736" s="62"/>
      <c r="M1736" s="60">
        <v>1</v>
      </c>
      <c r="N1736" s="60">
        <v>1</v>
      </c>
      <c r="O1736" s="63" t="s">
        <v>681</v>
      </c>
      <c r="P1736" s="63" t="s">
        <v>788</v>
      </c>
      <c r="Q1736" s="62"/>
      <c r="R1736" s="62"/>
      <c r="S1736" s="62"/>
      <c r="T1736" s="62"/>
      <c r="U1736" s="62"/>
      <c r="V1736" s="62"/>
      <c r="W1736" s="62"/>
      <c r="X1736" s="63" t="s">
        <v>788</v>
      </c>
      <c r="Y1736" s="62"/>
      <c r="Z1736" s="62"/>
      <c r="AA1736" s="62"/>
      <c r="AB1736" s="60"/>
    </row>
    <row r="1737" spans="1:28" ht="15" customHeight="1" x14ac:dyDescent="0.25">
      <c r="A1737" s="58">
        <v>1727</v>
      </c>
      <c r="B1737" s="66" t="s">
        <v>8302</v>
      </c>
      <c r="C1737" s="67" t="s">
        <v>8303</v>
      </c>
      <c r="D1737" s="59" t="s">
        <v>8304</v>
      </c>
      <c r="E1737" s="66" t="s">
        <v>8302</v>
      </c>
      <c r="F1737" s="60" t="s">
        <v>8305</v>
      </c>
      <c r="G1737" s="62"/>
      <c r="H1737" s="61">
        <v>2020</v>
      </c>
      <c r="I1737" s="62"/>
      <c r="J1737" s="62"/>
      <c r="K1737" s="60">
        <v>560</v>
      </c>
      <c r="L1737" s="62"/>
      <c r="M1737" s="60">
        <v>1</v>
      </c>
      <c r="N1737" s="60">
        <v>1</v>
      </c>
      <c r="O1737" s="63" t="s">
        <v>681</v>
      </c>
      <c r="P1737" s="63" t="s">
        <v>4452</v>
      </c>
      <c r="Q1737" s="63" t="s">
        <v>8306</v>
      </c>
      <c r="R1737" s="62"/>
      <c r="S1737" s="62"/>
      <c r="T1737" s="62"/>
      <c r="U1737" s="62"/>
      <c r="V1737" s="62"/>
      <c r="W1737" s="62"/>
      <c r="X1737" s="63" t="s">
        <v>4452</v>
      </c>
      <c r="Y1737" s="62"/>
      <c r="Z1737" s="62"/>
      <c r="AA1737" s="62"/>
      <c r="AB1737" s="60"/>
    </row>
    <row r="1738" spans="1:28" ht="15" customHeight="1" x14ac:dyDescent="0.25">
      <c r="A1738" s="58">
        <v>1728</v>
      </c>
      <c r="B1738" s="66" t="s">
        <v>606</v>
      </c>
      <c r="C1738" s="67" t="s">
        <v>8307</v>
      </c>
      <c r="D1738" s="59" t="s">
        <v>8308</v>
      </c>
      <c r="E1738" s="66" t="s">
        <v>606</v>
      </c>
      <c r="F1738" s="60" t="s">
        <v>8309</v>
      </c>
      <c r="G1738" s="62"/>
      <c r="H1738" s="61">
        <v>2005</v>
      </c>
      <c r="I1738" s="60" t="s">
        <v>689</v>
      </c>
      <c r="J1738" s="60" t="s">
        <v>1283</v>
      </c>
      <c r="K1738" s="60">
        <v>75</v>
      </c>
      <c r="L1738" s="62"/>
      <c r="M1738" s="60">
        <v>1</v>
      </c>
      <c r="N1738" s="60">
        <v>1</v>
      </c>
      <c r="O1738" s="63" t="s">
        <v>681</v>
      </c>
      <c r="P1738" s="63" t="s">
        <v>700</v>
      </c>
      <c r="Q1738" s="62"/>
      <c r="R1738" s="62"/>
      <c r="S1738" s="62"/>
      <c r="T1738" s="62"/>
      <c r="U1738" s="62"/>
      <c r="V1738" s="62"/>
      <c r="W1738" s="62"/>
      <c r="X1738" s="63" t="s">
        <v>700</v>
      </c>
      <c r="Y1738" s="62"/>
      <c r="Z1738" s="62"/>
      <c r="AA1738" s="62"/>
      <c r="AB1738" s="60"/>
    </row>
    <row r="1739" spans="1:28" ht="15" customHeight="1" x14ac:dyDescent="0.25">
      <c r="A1739" s="58">
        <v>1729</v>
      </c>
      <c r="B1739" s="66" t="s">
        <v>8310</v>
      </c>
      <c r="C1739" s="67" t="s">
        <v>8311</v>
      </c>
      <c r="D1739" s="59" t="s">
        <v>8312</v>
      </c>
      <c r="E1739" s="66" t="s">
        <v>8310</v>
      </c>
      <c r="F1739" s="60" t="s">
        <v>8313</v>
      </c>
      <c r="G1739" s="62"/>
      <c r="H1739" s="61">
        <v>1998</v>
      </c>
      <c r="I1739" s="60" t="s">
        <v>689</v>
      </c>
      <c r="J1739" s="60" t="s">
        <v>1260</v>
      </c>
      <c r="K1739" s="60">
        <v>250</v>
      </c>
      <c r="L1739" s="62"/>
      <c r="M1739" s="60">
        <v>1</v>
      </c>
      <c r="N1739" s="60">
        <v>1</v>
      </c>
      <c r="O1739" s="63" t="s">
        <v>681</v>
      </c>
      <c r="P1739" s="63" t="s">
        <v>980</v>
      </c>
      <c r="Q1739" s="62"/>
      <c r="R1739" s="62"/>
      <c r="S1739" s="62"/>
      <c r="T1739" s="62"/>
      <c r="U1739" s="62"/>
      <c r="V1739" s="62"/>
      <c r="W1739" s="62"/>
      <c r="X1739" s="63" t="s">
        <v>980</v>
      </c>
      <c r="Y1739" s="62"/>
      <c r="Z1739" s="62"/>
      <c r="AA1739" s="62"/>
      <c r="AB1739" s="60"/>
    </row>
    <row r="1740" spans="1:28" ht="15" customHeight="1" x14ac:dyDescent="0.25">
      <c r="A1740" s="58">
        <v>1730</v>
      </c>
      <c r="B1740" s="66" t="s">
        <v>8314</v>
      </c>
      <c r="C1740" s="67" t="s">
        <v>8315</v>
      </c>
      <c r="D1740" s="59" t="s">
        <v>8316</v>
      </c>
      <c r="E1740" s="66" t="s">
        <v>8314</v>
      </c>
      <c r="F1740" s="60" t="s">
        <v>8317</v>
      </c>
      <c r="G1740" s="62"/>
      <c r="H1740" s="61">
        <v>2000</v>
      </c>
      <c r="I1740" s="60" t="s">
        <v>689</v>
      </c>
      <c r="J1740" s="60" t="s">
        <v>684</v>
      </c>
      <c r="K1740" s="60">
        <v>400</v>
      </c>
      <c r="L1740" s="62"/>
      <c r="M1740" s="60">
        <v>1</v>
      </c>
      <c r="N1740" s="60">
        <v>1</v>
      </c>
      <c r="O1740" s="63" t="s">
        <v>681</v>
      </c>
      <c r="P1740" s="63" t="s">
        <v>1038</v>
      </c>
      <c r="Q1740" s="62"/>
      <c r="R1740" s="62"/>
      <c r="S1740" s="62"/>
      <c r="T1740" s="62"/>
      <c r="U1740" s="62"/>
      <c r="V1740" s="62"/>
      <c r="W1740" s="62"/>
      <c r="X1740" s="63" t="s">
        <v>1570</v>
      </c>
      <c r="Y1740" s="62"/>
      <c r="Z1740" s="62"/>
      <c r="AA1740" s="62"/>
      <c r="AB1740" s="63" t="s">
        <v>1571</v>
      </c>
    </row>
    <row r="1741" spans="1:28" ht="15" customHeight="1" x14ac:dyDescent="0.25">
      <c r="A1741" s="58">
        <v>1731</v>
      </c>
      <c r="B1741" s="66" t="s">
        <v>8318</v>
      </c>
      <c r="C1741" s="67" t="s">
        <v>8319</v>
      </c>
      <c r="D1741" s="59" t="s">
        <v>8320</v>
      </c>
      <c r="E1741" s="66" t="s">
        <v>8318</v>
      </c>
      <c r="F1741" s="60" t="s">
        <v>8321</v>
      </c>
      <c r="G1741" s="62"/>
      <c r="H1741" s="61">
        <v>2010</v>
      </c>
      <c r="I1741" s="60" t="s">
        <v>689</v>
      </c>
      <c r="J1741" s="60" t="s">
        <v>1283</v>
      </c>
      <c r="K1741" s="60" t="s">
        <v>8172</v>
      </c>
      <c r="L1741" s="62"/>
      <c r="M1741" s="60">
        <v>1</v>
      </c>
      <c r="N1741" s="60">
        <v>1</v>
      </c>
      <c r="O1741" s="63" t="s">
        <v>681</v>
      </c>
      <c r="P1741" s="63" t="s">
        <v>1284</v>
      </c>
      <c r="Q1741" s="62"/>
      <c r="R1741" s="62"/>
      <c r="S1741" s="62"/>
      <c r="T1741" s="62"/>
      <c r="U1741" s="62"/>
      <c r="V1741" s="62"/>
      <c r="W1741" s="62"/>
      <c r="X1741" s="63" t="s">
        <v>1284</v>
      </c>
      <c r="Y1741" s="62"/>
      <c r="Z1741" s="62"/>
      <c r="AA1741" s="62"/>
      <c r="AB1741" s="60"/>
    </row>
    <row r="1742" spans="1:28" ht="15" customHeight="1" x14ac:dyDescent="0.25">
      <c r="A1742" s="58">
        <v>1732</v>
      </c>
      <c r="B1742" s="66" t="s">
        <v>8322</v>
      </c>
      <c r="C1742" s="67" t="s">
        <v>8323</v>
      </c>
      <c r="D1742" s="59" t="s">
        <v>8324</v>
      </c>
      <c r="E1742" s="66" t="s">
        <v>8322</v>
      </c>
      <c r="F1742" s="60" t="s">
        <v>8325</v>
      </c>
      <c r="G1742" s="62"/>
      <c r="H1742" s="61">
        <v>2018</v>
      </c>
      <c r="I1742" s="60" t="s">
        <v>1716</v>
      </c>
      <c r="J1742" s="60" t="s">
        <v>1283</v>
      </c>
      <c r="K1742" s="60" t="s">
        <v>8326</v>
      </c>
      <c r="L1742" s="62"/>
      <c r="M1742" s="60">
        <v>1</v>
      </c>
      <c r="N1742" s="60">
        <v>1</v>
      </c>
      <c r="O1742" s="63" t="s">
        <v>681</v>
      </c>
      <c r="P1742" s="63" t="s">
        <v>8327</v>
      </c>
      <c r="Q1742" s="63" t="s">
        <v>8328</v>
      </c>
      <c r="R1742" s="62"/>
      <c r="S1742" s="62"/>
      <c r="T1742" s="62"/>
      <c r="U1742" s="62"/>
      <c r="V1742" s="62"/>
      <c r="W1742" s="62"/>
      <c r="X1742" s="63" t="s">
        <v>8327</v>
      </c>
      <c r="Y1742" s="62"/>
      <c r="Z1742" s="62"/>
      <c r="AA1742" s="62"/>
      <c r="AB1742" s="60"/>
    </row>
    <row r="1743" spans="1:28" ht="15" customHeight="1" x14ac:dyDescent="0.25">
      <c r="A1743" s="58">
        <v>1733</v>
      </c>
      <c r="B1743" s="66" t="s">
        <v>8329</v>
      </c>
      <c r="C1743" s="67" t="s">
        <v>8330</v>
      </c>
      <c r="D1743" s="59" t="s">
        <v>8331</v>
      </c>
      <c r="E1743" s="66" t="s">
        <v>8329</v>
      </c>
      <c r="F1743" s="60" t="s">
        <v>8332</v>
      </c>
      <c r="G1743" s="62"/>
      <c r="H1743" s="61">
        <v>2014</v>
      </c>
      <c r="I1743" s="60" t="s">
        <v>689</v>
      </c>
      <c r="J1743" s="60" t="s">
        <v>1102</v>
      </c>
      <c r="K1743" s="60">
        <v>400</v>
      </c>
      <c r="L1743" s="62"/>
      <c r="M1743" s="60">
        <v>1</v>
      </c>
      <c r="N1743" s="60">
        <v>1</v>
      </c>
      <c r="O1743" s="63" t="s">
        <v>681</v>
      </c>
      <c r="P1743" s="63" t="s">
        <v>2372</v>
      </c>
      <c r="Q1743" s="63" t="s">
        <v>8333</v>
      </c>
      <c r="R1743" s="62"/>
      <c r="S1743" s="62"/>
      <c r="T1743" s="62"/>
      <c r="U1743" s="62"/>
      <c r="V1743" s="62"/>
      <c r="W1743" s="62"/>
      <c r="X1743" s="62"/>
      <c r="Y1743" s="62"/>
      <c r="Z1743" s="62"/>
      <c r="AA1743" s="62"/>
      <c r="AB1743" s="63" t="s">
        <v>2374</v>
      </c>
    </row>
    <row r="1744" spans="1:28" ht="15" customHeight="1" x14ac:dyDescent="0.25">
      <c r="A1744" s="58">
        <v>1734</v>
      </c>
      <c r="B1744" s="66" t="s">
        <v>8334</v>
      </c>
      <c r="C1744" s="67" t="s">
        <v>8335</v>
      </c>
      <c r="D1744" s="59" t="s">
        <v>8336</v>
      </c>
      <c r="E1744" s="66" t="s">
        <v>8334</v>
      </c>
      <c r="F1744" s="60" t="s">
        <v>8337</v>
      </c>
      <c r="G1744" s="62"/>
      <c r="H1744" s="61">
        <v>2001</v>
      </c>
      <c r="I1744" s="60" t="s">
        <v>1296</v>
      </c>
      <c r="J1744" s="60" t="s">
        <v>684</v>
      </c>
      <c r="K1744" s="60">
        <v>250</v>
      </c>
      <c r="L1744" s="62"/>
      <c r="M1744" s="60">
        <v>1</v>
      </c>
      <c r="N1744" s="60">
        <v>1</v>
      </c>
      <c r="O1744" s="63" t="s">
        <v>681</v>
      </c>
      <c r="P1744" s="63" t="s">
        <v>980</v>
      </c>
      <c r="Q1744" s="62"/>
      <c r="R1744" s="62"/>
      <c r="S1744" s="62"/>
      <c r="T1744" s="62"/>
      <c r="U1744" s="62"/>
      <c r="V1744" s="62"/>
      <c r="W1744" s="62"/>
      <c r="X1744" s="63" t="s">
        <v>980</v>
      </c>
      <c r="Y1744" s="62"/>
      <c r="Z1744" s="62"/>
      <c r="AA1744" s="62"/>
      <c r="AB1744" s="60"/>
    </row>
    <row r="1745" spans="1:28" ht="15" customHeight="1" x14ac:dyDescent="0.25">
      <c r="A1745" s="58">
        <v>1735</v>
      </c>
      <c r="B1745" s="66" t="s">
        <v>8338</v>
      </c>
      <c r="C1745" s="67" t="s">
        <v>8339</v>
      </c>
      <c r="D1745" s="59" t="s">
        <v>8340</v>
      </c>
      <c r="E1745" s="66" t="s">
        <v>8338</v>
      </c>
      <c r="F1745" s="60" t="s">
        <v>8341</v>
      </c>
      <c r="G1745" s="62"/>
      <c r="H1745" s="61">
        <v>2000</v>
      </c>
      <c r="I1745" s="60" t="s">
        <v>1296</v>
      </c>
      <c r="J1745" s="60" t="s">
        <v>684</v>
      </c>
      <c r="K1745" s="60">
        <v>100</v>
      </c>
      <c r="L1745" s="62"/>
      <c r="M1745" s="60">
        <v>1</v>
      </c>
      <c r="N1745" s="60">
        <v>1</v>
      </c>
      <c r="O1745" s="63" t="s">
        <v>681</v>
      </c>
      <c r="P1745" s="63" t="s">
        <v>912</v>
      </c>
      <c r="Q1745" s="62"/>
      <c r="R1745" s="62"/>
      <c r="S1745" s="62"/>
      <c r="T1745" s="62"/>
      <c r="U1745" s="62"/>
      <c r="V1745" s="62"/>
      <c r="W1745" s="62"/>
      <c r="X1745" s="63" t="s">
        <v>921</v>
      </c>
      <c r="Y1745" s="62"/>
      <c r="Z1745" s="62"/>
      <c r="AA1745" s="62"/>
      <c r="AB1745" s="63" t="s">
        <v>922</v>
      </c>
    </row>
    <row r="1746" spans="1:28" ht="15" customHeight="1" x14ac:dyDescent="0.25">
      <c r="A1746" s="58">
        <v>1736</v>
      </c>
      <c r="B1746" s="66" t="s">
        <v>8342</v>
      </c>
      <c r="C1746" s="67" t="s">
        <v>8343</v>
      </c>
      <c r="D1746" s="59" t="s">
        <v>8344</v>
      </c>
      <c r="E1746" s="66" t="s">
        <v>8342</v>
      </c>
      <c r="F1746" s="60" t="s">
        <v>8345</v>
      </c>
      <c r="G1746" s="62"/>
      <c r="H1746" s="61">
        <v>2004</v>
      </c>
      <c r="I1746" s="60" t="s">
        <v>689</v>
      </c>
      <c r="J1746" s="60" t="s">
        <v>1283</v>
      </c>
      <c r="K1746" s="60" t="s">
        <v>2560</v>
      </c>
      <c r="L1746" s="62"/>
      <c r="M1746" s="60">
        <v>1</v>
      </c>
      <c r="N1746" s="60">
        <v>1</v>
      </c>
      <c r="O1746" s="63" t="s">
        <v>681</v>
      </c>
      <c r="P1746" s="63" t="s">
        <v>700</v>
      </c>
      <c r="Q1746" s="62"/>
      <c r="R1746" s="62"/>
      <c r="S1746" s="62"/>
      <c r="T1746" s="62"/>
      <c r="U1746" s="62"/>
      <c r="V1746" s="62"/>
      <c r="W1746" s="62"/>
      <c r="X1746" s="63" t="s">
        <v>2561</v>
      </c>
      <c r="Y1746" s="63" t="s">
        <v>2562</v>
      </c>
      <c r="Z1746" s="62"/>
      <c r="AA1746" s="62"/>
      <c r="AB1746" s="60"/>
    </row>
    <row r="1747" spans="1:28" ht="15" customHeight="1" x14ac:dyDescent="0.25">
      <c r="A1747" s="58">
        <v>1737</v>
      </c>
      <c r="B1747" s="66" t="s">
        <v>8346</v>
      </c>
      <c r="C1747" s="67" t="s">
        <v>8347</v>
      </c>
      <c r="D1747" s="59" t="s">
        <v>8348</v>
      </c>
      <c r="E1747" s="66" t="s">
        <v>8346</v>
      </c>
      <c r="F1747" s="60" t="s">
        <v>8349</v>
      </c>
      <c r="G1747" s="62"/>
      <c r="H1747" s="61">
        <v>2001</v>
      </c>
      <c r="I1747" s="60" t="s">
        <v>689</v>
      </c>
      <c r="J1747" s="60" t="s">
        <v>684</v>
      </c>
      <c r="K1747" s="60">
        <v>50</v>
      </c>
      <c r="L1747" s="62"/>
      <c r="M1747" s="60">
        <v>1</v>
      </c>
      <c r="N1747" s="60">
        <v>1</v>
      </c>
      <c r="O1747" s="63" t="s">
        <v>681</v>
      </c>
      <c r="P1747" s="63" t="s">
        <v>864</v>
      </c>
      <c r="Q1747" s="62"/>
      <c r="R1747" s="62"/>
      <c r="S1747" s="62"/>
      <c r="T1747" s="62"/>
      <c r="U1747" s="62"/>
      <c r="V1747" s="62"/>
      <c r="W1747" s="62"/>
      <c r="X1747" s="63" t="s">
        <v>864</v>
      </c>
      <c r="Y1747" s="62"/>
      <c r="Z1747" s="62"/>
      <c r="AA1747" s="62"/>
      <c r="AB1747" s="60"/>
    </row>
    <row r="1748" spans="1:28" ht="15" customHeight="1" x14ac:dyDescent="0.25">
      <c r="A1748" s="58">
        <v>1738</v>
      </c>
      <c r="B1748" s="66" t="s">
        <v>8350</v>
      </c>
      <c r="C1748" s="67" t="s">
        <v>8351</v>
      </c>
      <c r="D1748" s="59" t="s">
        <v>8352</v>
      </c>
      <c r="E1748" s="66" t="s">
        <v>8350</v>
      </c>
      <c r="F1748" s="60" t="s">
        <v>8353</v>
      </c>
      <c r="G1748" s="62"/>
      <c r="H1748" s="61">
        <v>2014</v>
      </c>
      <c r="I1748" s="60" t="s">
        <v>689</v>
      </c>
      <c r="J1748" s="60" t="s">
        <v>687</v>
      </c>
      <c r="K1748" s="60">
        <v>50</v>
      </c>
      <c r="L1748" s="62"/>
      <c r="M1748" s="60">
        <v>1</v>
      </c>
      <c r="N1748" s="60">
        <v>1</v>
      </c>
      <c r="O1748" s="63" t="s">
        <v>681</v>
      </c>
      <c r="P1748" s="63" t="s">
        <v>3176</v>
      </c>
      <c r="Q1748" s="63" t="s">
        <v>8354</v>
      </c>
      <c r="R1748" s="62"/>
      <c r="S1748" s="62"/>
      <c r="T1748" s="62"/>
      <c r="U1748" s="62"/>
      <c r="V1748" s="62"/>
      <c r="W1748" s="62"/>
      <c r="X1748" s="63" t="s">
        <v>3176</v>
      </c>
      <c r="Y1748" s="62"/>
      <c r="Z1748" s="62"/>
      <c r="AA1748" s="62"/>
      <c r="AB1748" s="60"/>
    </row>
    <row r="1749" spans="1:28" ht="15" customHeight="1" x14ac:dyDescent="0.25">
      <c r="A1749" s="58">
        <v>1739</v>
      </c>
      <c r="B1749" s="66" t="s">
        <v>8355</v>
      </c>
      <c r="C1749" s="67" t="s">
        <v>8356</v>
      </c>
      <c r="D1749" s="59" t="s">
        <v>8357</v>
      </c>
      <c r="E1749" s="66" t="s">
        <v>8355</v>
      </c>
      <c r="F1749" s="60" t="s">
        <v>8358</v>
      </c>
      <c r="G1749" s="62"/>
      <c r="H1749" s="61">
        <v>2014</v>
      </c>
      <c r="I1749" s="60" t="s">
        <v>689</v>
      </c>
      <c r="J1749" s="60" t="s">
        <v>2302</v>
      </c>
      <c r="K1749" s="60">
        <v>750</v>
      </c>
      <c r="L1749" s="62"/>
      <c r="M1749" s="60">
        <v>1</v>
      </c>
      <c r="N1749" s="60">
        <v>1</v>
      </c>
      <c r="O1749" s="63" t="s">
        <v>681</v>
      </c>
      <c r="P1749" s="63" t="s">
        <v>8359</v>
      </c>
      <c r="Q1749" s="63" t="s">
        <v>8360</v>
      </c>
      <c r="R1749" s="62"/>
      <c r="S1749" s="62"/>
      <c r="T1749" s="62"/>
      <c r="U1749" s="62"/>
      <c r="V1749" s="62"/>
      <c r="W1749" s="62"/>
      <c r="X1749" s="63" t="s">
        <v>8359</v>
      </c>
      <c r="Y1749" s="62"/>
      <c r="Z1749" s="62"/>
      <c r="AA1749" s="62"/>
      <c r="AB1749" s="60"/>
    </row>
    <row r="1750" spans="1:28" ht="15" customHeight="1" x14ac:dyDescent="0.25">
      <c r="A1750" s="58">
        <v>1740</v>
      </c>
      <c r="B1750" s="66" t="s">
        <v>8361</v>
      </c>
      <c r="C1750" s="67" t="s">
        <v>8362</v>
      </c>
      <c r="D1750" s="59" t="s">
        <v>8363</v>
      </c>
      <c r="E1750" s="66" t="s">
        <v>8361</v>
      </c>
      <c r="F1750" s="60" t="s">
        <v>8364</v>
      </c>
      <c r="G1750" s="62"/>
      <c r="H1750" s="61">
        <v>2004</v>
      </c>
      <c r="I1750" s="60" t="s">
        <v>689</v>
      </c>
      <c r="J1750" s="60" t="s">
        <v>687</v>
      </c>
      <c r="K1750" s="60">
        <v>50</v>
      </c>
      <c r="L1750" s="62"/>
      <c r="M1750" s="60">
        <v>1</v>
      </c>
      <c r="N1750" s="60">
        <v>1</v>
      </c>
      <c r="O1750" s="63" t="s">
        <v>681</v>
      </c>
      <c r="P1750" s="63" t="s">
        <v>864</v>
      </c>
      <c r="Q1750" s="62"/>
      <c r="R1750" s="62"/>
      <c r="S1750" s="62"/>
      <c r="T1750" s="62"/>
      <c r="U1750" s="62"/>
      <c r="V1750" s="62"/>
      <c r="W1750" s="62"/>
      <c r="X1750" s="63" t="s">
        <v>864</v>
      </c>
      <c r="Y1750" s="62"/>
      <c r="Z1750" s="62"/>
      <c r="AA1750" s="62"/>
      <c r="AB1750" s="60"/>
    </row>
    <row r="1751" spans="1:28" ht="15" customHeight="1" x14ac:dyDescent="0.25">
      <c r="A1751" s="58">
        <v>1741</v>
      </c>
      <c r="B1751" s="66" t="s">
        <v>8365</v>
      </c>
      <c r="C1751" s="67" t="s">
        <v>8366</v>
      </c>
      <c r="D1751" s="59" t="s">
        <v>8367</v>
      </c>
      <c r="E1751" s="66" t="s">
        <v>8365</v>
      </c>
      <c r="F1751" s="60" t="s">
        <v>8368</v>
      </c>
      <c r="G1751" s="62"/>
      <c r="H1751" s="61">
        <v>2000</v>
      </c>
      <c r="I1751" s="60" t="s">
        <v>1565</v>
      </c>
      <c r="J1751" s="60" t="s">
        <v>684</v>
      </c>
      <c r="K1751" s="60">
        <v>400</v>
      </c>
      <c r="L1751" s="62"/>
      <c r="M1751" s="60">
        <v>1</v>
      </c>
      <c r="N1751" s="60">
        <v>1</v>
      </c>
      <c r="O1751" s="63" t="s">
        <v>681</v>
      </c>
      <c r="P1751" s="63" t="s">
        <v>1038</v>
      </c>
      <c r="Q1751" s="63" t="s">
        <v>8369</v>
      </c>
      <c r="R1751" s="62"/>
      <c r="S1751" s="62"/>
      <c r="T1751" s="62"/>
      <c r="U1751" s="62"/>
      <c r="V1751" s="62"/>
      <c r="W1751" s="62"/>
      <c r="X1751" s="63" t="s">
        <v>2127</v>
      </c>
      <c r="Y1751" s="62"/>
      <c r="Z1751" s="62"/>
      <c r="AA1751" s="62"/>
      <c r="AB1751" s="63" t="s">
        <v>2128</v>
      </c>
    </row>
    <row r="1752" spans="1:28" ht="15" customHeight="1" x14ac:dyDescent="0.25">
      <c r="A1752" s="58">
        <v>1742</v>
      </c>
      <c r="B1752" s="66" t="s">
        <v>8370</v>
      </c>
      <c r="C1752" s="67" t="s">
        <v>8371</v>
      </c>
      <c r="D1752" s="59" t="s">
        <v>8372</v>
      </c>
      <c r="E1752" s="66" t="s">
        <v>8370</v>
      </c>
      <c r="F1752" s="60" t="s">
        <v>8373</v>
      </c>
      <c r="G1752" s="62"/>
      <c r="H1752" s="61">
        <v>1998</v>
      </c>
      <c r="I1752" s="60" t="s">
        <v>1565</v>
      </c>
      <c r="J1752" s="60" t="s">
        <v>1260</v>
      </c>
      <c r="K1752" s="60">
        <v>400</v>
      </c>
      <c r="L1752" s="62"/>
      <c r="M1752" s="60">
        <v>1</v>
      </c>
      <c r="N1752" s="60">
        <v>1</v>
      </c>
      <c r="O1752" s="63" t="s">
        <v>681</v>
      </c>
      <c r="P1752" s="63" t="s">
        <v>1867</v>
      </c>
      <c r="Q1752" s="62"/>
      <c r="R1752" s="62"/>
      <c r="S1752" s="62"/>
      <c r="T1752" s="62"/>
      <c r="U1752" s="62"/>
      <c r="V1752" s="62"/>
      <c r="W1752" s="62"/>
      <c r="X1752" s="63" t="s">
        <v>1867</v>
      </c>
      <c r="Y1752" s="62"/>
      <c r="Z1752" s="62"/>
      <c r="AA1752" s="62"/>
      <c r="AB1752" s="60"/>
    </row>
    <row r="1753" spans="1:28" ht="15" customHeight="1" x14ac:dyDescent="0.25">
      <c r="A1753" s="58">
        <v>1743</v>
      </c>
      <c r="B1753" s="66" t="s">
        <v>8374</v>
      </c>
      <c r="C1753" s="67" t="s">
        <v>8375</v>
      </c>
      <c r="D1753" s="59" t="s">
        <v>8376</v>
      </c>
      <c r="E1753" s="66" t="s">
        <v>8374</v>
      </c>
      <c r="F1753" s="60" t="s">
        <v>8377</v>
      </c>
      <c r="G1753" s="62"/>
      <c r="H1753" s="61">
        <v>2016</v>
      </c>
      <c r="I1753" s="62"/>
      <c r="J1753" s="60" t="s">
        <v>1411</v>
      </c>
      <c r="K1753" s="60">
        <v>250</v>
      </c>
      <c r="L1753" s="62"/>
      <c r="M1753" s="60">
        <v>1</v>
      </c>
      <c r="N1753" s="60">
        <v>1</v>
      </c>
      <c r="O1753" s="63" t="s">
        <v>681</v>
      </c>
      <c r="P1753" s="63" t="s">
        <v>8378</v>
      </c>
      <c r="Q1753" s="63" t="s">
        <v>8379</v>
      </c>
      <c r="R1753" s="62"/>
      <c r="S1753" s="62"/>
      <c r="T1753" s="62"/>
      <c r="U1753" s="62"/>
      <c r="V1753" s="62"/>
      <c r="W1753" s="62"/>
      <c r="X1753" s="63" t="s">
        <v>8378</v>
      </c>
      <c r="Y1753" s="62"/>
      <c r="Z1753" s="62"/>
      <c r="AA1753" s="62"/>
      <c r="AB1753" s="60"/>
    </row>
    <row r="1754" spans="1:28" ht="15" customHeight="1" x14ac:dyDescent="0.25">
      <c r="A1754" s="58">
        <v>1744</v>
      </c>
      <c r="B1754" s="66" t="s">
        <v>8380</v>
      </c>
      <c r="C1754" s="67" t="s">
        <v>8381</v>
      </c>
      <c r="D1754" s="59" t="s">
        <v>8382</v>
      </c>
      <c r="E1754" s="66" t="s">
        <v>8380</v>
      </c>
      <c r="F1754" s="60" t="s">
        <v>8383</v>
      </c>
      <c r="G1754" s="62"/>
      <c r="H1754" s="61">
        <v>2003</v>
      </c>
      <c r="I1754" s="60" t="s">
        <v>1296</v>
      </c>
      <c r="J1754" s="60" t="s">
        <v>1260</v>
      </c>
      <c r="K1754" s="60">
        <v>75</v>
      </c>
      <c r="L1754" s="62"/>
      <c r="M1754" s="60">
        <v>1</v>
      </c>
      <c r="N1754" s="60">
        <v>1</v>
      </c>
      <c r="O1754" s="63" t="s">
        <v>681</v>
      </c>
      <c r="P1754" s="63" t="s">
        <v>700</v>
      </c>
      <c r="Q1754" s="62"/>
      <c r="R1754" s="62"/>
      <c r="S1754" s="62"/>
      <c r="T1754" s="62"/>
      <c r="U1754" s="62"/>
      <c r="V1754" s="62"/>
      <c r="W1754" s="62"/>
      <c r="X1754" s="63" t="s">
        <v>2074</v>
      </c>
      <c r="Y1754" s="63" t="s">
        <v>2075</v>
      </c>
      <c r="Z1754" s="62"/>
      <c r="AA1754" s="62"/>
      <c r="AB1754" s="60"/>
    </row>
    <row r="1755" spans="1:28" ht="15" customHeight="1" x14ac:dyDescent="0.25">
      <c r="A1755" s="58">
        <v>1745</v>
      </c>
      <c r="B1755" s="66" t="s">
        <v>8384</v>
      </c>
      <c r="C1755" s="67" t="s">
        <v>8385</v>
      </c>
      <c r="D1755" s="59" t="s">
        <v>8386</v>
      </c>
      <c r="E1755" s="66" t="s">
        <v>8384</v>
      </c>
      <c r="F1755" s="60" t="s">
        <v>8387</v>
      </c>
      <c r="G1755" s="62"/>
      <c r="H1755" s="61">
        <v>2005</v>
      </c>
      <c r="I1755" s="60" t="s">
        <v>1296</v>
      </c>
      <c r="J1755" s="60" t="s">
        <v>1333</v>
      </c>
      <c r="K1755" s="60" t="s">
        <v>2111</v>
      </c>
      <c r="L1755" s="62"/>
      <c r="M1755" s="60">
        <v>1</v>
      </c>
      <c r="N1755" s="60">
        <v>1</v>
      </c>
      <c r="O1755" s="63" t="s">
        <v>681</v>
      </c>
      <c r="P1755" s="63" t="s">
        <v>700</v>
      </c>
      <c r="Q1755" s="62"/>
      <c r="R1755" s="62"/>
      <c r="S1755" s="62"/>
      <c r="T1755" s="62"/>
      <c r="U1755" s="62"/>
      <c r="V1755" s="62"/>
      <c r="W1755" s="62"/>
      <c r="X1755" s="63" t="s">
        <v>700</v>
      </c>
      <c r="Y1755" s="62"/>
      <c r="Z1755" s="62"/>
      <c r="AA1755" s="62"/>
      <c r="AB1755" s="60"/>
    </row>
    <row r="1756" spans="1:28" ht="15" customHeight="1" x14ac:dyDescent="0.25">
      <c r="A1756" s="58">
        <v>1746</v>
      </c>
      <c r="B1756" s="66" t="s">
        <v>8388</v>
      </c>
      <c r="C1756" s="67" t="s">
        <v>8389</v>
      </c>
      <c r="D1756" s="59" t="s">
        <v>8390</v>
      </c>
      <c r="E1756" s="66" t="s">
        <v>8388</v>
      </c>
      <c r="F1756" s="60" t="s">
        <v>8391</v>
      </c>
      <c r="G1756" s="62"/>
      <c r="H1756" s="61">
        <v>2001</v>
      </c>
      <c r="I1756" s="60" t="s">
        <v>1296</v>
      </c>
      <c r="J1756" s="60" t="s">
        <v>1260</v>
      </c>
      <c r="K1756" s="60">
        <v>100</v>
      </c>
      <c r="L1756" s="62"/>
      <c r="M1756" s="60">
        <v>1</v>
      </c>
      <c r="N1756" s="60">
        <v>1</v>
      </c>
      <c r="O1756" s="63" t="s">
        <v>681</v>
      </c>
      <c r="P1756" s="63" t="s">
        <v>912</v>
      </c>
      <c r="Q1756" s="62"/>
      <c r="R1756" s="62"/>
      <c r="S1756" s="62"/>
      <c r="T1756" s="62"/>
      <c r="U1756" s="62"/>
      <c r="V1756" s="62"/>
      <c r="W1756" s="62"/>
      <c r="X1756" s="63" t="s">
        <v>2121</v>
      </c>
      <c r="Y1756" s="63" t="s">
        <v>2122</v>
      </c>
      <c r="Z1756" s="62"/>
      <c r="AA1756" s="62"/>
      <c r="AB1756" s="60"/>
    </row>
    <row r="1757" spans="1:28" ht="15" customHeight="1" x14ac:dyDescent="0.25">
      <c r="A1757" s="58">
        <v>1747</v>
      </c>
      <c r="B1757" s="66" t="s">
        <v>8392</v>
      </c>
      <c r="C1757" s="67" t="s">
        <v>8393</v>
      </c>
      <c r="D1757" s="59" t="s">
        <v>8394</v>
      </c>
      <c r="E1757" s="66" t="s">
        <v>8392</v>
      </c>
      <c r="F1757" s="60" t="s">
        <v>8395</v>
      </c>
      <c r="G1757" s="62"/>
      <c r="H1757" s="61">
        <v>2005</v>
      </c>
      <c r="I1757" s="60" t="s">
        <v>1303</v>
      </c>
      <c r="J1757" s="60" t="s">
        <v>688</v>
      </c>
      <c r="K1757" s="60">
        <v>75</v>
      </c>
      <c r="L1757" s="62"/>
      <c r="M1757" s="60">
        <v>1</v>
      </c>
      <c r="N1757" s="60">
        <v>1</v>
      </c>
      <c r="O1757" s="63" t="s">
        <v>681</v>
      </c>
      <c r="P1757" s="63" t="s">
        <v>700</v>
      </c>
      <c r="Q1757" s="62"/>
      <c r="R1757" s="62"/>
      <c r="S1757" s="62"/>
      <c r="T1757" s="62"/>
      <c r="U1757" s="62"/>
      <c r="V1757" s="62"/>
      <c r="W1757" s="62"/>
      <c r="X1757" s="63" t="s">
        <v>700</v>
      </c>
      <c r="Y1757" s="62"/>
      <c r="Z1757" s="62"/>
      <c r="AA1757" s="62"/>
      <c r="AB1757" s="60"/>
    </row>
    <row r="1758" spans="1:28" ht="15" customHeight="1" x14ac:dyDescent="0.25">
      <c r="A1758" s="58">
        <v>1748</v>
      </c>
      <c r="B1758" s="66" t="s">
        <v>8396</v>
      </c>
      <c r="C1758" s="67" t="s">
        <v>8397</v>
      </c>
      <c r="D1758" s="59" t="s">
        <v>8398</v>
      </c>
      <c r="E1758" s="66" t="s">
        <v>8396</v>
      </c>
      <c r="F1758" s="60" t="s">
        <v>8399</v>
      </c>
      <c r="G1758" s="62"/>
      <c r="H1758" s="61">
        <v>2004</v>
      </c>
      <c r="I1758" s="60" t="s">
        <v>1303</v>
      </c>
      <c r="J1758" s="60" t="s">
        <v>688</v>
      </c>
      <c r="K1758" s="60" t="s">
        <v>8400</v>
      </c>
      <c r="L1758" s="62"/>
      <c r="M1758" s="60">
        <v>1</v>
      </c>
      <c r="N1758" s="60">
        <v>1</v>
      </c>
      <c r="O1758" s="63" t="s">
        <v>681</v>
      </c>
      <c r="P1758" s="63" t="s">
        <v>788</v>
      </c>
      <c r="Q1758" s="62"/>
      <c r="R1758" s="62"/>
      <c r="S1758" s="62"/>
      <c r="T1758" s="62"/>
      <c r="U1758" s="62"/>
      <c r="V1758" s="62"/>
      <c r="W1758" s="62"/>
      <c r="X1758" s="63" t="s">
        <v>788</v>
      </c>
      <c r="Y1758" s="62"/>
      <c r="Z1758" s="62"/>
      <c r="AA1758" s="62"/>
      <c r="AB1758" s="60"/>
    </row>
    <row r="1759" spans="1:28" ht="15" customHeight="1" x14ac:dyDescent="0.25">
      <c r="A1759" s="58">
        <v>1749</v>
      </c>
      <c r="B1759" s="66" t="s">
        <v>8401</v>
      </c>
      <c r="C1759" s="67" t="s">
        <v>8402</v>
      </c>
      <c r="D1759" s="59" t="s">
        <v>8403</v>
      </c>
      <c r="E1759" s="66" t="s">
        <v>8401</v>
      </c>
      <c r="F1759" s="60" t="s">
        <v>8404</v>
      </c>
      <c r="G1759" s="62"/>
      <c r="H1759" s="61">
        <v>2004</v>
      </c>
      <c r="I1759" s="60" t="s">
        <v>689</v>
      </c>
      <c r="J1759" s="60" t="s">
        <v>699</v>
      </c>
      <c r="K1759" s="60">
        <v>400</v>
      </c>
      <c r="L1759" s="62"/>
      <c r="M1759" s="60">
        <v>1</v>
      </c>
      <c r="N1759" s="60">
        <v>1</v>
      </c>
      <c r="O1759" s="63" t="s">
        <v>681</v>
      </c>
      <c r="P1759" s="63" t="s">
        <v>1867</v>
      </c>
      <c r="Q1759" s="62"/>
      <c r="R1759" s="62"/>
      <c r="S1759" s="62"/>
      <c r="T1759" s="62"/>
      <c r="U1759" s="62"/>
      <c r="V1759" s="62"/>
      <c r="W1759" s="62"/>
      <c r="X1759" s="63" t="s">
        <v>1867</v>
      </c>
      <c r="Y1759" s="62"/>
      <c r="Z1759" s="62"/>
      <c r="AA1759" s="62"/>
      <c r="AB1759" s="60"/>
    </row>
    <row r="1760" spans="1:28" ht="15" customHeight="1" x14ac:dyDescent="0.25">
      <c r="A1760" s="58">
        <v>1750</v>
      </c>
      <c r="B1760" s="66" t="s">
        <v>8405</v>
      </c>
      <c r="C1760" s="67" t="s">
        <v>8406</v>
      </c>
      <c r="D1760" s="59" t="s">
        <v>8407</v>
      </c>
      <c r="E1760" s="66" t="s">
        <v>8405</v>
      </c>
      <c r="F1760" s="60" t="s">
        <v>8408</v>
      </c>
      <c r="G1760" s="62"/>
      <c r="H1760" s="61">
        <v>2004</v>
      </c>
      <c r="I1760" s="60" t="s">
        <v>689</v>
      </c>
      <c r="J1760" s="60" t="s">
        <v>684</v>
      </c>
      <c r="K1760" s="60">
        <v>400</v>
      </c>
      <c r="L1760" s="62"/>
      <c r="M1760" s="60">
        <v>1</v>
      </c>
      <c r="N1760" s="60">
        <v>1</v>
      </c>
      <c r="O1760" s="63" t="s">
        <v>681</v>
      </c>
      <c r="P1760" s="63" t="s">
        <v>1038</v>
      </c>
      <c r="Q1760" s="62"/>
      <c r="R1760" s="62"/>
      <c r="S1760" s="62"/>
      <c r="T1760" s="62"/>
      <c r="U1760" s="62"/>
      <c r="V1760" s="62"/>
      <c r="W1760" s="62"/>
      <c r="X1760" s="63" t="s">
        <v>4046</v>
      </c>
      <c r="Y1760" s="63" t="s">
        <v>4047</v>
      </c>
      <c r="Z1760" s="62"/>
      <c r="AA1760" s="62"/>
      <c r="AB1760" s="60"/>
    </row>
    <row r="1761" spans="1:28" ht="15" customHeight="1" x14ac:dyDescent="0.25">
      <c r="A1761" s="58">
        <v>1751</v>
      </c>
      <c r="B1761" s="66" t="s">
        <v>8409</v>
      </c>
      <c r="C1761" s="67" t="s">
        <v>8410</v>
      </c>
      <c r="D1761" s="59" t="s">
        <v>8411</v>
      </c>
      <c r="E1761" s="66" t="s">
        <v>8409</v>
      </c>
      <c r="F1761" s="60" t="s">
        <v>8412</v>
      </c>
      <c r="G1761" s="62"/>
      <c r="H1761" s="61">
        <v>2001</v>
      </c>
      <c r="I1761" s="60" t="s">
        <v>689</v>
      </c>
      <c r="J1761" s="60" t="s">
        <v>684</v>
      </c>
      <c r="K1761" s="60">
        <v>50</v>
      </c>
      <c r="L1761" s="62"/>
      <c r="M1761" s="60">
        <v>1</v>
      </c>
      <c r="N1761" s="60">
        <v>1</v>
      </c>
      <c r="O1761" s="63" t="s">
        <v>681</v>
      </c>
      <c r="P1761" s="63" t="s">
        <v>864</v>
      </c>
      <c r="Q1761" s="62"/>
      <c r="R1761" s="62"/>
      <c r="S1761" s="62"/>
      <c r="T1761" s="62"/>
      <c r="U1761" s="62"/>
      <c r="V1761" s="62"/>
      <c r="W1761" s="62"/>
      <c r="X1761" s="63" t="s">
        <v>864</v>
      </c>
      <c r="Y1761" s="62"/>
      <c r="Z1761" s="62"/>
      <c r="AA1761" s="62"/>
      <c r="AB1761" s="60"/>
    </row>
    <row r="1762" spans="1:28" ht="15" customHeight="1" x14ac:dyDescent="0.25">
      <c r="A1762" s="58">
        <v>1752</v>
      </c>
      <c r="B1762" s="66" t="s">
        <v>8413</v>
      </c>
      <c r="C1762" s="67" t="s">
        <v>8414</v>
      </c>
      <c r="D1762" s="59" t="s">
        <v>8415</v>
      </c>
      <c r="E1762" s="66" t="s">
        <v>8413</v>
      </c>
      <c r="F1762" s="60" t="s">
        <v>8416</v>
      </c>
      <c r="G1762" s="62"/>
      <c r="H1762" s="61">
        <v>2005</v>
      </c>
      <c r="I1762" s="60" t="s">
        <v>689</v>
      </c>
      <c r="J1762" s="60" t="s">
        <v>687</v>
      </c>
      <c r="K1762" s="60">
        <v>50</v>
      </c>
      <c r="L1762" s="62"/>
      <c r="M1762" s="60">
        <v>1</v>
      </c>
      <c r="N1762" s="60">
        <v>1</v>
      </c>
      <c r="O1762" s="63" t="s">
        <v>681</v>
      </c>
      <c r="P1762" s="63" t="s">
        <v>864</v>
      </c>
      <c r="Q1762" s="62"/>
      <c r="R1762" s="62"/>
      <c r="S1762" s="62"/>
      <c r="T1762" s="62"/>
      <c r="U1762" s="62"/>
      <c r="V1762" s="62"/>
      <c r="W1762" s="62"/>
      <c r="X1762" s="63" t="s">
        <v>864</v>
      </c>
      <c r="Y1762" s="62"/>
      <c r="Z1762" s="62"/>
      <c r="AA1762" s="62"/>
      <c r="AB1762" s="60"/>
    </row>
    <row r="1763" spans="1:28" ht="15" customHeight="1" x14ac:dyDescent="0.25">
      <c r="A1763" s="58">
        <v>1753</v>
      </c>
      <c r="B1763" s="66" t="s">
        <v>8417</v>
      </c>
      <c r="C1763" s="67" t="s">
        <v>8418</v>
      </c>
      <c r="D1763" s="59" t="s">
        <v>8419</v>
      </c>
      <c r="E1763" s="66" t="s">
        <v>8417</v>
      </c>
      <c r="F1763" s="60" t="s">
        <v>8420</v>
      </c>
      <c r="G1763" s="62"/>
      <c r="H1763" s="61">
        <v>2003</v>
      </c>
      <c r="I1763" s="60" t="s">
        <v>689</v>
      </c>
      <c r="J1763" s="60" t="s">
        <v>684</v>
      </c>
      <c r="K1763" s="60">
        <v>400</v>
      </c>
      <c r="L1763" s="62"/>
      <c r="M1763" s="60">
        <v>1</v>
      </c>
      <c r="N1763" s="60">
        <v>1</v>
      </c>
      <c r="O1763" s="63" t="s">
        <v>681</v>
      </c>
      <c r="P1763" s="63" t="s">
        <v>1038</v>
      </c>
      <c r="Q1763" s="62"/>
      <c r="R1763" s="62"/>
      <c r="S1763" s="62"/>
      <c r="T1763" s="62"/>
      <c r="U1763" s="62"/>
      <c r="V1763" s="62"/>
      <c r="W1763" s="62"/>
      <c r="X1763" s="63" t="s">
        <v>7816</v>
      </c>
      <c r="Y1763" s="62"/>
      <c r="Z1763" s="62"/>
      <c r="AA1763" s="62"/>
      <c r="AB1763" s="63" t="s">
        <v>7817</v>
      </c>
    </row>
    <row r="1764" spans="1:28" ht="15" customHeight="1" x14ac:dyDescent="0.25">
      <c r="A1764" s="58">
        <v>1754</v>
      </c>
      <c r="B1764" s="66" t="s">
        <v>8421</v>
      </c>
      <c r="C1764" s="67" t="s">
        <v>8422</v>
      </c>
      <c r="D1764" s="59" t="s">
        <v>8423</v>
      </c>
      <c r="E1764" s="66" t="s">
        <v>8421</v>
      </c>
      <c r="F1764" s="60" t="s">
        <v>8424</v>
      </c>
      <c r="G1764" s="62"/>
      <c r="H1764" s="61">
        <v>1998</v>
      </c>
      <c r="I1764" s="60" t="s">
        <v>689</v>
      </c>
      <c r="J1764" s="60" t="s">
        <v>2533</v>
      </c>
      <c r="K1764" s="60" t="s">
        <v>2155</v>
      </c>
      <c r="L1764" s="62"/>
      <c r="M1764" s="60">
        <v>1</v>
      </c>
      <c r="N1764" s="60">
        <v>1</v>
      </c>
      <c r="O1764" s="63" t="s">
        <v>681</v>
      </c>
      <c r="P1764" s="63" t="s">
        <v>980</v>
      </c>
      <c r="Q1764" s="62"/>
      <c r="R1764" s="62"/>
      <c r="S1764" s="62"/>
      <c r="T1764" s="62"/>
      <c r="U1764" s="62"/>
      <c r="V1764" s="62"/>
      <c r="W1764" s="62"/>
      <c r="X1764" s="63" t="s">
        <v>980</v>
      </c>
      <c r="Y1764" s="62"/>
      <c r="Z1764" s="62"/>
      <c r="AA1764" s="62"/>
      <c r="AB1764" s="60"/>
    </row>
    <row r="1765" spans="1:28" ht="15" customHeight="1" x14ac:dyDescent="0.25">
      <c r="A1765" s="58">
        <v>1755</v>
      </c>
      <c r="B1765" s="66" t="s">
        <v>8425</v>
      </c>
      <c r="C1765" s="67" t="s">
        <v>8426</v>
      </c>
      <c r="D1765" s="59" t="s">
        <v>8427</v>
      </c>
      <c r="E1765" s="66" t="s">
        <v>8425</v>
      </c>
      <c r="F1765" s="60" t="s">
        <v>8428</v>
      </c>
      <c r="G1765" s="62"/>
      <c r="H1765" s="61">
        <v>2001</v>
      </c>
      <c r="I1765" s="60" t="s">
        <v>689</v>
      </c>
      <c r="J1765" s="60" t="s">
        <v>684</v>
      </c>
      <c r="K1765" s="60">
        <v>75</v>
      </c>
      <c r="L1765" s="62"/>
      <c r="M1765" s="60">
        <v>1</v>
      </c>
      <c r="N1765" s="60">
        <v>1</v>
      </c>
      <c r="O1765" s="63" t="s">
        <v>681</v>
      </c>
      <c r="P1765" s="63" t="s">
        <v>1222</v>
      </c>
      <c r="Q1765" s="62"/>
      <c r="R1765" s="62"/>
      <c r="S1765" s="62"/>
      <c r="T1765" s="62"/>
      <c r="U1765" s="62"/>
      <c r="V1765" s="62"/>
      <c r="W1765" s="62"/>
      <c r="X1765" s="63" t="s">
        <v>1222</v>
      </c>
      <c r="Y1765" s="62"/>
      <c r="Z1765" s="62"/>
      <c r="AA1765" s="62"/>
      <c r="AB1765" s="60"/>
    </row>
    <row r="1766" spans="1:28" ht="15" customHeight="1" x14ac:dyDescent="0.25">
      <c r="A1766" s="58">
        <v>1756</v>
      </c>
      <c r="B1766" s="66" t="s">
        <v>8429</v>
      </c>
      <c r="C1766" s="67" t="s">
        <v>8430</v>
      </c>
      <c r="D1766" s="59" t="s">
        <v>8431</v>
      </c>
      <c r="E1766" s="66" t="s">
        <v>8429</v>
      </c>
      <c r="F1766" s="60" t="s">
        <v>8432</v>
      </c>
      <c r="G1766" s="62"/>
      <c r="H1766" s="61">
        <v>2014</v>
      </c>
      <c r="I1766" s="62"/>
      <c r="J1766" s="60" t="s">
        <v>684</v>
      </c>
      <c r="K1766" s="60">
        <v>50</v>
      </c>
      <c r="L1766" s="62"/>
      <c r="M1766" s="60">
        <v>1</v>
      </c>
      <c r="N1766" s="60">
        <v>1</v>
      </c>
      <c r="O1766" s="63" t="s">
        <v>681</v>
      </c>
      <c r="P1766" s="63" t="s">
        <v>3805</v>
      </c>
      <c r="Q1766" s="63" t="s">
        <v>4603</v>
      </c>
      <c r="R1766" s="62"/>
      <c r="S1766" s="62"/>
      <c r="T1766" s="62"/>
      <c r="U1766" s="62"/>
      <c r="V1766" s="62"/>
      <c r="W1766" s="62"/>
      <c r="X1766" s="62"/>
      <c r="Y1766" s="62"/>
      <c r="Z1766" s="62"/>
      <c r="AA1766" s="62"/>
      <c r="AB1766" s="63" t="s">
        <v>4604</v>
      </c>
    </row>
    <row r="1767" spans="1:28" ht="15" customHeight="1" x14ac:dyDescent="0.25">
      <c r="A1767" s="58">
        <v>1757</v>
      </c>
      <c r="B1767" s="66" t="s">
        <v>8433</v>
      </c>
      <c r="C1767" s="67" t="s">
        <v>8434</v>
      </c>
      <c r="D1767" s="59" t="s">
        <v>8435</v>
      </c>
      <c r="E1767" s="66" t="s">
        <v>8433</v>
      </c>
      <c r="F1767" s="60" t="s">
        <v>8436</v>
      </c>
      <c r="G1767" s="62"/>
      <c r="H1767" s="61">
        <v>2000</v>
      </c>
      <c r="I1767" s="60" t="s">
        <v>689</v>
      </c>
      <c r="J1767" s="60" t="s">
        <v>684</v>
      </c>
      <c r="K1767" s="60">
        <v>75</v>
      </c>
      <c r="L1767" s="62"/>
      <c r="M1767" s="60">
        <v>1</v>
      </c>
      <c r="N1767" s="60">
        <v>1</v>
      </c>
      <c r="O1767" s="63" t="s">
        <v>681</v>
      </c>
      <c r="P1767" s="63" t="s">
        <v>700</v>
      </c>
      <c r="Q1767" s="62"/>
      <c r="R1767" s="62"/>
      <c r="S1767" s="62"/>
      <c r="T1767" s="62"/>
      <c r="U1767" s="62"/>
      <c r="V1767" s="62"/>
      <c r="W1767" s="62"/>
      <c r="X1767" s="63" t="s">
        <v>1904</v>
      </c>
      <c r="Y1767" s="62"/>
      <c r="Z1767" s="62"/>
      <c r="AA1767" s="62"/>
      <c r="AB1767" s="63" t="s">
        <v>1905</v>
      </c>
    </row>
    <row r="1768" spans="1:28" ht="15" customHeight="1" x14ac:dyDescent="0.25">
      <c r="A1768" s="58">
        <v>1758</v>
      </c>
      <c r="B1768" s="66" t="s">
        <v>8437</v>
      </c>
      <c r="C1768" s="67" t="s">
        <v>8438</v>
      </c>
      <c r="D1768" s="59" t="s">
        <v>8439</v>
      </c>
      <c r="E1768" s="66" t="s">
        <v>8437</v>
      </c>
      <c r="F1768" s="60" t="s">
        <v>8440</v>
      </c>
      <c r="G1768" s="62"/>
      <c r="H1768" s="61">
        <v>2007</v>
      </c>
      <c r="I1768" s="60" t="s">
        <v>689</v>
      </c>
      <c r="J1768" s="60" t="s">
        <v>1333</v>
      </c>
      <c r="K1768" s="60" t="s">
        <v>2111</v>
      </c>
      <c r="L1768" s="62"/>
      <c r="M1768" s="60">
        <v>1</v>
      </c>
      <c r="N1768" s="60">
        <v>1</v>
      </c>
      <c r="O1768" s="63" t="s">
        <v>681</v>
      </c>
      <c r="P1768" s="63" t="s">
        <v>700</v>
      </c>
      <c r="Q1768" s="63" t="s">
        <v>8441</v>
      </c>
      <c r="R1768" s="62"/>
      <c r="S1768" s="62"/>
      <c r="T1768" s="62"/>
      <c r="U1768" s="62"/>
      <c r="V1768" s="62"/>
      <c r="W1768" s="62"/>
      <c r="X1768" s="63" t="s">
        <v>700</v>
      </c>
      <c r="Y1768" s="62"/>
      <c r="Z1768" s="62"/>
      <c r="AA1768" s="62"/>
      <c r="AB1768" s="60"/>
    </row>
    <row r="1769" spans="1:28" ht="15" customHeight="1" x14ac:dyDescent="0.25">
      <c r="A1769" s="58">
        <v>1759</v>
      </c>
      <c r="B1769" s="66" t="s">
        <v>8442</v>
      </c>
      <c r="C1769" s="67" t="s">
        <v>8443</v>
      </c>
      <c r="D1769" s="59" t="s">
        <v>8444</v>
      </c>
      <c r="E1769" s="66" t="s">
        <v>8442</v>
      </c>
      <c r="F1769" s="60" t="s">
        <v>8445</v>
      </c>
      <c r="G1769" s="62"/>
      <c r="H1769" s="61">
        <v>2000</v>
      </c>
      <c r="I1769" s="60" t="s">
        <v>689</v>
      </c>
      <c r="J1769" s="60" t="s">
        <v>684</v>
      </c>
      <c r="K1769" s="60">
        <v>250</v>
      </c>
      <c r="L1769" s="62"/>
      <c r="M1769" s="60">
        <v>1</v>
      </c>
      <c r="N1769" s="60">
        <v>1</v>
      </c>
      <c r="O1769" s="63" t="s">
        <v>681</v>
      </c>
      <c r="P1769" s="63" t="s">
        <v>980</v>
      </c>
      <c r="Q1769" s="62"/>
      <c r="R1769" s="62"/>
      <c r="S1769" s="62"/>
      <c r="T1769" s="62"/>
      <c r="U1769" s="62"/>
      <c r="V1769" s="62"/>
      <c r="W1769" s="62"/>
      <c r="X1769" s="63" t="s">
        <v>2149</v>
      </c>
      <c r="Y1769" s="62"/>
      <c r="Z1769" s="62"/>
      <c r="AA1769" s="62"/>
      <c r="AB1769" s="63" t="s">
        <v>2150</v>
      </c>
    </row>
    <row r="1770" spans="1:28" ht="15" customHeight="1" x14ac:dyDescent="0.25">
      <c r="A1770" s="58">
        <v>1760</v>
      </c>
      <c r="B1770" s="66" t="s">
        <v>8446</v>
      </c>
      <c r="C1770" s="67" t="s">
        <v>8447</v>
      </c>
      <c r="D1770" s="59" t="s">
        <v>8448</v>
      </c>
      <c r="E1770" s="66" t="s">
        <v>8446</v>
      </c>
      <c r="F1770" s="60" t="s">
        <v>8449</v>
      </c>
      <c r="G1770" s="62"/>
      <c r="H1770" s="61">
        <v>2000</v>
      </c>
      <c r="I1770" s="60" t="s">
        <v>1296</v>
      </c>
      <c r="J1770" s="60" t="s">
        <v>1102</v>
      </c>
      <c r="K1770" s="60">
        <v>250</v>
      </c>
      <c r="L1770" s="62"/>
      <c r="M1770" s="60">
        <v>1</v>
      </c>
      <c r="N1770" s="60">
        <v>1</v>
      </c>
      <c r="O1770" s="63" t="s">
        <v>681</v>
      </c>
      <c r="P1770" s="63" t="s">
        <v>980</v>
      </c>
      <c r="Q1770" s="62"/>
      <c r="R1770" s="62"/>
      <c r="S1770" s="62"/>
      <c r="T1770" s="62"/>
      <c r="U1770" s="62"/>
      <c r="V1770" s="62"/>
      <c r="W1770" s="62"/>
      <c r="X1770" s="63" t="s">
        <v>5851</v>
      </c>
      <c r="Y1770" s="62"/>
      <c r="Z1770" s="62"/>
      <c r="AA1770" s="62"/>
      <c r="AB1770" s="63" t="s">
        <v>5852</v>
      </c>
    </row>
    <row r="1771" spans="1:28" ht="15" customHeight="1" x14ac:dyDescent="0.25">
      <c r="A1771" s="58">
        <v>1761</v>
      </c>
      <c r="B1771" s="66" t="s">
        <v>8450</v>
      </c>
      <c r="C1771" s="67" t="s">
        <v>8451</v>
      </c>
      <c r="D1771" s="59" t="s">
        <v>8452</v>
      </c>
      <c r="E1771" s="66" t="s">
        <v>8450</v>
      </c>
      <c r="F1771" s="60" t="s">
        <v>8453</v>
      </c>
      <c r="G1771" s="62"/>
      <c r="H1771" s="61">
        <v>2011</v>
      </c>
      <c r="I1771" s="60" t="s">
        <v>2526</v>
      </c>
      <c r="J1771" s="60" t="s">
        <v>684</v>
      </c>
      <c r="K1771" s="60" t="s">
        <v>8172</v>
      </c>
      <c r="L1771" s="62"/>
      <c r="M1771" s="60">
        <v>1</v>
      </c>
      <c r="N1771" s="60">
        <v>1</v>
      </c>
      <c r="O1771" s="63" t="s">
        <v>681</v>
      </c>
      <c r="P1771" s="63" t="s">
        <v>8454</v>
      </c>
      <c r="Q1771" s="62"/>
      <c r="R1771" s="62"/>
      <c r="S1771" s="62"/>
      <c r="T1771" s="62"/>
      <c r="U1771" s="62"/>
      <c r="V1771" s="62"/>
      <c r="W1771" s="62"/>
      <c r="X1771" s="63" t="s">
        <v>8454</v>
      </c>
      <c r="Y1771" s="62"/>
      <c r="Z1771" s="62"/>
      <c r="AA1771" s="62"/>
      <c r="AB1771" s="60"/>
    </row>
    <row r="1772" spans="1:28" ht="15" customHeight="1" x14ac:dyDescent="0.25">
      <c r="A1772" s="58">
        <v>1762</v>
      </c>
      <c r="B1772" s="66" t="s">
        <v>8455</v>
      </c>
      <c r="C1772" s="67" t="s">
        <v>8456</v>
      </c>
      <c r="D1772" s="59" t="s">
        <v>8457</v>
      </c>
      <c r="E1772" s="66" t="s">
        <v>8455</v>
      </c>
      <c r="F1772" s="60" t="s">
        <v>8458</v>
      </c>
      <c r="G1772" s="62"/>
      <c r="H1772" s="61">
        <v>1999</v>
      </c>
      <c r="I1772" s="60" t="s">
        <v>1303</v>
      </c>
      <c r="J1772" s="60" t="s">
        <v>684</v>
      </c>
      <c r="K1772" s="60">
        <v>160</v>
      </c>
      <c r="L1772" s="62"/>
      <c r="M1772" s="60">
        <v>1</v>
      </c>
      <c r="N1772" s="60">
        <v>1</v>
      </c>
      <c r="O1772" s="63" t="s">
        <v>681</v>
      </c>
      <c r="P1772" s="63" t="s">
        <v>1228</v>
      </c>
      <c r="Q1772" s="62"/>
      <c r="R1772" s="62"/>
      <c r="S1772" s="62"/>
      <c r="T1772" s="62"/>
      <c r="U1772" s="62"/>
      <c r="V1772" s="62"/>
      <c r="W1772" s="62"/>
      <c r="X1772" s="63" t="s">
        <v>1228</v>
      </c>
      <c r="Y1772" s="62"/>
      <c r="Z1772" s="62"/>
      <c r="AA1772" s="62"/>
      <c r="AB1772" s="60"/>
    </row>
    <row r="1773" spans="1:28" ht="15" customHeight="1" x14ac:dyDescent="0.25">
      <c r="A1773" s="58">
        <v>1763</v>
      </c>
      <c r="B1773" s="66" t="s">
        <v>8459</v>
      </c>
      <c r="C1773" s="67" t="s">
        <v>8460</v>
      </c>
      <c r="D1773" s="59" t="s">
        <v>8461</v>
      </c>
      <c r="E1773" s="66" t="s">
        <v>8459</v>
      </c>
      <c r="F1773" s="60" t="s">
        <v>8462</v>
      </c>
      <c r="G1773" s="62"/>
      <c r="H1773" s="61">
        <v>1999</v>
      </c>
      <c r="I1773" s="60" t="s">
        <v>1303</v>
      </c>
      <c r="J1773" s="60" t="s">
        <v>684</v>
      </c>
      <c r="K1773" s="60">
        <v>250</v>
      </c>
      <c r="L1773" s="62"/>
      <c r="M1773" s="60">
        <v>1</v>
      </c>
      <c r="N1773" s="60">
        <v>1</v>
      </c>
      <c r="O1773" s="63" t="s">
        <v>681</v>
      </c>
      <c r="P1773" s="63" t="s">
        <v>980</v>
      </c>
      <c r="Q1773" s="62"/>
      <c r="R1773" s="62"/>
      <c r="S1773" s="62"/>
      <c r="T1773" s="62"/>
      <c r="U1773" s="62"/>
      <c r="V1773" s="62"/>
      <c r="W1773" s="62"/>
      <c r="X1773" s="63" t="s">
        <v>980</v>
      </c>
      <c r="Y1773" s="62"/>
      <c r="Z1773" s="62"/>
      <c r="AA1773" s="62"/>
      <c r="AB1773" s="60"/>
    </row>
    <row r="1774" spans="1:28" ht="15" customHeight="1" x14ac:dyDescent="0.25">
      <c r="A1774" s="58">
        <v>1764</v>
      </c>
      <c r="B1774" s="66" t="s">
        <v>8463</v>
      </c>
      <c r="C1774" s="67" t="s">
        <v>8464</v>
      </c>
      <c r="D1774" s="59" t="s">
        <v>8465</v>
      </c>
      <c r="E1774" s="66" t="s">
        <v>8463</v>
      </c>
      <c r="F1774" s="60" t="s">
        <v>8466</v>
      </c>
      <c r="G1774" s="62"/>
      <c r="H1774" s="61">
        <v>1998</v>
      </c>
      <c r="I1774" s="60" t="s">
        <v>1303</v>
      </c>
      <c r="J1774" s="60" t="s">
        <v>684</v>
      </c>
      <c r="K1774" s="60">
        <v>250</v>
      </c>
      <c r="L1774" s="62"/>
      <c r="M1774" s="60">
        <v>1</v>
      </c>
      <c r="N1774" s="60">
        <v>1</v>
      </c>
      <c r="O1774" s="63" t="s">
        <v>681</v>
      </c>
      <c r="P1774" s="63" t="s">
        <v>980</v>
      </c>
      <c r="Q1774" s="62"/>
      <c r="R1774" s="62"/>
      <c r="S1774" s="62"/>
      <c r="T1774" s="62"/>
      <c r="U1774" s="62"/>
      <c r="V1774" s="62"/>
      <c r="W1774" s="62"/>
      <c r="X1774" s="63" t="s">
        <v>980</v>
      </c>
      <c r="Y1774" s="62"/>
      <c r="Z1774" s="62"/>
      <c r="AA1774" s="62"/>
      <c r="AB1774" s="60"/>
    </row>
    <row r="1775" spans="1:28" ht="15" customHeight="1" x14ac:dyDescent="0.25">
      <c r="A1775" s="58">
        <v>1765</v>
      </c>
      <c r="B1775" s="66" t="s">
        <v>8467</v>
      </c>
      <c r="C1775" s="67" t="s">
        <v>8468</v>
      </c>
      <c r="D1775" s="59" t="s">
        <v>8469</v>
      </c>
      <c r="E1775" s="66" t="s">
        <v>8467</v>
      </c>
      <c r="F1775" s="60" t="s">
        <v>8470</v>
      </c>
      <c r="G1775" s="62"/>
      <c r="H1775" s="61">
        <v>2002</v>
      </c>
      <c r="I1775" s="60" t="s">
        <v>1303</v>
      </c>
      <c r="J1775" s="60" t="s">
        <v>684</v>
      </c>
      <c r="K1775" s="60">
        <v>400</v>
      </c>
      <c r="L1775" s="62"/>
      <c r="M1775" s="60">
        <v>1</v>
      </c>
      <c r="N1775" s="60">
        <v>1</v>
      </c>
      <c r="O1775" s="63" t="s">
        <v>681</v>
      </c>
      <c r="P1775" s="63" t="s">
        <v>1038</v>
      </c>
      <c r="Q1775" s="62"/>
      <c r="R1775" s="62"/>
      <c r="S1775" s="62"/>
      <c r="T1775" s="62"/>
      <c r="U1775" s="62"/>
      <c r="V1775" s="62"/>
      <c r="W1775" s="62"/>
      <c r="X1775" s="63" t="s">
        <v>1038</v>
      </c>
      <c r="Y1775" s="62"/>
      <c r="Z1775" s="62"/>
      <c r="AA1775" s="62"/>
      <c r="AB1775" s="60"/>
    </row>
    <row r="1776" spans="1:28" ht="15" customHeight="1" x14ac:dyDescent="0.25">
      <c r="A1776" s="58">
        <v>1766</v>
      </c>
      <c r="B1776" s="66" t="s">
        <v>8471</v>
      </c>
      <c r="C1776" s="67" t="s">
        <v>8472</v>
      </c>
      <c r="D1776" s="59" t="s">
        <v>8473</v>
      </c>
      <c r="E1776" s="66" t="s">
        <v>8471</v>
      </c>
      <c r="F1776" s="60" t="s">
        <v>8474</v>
      </c>
      <c r="G1776" s="62"/>
      <c r="H1776" s="61">
        <v>1997</v>
      </c>
      <c r="I1776" s="60" t="s">
        <v>689</v>
      </c>
      <c r="J1776" s="60" t="s">
        <v>1260</v>
      </c>
      <c r="K1776" s="60">
        <v>75</v>
      </c>
      <c r="L1776" s="62"/>
      <c r="M1776" s="60">
        <v>1</v>
      </c>
      <c r="N1776" s="60">
        <v>1</v>
      </c>
      <c r="O1776" s="63" t="s">
        <v>681</v>
      </c>
      <c r="P1776" s="63" t="s">
        <v>700</v>
      </c>
      <c r="Q1776" s="62"/>
      <c r="R1776" s="62"/>
      <c r="S1776" s="62"/>
      <c r="T1776" s="62"/>
      <c r="U1776" s="62"/>
      <c r="V1776" s="62"/>
      <c r="W1776" s="62"/>
      <c r="X1776" s="63" t="s">
        <v>700</v>
      </c>
      <c r="Y1776" s="62"/>
      <c r="Z1776" s="62"/>
      <c r="AA1776" s="62"/>
      <c r="AB1776" s="60"/>
    </row>
    <row r="1777" spans="1:28" ht="15" customHeight="1" x14ac:dyDescent="0.25">
      <c r="A1777" s="58">
        <v>1767</v>
      </c>
      <c r="B1777" s="66" t="s">
        <v>8475</v>
      </c>
      <c r="C1777" s="67" t="s">
        <v>8476</v>
      </c>
      <c r="D1777" s="59" t="s">
        <v>8477</v>
      </c>
      <c r="E1777" s="66" t="s">
        <v>8475</v>
      </c>
      <c r="F1777" s="60" t="s">
        <v>8478</v>
      </c>
      <c r="G1777" s="62"/>
      <c r="H1777" s="61">
        <v>1997</v>
      </c>
      <c r="I1777" s="60" t="s">
        <v>689</v>
      </c>
      <c r="J1777" s="60" t="s">
        <v>680</v>
      </c>
      <c r="K1777" s="60">
        <v>50</v>
      </c>
      <c r="L1777" s="62"/>
      <c r="M1777" s="60">
        <v>1</v>
      </c>
      <c r="N1777" s="60">
        <v>1</v>
      </c>
      <c r="O1777" s="63" t="s">
        <v>681</v>
      </c>
      <c r="P1777" s="63" t="s">
        <v>788</v>
      </c>
      <c r="Q1777" s="62"/>
      <c r="R1777" s="62"/>
      <c r="S1777" s="62"/>
      <c r="T1777" s="62"/>
      <c r="U1777" s="62"/>
      <c r="V1777" s="62"/>
      <c r="W1777" s="62"/>
      <c r="X1777" s="63" t="s">
        <v>788</v>
      </c>
      <c r="Y1777" s="62"/>
      <c r="Z1777" s="62"/>
      <c r="AA1777" s="62"/>
      <c r="AB1777" s="60"/>
    </row>
    <row r="1778" spans="1:28" ht="15" customHeight="1" x14ac:dyDescent="0.25">
      <c r="A1778" s="58">
        <v>1768</v>
      </c>
      <c r="B1778" s="66" t="s">
        <v>8479</v>
      </c>
      <c r="C1778" s="67" t="s">
        <v>8480</v>
      </c>
      <c r="D1778" s="59" t="s">
        <v>8481</v>
      </c>
      <c r="E1778" s="66" t="s">
        <v>8479</v>
      </c>
      <c r="F1778" s="60" t="s">
        <v>8482</v>
      </c>
      <c r="G1778" s="62"/>
      <c r="H1778" s="61">
        <v>1999</v>
      </c>
      <c r="I1778" s="60" t="s">
        <v>689</v>
      </c>
      <c r="J1778" s="60" t="s">
        <v>684</v>
      </c>
      <c r="K1778" s="60">
        <v>100</v>
      </c>
      <c r="L1778" s="62"/>
      <c r="M1778" s="60">
        <v>1</v>
      </c>
      <c r="N1778" s="60">
        <v>1</v>
      </c>
      <c r="O1778" s="63" t="s">
        <v>681</v>
      </c>
      <c r="P1778" s="63" t="s">
        <v>912</v>
      </c>
      <c r="Q1778" s="62"/>
      <c r="R1778" s="62"/>
      <c r="S1778" s="62"/>
      <c r="T1778" s="62"/>
      <c r="U1778" s="62"/>
      <c r="V1778" s="62"/>
      <c r="W1778" s="62"/>
      <c r="X1778" s="63" t="s">
        <v>912</v>
      </c>
      <c r="Y1778" s="62"/>
      <c r="Z1778" s="62"/>
      <c r="AA1778" s="62"/>
      <c r="AB1778" s="60"/>
    </row>
    <row r="1779" spans="1:28" ht="15" customHeight="1" x14ac:dyDescent="0.25">
      <c r="A1779" s="58">
        <v>1769</v>
      </c>
      <c r="B1779" s="66" t="s">
        <v>8483</v>
      </c>
      <c r="C1779" s="67" t="s">
        <v>8484</v>
      </c>
      <c r="D1779" s="59" t="s">
        <v>8485</v>
      </c>
      <c r="E1779" s="66" t="s">
        <v>8483</v>
      </c>
      <c r="F1779" s="60" t="s">
        <v>8486</v>
      </c>
      <c r="G1779" s="62"/>
      <c r="H1779" s="61">
        <v>2002</v>
      </c>
      <c r="I1779" s="60" t="s">
        <v>689</v>
      </c>
      <c r="J1779" s="60" t="s">
        <v>1260</v>
      </c>
      <c r="K1779" s="60">
        <v>100</v>
      </c>
      <c r="L1779" s="62"/>
      <c r="M1779" s="60">
        <v>1</v>
      </c>
      <c r="N1779" s="60">
        <v>1</v>
      </c>
      <c r="O1779" s="63" t="s">
        <v>681</v>
      </c>
      <c r="P1779" s="63" t="s">
        <v>912</v>
      </c>
      <c r="Q1779" s="62"/>
      <c r="R1779" s="62"/>
      <c r="S1779" s="62"/>
      <c r="T1779" s="62"/>
      <c r="U1779" s="62"/>
      <c r="V1779" s="62"/>
      <c r="W1779" s="62"/>
      <c r="X1779" s="63" t="s">
        <v>912</v>
      </c>
      <c r="Y1779" s="62"/>
      <c r="Z1779" s="62"/>
      <c r="AA1779" s="62"/>
      <c r="AB1779" s="60"/>
    </row>
    <row r="1780" spans="1:28" ht="15" customHeight="1" x14ac:dyDescent="0.25">
      <c r="A1780" s="58">
        <v>1770</v>
      </c>
      <c r="B1780" s="66" t="s">
        <v>8487</v>
      </c>
      <c r="C1780" s="67" t="s">
        <v>8488</v>
      </c>
      <c r="D1780" s="59" t="s">
        <v>8489</v>
      </c>
      <c r="E1780" s="66" t="s">
        <v>8487</v>
      </c>
      <c r="F1780" s="60" t="s">
        <v>8490</v>
      </c>
      <c r="G1780" s="62"/>
      <c r="H1780" s="61">
        <v>2006</v>
      </c>
      <c r="I1780" s="60" t="s">
        <v>689</v>
      </c>
      <c r="J1780" s="60" t="s">
        <v>684</v>
      </c>
      <c r="K1780" s="60">
        <v>400</v>
      </c>
      <c r="L1780" s="62"/>
      <c r="M1780" s="60">
        <v>1</v>
      </c>
      <c r="N1780" s="60">
        <v>1</v>
      </c>
      <c r="O1780" s="63" t="s">
        <v>681</v>
      </c>
      <c r="P1780" s="63" t="s">
        <v>1867</v>
      </c>
      <c r="Q1780" s="63" t="s">
        <v>8491</v>
      </c>
      <c r="R1780" s="62"/>
      <c r="S1780" s="62"/>
      <c r="T1780" s="62"/>
      <c r="U1780" s="62"/>
      <c r="V1780" s="62"/>
      <c r="W1780" s="62"/>
      <c r="X1780" s="63" t="s">
        <v>1867</v>
      </c>
      <c r="Y1780" s="62"/>
      <c r="Z1780" s="62"/>
      <c r="AA1780" s="62"/>
      <c r="AB1780" s="60"/>
    </row>
    <row r="1781" spans="1:28" ht="15" customHeight="1" x14ac:dyDescent="0.25">
      <c r="A1781" s="58">
        <v>1771</v>
      </c>
      <c r="B1781" s="66" t="s">
        <v>8492</v>
      </c>
      <c r="C1781" s="67" t="s">
        <v>8493</v>
      </c>
      <c r="D1781" s="59" t="s">
        <v>8494</v>
      </c>
      <c r="E1781" s="66" t="s">
        <v>8492</v>
      </c>
      <c r="F1781" s="60" t="s">
        <v>8495</v>
      </c>
      <c r="G1781" s="62"/>
      <c r="H1781" s="61">
        <v>2008</v>
      </c>
      <c r="I1781" s="60" t="s">
        <v>689</v>
      </c>
      <c r="J1781" s="60" t="s">
        <v>684</v>
      </c>
      <c r="K1781" s="60">
        <v>400</v>
      </c>
      <c r="L1781" s="62"/>
      <c r="M1781" s="60">
        <v>1</v>
      </c>
      <c r="N1781" s="60">
        <v>1</v>
      </c>
      <c r="O1781" s="63" t="s">
        <v>681</v>
      </c>
      <c r="P1781" s="63" t="s">
        <v>1867</v>
      </c>
      <c r="Q1781" s="63" t="s">
        <v>8496</v>
      </c>
      <c r="R1781" s="62"/>
      <c r="S1781" s="62"/>
      <c r="T1781" s="62"/>
      <c r="U1781" s="62"/>
      <c r="V1781" s="62"/>
      <c r="W1781" s="62"/>
      <c r="X1781" s="63" t="s">
        <v>1867</v>
      </c>
      <c r="Y1781" s="62"/>
      <c r="Z1781" s="62"/>
      <c r="AA1781" s="62"/>
      <c r="AB1781" s="60"/>
    </row>
    <row r="1782" spans="1:28" ht="15" customHeight="1" x14ac:dyDescent="0.25">
      <c r="A1782" s="58">
        <v>1772</v>
      </c>
      <c r="B1782" s="66" t="s">
        <v>8497</v>
      </c>
      <c r="C1782" s="67" t="s">
        <v>8498</v>
      </c>
      <c r="D1782" s="59" t="s">
        <v>8499</v>
      </c>
      <c r="E1782" s="66" t="s">
        <v>8497</v>
      </c>
      <c r="F1782" s="60" t="s">
        <v>8500</v>
      </c>
      <c r="G1782" s="62"/>
      <c r="H1782" s="61">
        <v>1998</v>
      </c>
      <c r="I1782" s="60" t="s">
        <v>689</v>
      </c>
      <c r="J1782" s="60" t="s">
        <v>1260</v>
      </c>
      <c r="K1782" s="60">
        <v>400</v>
      </c>
      <c r="L1782" s="62"/>
      <c r="M1782" s="60">
        <v>1</v>
      </c>
      <c r="N1782" s="60">
        <v>1</v>
      </c>
      <c r="O1782" s="63" t="s">
        <v>681</v>
      </c>
      <c r="P1782" s="63" t="s">
        <v>1038</v>
      </c>
      <c r="Q1782" s="62"/>
      <c r="R1782" s="62"/>
      <c r="S1782" s="62"/>
      <c r="T1782" s="62"/>
      <c r="U1782" s="62"/>
      <c r="V1782" s="62"/>
      <c r="W1782" s="62"/>
      <c r="X1782" s="63" t="s">
        <v>1038</v>
      </c>
      <c r="Y1782" s="62"/>
      <c r="Z1782" s="62"/>
      <c r="AA1782" s="62"/>
      <c r="AB1782" s="60"/>
    </row>
    <row r="1783" spans="1:28" ht="15" customHeight="1" x14ac:dyDescent="0.25">
      <c r="A1783" s="58">
        <v>1773</v>
      </c>
      <c r="B1783" s="66" t="s">
        <v>8501</v>
      </c>
      <c r="C1783" s="67" t="s">
        <v>8502</v>
      </c>
      <c r="D1783" s="59" t="s">
        <v>8503</v>
      </c>
      <c r="E1783" s="66" t="s">
        <v>8501</v>
      </c>
      <c r="F1783" s="60" t="s">
        <v>8504</v>
      </c>
      <c r="G1783" s="62"/>
      <c r="H1783" s="61">
        <v>2002</v>
      </c>
      <c r="I1783" s="60" t="s">
        <v>689</v>
      </c>
      <c r="J1783" s="60" t="s">
        <v>687</v>
      </c>
      <c r="K1783" s="60">
        <v>100</v>
      </c>
      <c r="L1783" s="62"/>
      <c r="M1783" s="60">
        <v>1</v>
      </c>
      <c r="N1783" s="60">
        <v>1</v>
      </c>
      <c r="O1783" s="63" t="s">
        <v>681</v>
      </c>
      <c r="P1783" s="63" t="s">
        <v>8505</v>
      </c>
      <c r="Q1783" s="62"/>
      <c r="R1783" s="62"/>
      <c r="S1783" s="62"/>
      <c r="T1783" s="62"/>
      <c r="U1783" s="62"/>
      <c r="V1783" s="62"/>
      <c r="W1783" s="62"/>
      <c r="X1783" s="63" t="s">
        <v>8505</v>
      </c>
      <c r="Y1783" s="62"/>
      <c r="Z1783" s="62"/>
      <c r="AA1783" s="62"/>
      <c r="AB1783" s="60"/>
    </row>
    <row r="1784" spans="1:28" ht="15" customHeight="1" x14ac:dyDescent="0.25">
      <c r="A1784" s="58">
        <v>1774</v>
      </c>
      <c r="B1784" s="66" t="s">
        <v>8506</v>
      </c>
      <c r="C1784" s="67" t="s">
        <v>8507</v>
      </c>
      <c r="D1784" s="59" t="s">
        <v>8508</v>
      </c>
      <c r="E1784" s="66" t="s">
        <v>8506</v>
      </c>
      <c r="F1784" s="60" t="s">
        <v>8509</v>
      </c>
      <c r="G1784" s="62"/>
      <c r="H1784" s="61">
        <v>2016</v>
      </c>
      <c r="I1784" s="60" t="s">
        <v>689</v>
      </c>
      <c r="J1784" s="60" t="s">
        <v>680</v>
      </c>
      <c r="K1784" s="60">
        <v>400</v>
      </c>
      <c r="L1784" s="62"/>
      <c r="M1784" s="60">
        <v>1</v>
      </c>
      <c r="N1784" s="60">
        <v>1</v>
      </c>
      <c r="O1784" s="63" t="s">
        <v>681</v>
      </c>
      <c r="P1784" s="63" t="s">
        <v>8510</v>
      </c>
      <c r="Q1784" s="62"/>
      <c r="R1784" s="62"/>
      <c r="S1784" s="62"/>
      <c r="T1784" s="62"/>
      <c r="U1784" s="62"/>
      <c r="V1784" s="62"/>
      <c r="W1784" s="62"/>
      <c r="X1784" s="63" t="s">
        <v>8510</v>
      </c>
      <c r="Y1784" s="62"/>
      <c r="Z1784" s="62"/>
      <c r="AA1784" s="62"/>
      <c r="AB1784" s="60"/>
    </row>
    <row r="1785" spans="1:28" ht="15" customHeight="1" x14ac:dyDescent="0.25">
      <c r="A1785" s="58">
        <v>1775</v>
      </c>
      <c r="B1785" s="66" t="s">
        <v>8511</v>
      </c>
      <c r="C1785" s="67" t="s">
        <v>8512</v>
      </c>
      <c r="D1785" s="59" t="s">
        <v>8513</v>
      </c>
      <c r="E1785" s="66" t="s">
        <v>8511</v>
      </c>
      <c r="F1785" s="60" t="s">
        <v>8514</v>
      </c>
      <c r="G1785" s="62"/>
      <c r="H1785" s="61">
        <v>2016</v>
      </c>
      <c r="I1785" s="60" t="s">
        <v>689</v>
      </c>
      <c r="J1785" s="60" t="s">
        <v>680</v>
      </c>
      <c r="K1785" s="60">
        <v>100</v>
      </c>
      <c r="L1785" s="62"/>
      <c r="M1785" s="60">
        <v>1</v>
      </c>
      <c r="N1785" s="60">
        <v>1</v>
      </c>
      <c r="O1785" s="63" t="s">
        <v>681</v>
      </c>
      <c r="P1785" s="63" t="s">
        <v>2773</v>
      </c>
      <c r="Q1785" s="63" t="s">
        <v>2774</v>
      </c>
      <c r="R1785" s="62"/>
      <c r="S1785" s="62"/>
      <c r="T1785" s="62"/>
      <c r="U1785" s="62"/>
      <c r="V1785" s="62"/>
      <c r="W1785" s="62"/>
      <c r="X1785" s="63" t="s">
        <v>2773</v>
      </c>
      <c r="Y1785" s="62"/>
      <c r="Z1785" s="62"/>
      <c r="AA1785" s="62"/>
      <c r="AB1785" s="60"/>
    </row>
    <row r="1786" spans="1:28" ht="15" customHeight="1" x14ac:dyDescent="0.25">
      <c r="A1786" s="58">
        <v>1776</v>
      </c>
      <c r="B1786" s="66" t="s">
        <v>8515</v>
      </c>
      <c r="C1786" s="67" t="s">
        <v>8516</v>
      </c>
      <c r="D1786" s="59" t="s">
        <v>8517</v>
      </c>
      <c r="E1786" s="66" t="s">
        <v>8515</v>
      </c>
      <c r="F1786" s="60" t="s">
        <v>8518</v>
      </c>
      <c r="G1786" s="62"/>
      <c r="H1786" s="61">
        <v>2017</v>
      </c>
      <c r="I1786" s="60" t="s">
        <v>1565</v>
      </c>
      <c r="J1786" s="60" t="s">
        <v>687</v>
      </c>
      <c r="K1786" s="60">
        <v>100</v>
      </c>
      <c r="L1786" s="62"/>
      <c r="M1786" s="60">
        <v>1</v>
      </c>
      <c r="N1786" s="60">
        <v>1</v>
      </c>
      <c r="O1786" s="63" t="s">
        <v>681</v>
      </c>
      <c r="P1786" s="63" t="s">
        <v>2784</v>
      </c>
      <c r="Q1786" s="63" t="s">
        <v>2785</v>
      </c>
      <c r="R1786" s="62"/>
      <c r="S1786" s="62"/>
      <c r="T1786" s="62"/>
      <c r="U1786" s="62"/>
      <c r="V1786" s="62"/>
      <c r="W1786" s="62"/>
      <c r="X1786" s="63" t="s">
        <v>2784</v>
      </c>
      <c r="Y1786" s="62"/>
      <c r="Z1786" s="62"/>
      <c r="AA1786" s="62"/>
      <c r="AB1786" s="60"/>
    </row>
    <row r="1787" spans="1:28" ht="15" customHeight="1" x14ac:dyDescent="0.25">
      <c r="A1787" s="58">
        <v>1777</v>
      </c>
      <c r="B1787" s="66" t="s">
        <v>8519</v>
      </c>
      <c r="C1787" s="67" t="s">
        <v>8520</v>
      </c>
      <c r="D1787" s="59" t="s">
        <v>8521</v>
      </c>
      <c r="E1787" s="66" t="s">
        <v>8519</v>
      </c>
      <c r="F1787" s="60" t="s">
        <v>8522</v>
      </c>
      <c r="G1787" s="62"/>
      <c r="H1787" s="61">
        <v>2017</v>
      </c>
      <c r="I1787" s="60" t="s">
        <v>1565</v>
      </c>
      <c r="J1787" s="60" t="s">
        <v>687</v>
      </c>
      <c r="K1787" s="60">
        <v>100</v>
      </c>
      <c r="L1787" s="62"/>
      <c r="M1787" s="60">
        <v>1</v>
      </c>
      <c r="N1787" s="60">
        <v>1</v>
      </c>
      <c r="O1787" s="63" t="s">
        <v>681</v>
      </c>
      <c r="P1787" s="63" t="s">
        <v>2784</v>
      </c>
      <c r="Q1787" s="63" t="s">
        <v>2785</v>
      </c>
      <c r="R1787" s="62"/>
      <c r="S1787" s="62"/>
      <c r="T1787" s="62"/>
      <c r="U1787" s="62"/>
      <c r="V1787" s="62"/>
      <c r="W1787" s="62"/>
      <c r="X1787" s="63" t="s">
        <v>2784</v>
      </c>
      <c r="Y1787" s="62"/>
      <c r="Z1787" s="62"/>
      <c r="AA1787" s="62"/>
      <c r="AB1787" s="60"/>
    </row>
    <row r="1788" spans="1:28" ht="15" customHeight="1" x14ac:dyDescent="0.25">
      <c r="A1788" s="58">
        <v>1778</v>
      </c>
      <c r="B1788" s="66" t="s">
        <v>8523</v>
      </c>
      <c r="C1788" s="67" t="s">
        <v>8524</v>
      </c>
      <c r="D1788" s="59" t="s">
        <v>8525</v>
      </c>
      <c r="E1788" s="66" t="s">
        <v>8523</v>
      </c>
      <c r="F1788" s="60" t="s">
        <v>8526</v>
      </c>
      <c r="G1788" s="62"/>
      <c r="H1788" s="61">
        <v>2017</v>
      </c>
      <c r="I1788" s="60" t="s">
        <v>1565</v>
      </c>
      <c r="J1788" s="60" t="s">
        <v>687</v>
      </c>
      <c r="K1788" s="60">
        <v>100</v>
      </c>
      <c r="L1788" s="62"/>
      <c r="M1788" s="60">
        <v>1</v>
      </c>
      <c r="N1788" s="60">
        <v>1</v>
      </c>
      <c r="O1788" s="63" t="s">
        <v>681</v>
      </c>
      <c r="P1788" s="63" t="s">
        <v>2784</v>
      </c>
      <c r="Q1788" s="63" t="s">
        <v>2785</v>
      </c>
      <c r="R1788" s="62"/>
      <c r="S1788" s="62"/>
      <c r="T1788" s="62"/>
      <c r="U1788" s="62"/>
      <c r="V1788" s="62"/>
      <c r="W1788" s="62"/>
      <c r="X1788" s="63" t="s">
        <v>2784</v>
      </c>
      <c r="Y1788" s="62"/>
      <c r="Z1788" s="62"/>
      <c r="AA1788" s="62"/>
      <c r="AB1788" s="60"/>
    </row>
    <row r="1789" spans="1:28" ht="15" customHeight="1" x14ac:dyDescent="0.25">
      <c r="A1789" s="58">
        <v>1779</v>
      </c>
      <c r="B1789" s="66" t="s">
        <v>8527</v>
      </c>
      <c r="C1789" s="67" t="s">
        <v>8528</v>
      </c>
      <c r="D1789" s="59" t="s">
        <v>8529</v>
      </c>
      <c r="E1789" s="66" t="s">
        <v>8527</v>
      </c>
      <c r="F1789" s="60" t="s">
        <v>8530</v>
      </c>
      <c r="G1789" s="62"/>
      <c r="H1789" s="61">
        <v>2017</v>
      </c>
      <c r="I1789" s="60" t="s">
        <v>1565</v>
      </c>
      <c r="J1789" s="60" t="s">
        <v>687</v>
      </c>
      <c r="K1789" s="60">
        <v>100</v>
      </c>
      <c r="L1789" s="62"/>
      <c r="M1789" s="60">
        <v>1</v>
      </c>
      <c r="N1789" s="60">
        <v>1</v>
      </c>
      <c r="O1789" s="63" t="s">
        <v>681</v>
      </c>
      <c r="P1789" s="63" t="s">
        <v>2784</v>
      </c>
      <c r="Q1789" s="63" t="s">
        <v>2785</v>
      </c>
      <c r="R1789" s="62"/>
      <c r="S1789" s="62"/>
      <c r="T1789" s="62"/>
      <c r="U1789" s="62"/>
      <c r="V1789" s="62"/>
      <c r="W1789" s="62"/>
      <c r="X1789" s="63" t="s">
        <v>2784</v>
      </c>
      <c r="Y1789" s="62"/>
      <c r="Z1789" s="62"/>
      <c r="AA1789" s="62"/>
      <c r="AB1789" s="60"/>
    </row>
    <row r="1790" spans="1:28" ht="15" customHeight="1" x14ac:dyDescent="0.25">
      <c r="A1790" s="58">
        <v>1780</v>
      </c>
      <c r="B1790" s="66" t="s">
        <v>8531</v>
      </c>
      <c r="C1790" s="67" t="s">
        <v>8532</v>
      </c>
      <c r="D1790" s="59" t="s">
        <v>8533</v>
      </c>
      <c r="E1790" s="66" t="s">
        <v>8531</v>
      </c>
      <c r="F1790" s="60" t="s">
        <v>8534</v>
      </c>
      <c r="G1790" s="62"/>
      <c r="H1790" s="61">
        <v>2003</v>
      </c>
      <c r="I1790" s="60" t="s">
        <v>689</v>
      </c>
      <c r="J1790" s="60" t="s">
        <v>1260</v>
      </c>
      <c r="K1790" s="60">
        <v>320</v>
      </c>
      <c r="L1790" s="62"/>
      <c r="M1790" s="60">
        <v>1</v>
      </c>
      <c r="N1790" s="60">
        <v>1</v>
      </c>
      <c r="O1790" s="63" t="s">
        <v>681</v>
      </c>
      <c r="P1790" s="63" t="s">
        <v>970</v>
      </c>
      <c r="Q1790" s="62"/>
      <c r="R1790" s="62"/>
      <c r="S1790" s="62"/>
      <c r="T1790" s="62"/>
      <c r="U1790" s="62"/>
      <c r="V1790" s="62"/>
      <c r="W1790" s="62"/>
      <c r="X1790" s="63" t="s">
        <v>970</v>
      </c>
      <c r="Y1790" s="62"/>
      <c r="Z1790" s="62"/>
      <c r="AA1790" s="62"/>
      <c r="AB1790" s="60"/>
    </row>
    <row r="1791" spans="1:28" ht="15" customHeight="1" x14ac:dyDescent="0.25">
      <c r="A1791" s="58">
        <v>1781</v>
      </c>
      <c r="B1791" s="66" t="s">
        <v>8535</v>
      </c>
      <c r="C1791" s="67" t="s">
        <v>8536</v>
      </c>
      <c r="D1791" s="59" t="s">
        <v>8537</v>
      </c>
      <c r="E1791" s="66" t="s">
        <v>8535</v>
      </c>
      <c r="F1791" s="60" t="s">
        <v>8538</v>
      </c>
      <c r="G1791" s="62"/>
      <c r="H1791" s="61">
        <v>2001</v>
      </c>
      <c r="I1791" s="60" t="s">
        <v>689</v>
      </c>
      <c r="J1791" s="60" t="s">
        <v>680</v>
      </c>
      <c r="K1791" s="60">
        <v>100</v>
      </c>
      <c r="L1791" s="62"/>
      <c r="M1791" s="60">
        <v>1</v>
      </c>
      <c r="N1791" s="60">
        <v>1</v>
      </c>
      <c r="O1791" s="63" t="s">
        <v>681</v>
      </c>
      <c r="P1791" s="63" t="s">
        <v>912</v>
      </c>
      <c r="Q1791" s="62"/>
      <c r="R1791" s="62"/>
      <c r="S1791" s="62"/>
      <c r="T1791" s="62"/>
      <c r="U1791" s="62"/>
      <c r="V1791" s="62"/>
      <c r="W1791" s="62"/>
      <c r="X1791" s="63" t="s">
        <v>912</v>
      </c>
      <c r="Y1791" s="62"/>
      <c r="Z1791" s="62"/>
      <c r="AA1791" s="62"/>
      <c r="AB1791" s="60"/>
    </row>
    <row r="1792" spans="1:28" ht="15" customHeight="1" x14ac:dyDescent="0.25">
      <c r="A1792" s="58">
        <v>1782</v>
      </c>
      <c r="B1792" s="66" t="s">
        <v>8539</v>
      </c>
      <c r="C1792" s="67" t="s">
        <v>8540</v>
      </c>
      <c r="D1792" s="59" t="s">
        <v>8541</v>
      </c>
      <c r="E1792" s="66" t="s">
        <v>8539</v>
      </c>
      <c r="F1792" s="60" t="s">
        <v>8542</v>
      </c>
      <c r="G1792" s="62"/>
      <c r="H1792" s="61">
        <v>1999</v>
      </c>
      <c r="I1792" s="60" t="s">
        <v>689</v>
      </c>
      <c r="J1792" s="60" t="s">
        <v>680</v>
      </c>
      <c r="K1792" s="60">
        <v>400</v>
      </c>
      <c r="L1792" s="62"/>
      <c r="M1792" s="60">
        <v>1</v>
      </c>
      <c r="N1792" s="60">
        <v>1</v>
      </c>
      <c r="O1792" s="63" t="s">
        <v>681</v>
      </c>
      <c r="P1792" s="63" t="s">
        <v>1038</v>
      </c>
      <c r="Q1792" s="62"/>
      <c r="R1792" s="62"/>
      <c r="S1792" s="62"/>
      <c r="T1792" s="62"/>
      <c r="U1792" s="62"/>
      <c r="V1792" s="62"/>
      <c r="W1792" s="62"/>
      <c r="X1792" s="63" t="s">
        <v>1038</v>
      </c>
      <c r="Y1792" s="62"/>
      <c r="Z1792" s="62"/>
      <c r="AA1792" s="62"/>
      <c r="AB1792" s="60"/>
    </row>
    <row r="1793" spans="1:28" ht="15" customHeight="1" x14ac:dyDescent="0.25">
      <c r="A1793" s="58">
        <v>1783</v>
      </c>
      <c r="B1793" s="66" t="s">
        <v>8543</v>
      </c>
      <c r="C1793" s="67" t="s">
        <v>8544</v>
      </c>
      <c r="D1793" s="59" t="s">
        <v>8545</v>
      </c>
      <c r="E1793" s="66" t="s">
        <v>8543</v>
      </c>
      <c r="F1793" s="60" t="s">
        <v>8546</v>
      </c>
      <c r="G1793" s="62"/>
      <c r="H1793" s="61">
        <v>2005</v>
      </c>
      <c r="I1793" s="60" t="s">
        <v>689</v>
      </c>
      <c r="J1793" s="60" t="s">
        <v>680</v>
      </c>
      <c r="K1793" s="60">
        <v>320</v>
      </c>
      <c r="L1793" s="62"/>
      <c r="M1793" s="60">
        <v>1</v>
      </c>
      <c r="N1793" s="60">
        <v>1</v>
      </c>
      <c r="O1793" s="63" t="s">
        <v>681</v>
      </c>
      <c r="P1793" s="63" t="s">
        <v>970</v>
      </c>
      <c r="Q1793" s="62"/>
      <c r="R1793" s="62"/>
      <c r="S1793" s="62"/>
      <c r="T1793" s="62"/>
      <c r="U1793" s="62"/>
      <c r="V1793" s="62"/>
      <c r="W1793" s="62"/>
      <c r="X1793" s="63" t="s">
        <v>970</v>
      </c>
      <c r="Y1793" s="62"/>
      <c r="Z1793" s="62"/>
      <c r="AA1793" s="62"/>
      <c r="AB1793" s="60"/>
    </row>
    <row r="1794" spans="1:28" ht="15" customHeight="1" x14ac:dyDescent="0.25">
      <c r="A1794" s="58">
        <v>1784</v>
      </c>
      <c r="B1794" s="66" t="s">
        <v>8547</v>
      </c>
      <c r="C1794" s="67" t="s">
        <v>8548</v>
      </c>
      <c r="D1794" s="59" t="s">
        <v>8549</v>
      </c>
      <c r="E1794" s="66" t="s">
        <v>8547</v>
      </c>
      <c r="F1794" s="60" t="s">
        <v>8550</v>
      </c>
      <c r="G1794" s="62"/>
      <c r="H1794" s="61">
        <v>2004</v>
      </c>
      <c r="I1794" s="60" t="s">
        <v>689</v>
      </c>
      <c r="J1794" s="60" t="s">
        <v>680</v>
      </c>
      <c r="K1794" s="60">
        <v>400</v>
      </c>
      <c r="L1794" s="62"/>
      <c r="M1794" s="60">
        <v>1</v>
      </c>
      <c r="N1794" s="60">
        <v>1</v>
      </c>
      <c r="O1794" s="63" t="s">
        <v>681</v>
      </c>
      <c r="P1794" s="63" t="s">
        <v>1038</v>
      </c>
      <c r="Q1794" s="62"/>
      <c r="R1794" s="62"/>
      <c r="S1794" s="62"/>
      <c r="T1794" s="62"/>
      <c r="U1794" s="62"/>
      <c r="V1794" s="62"/>
      <c r="W1794" s="62"/>
      <c r="X1794" s="63" t="s">
        <v>1733</v>
      </c>
      <c r="Y1794" s="63" t="s">
        <v>8551</v>
      </c>
      <c r="Z1794" s="62"/>
      <c r="AA1794" s="62"/>
      <c r="AB1794" s="60"/>
    </row>
    <row r="1795" spans="1:28" ht="15" customHeight="1" x14ac:dyDescent="0.25">
      <c r="A1795" s="58">
        <v>1785</v>
      </c>
      <c r="B1795" s="66" t="s">
        <v>8552</v>
      </c>
      <c r="C1795" s="67" t="s">
        <v>8553</v>
      </c>
      <c r="D1795" s="59" t="s">
        <v>8554</v>
      </c>
      <c r="E1795" s="66" t="s">
        <v>8552</v>
      </c>
      <c r="F1795" s="60" t="s">
        <v>8555</v>
      </c>
      <c r="G1795" s="62"/>
      <c r="H1795" s="61">
        <v>2009</v>
      </c>
      <c r="I1795" s="60" t="s">
        <v>689</v>
      </c>
      <c r="J1795" s="60" t="s">
        <v>699</v>
      </c>
      <c r="K1795" s="60">
        <v>320</v>
      </c>
      <c r="L1795" s="62"/>
      <c r="M1795" s="60">
        <v>1</v>
      </c>
      <c r="N1795" s="60">
        <v>1</v>
      </c>
      <c r="O1795" s="63" t="s">
        <v>681</v>
      </c>
      <c r="P1795" s="63" t="s">
        <v>5879</v>
      </c>
      <c r="Q1795" s="62"/>
      <c r="R1795" s="62"/>
      <c r="S1795" s="62"/>
      <c r="T1795" s="62"/>
      <c r="U1795" s="62"/>
      <c r="V1795" s="62"/>
      <c r="W1795" s="62"/>
      <c r="X1795" s="63" t="s">
        <v>5879</v>
      </c>
      <c r="Y1795" s="62"/>
      <c r="Z1795" s="62"/>
      <c r="AA1795" s="62"/>
      <c r="AB1795" s="60"/>
    </row>
    <row r="1796" spans="1:28" ht="15" customHeight="1" x14ac:dyDescent="0.25">
      <c r="A1796" s="58">
        <v>1786</v>
      </c>
      <c r="B1796" s="66" t="s">
        <v>8556</v>
      </c>
      <c r="C1796" s="67" t="s">
        <v>8557</v>
      </c>
      <c r="D1796" s="59" t="s">
        <v>8558</v>
      </c>
      <c r="E1796" s="66" t="s">
        <v>8556</v>
      </c>
      <c r="F1796" s="60" t="s">
        <v>8559</v>
      </c>
      <c r="G1796" s="62"/>
      <c r="H1796" s="61">
        <v>2009</v>
      </c>
      <c r="I1796" s="60" t="s">
        <v>689</v>
      </c>
      <c r="J1796" s="60" t="s">
        <v>699</v>
      </c>
      <c r="K1796" s="60">
        <v>75</v>
      </c>
      <c r="L1796" s="62"/>
      <c r="M1796" s="60">
        <v>1</v>
      </c>
      <c r="N1796" s="60">
        <v>1</v>
      </c>
      <c r="O1796" s="63" t="s">
        <v>681</v>
      </c>
      <c r="P1796" s="63" t="s">
        <v>2810</v>
      </c>
      <c r="Q1796" s="62"/>
      <c r="R1796" s="62"/>
      <c r="S1796" s="62"/>
      <c r="T1796" s="62"/>
      <c r="U1796" s="62"/>
      <c r="V1796" s="62"/>
      <c r="W1796" s="62"/>
      <c r="X1796" s="63" t="s">
        <v>2810</v>
      </c>
      <c r="Y1796" s="62"/>
      <c r="Z1796" s="62"/>
      <c r="AA1796" s="62"/>
      <c r="AB1796" s="60"/>
    </row>
    <row r="1797" spans="1:28" ht="15" customHeight="1" x14ac:dyDescent="0.25">
      <c r="A1797" s="58">
        <v>1787</v>
      </c>
      <c r="B1797" s="66" t="s">
        <v>8560</v>
      </c>
      <c r="C1797" s="67" t="s">
        <v>8561</v>
      </c>
      <c r="D1797" s="59" t="s">
        <v>8562</v>
      </c>
      <c r="E1797" s="66" t="s">
        <v>8560</v>
      </c>
      <c r="F1797" s="60" t="s">
        <v>8563</v>
      </c>
      <c r="G1797" s="62"/>
      <c r="H1797" s="61">
        <v>2008</v>
      </c>
      <c r="I1797" s="60" t="s">
        <v>679</v>
      </c>
      <c r="J1797" s="60" t="s">
        <v>710</v>
      </c>
      <c r="K1797" s="60">
        <v>25</v>
      </c>
      <c r="L1797" s="62"/>
      <c r="M1797" s="60">
        <v>1</v>
      </c>
      <c r="N1797" s="60">
        <v>1</v>
      </c>
      <c r="O1797" s="63" t="s">
        <v>681</v>
      </c>
      <c r="P1797" s="63" t="s">
        <v>711</v>
      </c>
      <c r="Q1797" s="62"/>
      <c r="R1797" s="62"/>
      <c r="S1797" s="62"/>
      <c r="T1797" s="62"/>
      <c r="U1797" s="62"/>
      <c r="V1797" s="62"/>
      <c r="W1797" s="62"/>
      <c r="X1797" s="63" t="s">
        <v>711</v>
      </c>
      <c r="Y1797" s="62"/>
      <c r="Z1797" s="62"/>
      <c r="AA1797" s="62"/>
      <c r="AB1797" s="60"/>
    </row>
    <row r="1798" spans="1:28" ht="15" customHeight="1" x14ac:dyDescent="0.25">
      <c r="A1798" s="58">
        <v>1788</v>
      </c>
      <c r="B1798" s="66" t="s">
        <v>8564</v>
      </c>
      <c r="C1798" s="67" t="s">
        <v>8565</v>
      </c>
      <c r="D1798" s="59" t="s">
        <v>8566</v>
      </c>
      <c r="E1798" s="66" t="s">
        <v>8564</v>
      </c>
      <c r="F1798" s="60" t="s">
        <v>8567</v>
      </c>
      <c r="G1798" s="62"/>
      <c r="H1798" s="61">
        <v>1974</v>
      </c>
      <c r="I1798" s="60" t="s">
        <v>988</v>
      </c>
      <c r="J1798" s="60" t="s">
        <v>680</v>
      </c>
      <c r="K1798" s="60">
        <v>25</v>
      </c>
      <c r="L1798" s="62"/>
      <c r="M1798" s="60">
        <v>1</v>
      </c>
      <c r="N1798" s="60">
        <v>1</v>
      </c>
      <c r="O1798" s="63" t="s">
        <v>681</v>
      </c>
      <c r="P1798" s="63" t="s">
        <v>711</v>
      </c>
      <c r="Q1798" s="62"/>
      <c r="R1798" s="62"/>
      <c r="S1798" s="62"/>
      <c r="T1798" s="62"/>
      <c r="U1798" s="62"/>
      <c r="V1798" s="62"/>
      <c r="W1798" s="62"/>
      <c r="X1798" s="63" t="s">
        <v>711</v>
      </c>
      <c r="Y1798" s="62"/>
      <c r="Z1798" s="62"/>
      <c r="AA1798" s="62"/>
      <c r="AB1798" s="60"/>
    </row>
    <row r="1799" spans="1:28" ht="15" customHeight="1" x14ac:dyDescent="0.25">
      <c r="A1799" s="58">
        <v>1789</v>
      </c>
      <c r="B1799" s="66" t="s">
        <v>8568</v>
      </c>
      <c r="C1799" s="67" t="s">
        <v>8569</v>
      </c>
      <c r="D1799" s="59" t="s">
        <v>8570</v>
      </c>
      <c r="E1799" s="66" t="s">
        <v>8568</v>
      </c>
      <c r="F1799" s="60" t="s">
        <v>8571</v>
      </c>
      <c r="G1799" s="62"/>
      <c r="H1799" s="61">
        <v>1976</v>
      </c>
      <c r="I1799" s="60" t="s">
        <v>807</v>
      </c>
      <c r="J1799" s="60" t="s">
        <v>8572</v>
      </c>
      <c r="K1799" s="60">
        <v>25</v>
      </c>
      <c r="L1799" s="62"/>
      <c r="M1799" s="60">
        <v>1</v>
      </c>
      <c r="N1799" s="60">
        <v>1</v>
      </c>
      <c r="O1799" s="63" t="s">
        <v>681</v>
      </c>
      <c r="P1799" s="63" t="s">
        <v>711</v>
      </c>
      <c r="Q1799" s="62"/>
      <c r="R1799" s="62"/>
      <c r="S1799" s="62"/>
      <c r="T1799" s="62"/>
      <c r="U1799" s="62"/>
      <c r="V1799" s="62"/>
      <c r="W1799" s="62"/>
      <c r="X1799" s="63" t="s">
        <v>711</v>
      </c>
      <c r="Y1799" s="62"/>
      <c r="Z1799" s="62"/>
      <c r="AA1799" s="62"/>
      <c r="AB1799" s="60"/>
    </row>
    <row r="1800" spans="1:28" ht="15" customHeight="1" x14ac:dyDescent="0.25">
      <c r="A1800" s="58">
        <v>1790</v>
      </c>
      <c r="B1800" s="66" t="s">
        <v>8573</v>
      </c>
      <c r="C1800" s="67" t="s">
        <v>8574</v>
      </c>
      <c r="D1800" s="59" t="s">
        <v>8575</v>
      </c>
      <c r="E1800" s="66" t="s">
        <v>8573</v>
      </c>
      <c r="F1800" s="60" t="s">
        <v>8576</v>
      </c>
      <c r="G1800" s="62"/>
      <c r="H1800" s="61">
        <v>2010</v>
      </c>
      <c r="I1800" s="60" t="s">
        <v>679</v>
      </c>
      <c r="J1800" s="60" t="s">
        <v>680</v>
      </c>
      <c r="K1800" s="60">
        <v>25</v>
      </c>
      <c r="L1800" s="62"/>
      <c r="M1800" s="60">
        <v>1</v>
      </c>
      <c r="N1800" s="60">
        <v>1</v>
      </c>
      <c r="O1800" s="63" t="s">
        <v>681</v>
      </c>
      <c r="P1800" s="63" t="s">
        <v>8577</v>
      </c>
      <c r="Q1800" s="62"/>
      <c r="R1800" s="62"/>
      <c r="S1800" s="62"/>
      <c r="T1800" s="62"/>
      <c r="U1800" s="62"/>
      <c r="V1800" s="62"/>
      <c r="W1800" s="62"/>
      <c r="X1800" s="63" t="s">
        <v>8577</v>
      </c>
      <c r="Y1800" s="62"/>
      <c r="Z1800" s="62"/>
      <c r="AA1800" s="62"/>
      <c r="AB1800" s="60"/>
    </row>
    <row r="1801" spans="1:28" ht="15" customHeight="1" x14ac:dyDescent="0.25">
      <c r="A1801" s="58">
        <v>1791</v>
      </c>
      <c r="B1801" s="66" t="s">
        <v>8578</v>
      </c>
      <c r="C1801" s="67" t="s">
        <v>8579</v>
      </c>
      <c r="D1801" s="59" t="s">
        <v>8580</v>
      </c>
      <c r="E1801" s="66" t="s">
        <v>8578</v>
      </c>
      <c r="F1801" s="60" t="s">
        <v>8581</v>
      </c>
      <c r="G1801" s="62"/>
      <c r="H1801" s="61">
        <v>1973</v>
      </c>
      <c r="I1801" s="60" t="s">
        <v>679</v>
      </c>
      <c r="J1801" s="60" t="s">
        <v>680</v>
      </c>
      <c r="K1801" s="60">
        <v>25</v>
      </c>
      <c r="L1801" s="62"/>
      <c r="M1801" s="60">
        <v>1</v>
      </c>
      <c r="N1801" s="60">
        <v>1</v>
      </c>
      <c r="O1801" s="63" t="s">
        <v>681</v>
      </c>
      <c r="P1801" s="63" t="s">
        <v>711</v>
      </c>
      <c r="Q1801" s="62"/>
      <c r="R1801" s="62"/>
      <c r="S1801" s="62"/>
      <c r="T1801" s="62"/>
      <c r="U1801" s="62"/>
      <c r="V1801" s="62"/>
      <c r="W1801" s="62"/>
      <c r="X1801" s="63" t="s">
        <v>711</v>
      </c>
      <c r="Y1801" s="62"/>
      <c r="Z1801" s="62"/>
      <c r="AA1801" s="62"/>
      <c r="AB1801" s="60"/>
    </row>
    <row r="1802" spans="1:28" ht="15" customHeight="1" x14ac:dyDescent="0.25">
      <c r="A1802" s="58">
        <v>1792</v>
      </c>
      <c r="B1802" s="66" t="s">
        <v>8582</v>
      </c>
      <c r="C1802" s="67" t="s">
        <v>8583</v>
      </c>
      <c r="D1802" s="59" t="s">
        <v>8584</v>
      </c>
      <c r="E1802" s="66" t="s">
        <v>8582</v>
      </c>
      <c r="F1802" s="60" t="s">
        <v>8585</v>
      </c>
      <c r="G1802" s="62"/>
      <c r="H1802" s="61">
        <v>1977</v>
      </c>
      <c r="I1802" s="60" t="s">
        <v>679</v>
      </c>
      <c r="J1802" s="60" t="s">
        <v>680</v>
      </c>
      <c r="K1802" s="60">
        <v>25</v>
      </c>
      <c r="L1802" s="62"/>
      <c r="M1802" s="60">
        <v>1</v>
      </c>
      <c r="N1802" s="60">
        <v>1</v>
      </c>
      <c r="O1802" s="63" t="s">
        <v>681</v>
      </c>
      <c r="P1802" s="63" t="s">
        <v>734</v>
      </c>
      <c r="Q1802" s="62"/>
      <c r="R1802" s="62"/>
      <c r="S1802" s="62"/>
      <c r="T1802" s="62"/>
      <c r="U1802" s="62"/>
      <c r="V1802" s="62"/>
      <c r="W1802" s="62"/>
      <c r="X1802" s="63" t="s">
        <v>734</v>
      </c>
      <c r="Y1802" s="62"/>
      <c r="Z1802" s="62"/>
      <c r="AA1802" s="62"/>
      <c r="AB1802" s="60"/>
    </row>
    <row r="1803" spans="1:28" ht="15" customHeight="1" x14ac:dyDescent="0.25">
      <c r="A1803" s="58">
        <v>1793</v>
      </c>
      <c r="B1803" s="66" t="s">
        <v>8586</v>
      </c>
      <c r="C1803" s="67" t="s">
        <v>8587</v>
      </c>
      <c r="D1803" s="59" t="s">
        <v>8588</v>
      </c>
      <c r="E1803" s="66" t="s">
        <v>8586</v>
      </c>
      <c r="F1803" s="60" t="s">
        <v>8589</v>
      </c>
      <c r="G1803" s="62"/>
      <c r="H1803" s="61">
        <v>1974</v>
      </c>
      <c r="I1803" s="60" t="s">
        <v>679</v>
      </c>
      <c r="J1803" s="60" t="s">
        <v>1710</v>
      </c>
      <c r="K1803" s="60">
        <v>25</v>
      </c>
      <c r="L1803" s="62"/>
      <c r="M1803" s="60">
        <v>1</v>
      </c>
      <c r="N1803" s="60">
        <v>1</v>
      </c>
      <c r="O1803" s="63" t="s">
        <v>681</v>
      </c>
      <c r="P1803" s="63" t="s">
        <v>734</v>
      </c>
      <c r="Q1803" s="62"/>
      <c r="R1803" s="62"/>
      <c r="S1803" s="62"/>
      <c r="T1803" s="62"/>
      <c r="U1803" s="62"/>
      <c r="V1803" s="62"/>
      <c r="W1803" s="62"/>
      <c r="X1803" s="63" t="s">
        <v>734</v>
      </c>
      <c r="Y1803" s="62"/>
      <c r="Z1803" s="62"/>
      <c r="AA1803" s="62"/>
      <c r="AB1803" s="60"/>
    </row>
    <row r="1804" spans="1:28" ht="15" customHeight="1" x14ac:dyDescent="0.25">
      <c r="A1804" s="58">
        <v>1794</v>
      </c>
      <c r="B1804" s="66" t="s">
        <v>8590</v>
      </c>
      <c r="C1804" s="67" t="s">
        <v>8591</v>
      </c>
      <c r="D1804" s="59" t="s">
        <v>8592</v>
      </c>
      <c r="E1804" s="66" t="s">
        <v>8590</v>
      </c>
      <c r="F1804" s="60" t="s">
        <v>8593</v>
      </c>
      <c r="G1804" s="62"/>
      <c r="H1804" s="61">
        <v>1991</v>
      </c>
      <c r="I1804" s="62"/>
      <c r="J1804" s="60" t="s">
        <v>687</v>
      </c>
      <c r="K1804" s="60">
        <v>25</v>
      </c>
      <c r="L1804" s="62"/>
      <c r="M1804" s="60">
        <v>1</v>
      </c>
      <c r="N1804" s="60">
        <v>1</v>
      </c>
      <c r="O1804" s="63" t="s">
        <v>681</v>
      </c>
      <c r="P1804" s="63" t="s">
        <v>734</v>
      </c>
      <c r="Q1804" s="62"/>
      <c r="R1804" s="62"/>
      <c r="S1804" s="62"/>
      <c r="T1804" s="62"/>
      <c r="U1804" s="62"/>
      <c r="V1804" s="62"/>
      <c r="W1804" s="62"/>
      <c r="X1804" s="63" t="s">
        <v>8594</v>
      </c>
      <c r="Y1804" s="63" t="s">
        <v>4704</v>
      </c>
      <c r="Z1804" s="62"/>
      <c r="AA1804" s="62"/>
      <c r="AB1804" s="60"/>
    </row>
    <row r="1805" spans="1:28" ht="15" customHeight="1" x14ac:dyDescent="0.25">
      <c r="A1805" s="58">
        <v>1795</v>
      </c>
      <c r="B1805" s="66" t="s">
        <v>8595</v>
      </c>
      <c r="C1805" s="67" t="s">
        <v>8596</v>
      </c>
      <c r="D1805" s="59" t="s">
        <v>8597</v>
      </c>
      <c r="E1805" s="66" t="s">
        <v>8595</v>
      </c>
      <c r="F1805" s="60" t="s">
        <v>8598</v>
      </c>
      <c r="G1805" s="62"/>
      <c r="H1805" s="61">
        <v>1974</v>
      </c>
      <c r="I1805" s="62"/>
      <c r="J1805" s="60" t="s">
        <v>687</v>
      </c>
      <c r="K1805" s="60">
        <v>25</v>
      </c>
      <c r="L1805" s="62"/>
      <c r="M1805" s="60">
        <v>1</v>
      </c>
      <c r="N1805" s="60">
        <v>1</v>
      </c>
      <c r="O1805" s="63" t="s">
        <v>681</v>
      </c>
      <c r="P1805" s="63" t="s">
        <v>734</v>
      </c>
      <c r="Q1805" s="62"/>
      <c r="R1805" s="62"/>
      <c r="S1805" s="62"/>
      <c r="T1805" s="62"/>
      <c r="U1805" s="62"/>
      <c r="V1805" s="62"/>
      <c r="W1805" s="62"/>
      <c r="X1805" s="63" t="s">
        <v>734</v>
      </c>
      <c r="Y1805" s="62"/>
      <c r="Z1805" s="62"/>
      <c r="AA1805" s="62"/>
      <c r="AB1805" s="60"/>
    </row>
    <row r="1806" spans="1:28" ht="15" customHeight="1" x14ac:dyDescent="0.25">
      <c r="A1806" s="58">
        <v>1796</v>
      </c>
      <c r="B1806" s="66" t="s">
        <v>179</v>
      </c>
      <c r="C1806" s="67" t="s">
        <v>8599</v>
      </c>
      <c r="D1806" s="59" t="s">
        <v>8600</v>
      </c>
      <c r="E1806" s="66" t="s">
        <v>179</v>
      </c>
      <c r="F1806" s="60" t="s">
        <v>8601</v>
      </c>
      <c r="G1806" s="62"/>
      <c r="H1806" s="61">
        <v>2009</v>
      </c>
      <c r="I1806" s="60" t="s">
        <v>689</v>
      </c>
      <c r="J1806" s="60" t="s">
        <v>687</v>
      </c>
      <c r="K1806" s="60">
        <v>25</v>
      </c>
      <c r="L1806" s="62"/>
      <c r="M1806" s="60">
        <v>1</v>
      </c>
      <c r="N1806" s="60">
        <v>1</v>
      </c>
      <c r="O1806" s="63" t="s">
        <v>681</v>
      </c>
      <c r="P1806" s="63" t="s">
        <v>6599</v>
      </c>
      <c r="Q1806" s="62"/>
      <c r="R1806" s="62"/>
      <c r="S1806" s="62"/>
      <c r="T1806" s="62"/>
      <c r="U1806" s="62"/>
      <c r="V1806" s="62"/>
      <c r="W1806" s="62"/>
      <c r="X1806" s="63" t="s">
        <v>6599</v>
      </c>
      <c r="Y1806" s="62"/>
      <c r="Z1806" s="62"/>
      <c r="AA1806" s="62"/>
      <c r="AB1806" s="60"/>
    </row>
    <row r="1807" spans="1:28" ht="15" customHeight="1" x14ac:dyDescent="0.25">
      <c r="A1807" s="58">
        <v>1797</v>
      </c>
      <c r="B1807" s="66" t="s">
        <v>8602</v>
      </c>
      <c r="C1807" s="67" t="s">
        <v>8603</v>
      </c>
      <c r="D1807" s="59" t="s">
        <v>8604</v>
      </c>
      <c r="E1807" s="66" t="s">
        <v>8602</v>
      </c>
      <c r="F1807" s="60" t="s">
        <v>8605</v>
      </c>
      <c r="G1807" s="62"/>
      <c r="H1807" s="61">
        <v>1972</v>
      </c>
      <c r="I1807" s="60" t="s">
        <v>679</v>
      </c>
      <c r="J1807" s="60" t="s">
        <v>687</v>
      </c>
      <c r="K1807" s="60">
        <v>25</v>
      </c>
      <c r="L1807" s="62"/>
      <c r="M1807" s="60">
        <v>1</v>
      </c>
      <c r="N1807" s="60">
        <v>1</v>
      </c>
      <c r="O1807" s="63" t="s">
        <v>681</v>
      </c>
      <c r="P1807" s="63" t="s">
        <v>734</v>
      </c>
      <c r="Q1807" s="62"/>
      <c r="R1807" s="62"/>
      <c r="S1807" s="62"/>
      <c r="T1807" s="62"/>
      <c r="U1807" s="62"/>
      <c r="V1807" s="62"/>
      <c r="W1807" s="62"/>
      <c r="X1807" s="63" t="s">
        <v>734</v>
      </c>
      <c r="Y1807" s="62"/>
      <c r="Z1807" s="62"/>
      <c r="AA1807" s="62"/>
      <c r="AB1807" s="60"/>
    </row>
    <row r="1808" spans="1:28" ht="15" customHeight="1" x14ac:dyDescent="0.25">
      <c r="A1808" s="58">
        <v>1798</v>
      </c>
      <c r="B1808" s="66" t="s">
        <v>8606</v>
      </c>
      <c r="C1808" s="67" t="s">
        <v>8607</v>
      </c>
      <c r="D1808" s="59" t="s">
        <v>8608</v>
      </c>
      <c r="E1808" s="66" t="s">
        <v>8606</v>
      </c>
      <c r="F1808" s="60" t="s">
        <v>8609</v>
      </c>
      <c r="G1808" s="62"/>
      <c r="H1808" s="61">
        <v>1976</v>
      </c>
      <c r="I1808" s="60" t="s">
        <v>679</v>
      </c>
      <c r="J1808" s="60" t="s">
        <v>699</v>
      </c>
      <c r="K1808" s="60">
        <v>25</v>
      </c>
      <c r="L1808" s="62"/>
      <c r="M1808" s="60">
        <v>1</v>
      </c>
      <c r="N1808" s="60">
        <v>1</v>
      </c>
      <c r="O1808" s="63" t="s">
        <v>681</v>
      </c>
      <c r="P1808" s="63" t="s">
        <v>734</v>
      </c>
      <c r="Q1808" s="62"/>
      <c r="R1808" s="62"/>
      <c r="S1808" s="62"/>
      <c r="T1808" s="62"/>
      <c r="U1808" s="62"/>
      <c r="V1808" s="62"/>
      <c r="W1808" s="62"/>
      <c r="X1808" s="63" t="s">
        <v>734</v>
      </c>
      <c r="Y1808" s="62"/>
      <c r="Z1808" s="62"/>
      <c r="AA1808" s="62"/>
      <c r="AB1808" s="60"/>
    </row>
    <row r="1809" spans="1:28" ht="15" customHeight="1" x14ac:dyDescent="0.25">
      <c r="A1809" s="58">
        <v>1799</v>
      </c>
      <c r="B1809" s="66" t="s">
        <v>8610</v>
      </c>
      <c r="C1809" s="67" t="s">
        <v>8611</v>
      </c>
      <c r="D1809" s="59" t="s">
        <v>8612</v>
      </c>
      <c r="E1809" s="66" t="s">
        <v>8610</v>
      </c>
      <c r="F1809" s="60" t="s">
        <v>8613</v>
      </c>
      <c r="G1809" s="62"/>
      <c r="H1809" s="61">
        <v>1973</v>
      </c>
      <c r="I1809" s="60" t="s">
        <v>679</v>
      </c>
      <c r="J1809" s="60" t="s">
        <v>699</v>
      </c>
      <c r="K1809" s="60">
        <v>25</v>
      </c>
      <c r="L1809" s="62"/>
      <c r="M1809" s="60">
        <v>1</v>
      </c>
      <c r="N1809" s="60">
        <v>1</v>
      </c>
      <c r="O1809" s="63" t="s">
        <v>681</v>
      </c>
      <c r="P1809" s="63" t="s">
        <v>734</v>
      </c>
      <c r="Q1809" s="62"/>
      <c r="R1809" s="62"/>
      <c r="S1809" s="62"/>
      <c r="T1809" s="62"/>
      <c r="U1809" s="62"/>
      <c r="V1809" s="62"/>
      <c r="W1809" s="62"/>
      <c r="X1809" s="63" t="s">
        <v>734</v>
      </c>
      <c r="Y1809" s="62"/>
      <c r="Z1809" s="62"/>
      <c r="AA1809" s="62"/>
      <c r="AB1809" s="60"/>
    </row>
    <row r="1810" spans="1:28" ht="15" customHeight="1" x14ac:dyDescent="0.25">
      <c r="A1810" s="58">
        <v>1800</v>
      </c>
      <c r="B1810" s="66" t="s">
        <v>8614</v>
      </c>
      <c r="C1810" s="67" t="s">
        <v>8615</v>
      </c>
      <c r="D1810" s="59" t="s">
        <v>8616</v>
      </c>
      <c r="E1810" s="66" t="s">
        <v>8614</v>
      </c>
      <c r="F1810" s="60" t="s">
        <v>8617</v>
      </c>
      <c r="G1810" s="62"/>
      <c r="H1810" s="61">
        <v>2009</v>
      </c>
      <c r="I1810" s="60" t="s">
        <v>679</v>
      </c>
      <c r="J1810" s="60" t="s">
        <v>699</v>
      </c>
      <c r="K1810" s="60">
        <v>50</v>
      </c>
      <c r="L1810" s="62"/>
      <c r="M1810" s="60">
        <v>1</v>
      </c>
      <c r="N1810" s="60">
        <v>1</v>
      </c>
      <c r="O1810" s="63" t="s">
        <v>681</v>
      </c>
      <c r="P1810" s="63" t="s">
        <v>8618</v>
      </c>
      <c r="Q1810" s="62"/>
      <c r="R1810" s="62"/>
      <c r="S1810" s="62"/>
      <c r="T1810" s="62"/>
      <c r="U1810" s="62"/>
      <c r="V1810" s="62"/>
      <c r="W1810" s="62"/>
      <c r="X1810" s="63" t="s">
        <v>8618</v>
      </c>
      <c r="Y1810" s="62"/>
      <c r="Z1810" s="62"/>
      <c r="AA1810" s="62"/>
      <c r="AB1810" s="60"/>
    </row>
    <row r="1811" spans="1:28" ht="15" customHeight="1" x14ac:dyDescent="0.25">
      <c r="A1811" s="58">
        <v>1801</v>
      </c>
      <c r="B1811" s="66" t="s">
        <v>8619</v>
      </c>
      <c r="C1811" s="67" t="s">
        <v>8620</v>
      </c>
      <c r="D1811" s="59" t="s">
        <v>8621</v>
      </c>
      <c r="E1811" s="66" t="s">
        <v>8619</v>
      </c>
      <c r="F1811" s="60" t="s">
        <v>8622</v>
      </c>
      <c r="G1811" s="62"/>
      <c r="H1811" s="61">
        <v>1973</v>
      </c>
      <c r="I1811" s="60" t="s">
        <v>679</v>
      </c>
      <c r="J1811" s="60" t="s">
        <v>680</v>
      </c>
      <c r="K1811" s="60">
        <v>25</v>
      </c>
      <c r="L1811" s="62"/>
      <c r="M1811" s="60">
        <v>1</v>
      </c>
      <c r="N1811" s="60">
        <v>1</v>
      </c>
      <c r="O1811" s="63" t="s">
        <v>681</v>
      </c>
      <c r="P1811" s="63" t="s">
        <v>711</v>
      </c>
      <c r="Q1811" s="62"/>
      <c r="R1811" s="62"/>
      <c r="S1811" s="62"/>
      <c r="T1811" s="62"/>
      <c r="U1811" s="62"/>
      <c r="V1811" s="62"/>
      <c r="W1811" s="62"/>
      <c r="X1811" s="63" t="s">
        <v>711</v>
      </c>
      <c r="Y1811" s="62"/>
      <c r="Z1811" s="62"/>
      <c r="AA1811" s="62"/>
      <c r="AB1811" s="60"/>
    </row>
    <row r="1812" spans="1:28" ht="15" customHeight="1" x14ac:dyDescent="0.25">
      <c r="A1812" s="58">
        <v>1802</v>
      </c>
      <c r="B1812" s="66" t="s">
        <v>8623</v>
      </c>
      <c r="C1812" s="67" t="s">
        <v>8624</v>
      </c>
      <c r="D1812" s="59" t="s">
        <v>8625</v>
      </c>
      <c r="E1812" s="66" t="s">
        <v>8623</v>
      </c>
      <c r="F1812" s="60" t="s">
        <v>8626</v>
      </c>
      <c r="G1812" s="62"/>
      <c r="H1812" s="61">
        <v>1973</v>
      </c>
      <c r="I1812" s="60" t="s">
        <v>807</v>
      </c>
      <c r="J1812" s="60" t="s">
        <v>680</v>
      </c>
      <c r="K1812" s="60">
        <v>10</v>
      </c>
      <c r="L1812" s="62"/>
      <c r="M1812" s="60">
        <v>1</v>
      </c>
      <c r="N1812" s="60">
        <v>1</v>
      </c>
      <c r="O1812" s="63" t="s">
        <v>681</v>
      </c>
      <c r="P1812" s="63" t="s">
        <v>755</v>
      </c>
      <c r="Q1812" s="62"/>
      <c r="R1812" s="62"/>
      <c r="S1812" s="62"/>
      <c r="T1812" s="62"/>
      <c r="U1812" s="62"/>
      <c r="V1812" s="62"/>
      <c r="W1812" s="62"/>
      <c r="X1812" s="63" t="s">
        <v>755</v>
      </c>
      <c r="Y1812" s="62"/>
      <c r="Z1812" s="62"/>
      <c r="AA1812" s="62"/>
      <c r="AB1812" s="60"/>
    </row>
    <row r="1813" spans="1:28" ht="15" customHeight="1" x14ac:dyDescent="0.25">
      <c r="A1813" s="58">
        <v>1803</v>
      </c>
      <c r="B1813" s="66" t="s">
        <v>8627</v>
      </c>
      <c r="C1813" s="67" t="s">
        <v>8628</v>
      </c>
      <c r="D1813" s="59" t="s">
        <v>8629</v>
      </c>
      <c r="E1813" s="66" t="s">
        <v>8627</v>
      </c>
      <c r="F1813" s="60" t="s">
        <v>8630</v>
      </c>
      <c r="G1813" s="62"/>
      <c r="H1813" s="61">
        <v>1973</v>
      </c>
      <c r="I1813" s="60" t="s">
        <v>679</v>
      </c>
      <c r="J1813" s="60" t="s">
        <v>699</v>
      </c>
      <c r="K1813" s="60">
        <v>10</v>
      </c>
      <c r="L1813" s="62"/>
      <c r="M1813" s="60">
        <v>1</v>
      </c>
      <c r="N1813" s="60">
        <v>1</v>
      </c>
      <c r="O1813" s="63" t="s">
        <v>681</v>
      </c>
      <c r="P1813" s="63" t="s">
        <v>755</v>
      </c>
      <c r="Q1813" s="62"/>
      <c r="R1813" s="62"/>
      <c r="S1813" s="62"/>
      <c r="T1813" s="62"/>
      <c r="U1813" s="62"/>
      <c r="V1813" s="62"/>
      <c r="W1813" s="62"/>
      <c r="X1813" s="63" t="s">
        <v>755</v>
      </c>
      <c r="Y1813" s="62"/>
      <c r="Z1813" s="62"/>
      <c r="AA1813" s="62"/>
      <c r="AB1813" s="60"/>
    </row>
    <row r="1814" spans="1:28" ht="15" customHeight="1" x14ac:dyDescent="0.25">
      <c r="A1814" s="58">
        <v>1804</v>
      </c>
      <c r="B1814" s="66" t="s">
        <v>8631</v>
      </c>
      <c r="C1814" s="67" t="s">
        <v>8632</v>
      </c>
      <c r="D1814" s="59" t="s">
        <v>8633</v>
      </c>
      <c r="E1814" s="66" t="s">
        <v>8631</v>
      </c>
      <c r="F1814" s="60" t="s">
        <v>8634</v>
      </c>
      <c r="G1814" s="62"/>
      <c r="H1814" s="61">
        <v>2008</v>
      </c>
      <c r="I1814" s="60" t="s">
        <v>689</v>
      </c>
      <c r="J1814" s="60" t="s">
        <v>699</v>
      </c>
      <c r="K1814" s="60">
        <v>25</v>
      </c>
      <c r="L1814" s="62"/>
      <c r="M1814" s="60">
        <v>1</v>
      </c>
      <c r="N1814" s="60">
        <v>1</v>
      </c>
      <c r="O1814" s="63" t="s">
        <v>681</v>
      </c>
      <c r="P1814" s="63" t="s">
        <v>2849</v>
      </c>
      <c r="Q1814" s="62"/>
      <c r="R1814" s="62"/>
      <c r="S1814" s="62"/>
      <c r="T1814" s="62"/>
      <c r="U1814" s="62"/>
      <c r="V1814" s="62"/>
      <c r="W1814" s="62"/>
      <c r="X1814" s="63" t="s">
        <v>2849</v>
      </c>
      <c r="Y1814" s="62"/>
      <c r="Z1814" s="62"/>
      <c r="AA1814" s="62"/>
      <c r="AB1814" s="60"/>
    </row>
    <row r="1815" spans="1:28" ht="15" customHeight="1" x14ac:dyDescent="0.25">
      <c r="A1815" s="58">
        <v>1805</v>
      </c>
      <c r="B1815" s="66" t="s">
        <v>8635</v>
      </c>
      <c r="C1815" s="67" t="s">
        <v>8636</v>
      </c>
      <c r="D1815" s="59" t="s">
        <v>8637</v>
      </c>
      <c r="E1815" s="66" t="s">
        <v>8635</v>
      </c>
      <c r="F1815" s="60" t="s">
        <v>8638</v>
      </c>
      <c r="G1815" s="62"/>
      <c r="H1815" s="61">
        <v>1974</v>
      </c>
      <c r="I1815" s="60" t="s">
        <v>682</v>
      </c>
      <c r="J1815" s="60" t="s">
        <v>699</v>
      </c>
      <c r="K1815" s="60">
        <v>25</v>
      </c>
      <c r="L1815" s="62"/>
      <c r="M1815" s="60">
        <v>1</v>
      </c>
      <c r="N1815" s="60">
        <v>1</v>
      </c>
      <c r="O1815" s="63" t="s">
        <v>681</v>
      </c>
      <c r="P1815" s="63" t="s">
        <v>734</v>
      </c>
      <c r="Q1815" s="62"/>
      <c r="R1815" s="62"/>
      <c r="S1815" s="62"/>
      <c r="T1815" s="62"/>
      <c r="U1815" s="62"/>
      <c r="V1815" s="62"/>
      <c r="W1815" s="62"/>
      <c r="X1815" s="63" t="s">
        <v>734</v>
      </c>
      <c r="Y1815" s="62"/>
      <c r="Z1815" s="62"/>
      <c r="AA1815" s="62"/>
      <c r="AB1815" s="60"/>
    </row>
    <row r="1816" spans="1:28" ht="15" customHeight="1" x14ac:dyDescent="0.25">
      <c r="A1816" s="58">
        <v>1806</v>
      </c>
      <c r="B1816" s="66" t="s">
        <v>8639</v>
      </c>
      <c r="C1816" s="67" t="s">
        <v>8640</v>
      </c>
      <c r="D1816" s="59" t="s">
        <v>8641</v>
      </c>
      <c r="E1816" s="66" t="s">
        <v>8639</v>
      </c>
      <c r="F1816" s="60" t="s">
        <v>8642</v>
      </c>
      <c r="G1816" s="62"/>
      <c r="H1816" s="61">
        <v>1994</v>
      </c>
      <c r="I1816" s="60" t="s">
        <v>689</v>
      </c>
      <c r="J1816" s="60" t="s">
        <v>699</v>
      </c>
      <c r="K1816" s="60">
        <v>37.5</v>
      </c>
      <c r="L1816" s="62"/>
      <c r="M1816" s="60">
        <v>1</v>
      </c>
      <c r="N1816" s="60">
        <v>1</v>
      </c>
      <c r="O1816" s="63" t="s">
        <v>681</v>
      </c>
      <c r="P1816" s="63" t="s">
        <v>766</v>
      </c>
      <c r="Q1816" s="62"/>
      <c r="R1816" s="62"/>
      <c r="S1816" s="62"/>
      <c r="T1816" s="62"/>
      <c r="U1816" s="62"/>
      <c r="V1816" s="62"/>
      <c r="W1816" s="62"/>
      <c r="X1816" s="63" t="s">
        <v>766</v>
      </c>
      <c r="Y1816" s="62"/>
      <c r="Z1816" s="62"/>
      <c r="AA1816" s="62"/>
      <c r="AB1816" s="60"/>
    </row>
    <row r="1817" spans="1:28" ht="15" customHeight="1" x14ac:dyDescent="0.25">
      <c r="A1817" s="58">
        <v>1807</v>
      </c>
      <c r="B1817" s="66" t="s">
        <v>8643</v>
      </c>
      <c r="C1817" s="67" t="s">
        <v>8644</v>
      </c>
      <c r="D1817" s="59" t="s">
        <v>8645</v>
      </c>
      <c r="E1817" s="66" t="s">
        <v>8643</v>
      </c>
      <c r="F1817" s="60" t="s">
        <v>8646</v>
      </c>
      <c r="G1817" s="62"/>
      <c r="H1817" s="61">
        <v>1997</v>
      </c>
      <c r="I1817" s="60" t="s">
        <v>689</v>
      </c>
      <c r="J1817" s="60" t="s">
        <v>710</v>
      </c>
      <c r="K1817" s="60">
        <v>50</v>
      </c>
      <c r="L1817" s="62"/>
      <c r="M1817" s="60">
        <v>1</v>
      </c>
      <c r="N1817" s="60">
        <v>1</v>
      </c>
      <c r="O1817" s="63" t="s">
        <v>681</v>
      </c>
      <c r="P1817" s="63" t="s">
        <v>2935</v>
      </c>
      <c r="Q1817" s="62"/>
      <c r="R1817" s="62"/>
      <c r="S1817" s="62"/>
      <c r="T1817" s="62"/>
      <c r="U1817" s="62"/>
      <c r="V1817" s="62"/>
      <c r="W1817" s="62"/>
      <c r="X1817" s="63" t="s">
        <v>2935</v>
      </c>
      <c r="Y1817" s="62"/>
      <c r="Z1817" s="62"/>
      <c r="AA1817" s="62"/>
      <c r="AB1817" s="60"/>
    </row>
    <row r="1818" spans="1:28" ht="15" customHeight="1" x14ac:dyDescent="0.25">
      <c r="A1818" s="58">
        <v>1808</v>
      </c>
      <c r="B1818" s="66" t="s">
        <v>225</v>
      </c>
      <c r="C1818" s="67" t="s">
        <v>8647</v>
      </c>
      <c r="D1818" s="59" t="s">
        <v>8648</v>
      </c>
      <c r="E1818" s="66" t="s">
        <v>225</v>
      </c>
      <c r="F1818" s="60" t="s">
        <v>8649</v>
      </c>
      <c r="G1818" s="62"/>
      <c r="H1818" s="61">
        <v>1970</v>
      </c>
      <c r="I1818" s="60" t="s">
        <v>679</v>
      </c>
      <c r="J1818" s="60" t="s">
        <v>710</v>
      </c>
      <c r="K1818" s="60">
        <v>50</v>
      </c>
      <c r="L1818" s="62"/>
      <c r="M1818" s="60">
        <v>1</v>
      </c>
      <c r="N1818" s="60">
        <v>1</v>
      </c>
      <c r="O1818" s="63" t="s">
        <v>681</v>
      </c>
      <c r="P1818" s="63" t="s">
        <v>816</v>
      </c>
      <c r="Q1818" s="62"/>
      <c r="R1818" s="62"/>
      <c r="S1818" s="62"/>
      <c r="T1818" s="62"/>
      <c r="U1818" s="62"/>
      <c r="V1818" s="62"/>
      <c r="W1818" s="62"/>
      <c r="X1818" s="63" t="s">
        <v>816</v>
      </c>
      <c r="Y1818" s="62"/>
      <c r="Z1818" s="62"/>
      <c r="AA1818" s="62"/>
      <c r="AB1818" s="60"/>
    </row>
    <row r="1819" spans="1:28" ht="15" customHeight="1" x14ac:dyDescent="0.25">
      <c r="A1819" s="58">
        <v>1809</v>
      </c>
      <c r="B1819" s="66" t="s">
        <v>8650</v>
      </c>
      <c r="C1819" s="67" t="s">
        <v>8651</v>
      </c>
      <c r="D1819" s="59" t="s">
        <v>8652</v>
      </c>
      <c r="E1819" s="66" t="s">
        <v>8650</v>
      </c>
      <c r="F1819" s="60" t="s">
        <v>8653</v>
      </c>
      <c r="G1819" s="62"/>
      <c r="H1819" s="61">
        <v>1973</v>
      </c>
      <c r="I1819" s="60" t="s">
        <v>988</v>
      </c>
      <c r="J1819" s="60" t="s">
        <v>710</v>
      </c>
      <c r="K1819" s="60">
        <v>50</v>
      </c>
      <c r="L1819" s="62"/>
      <c r="M1819" s="60">
        <v>1</v>
      </c>
      <c r="N1819" s="60">
        <v>1</v>
      </c>
      <c r="O1819" s="63" t="s">
        <v>681</v>
      </c>
      <c r="P1819" s="63" t="s">
        <v>784</v>
      </c>
      <c r="Q1819" s="62"/>
      <c r="R1819" s="62"/>
      <c r="S1819" s="62"/>
      <c r="T1819" s="62"/>
      <c r="U1819" s="62"/>
      <c r="V1819" s="62"/>
      <c r="W1819" s="62"/>
      <c r="X1819" s="63" t="s">
        <v>784</v>
      </c>
      <c r="Y1819" s="62"/>
      <c r="Z1819" s="62"/>
      <c r="AA1819" s="62"/>
      <c r="AB1819" s="60"/>
    </row>
    <row r="1820" spans="1:28" ht="15" customHeight="1" x14ac:dyDescent="0.25">
      <c r="A1820" s="58">
        <v>1810</v>
      </c>
      <c r="B1820" s="66" t="s">
        <v>362</v>
      </c>
      <c r="C1820" s="67" t="s">
        <v>8654</v>
      </c>
      <c r="D1820" s="59" t="s">
        <v>8655</v>
      </c>
      <c r="E1820" s="66" t="s">
        <v>362</v>
      </c>
      <c r="F1820" s="60" t="s">
        <v>8656</v>
      </c>
      <c r="G1820" s="62"/>
      <c r="H1820" s="61">
        <v>1997</v>
      </c>
      <c r="I1820" s="60" t="s">
        <v>689</v>
      </c>
      <c r="J1820" s="60" t="s">
        <v>710</v>
      </c>
      <c r="K1820" s="60">
        <v>50</v>
      </c>
      <c r="L1820" s="62"/>
      <c r="M1820" s="60">
        <v>1</v>
      </c>
      <c r="N1820" s="60">
        <v>1</v>
      </c>
      <c r="O1820" s="63" t="s">
        <v>681</v>
      </c>
      <c r="P1820" s="63" t="s">
        <v>788</v>
      </c>
      <c r="Q1820" s="62"/>
      <c r="R1820" s="62"/>
      <c r="S1820" s="62"/>
      <c r="T1820" s="62"/>
      <c r="U1820" s="62"/>
      <c r="V1820" s="62"/>
      <c r="W1820" s="62"/>
      <c r="X1820" s="63" t="s">
        <v>8657</v>
      </c>
      <c r="Y1820" s="63" t="s">
        <v>8658</v>
      </c>
      <c r="Z1820" s="62"/>
      <c r="AA1820" s="62"/>
      <c r="AB1820" s="60"/>
    </row>
    <row r="1821" spans="1:28" ht="15" customHeight="1" x14ac:dyDescent="0.25">
      <c r="A1821" s="58">
        <v>1811</v>
      </c>
      <c r="B1821" s="66" t="s">
        <v>219</v>
      </c>
      <c r="C1821" s="67" t="s">
        <v>8659</v>
      </c>
      <c r="D1821" s="59" t="s">
        <v>8660</v>
      </c>
      <c r="E1821" s="66" t="s">
        <v>219</v>
      </c>
      <c r="F1821" s="60" t="s">
        <v>8661</v>
      </c>
      <c r="G1821" s="62"/>
      <c r="H1821" s="61">
        <v>1974</v>
      </c>
      <c r="I1821" s="60" t="s">
        <v>679</v>
      </c>
      <c r="J1821" s="60" t="s">
        <v>710</v>
      </c>
      <c r="K1821" s="60">
        <v>50</v>
      </c>
      <c r="L1821" s="62"/>
      <c r="M1821" s="60">
        <v>1</v>
      </c>
      <c r="N1821" s="60">
        <v>1</v>
      </c>
      <c r="O1821" s="63" t="s">
        <v>681</v>
      </c>
      <c r="P1821" s="63" t="s">
        <v>788</v>
      </c>
      <c r="Q1821" s="62"/>
      <c r="R1821" s="62"/>
      <c r="S1821" s="62"/>
      <c r="T1821" s="62"/>
      <c r="U1821" s="62"/>
      <c r="V1821" s="62"/>
      <c r="W1821" s="62"/>
      <c r="X1821" s="63" t="s">
        <v>788</v>
      </c>
      <c r="Y1821" s="62"/>
      <c r="Z1821" s="62"/>
      <c r="AA1821" s="62"/>
      <c r="AB1821" s="60"/>
    </row>
    <row r="1822" spans="1:28" ht="15" customHeight="1" x14ac:dyDescent="0.25">
      <c r="A1822" s="58">
        <v>1812</v>
      </c>
      <c r="B1822" s="66" t="s">
        <v>317</v>
      </c>
      <c r="C1822" s="67" t="s">
        <v>8662</v>
      </c>
      <c r="D1822" s="59" t="s">
        <v>8663</v>
      </c>
      <c r="E1822" s="66" t="s">
        <v>317</v>
      </c>
      <c r="F1822" s="60" t="s">
        <v>8664</v>
      </c>
      <c r="G1822" s="62"/>
      <c r="H1822" s="61">
        <v>1994</v>
      </c>
      <c r="I1822" s="60" t="s">
        <v>689</v>
      </c>
      <c r="J1822" s="60" t="s">
        <v>680</v>
      </c>
      <c r="K1822" s="60">
        <v>50</v>
      </c>
      <c r="L1822" s="62"/>
      <c r="M1822" s="60">
        <v>1</v>
      </c>
      <c r="N1822" s="60">
        <v>1</v>
      </c>
      <c r="O1822" s="63" t="s">
        <v>681</v>
      </c>
      <c r="P1822" s="63" t="s">
        <v>788</v>
      </c>
      <c r="Q1822" s="62"/>
      <c r="R1822" s="62"/>
      <c r="S1822" s="62"/>
      <c r="T1822" s="62"/>
      <c r="U1822" s="62"/>
      <c r="V1822" s="62"/>
      <c r="W1822" s="62"/>
      <c r="X1822" s="63" t="s">
        <v>788</v>
      </c>
      <c r="Y1822" s="62"/>
      <c r="Z1822" s="62"/>
      <c r="AA1822" s="62"/>
      <c r="AB1822" s="60"/>
    </row>
    <row r="1823" spans="1:28" ht="15" customHeight="1" x14ac:dyDescent="0.25">
      <c r="A1823" s="58">
        <v>1813</v>
      </c>
      <c r="B1823" s="66" t="s">
        <v>8665</v>
      </c>
      <c r="C1823" s="67" t="s">
        <v>8666</v>
      </c>
      <c r="D1823" s="59" t="s">
        <v>8667</v>
      </c>
      <c r="E1823" s="66" t="s">
        <v>8665</v>
      </c>
      <c r="F1823" s="60" t="s">
        <v>8668</v>
      </c>
      <c r="G1823" s="62"/>
      <c r="H1823" s="61">
        <v>1973</v>
      </c>
      <c r="I1823" s="60" t="s">
        <v>679</v>
      </c>
      <c r="J1823" s="60" t="s">
        <v>699</v>
      </c>
      <c r="K1823" s="60">
        <v>25</v>
      </c>
      <c r="L1823" s="62"/>
      <c r="M1823" s="60">
        <v>1</v>
      </c>
      <c r="N1823" s="60">
        <v>1</v>
      </c>
      <c r="O1823" s="63" t="s">
        <v>681</v>
      </c>
      <c r="P1823" s="63" t="s">
        <v>734</v>
      </c>
      <c r="Q1823" s="62"/>
      <c r="R1823" s="62"/>
      <c r="S1823" s="62"/>
      <c r="T1823" s="62"/>
      <c r="U1823" s="62"/>
      <c r="V1823" s="62"/>
      <c r="W1823" s="62"/>
      <c r="X1823" s="63" t="s">
        <v>734</v>
      </c>
      <c r="Y1823" s="62"/>
      <c r="Z1823" s="62"/>
      <c r="AA1823" s="62"/>
      <c r="AB1823" s="60"/>
    </row>
    <row r="1824" spans="1:28" ht="15" customHeight="1" x14ac:dyDescent="0.25">
      <c r="A1824" s="58">
        <v>1814</v>
      </c>
      <c r="B1824" s="66" t="s">
        <v>8669</v>
      </c>
      <c r="C1824" s="67" t="s">
        <v>8670</v>
      </c>
      <c r="D1824" s="59" t="s">
        <v>8671</v>
      </c>
      <c r="E1824" s="66" t="s">
        <v>8669</v>
      </c>
      <c r="F1824" s="60" t="s">
        <v>8672</v>
      </c>
      <c r="G1824" s="62"/>
      <c r="H1824" s="61">
        <v>1992</v>
      </c>
      <c r="I1824" s="60" t="s">
        <v>689</v>
      </c>
      <c r="J1824" s="60" t="s">
        <v>699</v>
      </c>
      <c r="K1824" s="60">
        <v>25</v>
      </c>
      <c r="L1824" s="62"/>
      <c r="M1824" s="60">
        <v>1</v>
      </c>
      <c r="N1824" s="60">
        <v>1</v>
      </c>
      <c r="O1824" s="63" t="s">
        <v>681</v>
      </c>
      <c r="P1824" s="63" t="s">
        <v>734</v>
      </c>
      <c r="Q1824" s="62"/>
      <c r="R1824" s="62"/>
      <c r="S1824" s="62"/>
      <c r="T1824" s="62"/>
      <c r="U1824" s="62"/>
      <c r="V1824" s="62"/>
      <c r="W1824" s="62"/>
      <c r="X1824" s="63" t="s">
        <v>8673</v>
      </c>
      <c r="Y1824" s="63" t="s">
        <v>8674</v>
      </c>
      <c r="Z1824" s="62"/>
      <c r="AA1824" s="62"/>
      <c r="AB1824" s="60"/>
    </row>
    <row r="1825" spans="1:28" ht="15" customHeight="1" x14ac:dyDescent="0.25">
      <c r="A1825" s="58">
        <v>1815</v>
      </c>
      <c r="B1825" s="66" t="s">
        <v>8675</v>
      </c>
      <c r="C1825" s="67" t="s">
        <v>8676</v>
      </c>
      <c r="D1825" s="59" t="s">
        <v>8677</v>
      </c>
      <c r="E1825" s="66" t="s">
        <v>8675</v>
      </c>
      <c r="F1825" s="60" t="s">
        <v>8678</v>
      </c>
      <c r="G1825" s="62"/>
      <c r="H1825" s="61">
        <v>1972</v>
      </c>
      <c r="I1825" s="60" t="s">
        <v>679</v>
      </c>
      <c r="J1825" s="60" t="s">
        <v>684</v>
      </c>
      <c r="K1825" s="60">
        <v>25</v>
      </c>
      <c r="L1825" s="62"/>
      <c r="M1825" s="60">
        <v>1</v>
      </c>
      <c r="N1825" s="60">
        <v>1</v>
      </c>
      <c r="O1825" s="63" t="s">
        <v>681</v>
      </c>
      <c r="P1825" s="63" t="s">
        <v>734</v>
      </c>
      <c r="Q1825" s="62"/>
      <c r="R1825" s="62"/>
      <c r="S1825" s="62"/>
      <c r="T1825" s="62"/>
      <c r="U1825" s="62"/>
      <c r="V1825" s="62"/>
      <c r="W1825" s="62"/>
      <c r="X1825" s="63" t="s">
        <v>734</v>
      </c>
      <c r="Y1825" s="62"/>
      <c r="Z1825" s="62"/>
      <c r="AA1825" s="62"/>
      <c r="AB1825" s="60"/>
    </row>
    <row r="1826" spans="1:28" ht="15" customHeight="1" x14ac:dyDescent="0.25">
      <c r="A1826" s="58">
        <v>1816</v>
      </c>
      <c r="B1826" s="66" t="s">
        <v>8679</v>
      </c>
      <c r="C1826" s="67" t="s">
        <v>8680</v>
      </c>
      <c r="D1826" s="59" t="s">
        <v>8681</v>
      </c>
      <c r="E1826" s="66" t="s">
        <v>8679</v>
      </c>
      <c r="F1826" s="60" t="s">
        <v>8682</v>
      </c>
      <c r="G1826" s="62"/>
      <c r="H1826" s="61">
        <v>1999</v>
      </c>
      <c r="I1826" s="60" t="s">
        <v>689</v>
      </c>
      <c r="J1826" s="60" t="s">
        <v>699</v>
      </c>
      <c r="K1826" s="60">
        <v>25</v>
      </c>
      <c r="L1826" s="62"/>
      <c r="M1826" s="60">
        <v>1</v>
      </c>
      <c r="N1826" s="60">
        <v>1</v>
      </c>
      <c r="O1826" s="63" t="s">
        <v>681</v>
      </c>
      <c r="P1826" s="63" t="s">
        <v>734</v>
      </c>
      <c r="Q1826" s="62"/>
      <c r="R1826" s="62"/>
      <c r="S1826" s="62"/>
      <c r="T1826" s="62"/>
      <c r="U1826" s="62"/>
      <c r="V1826" s="62"/>
      <c r="W1826" s="62"/>
      <c r="X1826" s="63" t="s">
        <v>734</v>
      </c>
      <c r="Y1826" s="62"/>
      <c r="Z1826" s="62"/>
      <c r="AA1826" s="62"/>
      <c r="AB1826" s="60"/>
    </row>
    <row r="1827" spans="1:28" ht="15" customHeight="1" x14ac:dyDescent="0.25">
      <c r="A1827" s="58">
        <v>1817</v>
      </c>
      <c r="B1827" s="66" t="s">
        <v>8683</v>
      </c>
      <c r="C1827" s="67" t="s">
        <v>8684</v>
      </c>
      <c r="D1827" s="59" t="s">
        <v>8685</v>
      </c>
      <c r="E1827" s="66" t="s">
        <v>8683</v>
      </c>
      <c r="F1827" s="60" t="s">
        <v>8686</v>
      </c>
      <c r="G1827" s="62"/>
      <c r="H1827" s="61">
        <v>1974</v>
      </c>
      <c r="I1827" s="60" t="s">
        <v>988</v>
      </c>
      <c r="J1827" s="60" t="s">
        <v>699</v>
      </c>
      <c r="K1827" s="60">
        <v>25</v>
      </c>
      <c r="L1827" s="62"/>
      <c r="M1827" s="60">
        <v>1</v>
      </c>
      <c r="N1827" s="60">
        <v>1</v>
      </c>
      <c r="O1827" s="63" t="s">
        <v>681</v>
      </c>
      <c r="P1827" s="63" t="s">
        <v>734</v>
      </c>
      <c r="Q1827" s="62"/>
      <c r="R1827" s="62"/>
      <c r="S1827" s="62"/>
      <c r="T1827" s="62"/>
      <c r="U1827" s="62"/>
      <c r="V1827" s="62"/>
      <c r="W1827" s="62"/>
      <c r="X1827" s="63" t="s">
        <v>734</v>
      </c>
      <c r="Y1827" s="62"/>
      <c r="Z1827" s="62"/>
      <c r="AA1827" s="62"/>
      <c r="AB1827" s="60"/>
    </row>
    <row r="1828" spans="1:28" ht="15" customHeight="1" x14ac:dyDescent="0.25">
      <c r="A1828" s="58">
        <v>1818</v>
      </c>
      <c r="B1828" s="66" t="s">
        <v>8687</v>
      </c>
      <c r="C1828" s="67" t="s">
        <v>8688</v>
      </c>
      <c r="D1828" s="59" t="s">
        <v>8689</v>
      </c>
      <c r="E1828" s="66" t="s">
        <v>8687</v>
      </c>
      <c r="F1828" s="60" t="s">
        <v>8690</v>
      </c>
      <c r="G1828" s="62"/>
      <c r="H1828" s="61">
        <v>1974</v>
      </c>
      <c r="I1828" s="60" t="s">
        <v>679</v>
      </c>
      <c r="J1828" s="60" t="s">
        <v>699</v>
      </c>
      <c r="K1828" s="60">
        <v>25</v>
      </c>
      <c r="L1828" s="62"/>
      <c r="M1828" s="60">
        <v>1</v>
      </c>
      <c r="N1828" s="60">
        <v>1</v>
      </c>
      <c r="O1828" s="63" t="s">
        <v>681</v>
      </c>
      <c r="P1828" s="63" t="s">
        <v>734</v>
      </c>
      <c r="Q1828" s="62"/>
      <c r="R1828" s="62"/>
      <c r="S1828" s="62"/>
      <c r="T1828" s="62"/>
      <c r="U1828" s="62"/>
      <c r="V1828" s="62"/>
      <c r="W1828" s="62"/>
      <c r="X1828" s="63" t="s">
        <v>734</v>
      </c>
      <c r="Y1828" s="62"/>
      <c r="Z1828" s="62"/>
      <c r="AA1828" s="62"/>
      <c r="AB1828" s="60"/>
    </row>
    <row r="1829" spans="1:28" ht="15" customHeight="1" x14ac:dyDescent="0.25">
      <c r="A1829" s="58">
        <v>1819</v>
      </c>
      <c r="B1829" s="66" t="s">
        <v>194</v>
      </c>
      <c r="C1829" s="67" t="s">
        <v>8691</v>
      </c>
      <c r="D1829" s="59" t="s">
        <v>8692</v>
      </c>
      <c r="E1829" s="66" t="s">
        <v>194</v>
      </c>
      <c r="F1829" s="60" t="s">
        <v>8693</v>
      </c>
      <c r="G1829" s="62"/>
      <c r="H1829" s="61">
        <v>1993</v>
      </c>
      <c r="I1829" s="60" t="s">
        <v>689</v>
      </c>
      <c r="J1829" s="60" t="s">
        <v>680</v>
      </c>
      <c r="K1829" s="60">
        <v>37.5</v>
      </c>
      <c r="L1829" s="62"/>
      <c r="M1829" s="60">
        <v>1</v>
      </c>
      <c r="N1829" s="60">
        <v>1</v>
      </c>
      <c r="O1829" s="63" t="s">
        <v>681</v>
      </c>
      <c r="P1829" s="63" t="s">
        <v>766</v>
      </c>
      <c r="Q1829" s="62"/>
      <c r="R1829" s="62"/>
      <c r="S1829" s="62"/>
      <c r="T1829" s="62"/>
      <c r="U1829" s="62"/>
      <c r="V1829" s="62"/>
      <c r="W1829" s="62"/>
      <c r="X1829" s="63" t="s">
        <v>766</v>
      </c>
      <c r="Y1829" s="62"/>
      <c r="Z1829" s="62"/>
      <c r="AA1829" s="62"/>
      <c r="AB1829" s="60"/>
    </row>
    <row r="1830" spans="1:28" ht="15" customHeight="1" x14ac:dyDescent="0.25">
      <c r="A1830" s="58">
        <v>1820</v>
      </c>
      <c r="B1830" s="66" t="s">
        <v>238</v>
      </c>
      <c r="C1830" s="67" t="s">
        <v>8694</v>
      </c>
      <c r="D1830" s="59" t="s">
        <v>8695</v>
      </c>
      <c r="E1830" s="66" t="s">
        <v>238</v>
      </c>
      <c r="F1830" s="60" t="s">
        <v>8696</v>
      </c>
      <c r="G1830" s="62"/>
      <c r="H1830" s="61">
        <v>1974</v>
      </c>
      <c r="I1830" s="60" t="s">
        <v>679</v>
      </c>
      <c r="J1830" s="60" t="s">
        <v>680</v>
      </c>
      <c r="K1830" s="60">
        <v>50</v>
      </c>
      <c r="L1830" s="62"/>
      <c r="M1830" s="60">
        <v>1</v>
      </c>
      <c r="N1830" s="60">
        <v>1</v>
      </c>
      <c r="O1830" s="63" t="s">
        <v>681</v>
      </c>
      <c r="P1830" s="63" t="s">
        <v>784</v>
      </c>
      <c r="Q1830" s="62"/>
      <c r="R1830" s="62"/>
      <c r="S1830" s="62"/>
      <c r="T1830" s="62"/>
      <c r="U1830" s="62"/>
      <c r="V1830" s="62"/>
      <c r="W1830" s="62"/>
      <c r="X1830" s="63" t="s">
        <v>784</v>
      </c>
      <c r="Y1830" s="62"/>
      <c r="Z1830" s="62"/>
      <c r="AA1830" s="62"/>
      <c r="AB1830" s="60"/>
    </row>
    <row r="1831" spans="1:28" ht="15" customHeight="1" x14ac:dyDescent="0.25">
      <c r="A1831" s="58">
        <v>1821</v>
      </c>
      <c r="B1831" s="66" t="s">
        <v>337</v>
      </c>
      <c r="C1831" s="67" t="s">
        <v>8697</v>
      </c>
      <c r="D1831" s="59" t="s">
        <v>8698</v>
      </c>
      <c r="E1831" s="66" t="s">
        <v>337</v>
      </c>
      <c r="F1831" s="60" t="s">
        <v>8699</v>
      </c>
      <c r="G1831" s="62"/>
      <c r="H1831" s="61">
        <v>1994</v>
      </c>
      <c r="I1831" s="60" t="s">
        <v>689</v>
      </c>
      <c r="J1831" s="60" t="s">
        <v>687</v>
      </c>
      <c r="K1831" s="60">
        <v>50</v>
      </c>
      <c r="L1831" s="62"/>
      <c r="M1831" s="60">
        <v>1</v>
      </c>
      <c r="N1831" s="60">
        <v>1</v>
      </c>
      <c r="O1831" s="63" t="s">
        <v>681</v>
      </c>
      <c r="P1831" s="63" t="s">
        <v>788</v>
      </c>
      <c r="Q1831" s="62"/>
      <c r="R1831" s="62"/>
      <c r="S1831" s="62"/>
      <c r="T1831" s="62"/>
      <c r="U1831" s="62"/>
      <c r="V1831" s="62"/>
      <c r="W1831" s="62"/>
      <c r="X1831" s="63" t="s">
        <v>873</v>
      </c>
      <c r="Y1831" s="63" t="s">
        <v>874</v>
      </c>
      <c r="Z1831" s="62"/>
      <c r="AA1831" s="62"/>
      <c r="AB1831" s="60"/>
    </row>
    <row r="1832" spans="1:28" ht="15" customHeight="1" x14ac:dyDescent="0.25">
      <c r="A1832" s="58">
        <v>1822</v>
      </c>
      <c r="B1832" s="66" t="s">
        <v>306</v>
      </c>
      <c r="C1832" s="67" t="s">
        <v>8700</v>
      </c>
      <c r="D1832" s="59" t="s">
        <v>8701</v>
      </c>
      <c r="E1832" s="66" t="s">
        <v>306</v>
      </c>
      <c r="F1832" s="60" t="s">
        <v>8702</v>
      </c>
      <c r="G1832" s="62"/>
      <c r="H1832" s="61">
        <v>1992</v>
      </c>
      <c r="I1832" s="60" t="s">
        <v>689</v>
      </c>
      <c r="J1832" s="60" t="s">
        <v>687</v>
      </c>
      <c r="K1832" s="60">
        <v>50</v>
      </c>
      <c r="L1832" s="62"/>
      <c r="M1832" s="60">
        <v>1</v>
      </c>
      <c r="N1832" s="60">
        <v>1</v>
      </c>
      <c r="O1832" s="63" t="s">
        <v>681</v>
      </c>
      <c r="P1832" s="63" t="s">
        <v>788</v>
      </c>
      <c r="Q1832" s="62"/>
      <c r="R1832" s="62"/>
      <c r="S1832" s="62"/>
      <c r="T1832" s="62"/>
      <c r="U1832" s="62"/>
      <c r="V1832" s="62"/>
      <c r="W1832" s="62"/>
      <c r="X1832" s="63" t="s">
        <v>788</v>
      </c>
      <c r="Y1832" s="62"/>
      <c r="Z1832" s="62"/>
      <c r="AA1832" s="62"/>
      <c r="AB1832" s="60"/>
    </row>
    <row r="1833" spans="1:28" ht="15" customHeight="1" x14ac:dyDescent="0.25">
      <c r="A1833" s="58">
        <v>1823</v>
      </c>
      <c r="B1833" s="66" t="s">
        <v>313</v>
      </c>
      <c r="C1833" s="67" t="s">
        <v>8703</v>
      </c>
      <c r="D1833" s="59" t="s">
        <v>8704</v>
      </c>
      <c r="E1833" s="66" t="s">
        <v>313</v>
      </c>
      <c r="F1833" s="60" t="s">
        <v>8705</v>
      </c>
      <c r="G1833" s="62"/>
      <c r="H1833" s="61">
        <v>1993</v>
      </c>
      <c r="I1833" s="60" t="s">
        <v>689</v>
      </c>
      <c r="J1833" s="60" t="s">
        <v>687</v>
      </c>
      <c r="K1833" s="60">
        <v>50</v>
      </c>
      <c r="L1833" s="62"/>
      <c r="M1833" s="60">
        <v>1</v>
      </c>
      <c r="N1833" s="60">
        <v>1</v>
      </c>
      <c r="O1833" s="63" t="s">
        <v>681</v>
      </c>
      <c r="P1833" s="63" t="s">
        <v>788</v>
      </c>
      <c r="Q1833" s="62"/>
      <c r="R1833" s="62"/>
      <c r="S1833" s="62"/>
      <c r="T1833" s="62"/>
      <c r="U1833" s="62"/>
      <c r="V1833" s="62"/>
      <c r="W1833" s="62"/>
      <c r="X1833" s="63" t="s">
        <v>788</v>
      </c>
      <c r="Y1833" s="62"/>
      <c r="Z1833" s="62"/>
      <c r="AA1833" s="62"/>
      <c r="AB1833" s="60"/>
    </row>
    <row r="1834" spans="1:28" ht="15" customHeight="1" x14ac:dyDescent="0.25">
      <c r="A1834" s="58">
        <v>1824</v>
      </c>
      <c r="B1834" s="66" t="s">
        <v>8706</v>
      </c>
      <c r="C1834" s="67" t="s">
        <v>8707</v>
      </c>
      <c r="D1834" s="59" t="s">
        <v>8708</v>
      </c>
      <c r="E1834" s="66" t="s">
        <v>8706</v>
      </c>
      <c r="F1834" s="60" t="s">
        <v>8709</v>
      </c>
      <c r="G1834" s="62"/>
      <c r="H1834" s="61">
        <v>1993</v>
      </c>
      <c r="I1834" s="60" t="s">
        <v>689</v>
      </c>
      <c r="J1834" s="60" t="s">
        <v>687</v>
      </c>
      <c r="K1834" s="60">
        <v>50</v>
      </c>
      <c r="L1834" s="62"/>
      <c r="M1834" s="60">
        <v>1</v>
      </c>
      <c r="N1834" s="60">
        <v>1</v>
      </c>
      <c r="O1834" s="63" t="s">
        <v>681</v>
      </c>
      <c r="P1834" s="63" t="s">
        <v>788</v>
      </c>
      <c r="Q1834" s="62"/>
      <c r="R1834" s="62"/>
      <c r="S1834" s="62"/>
      <c r="T1834" s="62"/>
      <c r="U1834" s="62"/>
      <c r="V1834" s="62"/>
      <c r="W1834" s="62"/>
      <c r="X1834" s="63" t="s">
        <v>788</v>
      </c>
      <c r="Y1834" s="62"/>
      <c r="Z1834" s="62"/>
      <c r="AA1834" s="62"/>
      <c r="AB1834" s="60"/>
    </row>
    <row r="1835" spans="1:28" ht="15" customHeight="1" x14ac:dyDescent="0.25">
      <c r="A1835" s="58">
        <v>1825</v>
      </c>
      <c r="B1835" s="66" t="s">
        <v>258</v>
      </c>
      <c r="C1835" s="67" t="s">
        <v>8710</v>
      </c>
      <c r="D1835" s="59" t="s">
        <v>8711</v>
      </c>
      <c r="E1835" s="66" t="s">
        <v>258</v>
      </c>
      <c r="F1835" s="60" t="s">
        <v>8712</v>
      </c>
      <c r="G1835" s="62"/>
      <c r="H1835" s="61">
        <v>1994</v>
      </c>
      <c r="I1835" s="60" t="s">
        <v>689</v>
      </c>
      <c r="J1835" s="60" t="s">
        <v>687</v>
      </c>
      <c r="K1835" s="60">
        <v>50</v>
      </c>
      <c r="L1835" s="62"/>
      <c r="M1835" s="60">
        <v>1</v>
      </c>
      <c r="N1835" s="60">
        <v>1</v>
      </c>
      <c r="O1835" s="63" t="s">
        <v>681</v>
      </c>
      <c r="P1835" s="63" t="s">
        <v>788</v>
      </c>
      <c r="Q1835" s="62"/>
      <c r="R1835" s="62"/>
      <c r="S1835" s="62"/>
      <c r="T1835" s="62"/>
      <c r="U1835" s="62"/>
      <c r="V1835" s="62"/>
      <c r="W1835" s="62"/>
      <c r="X1835" s="63" t="s">
        <v>788</v>
      </c>
      <c r="Y1835" s="62"/>
      <c r="Z1835" s="62"/>
      <c r="AA1835" s="62"/>
      <c r="AB1835" s="60"/>
    </row>
    <row r="1836" spans="1:28" ht="15" customHeight="1" x14ac:dyDescent="0.25">
      <c r="A1836" s="58">
        <v>1826</v>
      </c>
      <c r="B1836" s="66" t="s">
        <v>8713</v>
      </c>
      <c r="C1836" s="67" t="s">
        <v>8714</v>
      </c>
      <c r="D1836" s="59" t="s">
        <v>8715</v>
      </c>
      <c r="E1836" s="66" t="s">
        <v>8713</v>
      </c>
      <c r="F1836" s="60" t="s">
        <v>8716</v>
      </c>
      <c r="G1836" s="62"/>
      <c r="H1836" s="61">
        <v>1987</v>
      </c>
      <c r="I1836" s="60" t="s">
        <v>679</v>
      </c>
      <c r="J1836" s="60" t="s">
        <v>687</v>
      </c>
      <c r="K1836" s="60">
        <v>50</v>
      </c>
      <c r="L1836" s="62"/>
      <c r="M1836" s="60">
        <v>1</v>
      </c>
      <c r="N1836" s="60">
        <v>1</v>
      </c>
      <c r="O1836" s="63" t="s">
        <v>681</v>
      </c>
      <c r="P1836" s="63" t="s">
        <v>788</v>
      </c>
      <c r="Q1836" s="62"/>
      <c r="R1836" s="62"/>
      <c r="S1836" s="62"/>
      <c r="T1836" s="62"/>
      <c r="U1836" s="62"/>
      <c r="V1836" s="62"/>
      <c r="W1836" s="62"/>
      <c r="X1836" s="63" t="s">
        <v>3609</v>
      </c>
      <c r="Y1836" s="63" t="s">
        <v>784</v>
      </c>
      <c r="Z1836" s="62"/>
      <c r="AA1836" s="62"/>
      <c r="AB1836" s="60"/>
    </row>
    <row r="1837" spans="1:28" ht="15" customHeight="1" x14ac:dyDescent="0.25">
      <c r="A1837" s="58">
        <v>1827</v>
      </c>
      <c r="B1837" s="66" t="s">
        <v>315</v>
      </c>
      <c r="C1837" s="67" t="s">
        <v>8717</v>
      </c>
      <c r="D1837" s="59" t="s">
        <v>8718</v>
      </c>
      <c r="E1837" s="66" t="s">
        <v>315</v>
      </c>
      <c r="F1837" s="60" t="s">
        <v>8719</v>
      </c>
      <c r="G1837" s="62"/>
      <c r="H1837" s="61">
        <v>1994</v>
      </c>
      <c r="I1837" s="60" t="s">
        <v>689</v>
      </c>
      <c r="J1837" s="60" t="s">
        <v>687</v>
      </c>
      <c r="K1837" s="60">
        <v>50</v>
      </c>
      <c r="L1837" s="62"/>
      <c r="M1837" s="60">
        <v>1</v>
      </c>
      <c r="N1837" s="60">
        <v>1</v>
      </c>
      <c r="O1837" s="63" t="s">
        <v>681</v>
      </c>
      <c r="P1837" s="63" t="s">
        <v>788</v>
      </c>
      <c r="Q1837" s="62"/>
      <c r="R1837" s="62"/>
      <c r="S1837" s="62"/>
      <c r="T1837" s="62"/>
      <c r="U1837" s="62"/>
      <c r="V1837" s="62"/>
      <c r="W1837" s="62"/>
      <c r="X1837" s="63" t="s">
        <v>788</v>
      </c>
      <c r="Y1837" s="62"/>
      <c r="Z1837" s="62"/>
      <c r="AA1837" s="62"/>
      <c r="AB1837" s="60"/>
    </row>
    <row r="1838" spans="1:28" ht="15" customHeight="1" x14ac:dyDescent="0.25">
      <c r="A1838" s="58">
        <v>1828</v>
      </c>
      <c r="B1838" s="66" t="s">
        <v>417</v>
      </c>
      <c r="C1838" s="67" t="s">
        <v>8720</v>
      </c>
      <c r="D1838" s="59" t="s">
        <v>8721</v>
      </c>
      <c r="E1838" s="66" t="s">
        <v>417</v>
      </c>
      <c r="F1838" s="60" t="s">
        <v>8722</v>
      </c>
      <c r="G1838" s="62"/>
      <c r="H1838" s="61">
        <v>2009</v>
      </c>
      <c r="I1838" s="60" t="s">
        <v>689</v>
      </c>
      <c r="J1838" s="60" t="s">
        <v>710</v>
      </c>
      <c r="K1838" s="60">
        <v>75</v>
      </c>
      <c r="L1838" s="62"/>
      <c r="M1838" s="60">
        <v>1</v>
      </c>
      <c r="N1838" s="60">
        <v>1</v>
      </c>
      <c r="O1838" s="63" t="s">
        <v>681</v>
      </c>
      <c r="P1838" s="63" t="s">
        <v>4002</v>
      </c>
      <c r="Q1838" s="62"/>
      <c r="R1838" s="62"/>
      <c r="S1838" s="62"/>
      <c r="T1838" s="62"/>
      <c r="U1838" s="62"/>
      <c r="V1838" s="62"/>
      <c r="W1838" s="62"/>
      <c r="X1838" s="63" t="s">
        <v>4002</v>
      </c>
      <c r="Y1838" s="62"/>
      <c r="Z1838" s="62"/>
      <c r="AA1838" s="62"/>
      <c r="AB1838" s="60"/>
    </row>
    <row r="1839" spans="1:28" ht="15" customHeight="1" x14ac:dyDescent="0.25">
      <c r="A1839" s="58">
        <v>1829</v>
      </c>
      <c r="B1839" s="66" t="s">
        <v>420</v>
      </c>
      <c r="C1839" s="67" t="s">
        <v>8723</v>
      </c>
      <c r="D1839" s="59" t="s">
        <v>8724</v>
      </c>
      <c r="E1839" s="66" t="s">
        <v>420</v>
      </c>
      <c r="F1839" s="60" t="s">
        <v>8725</v>
      </c>
      <c r="G1839" s="62"/>
      <c r="H1839" s="61">
        <v>2001</v>
      </c>
      <c r="I1839" s="60" t="s">
        <v>689</v>
      </c>
      <c r="J1839" s="60" t="s">
        <v>710</v>
      </c>
      <c r="K1839" s="60">
        <v>75</v>
      </c>
      <c r="L1839" s="62"/>
      <c r="M1839" s="60">
        <v>1</v>
      </c>
      <c r="N1839" s="60">
        <v>1</v>
      </c>
      <c r="O1839" s="63" t="s">
        <v>681</v>
      </c>
      <c r="P1839" s="63" t="s">
        <v>8726</v>
      </c>
      <c r="Q1839" s="62"/>
      <c r="R1839" s="62"/>
      <c r="S1839" s="62"/>
      <c r="T1839" s="62"/>
      <c r="U1839" s="62"/>
      <c r="V1839" s="62"/>
      <c r="W1839" s="62"/>
      <c r="X1839" s="63" t="s">
        <v>8726</v>
      </c>
      <c r="Y1839" s="62"/>
      <c r="Z1839" s="62"/>
      <c r="AA1839" s="62"/>
      <c r="AB1839" s="60"/>
    </row>
    <row r="1840" spans="1:28" ht="15" customHeight="1" x14ac:dyDescent="0.25">
      <c r="A1840" s="58">
        <v>1830</v>
      </c>
      <c r="B1840" s="66" t="s">
        <v>8727</v>
      </c>
      <c r="C1840" s="67" t="s">
        <v>8728</v>
      </c>
      <c r="D1840" s="59" t="s">
        <v>8729</v>
      </c>
      <c r="E1840" s="66" t="s">
        <v>8727</v>
      </c>
      <c r="F1840" s="60" t="s">
        <v>8730</v>
      </c>
      <c r="G1840" s="62"/>
      <c r="H1840" s="61">
        <v>1994</v>
      </c>
      <c r="I1840" s="60" t="s">
        <v>689</v>
      </c>
      <c r="J1840" s="60" t="s">
        <v>687</v>
      </c>
      <c r="K1840" s="60">
        <v>50</v>
      </c>
      <c r="L1840" s="62"/>
      <c r="M1840" s="60">
        <v>1</v>
      </c>
      <c r="N1840" s="60">
        <v>1</v>
      </c>
      <c r="O1840" s="63" t="s">
        <v>681</v>
      </c>
      <c r="P1840" s="63" t="s">
        <v>864</v>
      </c>
      <c r="Q1840" s="62"/>
      <c r="R1840" s="62"/>
      <c r="S1840" s="62"/>
      <c r="T1840" s="62"/>
      <c r="U1840" s="62"/>
      <c r="V1840" s="62"/>
      <c r="W1840" s="62"/>
      <c r="X1840" s="63" t="s">
        <v>864</v>
      </c>
      <c r="Y1840" s="62"/>
      <c r="Z1840" s="62"/>
      <c r="AA1840" s="62"/>
      <c r="AB1840" s="60"/>
    </row>
    <row r="1841" spans="1:28" ht="15" customHeight="1" x14ac:dyDescent="0.25">
      <c r="A1841" s="58">
        <v>1831</v>
      </c>
      <c r="B1841" s="66" t="s">
        <v>8731</v>
      </c>
      <c r="C1841" s="67" t="s">
        <v>8732</v>
      </c>
      <c r="D1841" s="59" t="s">
        <v>8733</v>
      </c>
      <c r="E1841" s="66" t="s">
        <v>8731</v>
      </c>
      <c r="F1841" s="60" t="s">
        <v>8734</v>
      </c>
      <c r="G1841" s="62"/>
      <c r="H1841" s="61">
        <v>1971</v>
      </c>
      <c r="I1841" s="60" t="s">
        <v>679</v>
      </c>
      <c r="J1841" s="60" t="s">
        <v>687</v>
      </c>
      <c r="K1841" s="60">
        <v>50</v>
      </c>
      <c r="L1841" s="62"/>
      <c r="M1841" s="60">
        <v>1</v>
      </c>
      <c r="N1841" s="60">
        <v>1</v>
      </c>
      <c r="O1841" s="63" t="s">
        <v>681</v>
      </c>
      <c r="P1841" s="63" t="s">
        <v>788</v>
      </c>
      <c r="Q1841" s="62"/>
      <c r="R1841" s="62"/>
      <c r="S1841" s="62"/>
      <c r="T1841" s="62"/>
      <c r="U1841" s="62"/>
      <c r="V1841" s="62"/>
      <c r="W1841" s="62"/>
      <c r="X1841" s="63" t="s">
        <v>788</v>
      </c>
      <c r="Y1841" s="62"/>
      <c r="Z1841" s="62"/>
      <c r="AA1841" s="62"/>
      <c r="AB1841" s="60"/>
    </row>
    <row r="1842" spans="1:28" ht="15" customHeight="1" x14ac:dyDescent="0.25">
      <c r="A1842" s="58">
        <v>1832</v>
      </c>
      <c r="B1842" s="66" t="s">
        <v>207</v>
      </c>
      <c r="C1842" s="67" t="s">
        <v>8735</v>
      </c>
      <c r="D1842" s="59" t="s">
        <v>8736</v>
      </c>
      <c r="E1842" s="66" t="s">
        <v>207</v>
      </c>
      <c r="F1842" s="60" t="s">
        <v>8737</v>
      </c>
      <c r="G1842" s="62"/>
      <c r="H1842" s="61">
        <v>1974</v>
      </c>
      <c r="I1842" s="62"/>
      <c r="J1842" s="60" t="s">
        <v>687</v>
      </c>
      <c r="K1842" s="60">
        <v>50</v>
      </c>
      <c r="L1842" s="62"/>
      <c r="M1842" s="60">
        <v>1</v>
      </c>
      <c r="N1842" s="60">
        <v>1</v>
      </c>
      <c r="O1842" s="63" t="s">
        <v>681</v>
      </c>
      <c r="P1842" s="63" t="s">
        <v>864</v>
      </c>
      <c r="Q1842" s="62"/>
      <c r="R1842" s="62"/>
      <c r="S1842" s="62"/>
      <c r="T1842" s="62"/>
      <c r="U1842" s="62"/>
      <c r="V1842" s="62"/>
      <c r="W1842" s="62"/>
      <c r="X1842" s="63" t="s">
        <v>864</v>
      </c>
      <c r="Y1842" s="62"/>
      <c r="Z1842" s="62"/>
      <c r="AA1842" s="62"/>
      <c r="AB1842" s="60"/>
    </row>
    <row r="1843" spans="1:28" ht="15" customHeight="1" x14ac:dyDescent="0.25">
      <c r="A1843" s="58">
        <v>1833</v>
      </c>
      <c r="B1843" s="66" t="s">
        <v>288</v>
      </c>
      <c r="C1843" s="67" t="s">
        <v>8738</v>
      </c>
      <c r="D1843" s="59" t="s">
        <v>8739</v>
      </c>
      <c r="E1843" s="66" t="s">
        <v>288</v>
      </c>
      <c r="F1843" s="60" t="s">
        <v>8740</v>
      </c>
      <c r="G1843" s="62"/>
      <c r="H1843" s="61">
        <v>1991</v>
      </c>
      <c r="I1843" s="60" t="s">
        <v>689</v>
      </c>
      <c r="J1843" s="60" t="s">
        <v>687</v>
      </c>
      <c r="K1843" s="60">
        <v>50</v>
      </c>
      <c r="L1843" s="62"/>
      <c r="M1843" s="60">
        <v>1</v>
      </c>
      <c r="N1843" s="60">
        <v>1</v>
      </c>
      <c r="O1843" s="63" t="s">
        <v>681</v>
      </c>
      <c r="P1843" s="63" t="s">
        <v>788</v>
      </c>
      <c r="Q1843" s="62"/>
      <c r="R1843" s="62"/>
      <c r="S1843" s="62"/>
      <c r="T1843" s="62"/>
      <c r="U1843" s="62"/>
      <c r="V1843" s="62"/>
      <c r="W1843" s="62"/>
      <c r="X1843" s="63" t="s">
        <v>788</v>
      </c>
      <c r="Y1843" s="62"/>
      <c r="Z1843" s="62"/>
      <c r="AA1843" s="62"/>
      <c r="AB1843" s="60"/>
    </row>
    <row r="1844" spans="1:28" ht="15" customHeight="1" x14ac:dyDescent="0.25">
      <c r="A1844" s="58">
        <v>1834</v>
      </c>
      <c r="B1844" s="66" t="s">
        <v>235</v>
      </c>
      <c r="C1844" s="67" t="s">
        <v>8741</v>
      </c>
      <c r="D1844" s="59" t="s">
        <v>8742</v>
      </c>
      <c r="E1844" s="66" t="s">
        <v>235</v>
      </c>
      <c r="F1844" s="60" t="s">
        <v>8743</v>
      </c>
      <c r="G1844" s="62"/>
      <c r="H1844" s="61">
        <v>1974</v>
      </c>
      <c r="I1844" s="60" t="s">
        <v>679</v>
      </c>
      <c r="J1844" s="60" t="s">
        <v>680</v>
      </c>
      <c r="K1844" s="60">
        <v>50</v>
      </c>
      <c r="L1844" s="62"/>
      <c r="M1844" s="60">
        <v>1</v>
      </c>
      <c r="N1844" s="60">
        <v>1</v>
      </c>
      <c r="O1844" s="63" t="s">
        <v>681</v>
      </c>
      <c r="P1844" s="63" t="s">
        <v>788</v>
      </c>
      <c r="Q1844" s="62"/>
      <c r="R1844" s="62"/>
      <c r="S1844" s="62"/>
      <c r="T1844" s="62"/>
      <c r="U1844" s="62"/>
      <c r="V1844" s="62"/>
      <c r="W1844" s="62"/>
      <c r="X1844" s="63" t="s">
        <v>788</v>
      </c>
      <c r="Y1844" s="62"/>
      <c r="Z1844" s="62"/>
      <c r="AA1844" s="62"/>
      <c r="AB1844" s="60"/>
    </row>
    <row r="1845" spans="1:28" ht="15" customHeight="1" x14ac:dyDescent="0.25">
      <c r="A1845" s="58">
        <v>1835</v>
      </c>
      <c r="B1845" s="66" t="s">
        <v>341</v>
      </c>
      <c r="C1845" s="67" t="s">
        <v>8744</v>
      </c>
      <c r="D1845" s="59" t="s">
        <v>8745</v>
      </c>
      <c r="E1845" s="66" t="s">
        <v>341</v>
      </c>
      <c r="F1845" s="60" t="s">
        <v>8746</v>
      </c>
      <c r="G1845" s="62"/>
      <c r="H1845" s="61">
        <v>1994</v>
      </c>
      <c r="I1845" s="60" t="s">
        <v>689</v>
      </c>
      <c r="J1845" s="60" t="s">
        <v>680</v>
      </c>
      <c r="K1845" s="60">
        <v>50</v>
      </c>
      <c r="L1845" s="62"/>
      <c r="M1845" s="60">
        <v>1</v>
      </c>
      <c r="N1845" s="60">
        <v>1</v>
      </c>
      <c r="O1845" s="63" t="s">
        <v>681</v>
      </c>
      <c r="P1845" s="63" t="s">
        <v>788</v>
      </c>
      <c r="Q1845" s="62"/>
      <c r="R1845" s="62"/>
      <c r="S1845" s="62"/>
      <c r="T1845" s="62"/>
      <c r="U1845" s="62"/>
      <c r="V1845" s="62"/>
      <c r="W1845" s="62"/>
      <c r="X1845" s="63" t="s">
        <v>1342</v>
      </c>
      <c r="Y1845" s="63" t="s">
        <v>869</v>
      </c>
      <c r="Z1845" s="62"/>
      <c r="AA1845" s="62"/>
      <c r="AB1845" s="60"/>
    </row>
    <row r="1846" spans="1:28" ht="15" customHeight="1" x14ac:dyDescent="0.25">
      <c r="A1846" s="58">
        <v>1836</v>
      </c>
      <c r="B1846" s="66" t="s">
        <v>8747</v>
      </c>
      <c r="C1846" s="67" t="s">
        <v>8748</v>
      </c>
      <c r="D1846" s="59" t="s">
        <v>8749</v>
      </c>
      <c r="E1846" s="66" t="s">
        <v>8747</v>
      </c>
      <c r="F1846" s="60" t="s">
        <v>8750</v>
      </c>
      <c r="G1846" s="62"/>
      <c r="H1846" s="61">
        <v>1965</v>
      </c>
      <c r="I1846" s="60" t="s">
        <v>807</v>
      </c>
      <c r="J1846" s="60" t="s">
        <v>680</v>
      </c>
      <c r="K1846" s="60">
        <v>50</v>
      </c>
      <c r="L1846" s="62"/>
      <c r="M1846" s="60">
        <v>1</v>
      </c>
      <c r="N1846" s="60">
        <v>1</v>
      </c>
      <c r="O1846" s="63" t="s">
        <v>681</v>
      </c>
      <c r="P1846" s="63" t="s">
        <v>788</v>
      </c>
      <c r="Q1846" s="62"/>
      <c r="R1846" s="62"/>
      <c r="S1846" s="62"/>
      <c r="T1846" s="62"/>
      <c r="U1846" s="62"/>
      <c r="V1846" s="62"/>
      <c r="W1846" s="62"/>
      <c r="X1846" s="63" t="s">
        <v>788</v>
      </c>
      <c r="Y1846" s="62"/>
      <c r="Z1846" s="62"/>
      <c r="AA1846" s="62"/>
      <c r="AB1846" s="60"/>
    </row>
    <row r="1847" spans="1:28" ht="15" customHeight="1" x14ac:dyDescent="0.25">
      <c r="A1847" s="58">
        <v>1837</v>
      </c>
      <c r="B1847" s="66" t="s">
        <v>330</v>
      </c>
      <c r="C1847" s="67" t="s">
        <v>8751</v>
      </c>
      <c r="D1847" s="59" t="s">
        <v>8752</v>
      </c>
      <c r="E1847" s="66" t="s">
        <v>330</v>
      </c>
      <c r="F1847" s="60" t="s">
        <v>8753</v>
      </c>
      <c r="G1847" s="62"/>
      <c r="H1847" s="61">
        <v>2000</v>
      </c>
      <c r="I1847" s="60" t="s">
        <v>689</v>
      </c>
      <c r="J1847" s="60" t="s">
        <v>687</v>
      </c>
      <c r="K1847" s="60">
        <v>50</v>
      </c>
      <c r="L1847" s="62"/>
      <c r="M1847" s="60">
        <v>1</v>
      </c>
      <c r="N1847" s="60">
        <v>1</v>
      </c>
      <c r="O1847" s="63" t="s">
        <v>681</v>
      </c>
      <c r="P1847" s="63" t="s">
        <v>788</v>
      </c>
      <c r="Q1847" s="62"/>
      <c r="R1847" s="62"/>
      <c r="S1847" s="62"/>
      <c r="T1847" s="62"/>
      <c r="U1847" s="62"/>
      <c r="V1847" s="62"/>
      <c r="W1847" s="62"/>
      <c r="X1847" s="63" t="s">
        <v>788</v>
      </c>
      <c r="Y1847" s="62"/>
      <c r="Z1847" s="62"/>
      <c r="AA1847" s="62"/>
      <c r="AB1847" s="60"/>
    </row>
    <row r="1848" spans="1:28" ht="15" customHeight="1" x14ac:dyDescent="0.25">
      <c r="A1848" s="58">
        <v>1838</v>
      </c>
      <c r="B1848" s="66" t="s">
        <v>286</v>
      </c>
      <c r="C1848" s="67" t="s">
        <v>8754</v>
      </c>
      <c r="D1848" s="59" t="s">
        <v>8755</v>
      </c>
      <c r="E1848" s="66" t="s">
        <v>286</v>
      </c>
      <c r="F1848" s="60" t="s">
        <v>8756</v>
      </c>
      <c r="G1848" s="62"/>
      <c r="H1848" s="61">
        <v>1994</v>
      </c>
      <c r="I1848" s="60" t="s">
        <v>689</v>
      </c>
      <c r="J1848" s="60" t="s">
        <v>687</v>
      </c>
      <c r="K1848" s="60">
        <v>50</v>
      </c>
      <c r="L1848" s="62"/>
      <c r="M1848" s="60">
        <v>1</v>
      </c>
      <c r="N1848" s="60">
        <v>1</v>
      </c>
      <c r="O1848" s="63" t="s">
        <v>681</v>
      </c>
      <c r="P1848" s="63" t="s">
        <v>788</v>
      </c>
      <c r="Q1848" s="62"/>
      <c r="R1848" s="62"/>
      <c r="S1848" s="62"/>
      <c r="T1848" s="62"/>
      <c r="U1848" s="62"/>
      <c r="V1848" s="62"/>
      <c r="W1848" s="62"/>
      <c r="X1848" s="63" t="s">
        <v>788</v>
      </c>
      <c r="Y1848" s="62"/>
      <c r="Z1848" s="62"/>
      <c r="AA1848" s="62"/>
      <c r="AB1848" s="60"/>
    </row>
    <row r="1849" spans="1:28" ht="15" customHeight="1" x14ac:dyDescent="0.25">
      <c r="A1849" s="58">
        <v>1839</v>
      </c>
      <c r="B1849" s="66" t="s">
        <v>292</v>
      </c>
      <c r="C1849" s="67" t="s">
        <v>8757</v>
      </c>
      <c r="D1849" s="59" t="s">
        <v>8758</v>
      </c>
      <c r="E1849" s="66" t="s">
        <v>292</v>
      </c>
      <c r="F1849" s="60" t="s">
        <v>8759</v>
      </c>
      <c r="G1849" s="62"/>
      <c r="H1849" s="61">
        <v>1993</v>
      </c>
      <c r="I1849" s="60" t="s">
        <v>689</v>
      </c>
      <c r="J1849" s="60" t="s">
        <v>687</v>
      </c>
      <c r="K1849" s="60">
        <v>50</v>
      </c>
      <c r="L1849" s="62"/>
      <c r="M1849" s="60">
        <v>1</v>
      </c>
      <c r="N1849" s="60">
        <v>1</v>
      </c>
      <c r="O1849" s="63" t="s">
        <v>681</v>
      </c>
      <c r="P1849" s="63" t="s">
        <v>788</v>
      </c>
      <c r="Q1849" s="62"/>
      <c r="R1849" s="62"/>
      <c r="S1849" s="62"/>
      <c r="T1849" s="62"/>
      <c r="U1849" s="62"/>
      <c r="V1849" s="62"/>
      <c r="W1849" s="62"/>
      <c r="X1849" s="63" t="s">
        <v>788</v>
      </c>
      <c r="Y1849" s="62"/>
      <c r="Z1849" s="62"/>
      <c r="AA1849" s="62"/>
      <c r="AB1849" s="60"/>
    </row>
    <row r="1850" spans="1:28" ht="15" customHeight="1" x14ac:dyDescent="0.25">
      <c r="A1850" s="58">
        <v>1840</v>
      </c>
      <c r="B1850" s="66" t="s">
        <v>287</v>
      </c>
      <c r="C1850" s="67" t="s">
        <v>8760</v>
      </c>
      <c r="D1850" s="59" t="s">
        <v>8761</v>
      </c>
      <c r="E1850" s="66" t="s">
        <v>287</v>
      </c>
      <c r="F1850" s="60" t="s">
        <v>8762</v>
      </c>
      <c r="G1850" s="62"/>
      <c r="H1850" s="61">
        <v>1992</v>
      </c>
      <c r="I1850" s="60" t="s">
        <v>689</v>
      </c>
      <c r="J1850" s="60" t="s">
        <v>687</v>
      </c>
      <c r="K1850" s="60">
        <v>50</v>
      </c>
      <c r="L1850" s="62"/>
      <c r="M1850" s="60">
        <v>1</v>
      </c>
      <c r="N1850" s="60">
        <v>1</v>
      </c>
      <c r="O1850" s="63" t="s">
        <v>681</v>
      </c>
      <c r="P1850" s="63" t="s">
        <v>788</v>
      </c>
      <c r="Q1850" s="62"/>
      <c r="R1850" s="62"/>
      <c r="S1850" s="62"/>
      <c r="T1850" s="62"/>
      <c r="U1850" s="62"/>
      <c r="V1850" s="62"/>
      <c r="W1850" s="62"/>
      <c r="X1850" s="63" t="s">
        <v>859</v>
      </c>
      <c r="Y1850" s="63" t="s">
        <v>860</v>
      </c>
      <c r="Z1850" s="62"/>
      <c r="AA1850" s="62"/>
      <c r="AB1850" s="60"/>
    </row>
    <row r="1851" spans="1:28" ht="15" customHeight="1" x14ac:dyDescent="0.25">
      <c r="A1851" s="58">
        <v>1841</v>
      </c>
      <c r="B1851" s="66" t="s">
        <v>429</v>
      </c>
      <c r="C1851" s="67" t="s">
        <v>8763</v>
      </c>
      <c r="D1851" s="59" t="s">
        <v>8764</v>
      </c>
      <c r="E1851" s="66" t="s">
        <v>429</v>
      </c>
      <c r="F1851" s="60" t="s">
        <v>8765</v>
      </c>
      <c r="G1851" s="62"/>
      <c r="H1851" s="61">
        <v>2011</v>
      </c>
      <c r="I1851" s="60" t="s">
        <v>682</v>
      </c>
      <c r="J1851" s="60" t="s">
        <v>680</v>
      </c>
      <c r="K1851" s="60">
        <v>100</v>
      </c>
      <c r="L1851" s="62"/>
      <c r="M1851" s="60">
        <v>1</v>
      </c>
      <c r="N1851" s="60">
        <v>1</v>
      </c>
      <c r="O1851" s="63" t="s">
        <v>681</v>
      </c>
      <c r="P1851" s="63" t="s">
        <v>6831</v>
      </c>
      <c r="Q1851" s="62"/>
      <c r="R1851" s="62"/>
      <c r="S1851" s="62"/>
      <c r="T1851" s="62"/>
      <c r="U1851" s="62"/>
      <c r="V1851" s="62"/>
      <c r="W1851" s="62"/>
      <c r="X1851" s="63" t="s">
        <v>6831</v>
      </c>
      <c r="Y1851" s="62"/>
      <c r="Z1851" s="62"/>
      <c r="AA1851" s="62"/>
      <c r="AB1851" s="60"/>
    </row>
    <row r="1852" spans="1:28" ht="15" customHeight="1" x14ac:dyDescent="0.25">
      <c r="A1852" s="58">
        <v>1842</v>
      </c>
      <c r="B1852" s="66" t="s">
        <v>8766</v>
      </c>
      <c r="C1852" s="67" t="s">
        <v>8767</v>
      </c>
      <c r="D1852" s="59" t="s">
        <v>8768</v>
      </c>
      <c r="E1852" s="66" t="s">
        <v>8766</v>
      </c>
      <c r="F1852" s="60" t="s">
        <v>8769</v>
      </c>
      <c r="G1852" s="62"/>
      <c r="H1852" s="61">
        <v>1994</v>
      </c>
      <c r="I1852" s="60" t="s">
        <v>689</v>
      </c>
      <c r="J1852" s="60" t="s">
        <v>680</v>
      </c>
      <c r="K1852" s="60">
        <v>100</v>
      </c>
      <c r="L1852" s="62"/>
      <c r="M1852" s="60">
        <v>1</v>
      </c>
      <c r="N1852" s="60">
        <v>1</v>
      </c>
      <c r="O1852" s="63" t="s">
        <v>681</v>
      </c>
      <c r="P1852" s="63" t="s">
        <v>912</v>
      </c>
      <c r="Q1852" s="62"/>
      <c r="R1852" s="62"/>
      <c r="S1852" s="62"/>
      <c r="T1852" s="62"/>
      <c r="U1852" s="62"/>
      <c r="V1852" s="62"/>
      <c r="W1852" s="62"/>
      <c r="X1852" s="63" t="s">
        <v>912</v>
      </c>
      <c r="Y1852" s="62"/>
      <c r="Z1852" s="62"/>
      <c r="AA1852" s="62"/>
      <c r="AB1852" s="60"/>
    </row>
    <row r="1853" spans="1:28" ht="15" customHeight="1" x14ac:dyDescent="0.25">
      <c r="A1853" s="58">
        <v>1843</v>
      </c>
      <c r="B1853" s="66" t="s">
        <v>8770</v>
      </c>
      <c r="C1853" s="67" t="s">
        <v>8771</v>
      </c>
      <c r="D1853" s="59" t="s">
        <v>8772</v>
      </c>
      <c r="E1853" s="66" t="s">
        <v>8770</v>
      </c>
      <c r="F1853" s="60" t="s">
        <v>8773</v>
      </c>
      <c r="G1853" s="62"/>
      <c r="H1853" s="61">
        <v>2003</v>
      </c>
      <c r="I1853" s="60" t="s">
        <v>679</v>
      </c>
      <c r="J1853" s="60" t="s">
        <v>1710</v>
      </c>
      <c r="K1853" s="60">
        <v>100</v>
      </c>
      <c r="L1853" s="62"/>
      <c r="M1853" s="60">
        <v>1</v>
      </c>
      <c r="N1853" s="60">
        <v>1</v>
      </c>
      <c r="O1853" s="63" t="s">
        <v>681</v>
      </c>
      <c r="P1853" s="63" t="s">
        <v>912</v>
      </c>
      <c r="Q1853" s="62"/>
      <c r="R1853" s="62"/>
      <c r="S1853" s="62"/>
      <c r="T1853" s="62"/>
      <c r="U1853" s="62"/>
      <c r="V1853" s="62"/>
      <c r="W1853" s="62"/>
      <c r="X1853" s="63" t="s">
        <v>912</v>
      </c>
      <c r="Y1853" s="62"/>
      <c r="Z1853" s="62"/>
      <c r="AA1853" s="62"/>
      <c r="AB1853" s="60"/>
    </row>
    <row r="1854" spans="1:28" ht="15" customHeight="1" x14ac:dyDescent="0.25">
      <c r="A1854" s="58">
        <v>1844</v>
      </c>
      <c r="B1854" s="66" t="s">
        <v>8774</v>
      </c>
      <c r="C1854" s="67" t="s">
        <v>8775</v>
      </c>
      <c r="D1854" s="59" t="s">
        <v>8776</v>
      </c>
      <c r="E1854" s="66" t="s">
        <v>8774</v>
      </c>
      <c r="F1854" s="60" t="s">
        <v>8777</v>
      </c>
      <c r="G1854" s="62"/>
      <c r="H1854" s="61">
        <v>1994</v>
      </c>
      <c r="I1854" s="60" t="s">
        <v>689</v>
      </c>
      <c r="J1854" s="60" t="s">
        <v>699</v>
      </c>
      <c r="K1854" s="60">
        <v>100</v>
      </c>
      <c r="L1854" s="62"/>
      <c r="M1854" s="60">
        <v>1</v>
      </c>
      <c r="N1854" s="60">
        <v>1</v>
      </c>
      <c r="O1854" s="63" t="s">
        <v>681</v>
      </c>
      <c r="P1854" s="63" t="s">
        <v>912</v>
      </c>
      <c r="Q1854" s="62"/>
      <c r="R1854" s="62"/>
      <c r="S1854" s="62"/>
      <c r="T1854" s="62"/>
      <c r="U1854" s="62"/>
      <c r="V1854" s="62"/>
      <c r="W1854" s="62"/>
      <c r="X1854" s="63" t="s">
        <v>912</v>
      </c>
      <c r="Y1854" s="62"/>
      <c r="Z1854" s="62"/>
      <c r="AA1854" s="62"/>
      <c r="AB1854" s="60"/>
    </row>
    <row r="1855" spans="1:28" ht="15" customHeight="1" x14ac:dyDescent="0.25">
      <c r="A1855" s="58">
        <v>1845</v>
      </c>
      <c r="B1855" s="66" t="s">
        <v>8778</v>
      </c>
      <c r="C1855" s="67" t="s">
        <v>8779</v>
      </c>
      <c r="D1855" s="59" t="s">
        <v>8780</v>
      </c>
      <c r="E1855" s="66" t="s">
        <v>8778</v>
      </c>
      <c r="F1855" s="60" t="s">
        <v>8781</v>
      </c>
      <c r="G1855" s="62"/>
      <c r="H1855" s="61">
        <v>1994</v>
      </c>
      <c r="I1855" s="60" t="s">
        <v>689</v>
      </c>
      <c r="J1855" s="60" t="s">
        <v>699</v>
      </c>
      <c r="K1855" s="60">
        <v>100</v>
      </c>
      <c r="L1855" s="62"/>
      <c r="M1855" s="60">
        <v>1</v>
      </c>
      <c r="N1855" s="60">
        <v>1</v>
      </c>
      <c r="O1855" s="63" t="s">
        <v>681</v>
      </c>
      <c r="P1855" s="63" t="s">
        <v>912</v>
      </c>
      <c r="Q1855" s="62"/>
      <c r="R1855" s="62"/>
      <c r="S1855" s="62"/>
      <c r="T1855" s="62"/>
      <c r="U1855" s="62"/>
      <c r="V1855" s="62"/>
      <c r="W1855" s="62"/>
      <c r="X1855" s="63" t="s">
        <v>912</v>
      </c>
      <c r="Y1855" s="62"/>
      <c r="Z1855" s="62"/>
      <c r="AA1855" s="62"/>
      <c r="AB1855" s="60"/>
    </row>
    <row r="1856" spans="1:28" ht="15" customHeight="1" x14ac:dyDescent="0.25">
      <c r="A1856" s="58">
        <v>1846</v>
      </c>
      <c r="B1856" s="66" t="s">
        <v>8782</v>
      </c>
      <c r="C1856" s="67" t="s">
        <v>8783</v>
      </c>
      <c r="D1856" s="59" t="s">
        <v>8784</v>
      </c>
      <c r="E1856" s="66" t="s">
        <v>8782</v>
      </c>
      <c r="F1856" s="60" t="s">
        <v>8785</v>
      </c>
      <c r="G1856" s="62"/>
      <c r="H1856" s="61">
        <v>1991</v>
      </c>
      <c r="I1856" s="60" t="s">
        <v>689</v>
      </c>
      <c r="J1856" s="60" t="s">
        <v>680</v>
      </c>
      <c r="K1856" s="60">
        <v>75</v>
      </c>
      <c r="L1856" s="62"/>
      <c r="M1856" s="60">
        <v>1</v>
      </c>
      <c r="N1856" s="60">
        <v>1</v>
      </c>
      <c r="O1856" s="63" t="s">
        <v>681</v>
      </c>
      <c r="P1856" s="63" t="s">
        <v>700</v>
      </c>
      <c r="Q1856" s="62"/>
      <c r="R1856" s="62"/>
      <c r="S1856" s="62"/>
      <c r="T1856" s="62"/>
      <c r="U1856" s="62"/>
      <c r="V1856" s="62"/>
      <c r="W1856" s="62"/>
      <c r="X1856" s="63" t="s">
        <v>5248</v>
      </c>
      <c r="Y1856" s="63" t="s">
        <v>5249</v>
      </c>
      <c r="Z1856" s="62"/>
      <c r="AA1856" s="62"/>
      <c r="AB1856" s="60"/>
    </row>
    <row r="1857" spans="1:28" ht="15" customHeight="1" x14ac:dyDescent="0.25">
      <c r="A1857" s="58">
        <v>1847</v>
      </c>
      <c r="B1857" s="66" t="s">
        <v>397</v>
      </c>
      <c r="C1857" s="67" t="s">
        <v>8786</v>
      </c>
      <c r="D1857" s="59" t="s">
        <v>8787</v>
      </c>
      <c r="E1857" s="66" t="s">
        <v>397</v>
      </c>
      <c r="F1857" s="60" t="s">
        <v>8788</v>
      </c>
      <c r="G1857" s="62"/>
      <c r="H1857" s="61">
        <v>1994</v>
      </c>
      <c r="I1857" s="60" t="s">
        <v>689</v>
      </c>
      <c r="J1857" s="60" t="s">
        <v>680</v>
      </c>
      <c r="K1857" s="60">
        <v>75</v>
      </c>
      <c r="L1857" s="62"/>
      <c r="M1857" s="60">
        <v>1</v>
      </c>
      <c r="N1857" s="60">
        <v>1</v>
      </c>
      <c r="O1857" s="63" t="s">
        <v>681</v>
      </c>
      <c r="P1857" s="63" t="s">
        <v>700</v>
      </c>
      <c r="Q1857" s="62"/>
      <c r="R1857" s="62"/>
      <c r="S1857" s="62"/>
      <c r="T1857" s="62"/>
      <c r="U1857" s="62"/>
      <c r="V1857" s="62"/>
      <c r="W1857" s="62"/>
      <c r="X1857" s="63" t="s">
        <v>700</v>
      </c>
      <c r="Y1857" s="62"/>
      <c r="Z1857" s="62"/>
      <c r="AA1857" s="62"/>
      <c r="AB1857" s="60"/>
    </row>
    <row r="1858" spans="1:28" ht="15" customHeight="1" x14ac:dyDescent="0.25">
      <c r="A1858" s="58">
        <v>1848</v>
      </c>
      <c r="B1858" s="66" t="s">
        <v>8789</v>
      </c>
      <c r="C1858" s="67" t="s">
        <v>8790</v>
      </c>
      <c r="D1858" s="59" t="s">
        <v>8791</v>
      </c>
      <c r="E1858" s="66" t="s">
        <v>8789</v>
      </c>
      <c r="F1858" s="60" t="s">
        <v>8792</v>
      </c>
      <c r="G1858" s="62"/>
      <c r="H1858" s="61">
        <v>1993</v>
      </c>
      <c r="I1858" s="60" t="s">
        <v>689</v>
      </c>
      <c r="J1858" s="60" t="s">
        <v>687</v>
      </c>
      <c r="K1858" s="60">
        <v>75</v>
      </c>
      <c r="L1858" s="62"/>
      <c r="M1858" s="60">
        <v>1</v>
      </c>
      <c r="N1858" s="60">
        <v>1</v>
      </c>
      <c r="O1858" s="63" t="s">
        <v>681</v>
      </c>
      <c r="P1858" s="63" t="s">
        <v>700</v>
      </c>
      <c r="Q1858" s="62"/>
      <c r="R1858" s="62"/>
      <c r="S1858" s="62"/>
      <c r="T1858" s="62"/>
      <c r="U1858" s="62"/>
      <c r="V1858" s="62"/>
      <c r="W1858" s="62"/>
      <c r="X1858" s="63" t="s">
        <v>700</v>
      </c>
      <c r="Y1858" s="62"/>
      <c r="Z1858" s="62"/>
      <c r="AA1858" s="62"/>
      <c r="AB1858" s="60"/>
    </row>
    <row r="1859" spans="1:28" ht="15" customHeight="1" x14ac:dyDescent="0.25">
      <c r="A1859" s="58">
        <v>1849</v>
      </c>
      <c r="B1859" s="66" t="s">
        <v>8793</v>
      </c>
      <c r="C1859" s="67" t="s">
        <v>8794</v>
      </c>
      <c r="D1859" s="59" t="s">
        <v>8795</v>
      </c>
      <c r="E1859" s="66" t="s">
        <v>8793</v>
      </c>
      <c r="F1859" s="60" t="s">
        <v>8796</v>
      </c>
      <c r="G1859" s="62"/>
      <c r="H1859" s="61">
        <v>1973</v>
      </c>
      <c r="I1859" s="60" t="s">
        <v>679</v>
      </c>
      <c r="J1859" s="60" t="s">
        <v>699</v>
      </c>
      <c r="K1859" s="60">
        <v>75</v>
      </c>
      <c r="L1859" s="62"/>
      <c r="M1859" s="60">
        <v>1</v>
      </c>
      <c r="N1859" s="60">
        <v>1</v>
      </c>
      <c r="O1859" s="63" t="s">
        <v>681</v>
      </c>
      <c r="P1859" s="63" t="s">
        <v>700</v>
      </c>
      <c r="Q1859" s="62"/>
      <c r="R1859" s="62"/>
      <c r="S1859" s="62"/>
      <c r="T1859" s="62"/>
      <c r="U1859" s="62"/>
      <c r="V1859" s="62"/>
      <c r="W1859" s="62"/>
      <c r="X1859" s="63" t="s">
        <v>700</v>
      </c>
      <c r="Y1859" s="62"/>
      <c r="Z1859" s="62"/>
      <c r="AA1859" s="62"/>
      <c r="AB1859" s="60"/>
    </row>
    <row r="1860" spans="1:28" ht="15" customHeight="1" x14ac:dyDescent="0.25">
      <c r="A1860" s="58">
        <v>1850</v>
      </c>
      <c r="B1860" s="66" t="s">
        <v>8797</v>
      </c>
      <c r="C1860" s="67" t="s">
        <v>8798</v>
      </c>
      <c r="D1860" s="59" t="s">
        <v>8799</v>
      </c>
      <c r="E1860" s="66" t="s">
        <v>8797</v>
      </c>
      <c r="F1860" s="60" t="s">
        <v>8800</v>
      </c>
      <c r="G1860" s="62"/>
      <c r="H1860" s="61">
        <v>2007</v>
      </c>
      <c r="I1860" s="60" t="s">
        <v>689</v>
      </c>
      <c r="J1860" s="60" t="s">
        <v>699</v>
      </c>
      <c r="K1860" s="60">
        <v>75</v>
      </c>
      <c r="L1860" s="62"/>
      <c r="M1860" s="60">
        <v>1</v>
      </c>
      <c r="N1860" s="60">
        <v>1</v>
      </c>
      <c r="O1860" s="63" t="s">
        <v>681</v>
      </c>
      <c r="P1860" s="63" t="s">
        <v>700</v>
      </c>
      <c r="Q1860" s="63" t="s">
        <v>8801</v>
      </c>
      <c r="R1860" s="62"/>
      <c r="S1860" s="62"/>
      <c r="T1860" s="62"/>
      <c r="U1860" s="62"/>
      <c r="V1860" s="62"/>
      <c r="W1860" s="62"/>
      <c r="X1860" s="63" t="s">
        <v>700</v>
      </c>
      <c r="Y1860" s="62"/>
      <c r="Z1860" s="62"/>
      <c r="AA1860" s="62"/>
      <c r="AB1860" s="60"/>
    </row>
    <row r="1861" spans="1:28" ht="15" customHeight="1" x14ac:dyDescent="0.25">
      <c r="A1861" s="58">
        <v>1851</v>
      </c>
      <c r="B1861" s="66" t="s">
        <v>8802</v>
      </c>
      <c r="C1861" s="67" t="s">
        <v>8803</v>
      </c>
      <c r="D1861" s="59" t="s">
        <v>8804</v>
      </c>
      <c r="E1861" s="66" t="s">
        <v>8802</v>
      </c>
      <c r="F1861" s="60" t="s">
        <v>8805</v>
      </c>
      <c r="G1861" s="62"/>
      <c r="H1861" s="61">
        <v>2006</v>
      </c>
      <c r="I1861" s="60" t="s">
        <v>689</v>
      </c>
      <c r="J1861" s="60" t="s">
        <v>699</v>
      </c>
      <c r="K1861" s="60">
        <v>75</v>
      </c>
      <c r="L1861" s="62"/>
      <c r="M1861" s="60">
        <v>1</v>
      </c>
      <c r="N1861" s="60">
        <v>1</v>
      </c>
      <c r="O1861" s="63" t="s">
        <v>681</v>
      </c>
      <c r="P1861" s="63" t="s">
        <v>700</v>
      </c>
      <c r="Q1861" s="63" t="s">
        <v>8806</v>
      </c>
      <c r="R1861" s="62"/>
      <c r="S1861" s="62"/>
      <c r="T1861" s="62"/>
      <c r="U1861" s="62"/>
      <c r="V1861" s="62"/>
      <c r="W1861" s="62"/>
      <c r="X1861" s="63" t="s">
        <v>700</v>
      </c>
      <c r="Y1861" s="62"/>
      <c r="Z1861" s="62"/>
      <c r="AA1861" s="62"/>
      <c r="AB1861" s="60"/>
    </row>
    <row r="1862" spans="1:28" ht="15" customHeight="1" x14ac:dyDescent="0.25">
      <c r="A1862" s="58">
        <v>1852</v>
      </c>
      <c r="B1862" s="66" t="s">
        <v>8807</v>
      </c>
      <c r="C1862" s="67" t="s">
        <v>8808</v>
      </c>
      <c r="D1862" s="59" t="s">
        <v>8809</v>
      </c>
      <c r="E1862" s="66" t="s">
        <v>8807</v>
      </c>
      <c r="F1862" s="60" t="s">
        <v>8810</v>
      </c>
      <c r="G1862" s="62"/>
      <c r="H1862" s="61">
        <v>2014</v>
      </c>
      <c r="I1862" s="60" t="s">
        <v>689</v>
      </c>
      <c r="J1862" s="60" t="s">
        <v>699</v>
      </c>
      <c r="K1862" s="60">
        <v>75</v>
      </c>
      <c r="L1862" s="62"/>
      <c r="M1862" s="60">
        <v>1</v>
      </c>
      <c r="N1862" s="60">
        <v>1</v>
      </c>
      <c r="O1862" s="63" t="s">
        <v>681</v>
      </c>
      <c r="P1862" s="63" t="s">
        <v>5779</v>
      </c>
      <c r="Q1862" s="63" t="s">
        <v>8811</v>
      </c>
      <c r="R1862" s="62"/>
      <c r="S1862" s="62"/>
      <c r="T1862" s="62"/>
      <c r="U1862" s="62"/>
      <c r="V1862" s="62"/>
      <c r="W1862" s="62"/>
      <c r="X1862" s="62"/>
      <c r="Y1862" s="62"/>
      <c r="Z1862" s="62"/>
      <c r="AA1862" s="62"/>
      <c r="AB1862" s="63" t="s">
        <v>5781</v>
      </c>
    </row>
    <row r="1863" spans="1:28" ht="15" customHeight="1" x14ac:dyDescent="0.25">
      <c r="A1863" s="58">
        <v>1853</v>
      </c>
      <c r="B1863" s="66" t="s">
        <v>432</v>
      </c>
      <c r="C1863" s="67" t="s">
        <v>8812</v>
      </c>
      <c r="D1863" s="59" t="s">
        <v>8813</v>
      </c>
      <c r="E1863" s="66" t="s">
        <v>432</v>
      </c>
      <c r="F1863" s="60" t="s">
        <v>8814</v>
      </c>
      <c r="G1863" s="62"/>
      <c r="H1863" s="61">
        <v>2008</v>
      </c>
      <c r="I1863" s="60" t="s">
        <v>682</v>
      </c>
      <c r="J1863" s="60" t="s">
        <v>710</v>
      </c>
      <c r="K1863" s="60">
        <v>100</v>
      </c>
      <c r="L1863" s="62"/>
      <c r="M1863" s="60">
        <v>1</v>
      </c>
      <c r="N1863" s="60">
        <v>1</v>
      </c>
      <c r="O1863" s="63" t="s">
        <v>681</v>
      </c>
      <c r="P1863" s="63" t="s">
        <v>8815</v>
      </c>
      <c r="Q1863" s="62"/>
      <c r="R1863" s="62"/>
      <c r="S1863" s="62"/>
      <c r="T1863" s="62"/>
      <c r="U1863" s="62"/>
      <c r="V1863" s="62"/>
      <c r="W1863" s="62"/>
      <c r="X1863" s="63" t="s">
        <v>8815</v>
      </c>
      <c r="Y1863" s="62"/>
      <c r="Z1863" s="62"/>
      <c r="AA1863" s="62"/>
      <c r="AB1863" s="60"/>
    </row>
    <row r="1864" spans="1:28" ht="15" customHeight="1" x14ac:dyDescent="0.25">
      <c r="A1864" s="58">
        <v>1854</v>
      </c>
      <c r="B1864" s="66" t="s">
        <v>8816</v>
      </c>
      <c r="C1864" s="67" t="s">
        <v>8817</v>
      </c>
      <c r="D1864" s="59" t="s">
        <v>8818</v>
      </c>
      <c r="E1864" s="66" t="s">
        <v>8816</v>
      </c>
      <c r="F1864" s="60" t="s">
        <v>8819</v>
      </c>
      <c r="G1864" s="62"/>
      <c r="H1864" s="61">
        <v>1985</v>
      </c>
      <c r="I1864" s="60" t="s">
        <v>679</v>
      </c>
      <c r="J1864" s="60" t="s">
        <v>710</v>
      </c>
      <c r="K1864" s="60">
        <v>100</v>
      </c>
      <c r="L1864" s="62"/>
      <c r="M1864" s="60">
        <v>1</v>
      </c>
      <c r="N1864" s="60">
        <v>1</v>
      </c>
      <c r="O1864" s="63" t="s">
        <v>681</v>
      </c>
      <c r="P1864" s="63" t="s">
        <v>6831</v>
      </c>
      <c r="Q1864" s="62"/>
      <c r="R1864" s="62"/>
      <c r="S1864" s="62"/>
      <c r="T1864" s="62"/>
      <c r="U1864" s="62"/>
      <c r="V1864" s="62"/>
      <c r="W1864" s="62"/>
      <c r="X1864" s="63" t="s">
        <v>6831</v>
      </c>
      <c r="Y1864" s="62"/>
      <c r="Z1864" s="62"/>
      <c r="AA1864" s="62"/>
      <c r="AB1864" s="60"/>
    </row>
    <row r="1865" spans="1:28" ht="15" customHeight="1" x14ac:dyDescent="0.25">
      <c r="A1865" s="58">
        <v>1855</v>
      </c>
      <c r="B1865" s="66" t="s">
        <v>440</v>
      </c>
      <c r="C1865" s="67" t="s">
        <v>8820</v>
      </c>
      <c r="D1865" s="59" t="s">
        <v>8821</v>
      </c>
      <c r="E1865" s="66" t="s">
        <v>440</v>
      </c>
      <c r="F1865" s="60" t="s">
        <v>8822</v>
      </c>
      <c r="G1865" s="62"/>
      <c r="H1865" s="61">
        <v>1994</v>
      </c>
      <c r="I1865" s="60" t="s">
        <v>689</v>
      </c>
      <c r="J1865" s="60" t="s">
        <v>710</v>
      </c>
      <c r="K1865" s="60">
        <v>160</v>
      </c>
      <c r="L1865" s="62"/>
      <c r="M1865" s="60">
        <v>1</v>
      </c>
      <c r="N1865" s="60">
        <v>1</v>
      </c>
      <c r="O1865" s="63" t="s">
        <v>681</v>
      </c>
      <c r="P1865" s="63" t="s">
        <v>1228</v>
      </c>
      <c r="Q1865" s="62"/>
      <c r="R1865" s="62"/>
      <c r="S1865" s="62"/>
      <c r="T1865" s="62"/>
      <c r="U1865" s="62"/>
      <c r="V1865" s="62"/>
      <c r="W1865" s="62"/>
      <c r="X1865" s="63" t="s">
        <v>1228</v>
      </c>
      <c r="Y1865" s="62"/>
      <c r="Z1865" s="62"/>
      <c r="AA1865" s="62"/>
      <c r="AB1865" s="60"/>
    </row>
    <row r="1866" spans="1:28" ht="15" customHeight="1" x14ac:dyDescent="0.25">
      <c r="A1866" s="58">
        <v>1856</v>
      </c>
      <c r="B1866" s="66" t="s">
        <v>8823</v>
      </c>
      <c r="C1866" s="67" t="s">
        <v>8824</v>
      </c>
      <c r="D1866" s="59" t="s">
        <v>8825</v>
      </c>
      <c r="E1866" s="66" t="s">
        <v>8823</v>
      </c>
      <c r="F1866" s="60" t="s">
        <v>8826</v>
      </c>
      <c r="G1866" s="62"/>
      <c r="H1866" s="61">
        <v>2004</v>
      </c>
      <c r="I1866" s="60" t="s">
        <v>682</v>
      </c>
      <c r="J1866" s="60" t="s">
        <v>699</v>
      </c>
      <c r="K1866" s="60">
        <v>160</v>
      </c>
      <c r="L1866" s="62"/>
      <c r="M1866" s="60">
        <v>1</v>
      </c>
      <c r="N1866" s="60">
        <v>1</v>
      </c>
      <c r="O1866" s="63" t="s">
        <v>681</v>
      </c>
      <c r="P1866" s="63" t="s">
        <v>1228</v>
      </c>
      <c r="Q1866" s="62"/>
      <c r="R1866" s="62"/>
      <c r="S1866" s="62"/>
      <c r="T1866" s="62"/>
      <c r="U1866" s="62"/>
      <c r="V1866" s="62"/>
      <c r="W1866" s="62"/>
      <c r="X1866" s="63" t="s">
        <v>1228</v>
      </c>
      <c r="Y1866" s="62"/>
      <c r="Z1866" s="62"/>
      <c r="AA1866" s="62"/>
      <c r="AB1866" s="60"/>
    </row>
    <row r="1867" spans="1:28" ht="15" customHeight="1" x14ac:dyDescent="0.25">
      <c r="A1867" s="58">
        <v>1857</v>
      </c>
      <c r="B1867" s="66" t="s">
        <v>8827</v>
      </c>
      <c r="C1867" s="67" t="s">
        <v>8828</v>
      </c>
      <c r="D1867" s="59" t="s">
        <v>8829</v>
      </c>
      <c r="E1867" s="66" t="s">
        <v>8827</v>
      </c>
      <c r="F1867" s="60" t="s">
        <v>8830</v>
      </c>
      <c r="G1867" s="62"/>
      <c r="H1867" s="61">
        <v>1994</v>
      </c>
      <c r="I1867" s="60" t="s">
        <v>689</v>
      </c>
      <c r="J1867" s="60" t="s">
        <v>699</v>
      </c>
      <c r="K1867" s="60">
        <v>100</v>
      </c>
      <c r="L1867" s="62"/>
      <c r="M1867" s="60">
        <v>1</v>
      </c>
      <c r="N1867" s="60">
        <v>1</v>
      </c>
      <c r="O1867" s="63" t="s">
        <v>681</v>
      </c>
      <c r="P1867" s="63" t="s">
        <v>912</v>
      </c>
      <c r="Q1867" s="62"/>
      <c r="R1867" s="62"/>
      <c r="S1867" s="62"/>
      <c r="T1867" s="62"/>
      <c r="U1867" s="62"/>
      <c r="V1867" s="62"/>
      <c r="W1867" s="62"/>
      <c r="X1867" s="63" t="s">
        <v>912</v>
      </c>
      <c r="Y1867" s="62"/>
      <c r="Z1867" s="62"/>
      <c r="AA1867" s="62"/>
      <c r="AB1867" s="60"/>
    </row>
    <row r="1868" spans="1:28" ht="15" customHeight="1" x14ac:dyDescent="0.25">
      <c r="A1868" s="58">
        <v>1858</v>
      </c>
      <c r="B1868" s="66" t="s">
        <v>8831</v>
      </c>
      <c r="C1868" s="67" t="s">
        <v>8832</v>
      </c>
      <c r="D1868" s="59" t="s">
        <v>8833</v>
      </c>
      <c r="E1868" s="66" t="s">
        <v>8831</v>
      </c>
      <c r="F1868" s="60" t="s">
        <v>8834</v>
      </c>
      <c r="G1868" s="62"/>
      <c r="H1868" s="61">
        <v>1997</v>
      </c>
      <c r="I1868" s="60" t="s">
        <v>689</v>
      </c>
      <c r="J1868" s="60" t="s">
        <v>699</v>
      </c>
      <c r="K1868" s="60">
        <v>100</v>
      </c>
      <c r="L1868" s="62"/>
      <c r="M1868" s="60">
        <v>1</v>
      </c>
      <c r="N1868" s="60">
        <v>1</v>
      </c>
      <c r="O1868" s="63" t="s">
        <v>681</v>
      </c>
      <c r="P1868" s="63" t="s">
        <v>912</v>
      </c>
      <c r="Q1868" s="62"/>
      <c r="R1868" s="62"/>
      <c r="S1868" s="62"/>
      <c r="T1868" s="62"/>
      <c r="U1868" s="62"/>
      <c r="V1868" s="62"/>
      <c r="W1868" s="62"/>
      <c r="X1868" s="63" t="s">
        <v>912</v>
      </c>
      <c r="Y1868" s="62"/>
      <c r="Z1868" s="62"/>
      <c r="AA1868" s="62"/>
      <c r="AB1868" s="60"/>
    </row>
    <row r="1869" spans="1:28" ht="15" customHeight="1" x14ac:dyDescent="0.25">
      <c r="A1869" s="58">
        <v>1859</v>
      </c>
      <c r="B1869" s="66" t="s">
        <v>8835</v>
      </c>
      <c r="C1869" s="67" t="s">
        <v>8836</v>
      </c>
      <c r="D1869" s="59" t="s">
        <v>8837</v>
      </c>
      <c r="E1869" s="66" t="s">
        <v>8835</v>
      </c>
      <c r="F1869" s="60" t="s">
        <v>8838</v>
      </c>
      <c r="G1869" s="62"/>
      <c r="H1869" s="61">
        <v>1980</v>
      </c>
      <c r="I1869" s="60" t="s">
        <v>689</v>
      </c>
      <c r="J1869" s="60" t="s">
        <v>699</v>
      </c>
      <c r="K1869" s="60">
        <v>100</v>
      </c>
      <c r="L1869" s="62"/>
      <c r="M1869" s="60">
        <v>1</v>
      </c>
      <c r="N1869" s="60">
        <v>1</v>
      </c>
      <c r="O1869" s="63" t="s">
        <v>681</v>
      </c>
      <c r="P1869" s="63" t="s">
        <v>912</v>
      </c>
      <c r="Q1869" s="62"/>
      <c r="R1869" s="62"/>
      <c r="S1869" s="62"/>
      <c r="T1869" s="62"/>
      <c r="U1869" s="62"/>
      <c r="V1869" s="62"/>
      <c r="W1869" s="62"/>
      <c r="X1869" s="63" t="s">
        <v>912</v>
      </c>
      <c r="Y1869" s="62"/>
      <c r="Z1869" s="62"/>
      <c r="AA1869" s="62"/>
      <c r="AB1869" s="60"/>
    </row>
    <row r="1870" spans="1:28" ht="15" customHeight="1" x14ac:dyDescent="0.25">
      <c r="A1870" s="58">
        <v>1860</v>
      </c>
      <c r="B1870" s="66" t="s">
        <v>8839</v>
      </c>
      <c r="C1870" s="67" t="s">
        <v>8840</v>
      </c>
      <c r="D1870" s="59" t="s">
        <v>8841</v>
      </c>
      <c r="E1870" s="66" t="s">
        <v>8839</v>
      </c>
      <c r="F1870" s="60" t="s">
        <v>8842</v>
      </c>
      <c r="G1870" s="62"/>
      <c r="H1870" s="61">
        <v>2009</v>
      </c>
      <c r="I1870" s="60" t="s">
        <v>689</v>
      </c>
      <c r="J1870" s="60" t="s">
        <v>699</v>
      </c>
      <c r="K1870" s="60">
        <v>250</v>
      </c>
      <c r="L1870" s="62"/>
      <c r="M1870" s="60">
        <v>1</v>
      </c>
      <c r="N1870" s="60">
        <v>1</v>
      </c>
      <c r="O1870" s="63" t="s">
        <v>681</v>
      </c>
      <c r="P1870" s="63" t="s">
        <v>694</v>
      </c>
      <c r="Q1870" s="62"/>
      <c r="R1870" s="62"/>
      <c r="S1870" s="62"/>
      <c r="T1870" s="62"/>
      <c r="U1870" s="62"/>
      <c r="V1870" s="62"/>
      <c r="W1870" s="62"/>
      <c r="X1870" s="63" t="s">
        <v>694</v>
      </c>
      <c r="Y1870" s="62"/>
      <c r="Z1870" s="62"/>
      <c r="AA1870" s="62"/>
      <c r="AB1870" s="60"/>
    </row>
    <row r="1871" spans="1:28" ht="15" customHeight="1" x14ac:dyDescent="0.25">
      <c r="A1871" s="58">
        <v>1861</v>
      </c>
      <c r="B1871" s="66" t="s">
        <v>508</v>
      </c>
      <c r="C1871" s="67" t="s">
        <v>8843</v>
      </c>
      <c r="D1871" s="59" t="s">
        <v>8844</v>
      </c>
      <c r="E1871" s="66" t="s">
        <v>508</v>
      </c>
      <c r="F1871" s="60" t="s">
        <v>8845</v>
      </c>
      <c r="G1871" s="62"/>
      <c r="H1871" s="61">
        <v>1973</v>
      </c>
      <c r="I1871" s="60" t="s">
        <v>682</v>
      </c>
      <c r="J1871" s="60" t="s">
        <v>680</v>
      </c>
      <c r="K1871" s="60">
        <v>315</v>
      </c>
      <c r="L1871" s="62"/>
      <c r="M1871" s="60">
        <v>1</v>
      </c>
      <c r="N1871" s="60">
        <v>1</v>
      </c>
      <c r="O1871" s="63" t="s">
        <v>681</v>
      </c>
      <c r="P1871" s="63" t="s">
        <v>996</v>
      </c>
      <c r="Q1871" s="62"/>
      <c r="R1871" s="62"/>
      <c r="S1871" s="62"/>
      <c r="T1871" s="62"/>
      <c r="U1871" s="62"/>
      <c r="V1871" s="62"/>
      <c r="W1871" s="62"/>
      <c r="X1871" s="63" t="s">
        <v>996</v>
      </c>
      <c r="Y1871" s="62"/>
      <c r="Z1871" s="62"/>
      <c r="AA1871" s="62"/>
      <c r="AB1871" s="60"/>
    </row>
    <row r="1872" spans="1:28" ht="15" customHeight="1" x14ac:dyDescent="0.25">
      <c r="A1872" s="58">
        <v>1862</v>
      </c>
      <c r="B1872" s="66" t="s">
        <v>8846</v>
      </c>
      <c r="C1872" s="67" t="s">
        <v>8847</v>
      </c>
      <c r="D1872" s="59" t="s">
        <v>8848</v>
      </c>
      <c r="E1872" s="66" t="s">
        <v>8846</v>
      </c>
      <c r="F1872" s="60" t="s">
        <v>8849</v>
      </c>
      <c r="G1872" s="62"/>
      <c r="H1872" s="61">
        <v>1972</v>
      </c>
      <c r="I1872" s="60" t="s">
        <v>682</v>
      </c>
      <c r="J1872" s="60" t="s">
        <v>680</v>
      </c>
      <c r="K1872" s="60">
        <v>200</v>
      </c>
      <c r="L1872" s="62"/>
      <c r="M1872" s="60">
        <v>1</v>
      </c>
      <c r="N1872" s="60">
        <v>1</v>
      </c>
      <c r="O1872" s="63" t="s">
        <v>681</v>
      </c>
      <c r="P1872" s="63" t="s">
        <v>3119</v>
      </c>
      <c r="Q1872" s="62"/>
      <c r="R1872" s="62"/>
      <c r="S1872" s="62"/>
      <c r="T1872" s="62"/>
      <c r="U1872" s="62"/>
      <c r="V1872" s="62"/>
      <c r="W1872" s="62"/>
      <c r="X1872" s="63" t="s">
        <v>3119</v>
      </c>
      <c r="Y1872" s="62"/>
      <c r="Z1872" s="62"/>
      <c r="AA1872" s="62"/>
      <c r="AB1872" s="60"/>
    </row>
    <row r="1873" spans="1:28" ht="15" customHeight="1" x14ac:dyDescent="0.25">
      <c r="A1873" s="58">
        <v>1863</v>
      </c>
      <c r="B1873" s="66" t="s">
        <v>452</v>
      </c>
      <c r="C1873" s="67" t="s">
        <v>8850</v>
      </c>
      <c r="D1873" s="59" t="s">
        <v>8851</v>
      </c>
      <c r="E1873" s="66" t="s">
        <v>452</v>
      </c>
      <c r="F1873" s="60" t="s">
        <v>8852</v>
      </c>
      <c r="G1873" s="62"/>
      <c r="H1873" s="61">
        <v>1960</v>
      </c>
      <c r="I1873" s="60" t="s">
        <v>682</v>
      </c>
      <c r="J1873" s="60" t="s">
        <v>680</v>
      </c>
      <c r="K1873" s="60">
        <v>200</v>
      </c>
      <c r="L1873" s="62"/>
      <c r="M1873" s="60">
        <v>1</v>
      </c>
      <c r="N1873" s="60">
        <v>1</v>
      </c>
      <c r="O1873" s="63" t="s">
        <v>681</v>
      </c>
      <c r="P1873" s="63" t="s">
        <v>1008</v>
      </c>
      <c r="Q1873" s="62"/>
      <c r="R1873" s="62"/>
      <c r="S1873" s="62"/>
      <c r="T1873" s="62"/>
      <c r="U1873" s="62"/>
      <c r="V1873" s="62"/>
      <c r="W1873" s="62"/>
      <c r="X1873" s="63" t="s">
        <v>1008</v>
      </c>
      <c r="Y1873" s="62"/>
      <c r="Z1873" s="62"/>
      <c r="AA1873" s="62"/>
      <c r="AB1873" s="60"/>
    </row>
    <row r="1874" spans="1:28" ht="15" customHeight="1" x14ac:dyDescent="0.25">
      <c r="A1874" s="58">
        <v>1864</v>
      </c>
      <c r="B1874" s="66" t="s">
        <v>460</v>
      </c>
      <c r="C1874" s="67" t="s">
        <v>8853</v>
      </c>
      <c r="D1874" s="59" t="s">
        <v>8854</v>
      </c>
      <c r="E1874" s="66" t="s">
        <v>460</v>
      </c>
      <c r="F1874" s="60" t="s">
        <v>8855</v>
      </c>
      <c r="G1874" s="62"/>
      <c r="H1874" s="61">
        <v>2009</v>
      </c>
      <c r="I1874" s="60" t="s">
        <v>682</v>
      </c>
      <c r="J1874" s="60" t="s">
        <v>680</v>
      </c>
      <c r="K1874" s="60">
        <v>200</v>
      </c>
      <c r="L1874" s="62"/>
      <c r="M1874" s="60">
        <v>1</v>
      </c>
      <c r="N1874" s="60">
        <v>1</v>
      </c>
      <c r="O1874" s="63" t="s">
        <v>681</v>
      </c>
      <c r="P1874" s="63" t="s">
        <v>8856</v>
      </c>
      <c r="Q1874" s="62"/>
      <c r="R1874" s="62"/>
      <c r="S1874" s="62"/>
      <c r="T1874" s="62"/>
      <c r="U1874" s="62"/>
      <c r="V1874" s="62"/>
      <c r="W1874" s="62"/>
      <c r="X1874" s="63" t="s">
        <v>8856</v>
      </c>
      <c r="Y1874" s="62"/>
      <c r="Z1874" s="62"/>
      <c r="AA1874" s="62"/>
      <c r="AB1874" s="60"/>
    </row>
    <row r="1875" spans="1:28" ht="15" customHeight="1" x14ac:dyDescent="0.25">
      <c r="A1875" s="58">
        <v>1865</v>
      </c>
      <c r="B1875" s="66" t="s">
        <v>8857</v>
      </c>
      <c r="C1875" s="67" t="s">
        <v>8858</v>
      </c>
      <c r="D1875" s="59" t="s">
        <v>8859</v>
      </c>
      <c r="E1875" s="66" t="s">
        <v>8857</v>
      </c>
      <c r="F1875" s="60" t="s">
        <v>8860</v>
      </c>
      <c r="G1875" s="62"/>
      <c r="H1875" s="61">
        <v>2016</v>
      </c>
      <c r="I1875" s="60" t="s">
        <v>682</v>
      </c>
      <c r="J1875" s="60" t="s">
        <v>699</v>
      </c>
      <c r="K1875" s="60">
        <v>200</v>
      </c>
      <c r="L1875" s="62"/>
      <c r="M1875" s="60">
        <v>1</v>
      </c>
      <c r="N1875" s="60">
        <v>1</v>
      </c>
      <c r="O1875" s="63" t="s">
        <v>681</v>
      </c>
      <c r="P1875" s="63" t="s">
        <v>3127</v>
      </c>
      <c r="Q1875" s="62"/>
      <c r="R1875" s="62"/>
      <c r="S1875" s="62"/>
      <c r="T1875" s="62"/>
      <c r="U1875" s="62"/>
      <c r="V1875" s="62"/>
      <c r="W1875" s="62"/>
      <c r="X1875" s="63" t="s">
        <v>3127</v>
      </c>
      <c r="Y1875" s="62"/>
      <c r="Z1875" s="62"/>
      <c r="AA1875" s="62"/>
      <c r="AB1875" s="60"/>
    </row>
    <row r="1876" spans="1:28" ht="15" customHeight="1" x14ac:dyDescent="0.25">
      <c r="A1876" s="58">
        <v>1866</v>
      </c>
      <c r="B1876" s="66" t="s">
        <v>463</v>
      </c>
      <c r="C1876" s="67" t="s">
        <v>8861</v>
      </c>
      <c r="D1876" s="59" t="s">
        <v>8862</v>
      </c>
      <c r="E1876" s="66" t="s">
        <v>463</v>
      </c>
      <c r="F1876" s="60" t="s">
        <v>8863</v>
      </c>
      <c r="G1876" s="62"/>
      <c r="H1876" s="61">
        <v>1976</v>
      </c>
      <c r="I1876" s="60" t="s">
        <v>682</v>
      </c>
      <c r="J1876" s="60" t="s">
        <v>680</v>
      </c>
      <c r="K1876" s="60">
        <v>200</v>
      </c>
      <c r="L1876" s="62"/>
      <c r="M1876" s="60">
        <v>1</v>
      </c>
      <c r="N1876" s="60">
        <v>1</v>
      </c>
      <c r="O1876" s="63" t="s">
        <v>681</v>
      </c>
      <c r="P1876" s="63" t="s">
        <v>1008</v>
      </c>
      <c r="Q1876" s="62"/>
      <c r="R1876" s="62"/>
      <c r="S1876" s="62"/>
      <c r="T1876" s="62"/>
      <c r="U1876" s="62"/>
      <c r="V1876" s="62"/>
      <c r="W1876" s="62"/>
      <c r="X1876" s="63" t="s">
        <v>1008</v>
      </c>
      <c r="Y1876" s="62"/>
      <c r="Z1876" s="62"/>
      <c r="AA1876" s="62"/>
      <c r="AB1876" s="60"/>
    </row>
    <row r="1877" spans="1:28" ht="15" customHeight="1" x14ac:dyDescent="0.25">
      <c r="A1877" s="58">
        <v>1867</v>
      </c>
      <c r="B1877" s="66" t="s">
        <v>8864</v>
      </c>
      <c r="C1877" s="67" t="s">
        <v>8865</v>
      </c>
      <c r="D1877" s="59" t="s">
        <v>8866</v>
      </c>
      <c r="E1877" s="66" t="s">
        <v>8864</v>
      </c>
      <c r="F1877" s="60" t="s">
        <v>8867</v>
      </c>
      <c r="G1877" s="62"/>
      <c r="H1877" s="61">
        <v>1976</v>
      </c>
      <c r="I1877" s="60" t="s">
        <v>682</v>
      </c>
      <c r="J1877" s="60" t="s">
        <v>680</v>
      </c>
      <c r="K1877" s="60">
        <v>200</v>
      </c>
      <c r="L1877" s="62"/>
      <c r="M1877" s="60">
        <v>1</v>
      </c>
      <c r="N1877" s="60">
        <v>1</v>
      </c>
      <c r="O1877" s="63" t="s">
        <v>681</v>
      </c>
      <c r="P1877" s="63" t="s">
        <v>6094</v>
      </c>
      <c r="Q1877" s="62"/>
      <c r="R1877" s="62"/>
      <c r="S1877" s="62"/>
      <c r="T1877" s="62"/>
      <c r="U1877" s="62"/>
      <c r="V1877" s="62"/>
      <c r="W1877" s="62"/>
      <c r="X1877" s="63" t="s">
        <v>6094</v>
      </c>
      <c r="Y1877" s="62"/>
      <c r="Z1877" s="62"/>
      <c r="AA1877" s="62"/>
      <c r="AB1877" s="60"/>
    </row>
    <row r="1878" spans="1:28" ht="15" customHeight="1" x14ac:dyDescent="0.25">
      <c r="A1878" s="58">
        <v>1868</v>
      </c>
      <c r="B1878" s="66" t="s">
        <v>8868</v>
      </c>
      <c r="C1878" s="67" t="s">
        <v>8869</v>
      </c>
      <c r="D1878" s="59" t="s">
        <v>8870</v>
      </c>
      <c r="E1878" s="66" t="s">
        <v>8868</v>
      </c>
      <c r="F1878" s="60" t="s">
        <v>8871</v>
      </c>
      <c r="G1878" s="62"/>
      <c r="H1878" s="61">
        <v>1972</v>
      </c>
      <c r="I1878" s="60" t="s">
        <v>682</v>
      </c>
      <c r="J1878" s="60" t="s">
        <v>699</v>
      </c>
      <c r="K1878" s="60">
        <v>200</v>
      </c>
      <c r="L1878" s="62"/>
      <c r="M1878" s="60">
        <v>1</v>
      </c>
      <c r="N1878" s="60">
        <v>1</v>
      </c>
      <c r="O1878" s="63" t="s">
        <v>681</v>
      </c>
      <c r="P1878" s="63" t="s">
        <v>1008</v>
      </c>
      <c r="Q1878" s="62"/>
      <c r="R1878" s="62"/>
      <c r="S1878" s="62"/>
      <c r="T1878" s="62"/>
      <c r="U1878" s="62"/>
      <c r="V1878" s="62"/>
      <c r="W1878" s="62"/>
      <c r="X1878" s="63" t="s">
        <v>1008</v>
      </c>
      <c r="Y1878" s="62"/>
      <c r="Z1878" s="62"/>
      <c r="AA1878" s="62"/>
      <c r="AB1878" s="60"/>
    </row>
    <row r="1879" spans="1:28" ht="15" customHeight="1" x14ac:dyDescent="0.25">
      <c r="A1879" s="58">
        <v>1869</v>
      </c>
      <c r="B1879" s="66" t="s">
        <v>488</v>
      </c>
      <c r="C1879" s="67" t="s">
        <v>8872</v>
      </c>
      <c r="D1879" s="59" t="s">
        <v>8873</v>
      </c>
      <c r="E1879" s="66" t="s">
        <v>488</v>
      </c>
      <c r="F1879" s="60" t="s">
        <v>8874</v>
      </c>
      <c r="G1879" s="62"/>
      <c r="H1879" s="61">
        <v>1997</v>
      </c>
      <c r="I1879" s="60" t="s">
        <v>689</v>
      </c>
      <c r="J1879" s="60" t="s">
        <v>687</v>
      </c>
      <c r="K1879" s="60">
        <v>250</v>
      </c>
      <c r="L1879" s="62"/>
      <c r="M1879" s="60">
        <v>1</v>
      </c>
      <c r="N1879" s="60">
        <v>1</v>
      </c>
      <c r="O1879" s="63" t="s">
        <v>681</v>
      </c>
      <c r="P1879" s="63" t="s">
        <v>1029</v>
      </c>
      <c r="Q1879" s="62"/>
      <c r="R1879" s="62"/>
      <c r="S1879" s="62"/>
      <c r="T1879" s="62"/>
      <c r="U1879" s="62"/>
      <c r="V1879" s="62"/>
      <c r="W1879" s="62"/>
      <c r="X1879" s="63" t="s">
        <v>8875</v>
      </c>
      <c r="Y1879" s="63" t="s">
        <v>8876</v>
      </c>
      <c r="Z1879" s="62"/>
      <c r="AA1879" s="62"/>
      <c r="AB1879" s="60"/>
    </row>
    <row r="1880" spans="1:28" ht="15" customHeight="1" x14ac:dyDescent="0.25">
      <c r="A1880" s="58">
        <v>1870</v>
      </c>
      <c r="B1880" s="66" t="s">
        <v>8877</v>
      </c>
      <c r="C1880" s="67" t="s">
        <v>8878</v>
      </c>
      <c r="D1880" s="59" t="s">
        <v>8879</v>
      </c>
      <c r="E1880" s="66" t="s">
        <v>8877</v>
      </c>
      <c r="F1880" s="60" t="s">
        <v>8880</v>
      </c>
      <c r="G1880" s="62"/>
      <c r="H1880" s="61">
        <v>1993</v>
      </c>
      <c r="I1880" s="60" t="s">
        <v>682</v>
      </c>
      <c r="J1880" s="60" t="s">
        <v>699</v>
      </c>
      <c r="K1880" s="60">
        <v>250</v>
      </c>
      <c r="L1880" s="62"/>
      <c r="M1880" s="60">
        <v>1</v>
      </c>
      <c r="N1880" s="60">
        <v>1</v>
      </c>
      <c r="O1880" s="63" t="s">
        <v>681</v>
      </c>
      <c r="P1880" s="63" t="s">
        <v>980</v>
      </c>
      <c r="Q1880" s="62"/>
      <c r="R1880" s="62"/>
      <c r="S1880" s="62"/>
      <c r="T1880" s="62"/>
      <c r="U1880" s="62"/>
      <c r="V1880" s="62"/>
      <c r="W1880" s="62"/>
      <c r="X1880" s="63" t="s">
        <v>980</v>
      </c>
      <c r="Y1880" s="62"/>
      <c r="Z1880" s="62"/>
      <c r="AA1880" s="62"/>
      <c r="AB1880" s="60"/>
    </row>
    <row r="1881" spans="1:28" ht="15" customHeight="1" x14ac:dyDescent="0.25">
      <c r="A1881" s="58">
        <v>1871</v>
      </c>
      <c r="B1881" s="66" t="s">
        <v>519</v>
      </c>
      <c r="C1881" s="67" t="s">
        <v>8881</v>
      </c>
      <c r="D1881" s="59" t="s">
        <v>8882</v>
      </c>
      <c r="E1881" s="66" t="s">
        <v>519</v>
      </c>
      <c r="F1881" s="60" t="s">
        <v>8883</v>
      </c>
      <c r="G1881" s="62"/>
      <c r="H1881" s="61">
        <v>1993</v>
      </c>
      <c r="I1881" s="60" t="s">
        <v>689</v>
      </c>
      <c r="J1881" s="60" t="s">
        <v>680</v>
      </c>
      <c r="K1881" s="60">
        <v>320</v>
      </c>
      <c r="L1881" s="62"/>
      <c r="M1881" s="60">
        <v>1</v>
      </c>
      <c r="N1881" s="60">
        <v>1</v>
      </c>
      <c r="O1881" s="63" t="s">
        <v>681</v>
      </c>
      <c r="P1881" s="63" t="s">
        <v>8884</v>
      </c>
      <c r="Q1881" s="62"/>
      <c r="R1881" s="62"/>
      <c r="S1881" s="62"/>
      <c r="T1881" s="62"/>
      <c r="U1881" s="62"/>
      <c r="V1881" s="62"/>
      <c r="W1881" s="62"/>
      <c r="X1881" s="63" t="s">
        <v>8884</v>
      </c>
      <c r="Y1881" s="62"/>
      <c r="Z1881" s="62"/>
      <c r="AA1881" s="62"/>
      <c r="AB1881" s="60"/>
    </row>
    <row r="1882" spans="1:28" ht="15" customHeight="1" x14ac:dyDescent="0.25">
      <c r="A1882" s="58">
        <v>1872</v>
      </c>
      <c r="B1882" s="66" t="s">
        <v>8885</v>
      </c>
      <c r="C1882" s="67" t="s">
        <v>8886</v>
      </c>
      <c r="D1882" s="59" t="s">
        <v>8887</v>
      </c>
      <c r="E1882" s="66" t="s">
        <v>8885</v>
      </c>
      <c r="F1882" s="60" t="s">
        <v>8888</v>
      </c>
      <c r="G1882" s="62"/>
      <c r="H1882" s="61">
        <v>1973</v>
      </c>
      <c r="I1882" s="60" t="s">
        <v>679</v>
      </c>
      <c r="J1882" s="60" t="s">
        <v>699</v>
      </c>
      <c r="K1882" s="60">
        <v>300</v>
      </c>
      <c r="L1882" s="62"/>
      <c r="M1882" s="60">
        <v>1</v>
      </c>
      <c r="N1882" s="60">
        <v>1</v>
      </c>
      <c r="O1882" s="63" t="s">
        <v>681</v>
      </c>
      <c r="P1882" s="63" t="s">
        <v>989</v>
      </c>
      <c r="Q1882" s="62"/>
      <c r="R1882" s="62"/>
      <c r="S1882" s="62"/>
      <c r="T1882" s="62"/>
      <c r="U1882" s="62"/>
      <c r="V1882" s="62"/>
      <c r="W1882" s="62"/>
      <c r="X1882" s="63" t="s">
        <v>989</v>
      </c>
      <c r="Y1882" s="62"/>
      <c r="Z1882" s="62"/>
      <c r="AA1882" s="62"/>
      <c r="AB1882" s="60"/>
    </row>
    <row r="1883" spans="1:28" ht="15" customHeight="1" x14ac:dyDescent="0.25">
      <c r="A1883" s="58">
        <v>1873</v>
      </c>
      <c r="B1883" s="66" t="s">
        <v>8889</v>
      </c>
      <c r="C1883" s="67" t="s">
        <v>8890</v>
      </c>
      <c r="D1883" s="59" t="s">
        <v>8891</v>
      </c>
      <c r="E1883" s="66" t="s">
        <v>8889</v>
      </c>
      <c r="F1883" s="60" t="s">
        <v>8892</v>
      </c>
      <c r="G1883" s="62"/>
      <c r="H1883" s="61">
        <v>1991</v>
      </c>
      <c r="I1883" s="60" t="s">
        <v>689</v>
      </c>
      <c r="J1883" s="60" t="s">
        <v>699</v>
      </c>
      <c r="K1883" s="60">
        <v>50</v>
      </c>
      <c r="L1883" s="62"/>
      <c r="M1883" s="60">
        <v>1</v>
      </c>
      <c r="N1883" s="60">
        <v>1</v>
      </c>
      <c r="O1883" s="63" t="s">
        <v>681</v>
      </c>
      <c r="P1883" s="63" t="s">
        <v>788</v>
      </c>
      <c r="Q1883" s="62"/>
      <c r="R1883" s="62"/>
      <c r="S1883" s="62"/>
      <c r="T1883" s="62"/>
      <c r="U1883" s="62"/>
      <c r="V1883" s="62"/>
      <c r="W1883" s="62"/>
      <c r="X1883" s="63" t="s">
        <v>2945</v>
      </c>
      <c r="Y1883" s="63" t="s">
        <v>2946</v>
      </c>
      <c r="Z1883" s="62"/>
      <c r="AA1883" s="62"/>
      <c r="AB1883" s="60"/>
    </row>
    <row r="1884" spans="1:28" ht="15" customHeight="1" x14ac:dyDescent="0.25">
      <c r="A1884" s="58">
        <v>1874</v>
      </c>
      <c r="B1884" s="66" t="s">
        <v>543</v>
      </c>
      <c r="C1884" s="67" t="s">
        <v>8893</v>
      </c>
      <c r="D1884" s="59" t="s">
        <v>8894</v>
      </c>
      <c r="E1884" s="66" t="s">
        <v>543</v>
      </c>
      <c r="F1884" s="60" t="s">
        <v>8895</v>
      </c>
      <c r="G1884" s="62"/>
      <c r="H1884" s="61">
        <v>1976</v>
      </c>
      <c r="I1884" s="60" t="s">
        <v>679</v>
      </c>
      <c r="J1884" s="60" t="s">
        <v>687</v>
      </c>
      <c r="K1884" s="60">
        <v>1000</v>
      </c>
      <c r="L1884" s="62"/>
      <c r="M1884" s="60">
        <v>1</v>
      </c>
      <c r="N1884" s="60">
        <v>1</v>
      </c>
      <c r="O1884" s="63" t="s">
        <v>681</v>
      </c>
      <c r="P1884" s="63" t="s">
        <v>1347</v>
      </c>
      <c r="Q1884" s="62"/>
      <c r="R1884" s="62"/>
      <c r="S1884" s="62"/>
      <c r="T1884" s="62"/>
      <c r="U1884" s="62"/>
      <c r="V1884" s="62"/>
      <c r="W1884" s="62"/>
      <c r="X1884" s="63" t="s">
        <v>1347</v>
      </c>
      <c r="Y1884" s="62"/>
      <c r="Z1884" s="62"/>
      <c r="AA1884" s="62"/>
      <c r="AB1884" s="60"/>
    </row>
    <row r="1885" spans="1:28" ht="15" customHeight="1" x14ac:dyDescent="0.25">
      <c r="A1885" s="58">
        <v>1875</v>
      </c>
      <c r="B1885" s="66" t="s">
        <v>541</v>
      </c>
      <c r="C1885" s="67" t="s">
        <v>8896</v>
      </c>
      <c r="D1885" s="59" t="s">
        <v>8897</v>
      </c>
      <c r="E1885" s="66" t="s">
        <v>541</v>
      </c>
      <c r="F1885" s="60" t="s">
        <v>8898</v>
      </c>
      <c r="G1885" s="62"/>
      <c r="H1885" s="61">
        <v>1976</v>
      </c>
      <c r="I1885" s="60" t="s">
        <v>679</v>
      </c>
      <c r="J1885" s="60" t="s">
        <v>687</v>
      </c>
      <c r="K1885" s="60">
        <v>1000</v>
      </c>
      <c r="L1885" s="62"/>
      <c r="M1885" s="60">
        <v>1</v>
      </c>
      <c r="N1885" s="60">
        <v>1</v>
      </c>
      <c r="O1885" s="63" t="s">
        <v>681</v>
      </c>
      <c r="P1885" s="63" t="s">
        <v>1347</v>
      </c>
      <c r="Q1885" s="62"/>
      <c r="R1885" s="62"/>
      <c r="S1885" s="62"/>
      <c r="T1885" s="62"/>
      <c r="U1885" s="62"/>
      <c r="V1885" s="62"/>
      <c r="W1885" s="62"/>
      <c r="X1885" s="63" t="s">
        <v>1347</v>
      </c>
      <c r="Y1885" s="62"/>
      <c r="Z1885" s="62"/>
      <c r="AA1885" s="62"/>
      <c r="AB1885" s="60"/>
    </row>
    <row r="1886" spans="1:28" ht="15" customHeight="1" x14ac:dyDescent="0.25">
      <c r="A1886" s="58">
        <v>1876</v>
      </c>
      <c r="B1886" s="66" t="s">
        <v>8899</v>
      </c>
      <c r="C1886" s="67" t="s">
        <v>8900</v>
      </c>
      <c r="D1886" s="59" t="s">
        <v>8901</v>
      </c>
      <c r="E1886" s="66" t="s">
        <v>8899</v>
      </c>
      <c r="F1886" s="60" t="s">
        <v>8902</v>
      </c>
      <c r="G1886" s="62"/>
      <c r="H1886" s="61">
        <v>1972</v>
      </c>
      <c r="I1886" s="60" t="s">
        <v>679</v>
      </c>
      <c r="J1886" s="60" t="s">
        <v>680</v>
      </c>
      <c r="K1886" s="60">
        <v>2000</v>
      </c>
      <c r="L1886" s="62"/>
      <c r="M1886" s="60">
        <v>1</v>
      </c>
      <c r="N1886" s="60">
        <v>1</v>
      </c>
      <c r="O1886" s="63" t="s">
        <v>681</v>
      </c>
      <c r="P1886" s="63" t="s">
        <v>8903</v>
      </c>
      <c r="Q1886" s="62"/>
      <c r="R1886" s="62"/>
      <c r="S1886" s="62"/>
      <c r="T1886" s="62"/>
      <c r="U1886" s="62"/>
      <c r="V1886" s="62"/>
      <c r="W1886" s="62"/>
      <c r="X1886" s="63" t="s">
        <v>8903</v>
      </c>
      <c r="Y1886" s="62"/>
      <c r="Z1886" s="62"/>
      <c r="AA1886" s="62"/>
      <c r="AB1886" s="60"/>
    </row>
    <row r="1887" spans="1:28" ht="15" customHeight="1" x14ac:dyDescent="0.25">
      <c r="A1887" s="58">
        <v>1877</v>
      </c>
      <c r="B1887" s="66" t="s">
        <v>71</v>
      </c>
      <c r="C1887" s="67" t="s">
        <v>8904</v>
      </c>
      <c r="D1887" s="59" t="s">
        <v>8905</v>
      </c>
      <c r="E1887" s="66" t="s">
        <v>71</v>
      </c>
      <c r="F1887" s="60" t="s">
        <v>8906</v>
      </c>
      <c r="G1887" s="62"/>
      <c r="H1887" s="61">
        <v>2014</v>
      </c>
      <c r="I1887" s="60" t="s">
        <v>689</v>
      </c>
      <c r="J1887" s="60" t="s">
        <v>699</v>
      </c>
      <c r="K1887" s="60">
        <v>50</v>
      </c>
      <c r="L1887" s="62"/>
      <c r="M1887" s="60">
        <v>1</v>
      </c>
      <c r="N1887" s="60">
        <v>1</v>
      </c>
      <c r="O1887" s="63" t="s">
        <v>681</v>
      </c>
      <c r="P1887" s="63" t="s">
        <v>8907</v>
      </c>
      <c r="Q1887" s="63" t="s">
        <v>8908</v>
      </c>
      <c r="R1887" s="62"/>
      <c r="S1887" s="62"/>
      <c r="T1887" s="62"/>
      <c r="U1887" s="62"/>
      <c r="V1887" s="62"/>
      <c r="W1887" s="62"/>
      <c r="X1887" s="63" t="s">
        <v>8907</v>
      </c>
      <c r="Y1887" s="62"/>
      <c r="Z1887" s="62"/>
      <c r="AA1887" s="62"/>
      <c r="AB1887" s="60"/>
    </row>
    <row r="1888" spans="1:28" ht="15" customHeight="1" x14ac:dyDescent="0.25">
      <c r="A1888" s="58">
        <v>1878</v>
      </c>
      <c r="B1888" s="66" t="s">
        <v>60</v>
      </c>
      <c r="C1888" s="67" t="s">
        <v>8909</v>
      </c>
      <c r="D1888" s="59" t="s">
        <v>8910</v>
      </c>
      <c r="E1888" s="66" t="s">
        <v>60</v>
      </c>
      <c r="F1888" s="60" t="s">
        <v>8911</v>
      </c>
      <c r="G1888" s="62"/>
      <c r="H1888" s="61">
        <v>2013</v>
      </c>
      <c r="I1888" s="60" t="s">
        <v>689</v>
      </c>
      <c r="J1888" s="60" t="s">
        <v>699</v>
      </c>
      <c r="K1888" s="60">
        <v>50</v>
      </c>
      <c r="L1888" s="62"/>
      <c r="M1888" s="60">
        <v>1</v>
      </c>
      <c r="N1888" s="60">
        <v>1</v>
      </c>
      <c r="O1888" s="63" t="s">
        <v>681</v>
      </c>
      <c r="P1888" s="63" t="s">
        <v>1317</v>
      </c>
      <c r="Q1888" s="63" t="s">
        <v>8912</v>
      </c>
      <c r="R1888" s="62"/>
      <c r="S1888" s="62"/>
      <c r="T1888" s="62"/>
      <c r="U1888" s="62"/>
      <c r="V1888" s="62"/>
      <c r="W1888" s="62"/>
      <c r="X1888" s="63" t="s">
        <v>1317</v>
      </c>
      <c r="Y1888" s="62"/>
      <c r="Z1888" s="62"/>
      <c r="AA1888" s="62"/>
      <c r="AB1888" s="60"/>
    </row>
    <row r="1889" spans="1:28" ht="15" customHeight="1" x14ac:dyDescent="0.25">
      <c r="A1889" s="58">
        <v>1879</v>
      </c>
      <c r="B1889" s="66" t="s">
        <v>64</v>
      </c>
      <c r="C1889" s="67" t="s">
        <v>8913</v>
      </c>
      <c r="D1889" s="59" t="s">
        <v>8914</v>
      </c>
      <c r="E1889" s="66" t="s">
        <v>64</v>
      </c>
      <c r="F1889" s="60" t="s">
        <v>8915</v>
      </c>
      <c r="G1889" s="62"/>
      <c r="H1889" s="61">
        <v>2013</v>
      </c>
      <c r="I1889" s="60" t="s">
        <v>689</v>
      </c>
      <c r="J1889" s="60" t="s">
        <v>699</v>
      </c>
      <c r="K1889" s="60">
        <v>50</v>
      </c>
      <c r="L1889" s="62"/>
      <c r="M1889" s="60">
        <v>1</v>
      </c>
      <c r="N1889" s="60">
        <v>1</v>
      </c>
      <c r="O1889" s="63" t="s">
        <v>681</v>
      </c>
      <c r="P1889" s="63" t="s">
        <v>1687</v>
      </c>
      <c r="Q1889" s="63" t="s">
        <v>8916</v>
      </c>
      <c r="R1889" s="62"/>
      <c r="S1889" s="62"/>
      <c r="T1889" s="62"/>
      <c r="U1889" s="62"/>
      <c r="V1889" s="62"/>
      <c r="W1889" s="62"/>
      <c r="X1889" s="63" t="s">
        <v>1687</v>
      </c>
      <c r="Y1889" s="62"/>
      <c r="Z1889" s="62"/>
      <c r="AA1889" s="62"/>
      <c r="AB1889" s="60"/>
    </row>
    <row r="1890" spans="1:28" ht="15" customHeight="1" x14ac:dyDescent="0.25">
      <c r="A1890" s="58">
        <v>1880</v>
      </c>
      <c r="B1890" s="66" t="s">
        <v>8917</v>
      </c>
      <c r="C1890" s="67" t="s">
        <v>8918</v>
      </c>
      <c r="D1890" s="59" t="s">
        <v>8919</v>
      </c>
      <c r="E1890" s="66" t="s">
        <v>8917</v>
      </c>
      <c r="F1890" s="60" t="s">
        <v>8920</v>
      </c>
      <c r="G1890" s="62"/>
      <c r="H1890" s="61">
        <v>1974</v>
      </c>
      <c r="I1890" s="60" t="s">
        <v>679</v>
      </c>
      <c r="J1890" s="60" t="s">
        <v>680</v>
      </c>
      <c r="K1890" s="60">
        <v>50</v>
      </c>
      <c r="L1890" s="62"/>
      <c r="M1890" s="60">
        <v>1</v>
      </c>
      <c r="N1890" s="60">
        <v>1</v>
      </c>
      <c r="O1890" s="63" t="s">
        <v>681</v>
      </c>
      <c r="P1890" s="63" t="s">
        <v>784</v>
      </c>
      <c r="Q1890" s="62"/>
      <c r="R1890" s="62"/>
      <c r="S1890" s="62"/>
      <c r="T1890" s="62"/>
      <c r="U1890" s="62"/>
      <c r="V1890" s="62"/>
      <c r="W1890" s="62"/>
      <c r="X1890" s="63" t="s">
        <v>784</v>
      </c>
      <c r="Y1890" s="62"/>
      <c r="Z1890" s="62"/>
      <c r="AA1890" s="62"/>
      <c r="AB1890" s="60"/>
    </row>
    <row r="1891" spans="1:28" ht="15" customHeight="1" x14ac:dyDescent="0.25">
      <c r="A1891" s="58">
        <v>1881</v>
      </c>
      <c r="B1891" s="66" t="s">
        <v>285</v>
      </c>
      <c r="C1891" s="67" t="s">
        <v>8921</v>
      </c>
      <c r="D1891" s="59" t="s">
        <v>8922</v>
      </c>
      <c r="E1891" s="66" t="s">
        <v>285</v>
      </c>
      <c r="F1891" s="60" t="s">
        <v>8923</v>
      </c>
      <c r="G1891" s="62"/>
      <c r="H1891" s="61">
        <v>1991</v>
      </c>
      <c r="I1891" s="60" t="s">
        <v>689</v>
      </c>
      <c r="J1891" s="60" t="s">
        <v>680</v>
      </c>
      <c r="K1891" s="60">
        <v>50</v>
      </c>
      <c r="L1891" s="62"/>
      <c r="M1891" s="60">
        <v>1</v>
      </c>
      <c r="N1891" s="60">
        <v>1</v>
      </c>
      <c r="O1891" s="63" t="s">
        <v>681</v>
      </c>
      <c r="P1891" s="63" t="s">
        <v>4851</v>
      </c>
      <c r="Q1891" s="62"/>
      <c r="R1891" s="62"/>
      <c r="S1891" s="62"/>
      <c r="T1891" s="62"/>
      <c r="U1891" s="62"/>
      <c r="V1891" s="62"/>
      <c r="W1891" s="62"/>
      <c r="X1891" s="62"/>
      <c r="Y1891" s="63" t="s">
        <v>4851</v>
      </c>
      <c r="Z1891" s="62"/>
      <c r="AA1891" s="62"/>
      <c r="AB1891" s="60"/>
    </row>
    <row r="1892" spans="1:28" ht="15" customHeight="1" x14ac:dyDescent="0.25">
      <c r="A1892" s="58">
        <v>1882</v>
      </c>
      <c r="B1892" s="66" t="s">
        <v>347</v>
      </c>
      <c r="C1892" s="67" t="s">
        <v>8924</v>
      </c>
      <c r="D1892" s="59" t="s">
        <v>8925</v>
      </c>
      <c r="E1892" s="66" t="s">
        <v>347</v>
      </c>
      <c r="F1892" s="60" t="s">
        <v>8926</v>
      </c>
      <c r="G1892" s="62"/>
      <c r="H1892" s="61">
        <v>1997</v>
      </c>
      <c r="I1892" s="60" t="s">
        <v>689</v>
      </c>
      <c r="J1892" s="60" t="s">
        <v>680</v>
      </c>
      <c r="K1892" s="60">
        <v>50</v>
      </c>
      <c r="L1892" s="62"/>
      <c r="M1892" s="60">
        <v>1</v>
      </c>
      <c r="N1892" s="60">
        <v>1</v>
      </c>
      <c r="O1892" s="63" t="s">
        <v>681</v>
      </c>
      <c r="P1892" s="63" t="s">
        <v>788</v>
      </c>
      <c r="Q1892" s="62"/>
      <c r="R1892" s="62"/>
      <c r="S1892" s="62"/>
      <c r="T1892" s="62"/>
      <c r="U1892" s="62"/>
      <c r="V1892" s="62"/>
      <c r="W1892" s="62"/>
      <c r="X1892" s="63" t="s">
        <v>788</v>
      </c>
      <c r="Y1892" s="62"/>
      <c r="Z1892" s="62"/>
      <c r="AA1892" s="62"/>
      <c r="AB1892" s="60"/>
    </row>
    <row r="1893" spans="1:28" ht="15" customHeight="1" x14ac:dyDescent="0.25">
      <c r="A1893" s="58">
        <v>1883</v>
      </c>
      <c r="B1893" s="66" t="s">
        <v>8927</v>
      </c>
      <c r="C1893" s="67" t="s">
        <v>8928</v>
      </c>
      <c r="D1893" s="59" t="s">
        <v>8929</v>
      </c>
      <c r="E1893" s="66" t="s">
        <v>8927</v>
      </c>
      <c r="F1893" s="60" t="s">
        <v>8930</v>
      </c>
      <c r="G1893" s="62"/>
      <c r="H1893" s="61">
        <v>1976</v>
      </c>
      <c r="I1893" s="60" t="s">
        <v>679</v>
      </c>
      <c r="J1893" s="60" t="s">
        <v>680</v>
      </c>
      <c r="K1893" s="60">
        <v>50</v>
      </c>
      <c r="L1893" s="62"/>
      <c r="M1893" s="60">
        <v>1</v>
      </c>
      <c r="N1893" s="60">
        <v>1</v>
      </c>
      <c r="O1893" s="63" t="s">
        <v>681</v>
      </c>
      <c r="P1893" s="63" t="s">
        <v>788</v>
      </c>
      <c r="Q1893" s="62"/>
      <c r="R1893" s="62"/>
      <c r="S1893" s="62"/>
      <c r="T1893" s="62"/>
      <c r="U1893" s="62"/>
      <c r="V1893" s="62"/>
      <c r="W1893" s="62"/>
      <c r="X1893" s="63" t="s">
        <v>788</v>
      </c>
      <c r="Y1893" s="62"/>
      <c r="Z1893" s="62"/>
      <c r="AA1893" s="62"/>
      <c r="AB1893" s="60"/>
    </row>
    <row r="1894" spans="1:28" ht="15" customHeight="1" x14ac:dyDescent="0.25">
      <c r="A1894" s="58">
        <v>1884</v>
      </c>
      <c r="B1894" s="66" t="s">
        <v>8931</v>
      </c>
      <c r="C1894" s="67" t="s">
        <v>8932</v>
      </c>
      <c r="D1894" s="59" t="s">
        <v>8933</v>
      </c>
      <c r="E1894" s="66" t="s">
        <v>8931</v>
      </c>
      <c r="F1894" s="60" t="s">
        <v>8934</v>
      </c>
      <c r="G1894" s="62"/>
      <c r="H1894" s="61">
        <v>1973</v>
      </c>
      <c r="I1894" s="60" t="s">
        <v>679</v>
      </c>
      <c r="J1894" s="60" t="s">
        <v>680</v>
      </c>
      <c r="K1894" s="60">
        <v>50</v>
      </c>
      <c r="L1894" s="62"/>
      <c r="M1894" s="60">
        <v>1</v>
      </c>
      <c r="N1894" s="60">
        <v>1</v>
      </c>
      <c r="O1894" s="63" t="s">
        <v>681</v>
      </c>
      <c r="P1894" s="63" t="s">
        <v>788</v>
      </c>
      <c r="Q1894" s="62"/>
      <c r="R1894" s="62"/>
      <c r="S1894" s="62"/>
      <c r="T1894" s="62"/>
      <c r="U1894" s="62"/>
      <c r="V1894" s="62"/>
      <c r="W1894" s="62"/>
      <c r="X1894" s="63" t="s">
        <v>788</v>
      </c>
      <c r="Y1894" s="62"/>
      <c r="Z1894" s="62"/>
      <c r="AA1894" s="62"/>
      <c r="AB1894" s="60"/>
    </row>
    <row r="1895" spans="1:28" ht="15" customHeight="1" x14ac:dyDescent="0.25">
      <c r="A1895" s="58">
        <v>1885</v>
      </c>
      <c r="B1895" s="66" t="s">
        <v>8935</v>
      </c>
      <c r="C1895" s="67" t="s">
        <v>8936</v>
      </c>
      <c r="D1895" s="59" t="s">
        <v>8937</v>
      </c>
      <c r="E1895" s="66" t="s">
        <v>8935</v>
      </c>
      <c r="F1895" s="60" t="s">
        <v>8938</v>
      </c>
      <c r="G1895" s="62"/>
      <c r="H1895" s="61">
        <v>1965</v>
      </c>
      <c r="I1895" s="60" t="s">
        <v>679</v>
      </c>
      <c r="J1895" s="60" t="s">
        <v>680</v>
      </c>
      <c r="K1895" s="60">
        <v>50</v>
      </c>
      <c r="L1895" s="62"/>
      <c r="M1895" s="60">
        <v>1</v>
      </c>
      <c r="N1895" s="60">
        <v>1</v>
      </c>
      <c r="O1895" s="63" t="s">
        <v>681</v>
      </c>
      <c r="P1895" s="63" t="s">
        <v>788</v>
      </c>
      <c r="Q1895" s="62"/>
      <c r="R1895" s="62"/>
      <c r="S1895" s="62"/>
      <c r="T1895" s="62"/>
      <c r="U1895" s="62"/>
      <c r="V1895" s="62"/>
      <c r="W1895" s="62"/>
      <c r="X1895" s="63" t="s">
        <v>788</v>
      </c>
      <c r="Y1895" s="62"/>
      <c r="Z1895" s="62"/>
      <c r="AA1895" s="62"/>
      <c r="AB1895" s="60"/>
    </row>
    <row r="1896" spans="1:28" ht="15" customHeight="1" x14ac:dyDescent="0.25">
      <c r="A1896" s="58">
        <v>1886</v>
      </c>
      <c r="B1896" s="66" t="s">
        <v>8939</v>
      </c>
      <c r="C1896" s="67" t="s">
        <v>8940</v>
      </c>
      <c r="D1896" s="59" t="s">
        <v>8941</v>
      </c>
      <c r="E1896" s="66" t="s">
        <v>8939</v>
      </c>
      <c r="F1896" s="60" t="s">
        <v>8942</v>
      </c>
      <c r="G1896" s="62"/>
      <c r="H1896" s="61">
        <v>1994</v>
      </c>
      <c r="I1896" s="60" t="s">
        <v>689</v>
      </c>
      <c r="J1896" s="60" t="s">
        <v>699</v>
      </c>
      <c r="K1896" s="60">
        <v>50</v>
      </c>
      <c r="L1896" s="62"/>
      <c r="M1896" s="60">
        <v>1</v>
      </c>
      <c r="N1896" s="60">
        <v>1</v>
      </c>
      <c r="O1896" s="63" t="s">
        <v>681</v>
      </c>
      <c r="P1896" s="63" t="s">
        <v>788</v>
      </c>
      <c r="Q1896" s="62"/>
      <c r="R1896" s="62"/>
      <c r="S1896" s="62"/>
      <c r="T1896" s="62"/>
      <c r="U1896" s="62"/>
      <c r="V1896" s="62"/>
      <c r="W1896" s="62"/>
      <c r="X1896" s="63" t="s">
        <v>788</v>
      </c>
      <c r="Y1896" s="62"/>
      <c r="Z1896" s="62"/>
      <c r="AA1896" s="62"/>
      <c r="AB1896" s="60"/>
    </row>
    <row r="1897" spans="1:28" ht="15" customHeight="1" x14ac:dyDescent="0.25">
      <c r="A1897" s="58">
        <v>1887</v>
      </c>
      <c r="B1897" s="66" t="s">
        <v>8943</v>
      </c>
      <c r="C1897" s="67" t="s">
        <v>8944</v>
      </c>
      <c r="D1897" s="59" t="s">
        <v>8945</v>
      </c>
      <c r="E1897" s="66" t="s">
        <v>8943</v>
      </c>
      <c r="F1897" s="60" t="s">
        <v>8946</v>
      </c>
      <c r="G1897" s="62"/>
      <c r="H1897" s="61">
        <v>2005</v>
      </c>
      <c r="I1897" s="60" t="s">
        <v>689</v>
      </c>
      <c r="J1897" s="60" t="s">
        <v>699</v>
      </c>
      <c r="K1897" s="60">
        <v>75</v>
      </c>
      <c r="L1897" s="62"/>
      <c r="M1897" s="60">
        <v>1</v>
      </c>
      <c r="N1897" s="60">
        <v>1</v>
      </c>
      <c r="O1897" s="63" t="s">
        <v>681</v>
      </c>
      <c r="P1897" s="63" t="s">
        <v>700</v>
      </c>
      <c r="Q1897" s="62"/>
      <c r="R1897" s="62"/>
      <c r="S1897" s="62"/>
      <c r="T1897" s="62"/>
      <c r="U1897" s="62"/>
      <c r="V1897" s="62"/>
      <c r="W1897" s="62"/>
      <c r="X1897" s="63" t="s">
        <v>700</v>
      </c>
      <c r="Y1897" s="62"/>
      <c r="Z1897" s="62"/>
      <c r="AA1897" s="62"/>
      <c r="AB1897" s="60"/>
    </row>
    <row r="1898" spans="1:28" ht="15" customHeight="1" x14ac:dyDescent="0.25">
      <c r="A1898" s="58">
        <v>1888</v>
      </c>
      <c r="B1898" s="66" t="s">
        <v>8947</v>
      </c>
      <c r="C1898" s="67" t="s">
        <v>8948</v>
      </c>
      <c r="D1898" s="59" t="s">
        <v>8949</v>
      </c>
      <c r="E1898" s="66" t="s">
        <v>8947</v>
      </c>
      <c r="F1898" s="60" t="s">
        <v>8950</v>
      </c>
      <c r="G1898" s="62"/>
      <c r="H1898" s="61">
        <v>2003</v>
      </c>
      <c r="I1898" s="60" t="s">
        <v>988</v>
      </c>
      <c r="J1898" s="60" t="s">
        <v>699</v>
      </c>
      <c r="K1898" s="60">
        <v>100</v>
      </c>
      <c r="L1898" s="62"/>
      <c r="M1898" s="60">
        <v>1</v>
      </c>
      <c r="N1898" s="60">
        <v>1</v>
      </c>
      <c r="O1898" s="63" t="s">
        <v>681</v>
      </c>
      <c r="P1898" s="63" t="s">
        <v>912</v>
      </c>
      <c r="Q1898" s="62"/>
      <c r="R1898" s="62"/>
      <c r="S1898" s="62"/>
      <c r="T1898" s="62"/>
      <c r="U1898" s="62"/>
      <c r="V1898" s="62"/>
      <c r="W1898" s="62"/>
      <c r="X1898" s="63" t="s">
        <v>912</v>
      </c>
      <c r="Y1898" s="62"/>
      <c r="Z1898" s="62"/>
      <c r="AA1898" s="62"/>
      <c r="AB1898" s="60"/>
    </row>
    <row r="1899" spans="1:28" ht="15" customHeight="1" x14ac:dyDescent="0.25">
      <c r="A1899" s="58">
        <v>1889</v>
      </c>
      <c r="B1899" s="66" t="s">
        <v>8951</v>
      </c>
      <c r="C1899" s="67" t="s">
        <v>8952</v>
      </c>
      <c r="D1899" s="59" t="s">
        <v>8953</v>
      </c>
      <c r="E1899" s="66" t="s">
        <v>8951</v>
      </c>
      <c r="F1899" s="60" t="s">
        <v>8954</v>
      </c>
      <c r="G1899" s="62"/>
      <c r="H1899" s="61">
        <v>2009</v>
      </c>
      <c r="I1899" s="60" t="s">
        <v>679</v>
      </c>
      <c r="J1899" s="60" t="s">
        <v>699</v>
      </c>
      <c r="K1899" s="60">
        <v>100</v>
      </c>
      <c r="L1899" s="62"/>
      <c r="M1899" s="60">
        <v>1</v>
      </c>
      <c r="N1899" s="60">
        <v>1</v>
      </c>
      <c r="O1899" s="63" t="s">
        <v>681</v>
      </c>
      <c r="P1899" s="63" t="s">
        <v>1988</v>
      </c>
      <c r="Q1899" s="62"/>
      <c r="R1899" s="62"/>
      <c r="S1899" s="62"/>
      <c r="T1899" s="62"/>
      <c r="U1899" s="62"/>
      <c r="V1899" s="62"/>
      <c r="W1899" s="62"/>
      <c r="X1899" s="63" t="s">
        <v>1988</v>
      </c>
      <c r="Y1899" s="62"/>
      <c r="Z1899" s="62"/>
      <c r="AA1899" s="62"/>
      <c r="AB1899" s="60"/>
    </row>
    <row r="1900" spans="1:28" ht="15" customHeight="1" x14ac:dyDescent="0.25">
      <c r="A1900" s="58">
        <v>1890</v>
      </c>
      <c r="B1900" s="66" t="s">
        <v>8955</v>
      </c>
      <c r="C1900" s="67" t="s">
        <v>8956</v>
      </c>
      <c r="D1900" s="59" t="s">
        <v>8957</v>
      </c>
      <c r="E1900" s="66" t="s">
        <v>8955</v>
      </c>
      <c r="F1900" s="60" t="s">
        <v>8958</v>
      </c>
      <c r="G1900" s="62"/>
      <c r="H1900" s="61">
        <v>2009</v>
      </c>
      <c r="I1900" s="60" t="s">
        <v>988</v>
      </c>
      <c r="J1900" s="60" t="s">
        <v>699</v>
      </c>
      <c r="K1900" s="60">
        <v>100</v>
      </c>
      <c r="L1900" s="62"/>
      <c r="M1900" s="60">
        <v>1</v>
      </c>
      <c r="N1900" s="60">
        <v>1</v>
      </c>
      <c r="O1900" s="63" t="s">
        <v>681</v>
      </c>
      <c r="P1900" s="63" t="s">
        <v>1988</v>
      </c>
      <c r="Q1900" s="62"/>
      <c r="R1900" s="62"/>
      <c r="S1900" s="62"/>
      <c r="T1900" s="62"/>
      <c r="U1900" s="62"/>
      <c r="V1900" s="62"/>
      <c r="W1900" s="62"/>
      <c r="X1900" s="63" t="s">
        <v>1988</v>
      </c>
      <c r="Y1900" s="62"/>
      <c r="Z1900" s="62"/>
      <c r="AA1900" s="62"/>
      <c r="AB1900" s="60"/>
    </row>
    <row r="1901" spans="1:28" ht="15" customHeight="1" x14ac:dyDescent="0.25">
      <c r="A1901" s="58">
        <v>1891</v>
      </c>
      <c r="B1901" s="66" t="s">
        <v>8959</v>
      </c>
      <c r="C1901" s="67" t="s">
        <v>8960</v>
      </c>
      <c r="D1901" s="59" t="s">
        <v>8961</v>
      </c>
      <c r="E1901" s="66" t="s">
        <v>8959</v>
      </c>
      <c r="F1901" s="60" t="s">
        <v>8962</v>
      </c>
      <c r="G1901" s="62"/>
      <c r="H1901" s="61">
        <v>1994</v>
      </c>
      <c r="I1901" s="60" t="s">
        <v>689</v>
      </c>
      <c r="J1901" s="60" t="s">
        <v>699</v>
      </c>
      <c r="K1901" s="60">
        <v>320</v>
      </c>
      <c r="L1901" s="62"/>
      <c r="M1901" s="60">
        <v>1</v>
      </c>
      <c r="N1901" s="60">
        <v>1</v>
      </c>
      <c r="O1901" s="63" t="s">
        <v>681</v>
      </c>
      <c r="P1901" s="63" t="s">
        <v>970</v>
      </c>
      <c r="Q1901" s="62"/>
      <c r="R1901" s="62"/>
      <c r="S1901" s="62"/>
      <c r="T1901" s="62"/>
      <c r="U1901" s="62"/>
      <c r="V1901" s="62"/>
      <c r="W1901" s="62"/>
      <c r="X1901" s="63" t="s">
        <v>8963</v>
      </c>
      <c r="Y1901" s="63" t="s">
        <v>8964</v>
      </c>
      <c r="Z1901" s="62"/>
      <c r="AA1901" s="62"/>
      <c r="AB1901" s="60"/>
    </row>
    <row r="1902" spans="1:28" ht="15" customHeight="1" x14ac:dyDescent="0.25">
      <c r="A1902" s="58">
        <v>1892</v>
      </c>
      <c r="B1902" s="66" t="s">
        <v>8965</v>
      </c>
      <c r="C1902" s="67" t="s">
        <v>8966</v>
      </c>
      <c r="D1902" s="59" t="s">
        <v>8967</v>
      </c>
      <c r="E1902" s="66" t="s">
        <v>8965</v>
      </c>
      <c r="F1902" s="60" t="s">
        <v>8968</v>
      </c>
      <c r="G1902" s="62"/>
      <c r="H1902" s="61">
        <v>1997</v>
      </c>
      <c r="I1902" s="60" t="s">
        <v>689</v>
      </c>
      <c r="J1902" s="60" t="s">
        <v>680</v>
      </c>
      <c r="K1902" s="60">
        <v>75</v>
      </c>
      <c r="L1902" s="62"/>
      <c r="M1902" s="60">
        <v>1</v>
      </c>
      <c r="N1902" s="60">
        <v>1</v>
      </c>
      <c r="O1902" s="63" t="s">
        <v>681</v>
      </c>
      <c r="P1902" s="63" t="s">
        <v>8969</v>
      </c>
      <c r="Q1902" s="62"/>
      <c r="R1902" s="62"/>
      <c r="S1902" s="62"/>
      <c r="T1902" s="62"/>
      <c r="U1902" s="62"/>
      <c r="V1902" s="62"/>
      <c r="W1902" s="62"/>
      <c r="X1902" s="63" t="s">
        <v>8969</v>
      </c>
      <c r="Y1902" s="62"/>
      <c r="Z1902" s="62"/>
      <c r="AA1902" s="62"/>
      <c r="AB1902" s="60"/>
    </row>
    <row r="1903" spans="1:28" ht="15" customHeight="1" x14ac:dyDescent="0.25">
      <c r="A1903" s="58">
        <v>1893</v>
      </c>
      <c r="B1903" s="66" t="s">
        <v>8970</v>
      </c>
      <c r="C1903" s="67" t="s">
        <v>8971</v>
      </c>
      <c r="D1903" s="59" t="s">
        <v>8972</v>
      </c>
      <c r="E1903" s="66" t="s">
        <v>8970</v>
      </c>
      <c r="F1903" s="60" t="s">
        <v>8973</v>
      </c>
      <c r="G1903" s="62"/>
      <c r="H1903" s="61">
        <v>1994</v>
      </c>
      <c r="I1903" s="60" t="s">
        <v>689</v>
      </c>
      <c r="J1903" s="60" t="s">
        <v>699</v>
      </c>
      <c r="K1903" s="60">
        <v>75</v>
      </c>
      <c r="L1903" s="62"/>
      <c r="M1903" s="60">
        <v>1</v>
      </c>
      <c r="N1903" s="60">
        <v>1</v>
      </c>
      <c r="O1903" s="63" t="s">
        <v>681</v>
      </c>
      <c r="P1903" s="63" t="s">
        <v>700</v>
      </c>
      <c r="Q1903" s="62"/>
      <c r="R1903" s="62"/>
      <c r="S1903" s="62"/>
      <c r="T1903" s="62"/>
      <c r="U1903" s="62"/>
      <c r="V1903" s="62"/>
      <c r="W1903" s="62"/>
      <c r="X1903" s="63" t="s">
        <v>700</v>
      </c>
      <c r="Y1903" s="62"/>
      <c r="Z1903" s="62"/>
      <c r="AA1903" s="62"/>
      <c r="AB1903" s="60"/>
    </row>
    <row r="1904" spans="1:28" ht="15" customHeight="1" x14ac:dyDescent="0.25">
      <c r="A1904" s="58">
        <v>1894</v>
      </c>
      <c r="B1904" s="66" t="s">
        <v>8974</v>
      </c>
      <c r="C1904" s="67" t="s">
        <v>8975</v>
      </c>
      <c r="D1904" s="59" t="s">
        <v>8976</v>
      </c>
      <c r="E1904" s="66" t="s">
        <v>8974</v>
      </c>
      <c r="F1904" s="60" t="s">
        <v>8977</v>
      </c>
      <c r="G1904" s="62"/>
      <c r="H1904" s="61">
        <v>1994</v>
      </c>
      <c r="I1904" s="60" t="s">
        <v>689</v>
      </c>
      <c r="J1904" s="60" t="s">
        <v>699</v>
      </c>
      <c r="K1904" s="60">
        <v>75</v>
      </c>
      <c r="L1904" s="62"/>
      <c r="M1904" s="60">
        <v>1</v>
      </c>
      <c r="N1904" s="60">
        <v>1</v>
      </c>
      <c r="O1904" s="63" t="s">
        <v>681</v>
      </c>
      <c r="P1904" s="63" t="s">
        <v>700</v>
      </c>
      <c r="Q1904" s="62"/>
      <c r="R1904" s="62"/>
      <c r="S1904" s="62"/>
      <c r="T1904" s="62"/>
      <c r="U1904" s="62"/>
      <c r="V1904" s="62"/>
      <c r="W1904" s="62"/>
      <c r="X1904" s="63" t="s">
        <v>1159</v>
      </c>
      <c r="Y1904" s="63" t="s">
        <v>1160</v>
      </c>
      <c r="Z1904" s="62"/>
      <c r="AA1904" s="62"/>
      <c r="AB1904" s="60"/>
    </row>
    <row r="1905" spans="1:28" ht="15" customHeight="1" x14ac:dyDescent="0.25">
      <c r="A1905" s="58">
        <v>1895</v>
      </c>
      <c r="B1905" s="66" t="s">
        <v>8978</v>
      </c>
      <c r="C1905" s="67" t="s">
        <v>8979</v>
      </c>
      <c r="D1905" s="59" t="s">
        <v>8980</v>
      </c>
      <c r="E1905" s="66" t="s">
        <v>8978</v>
      </c>
      <c r="F1905" s="60" t="s">
        <v>8981</v>
      </c>
      <c r="G1905" s="62"/>
      <c r="H1905" s="61">
        <v>1950</v>
      </c>
      <c r="I1905" s="60" t="s">
        <v>679</v>
      </c>
      <c r="J1905" s="60" t="s">
        <v>699</v>
      </c>
      <c r="K1905" s="60">
        <v>50</v>
      </c>
      <c r="L1905" s="62"/>
      <c r="M1905" s="60">
        <v>1</v>
      </c>
      <c r="N1905" s="60">
        <v>1</v>
      </c>
      <c r="O1905" s="63" t="s">
        <v>681</v>
      </c>
      <c r="P1905" s="63" t="s">
        <v>788</v>
      </c>
      <c r="Q1905" s="62"/>
      <c r="R1905" s="62"/>
      <c r="S1905" s="62"/>
      <c r="T1905" s="62"/>
      <c r="U1905" s="62"/>
      <c r="V1905" s="62"/>
      <c r="W1905" s="62"/>
      <c r="X1905" s="63" t="s">
        <v>788</v>
      </c>
      <c r="Y1905" s="62"/>
      <c r="Z1905" s="62"/>
      <c r="AA1905" s="62"/>
      <c r="AB1905" s="60"/>
    </row>
    <row r="1906" spans="1:28" ht="15" customHeight="1" x14ac:dyDescent="0.25">
      <c r="A1906" s="58">
        <v>1896</v>
      </c>
      <c r="B1906" s="66" t="s">
        <v>8982</v>
      </c>
      <c r="C1906" s="67" t="s">
        <v>8983</v>
      </c>
      <c r="D1906" s="59" t="s">
        <v>8984</v>
      </c>
      <c r="E1906" s="66" t="s">
        <v>8982</v>
      </c>
      <c r="F1906" s="60" t="s">
        <v>8985</v>
      </c>
      <c r="G1906" s="62"/>
      <c r="H1906" s="61">
        <v>1999</v>
      </c>
      <c r="I1906" s="60" t="s">
        <v>682</v>
      </c>
      <c r="J1906" s="60" t="s">
        <v>680</v>
      </c>
      <c r="K1906" s="60">
        <v>50</v>
      </c>
      <c r="L1906" s="62"/>
      <c r="M1906" s="60">
        <v>1</v>
      </c>
      <c r="N1906" s="60">
        <v>1</v>
      </c>
      <c r="O1906" s="63" t="s">
        <v>681</v>
      </c>
      <c r="P1906" s="63" t="s">
        <v>864</v>
      </c>
      <c r="Q1906" s="62"/>
      <c r="R1906" s="62"/>
      <c r="S1906" s="62"/>
      <c r="T1906" s="62"/>
      <c r="U1906" s="62"/>
      <c r="V1906" s="62"/>
      <c r="W1906" s="62"/>
      <c r="X1906" s="63" t="s">
        <v>864</v>
      </c>
      <c r="Y1906" s="62"/>
      <c r="Z1906" s="62"/>
      <c r="AA1906" s="62"/>
      <c r="AB1906" s="60"/>
    </row>
    <row r="1907" spans="1:28" ht="15" customHeight="1" x14ac:dyDescent="0.25">
      <c r="A1907" s="58">
        <v>1897</v>
      </c>
      <c r="B1907" s="66" t="s">
        <v>8986</v>
      </c>
      <c r="C1907" s="67" t="s">
        <v>8987</v>
      </c>
      <c r="D1907" s="59" t="s">
        <v>8988</v>
      </c>
      <c r="E1907" s="66" t="s">
        <v>8986</v>
      </c>
      <c r="F1907" s="60" t="s">
        <v>8989</v>
      </c>
      <c r="G1907" s="62"/>
      <c r="H1907" s="61">
        <v>1999</v>
      </c>
      <c r="I1907" s="60" t="s">
        <v>682</v>
      </c>
      <c r="J1907" s="60" t="s">
        <v>680</v>
      </c>
      <c r="K1907" s="60">
        <v>50</v>
      </c>
      <c r="L1907" s="62"/>
      <c r="M1907" s="60">
        <v>1</v>
      </c>
      <c r="N1907" s="60">
        <v>1</v>
      </c>
      <c r="O1907" s="63" t="s">
        <v>681</v>
      </c>
      <c r="P1907" s="63" t="s">
        <v>864</v>
      </c>
      <c r="Q1907" s="62"/>
      <c r="R1907" s="62"/>
      <c r="S1907" s="62"/>
      <c r="T1907" s="62"/>
      <c r="U1907" s="62"/>
      <c r="V1907" s="62"/>
      <c r="W1907" s="62"/>
      <c r="X1907" s="63" t="s">
        <v>864</v>
      </c>
      <c r="Y1907" s="62"/>
      <c r="Z1907" s="62"/>
      <c r="AA1907" s="62"/>
      <c r="AB1907" s="60"/>
    </row>
    <row r="1908" spans="1:28" ht="15" customHeight="1" x14ac:dyDescent="0.25">
      <c r="A1908" s="58">
        <v>1898</v>
      </c>
      <c r="B1908" s="66" t="s">
        <v>8990</v>
      </c>
      <c r="C1908" s="67" t="s">
        <v>8991</v>
      </c>
      <c r="D1908" s="59" t="s">
        <v>8992</v>
      </c>
      <c r="E1908" s="66" t="s">
        <v>8990</v>
      </c>
      <c r="F1908" s="60" t="s">
        <v>8993</v>
      </c>
      <c r="G1908" s="62"/>
      <c r="H1908" s="61">
        <v>2009</v>
      </c>
      <c r="I1908" s="60" t="s">
        <v>679</v>
      </c>
      <c r="J1908" s="60" t="s">
        <v>699</v>
      </c>
      <c r="K1908" s="60">
        <v>75</v>
      </c>
      <c r="L1908" s="62"/>
      <c r="M1908" s="60">
        <v>1</v>
      </c>
      <c r="N1908" s="60">
        <v>1</v>
      </c>
      <c r="O1908" s="63" t="s">
        <v>681</v>
      </c>
      <c r="P1908" s="63" t="s">
        <v>1988</v>
      </c>
      <c r="Q1908" s="62"/>
      <c r="R1908" s="62"/>
      <c r="S1908" s="62"/>
      <c r="T1908" s="62"/>
      <c r="U1908" s="62"/>
      <c r="V1908" s="62"/>
      <c r="W1908" s="62"/>
      <c r="X1908" s="63" t="s">
        <v>1988</v>
      </c>
      <c r="Y1908" s="62"/>
      <c r="Z1908" s="62"/>
      <c r="AA1908" s="62"/>
      <c r="AB1908" s="60"/>
    </row>
    <row r="1909" spans="1:28" ht="15" customHeight="1" x14ac:dyDescent="0.25">
      <c r="A1909" s="58">
        <v>1899</v>
      </c>
      <c r="B1909" s="66" t="s">
        <v>8994</v>
      </c>
      <c r="C1909" s="67" t="s">
        <v>8995</v>
      </c>
      <c r="D1909" s="59" t="s">
        <v>8996</v>
      </c>
      <c r="E1909" s="66" t="s">
        <v>8994</v>
      </c>
      <c r="F1909" s="60" t="s">
        <v>8997</v>
      </c>
      <c r="G1909" s="62"/>
      <c r="H1909" s="61">
        <v>2010</v>
      </c>
      <c r="I1909" s="60" t="s">
        <v>689</v>
      </c>
      <c r="J1909" s="60" t="s">
        <v>699</v>
      </c>
      <c r="K1909" s="60">
        <v>75</v>
      </c>
      <c r="L1909" s="62"/>
      <c r="M1909" s="60">
        <v>1</v>
      </c>
      <c r="N1909" s="60">
        <v>1</v>
      </c>
      <c r="O1909" s="63" t="s">
        <v>681</v>
      </c>
      <c r="P1909" s="63" t="s">
        <v>1812</v>
      </c>
      <c r="Q1909" s="62"/>
      <c r="R1909" s="62"/>
      <c r="S1909" s="62"/>
      <c r="T1909" s="62"/>
      <c r="U1909" s="62"/>
      <c r="V1909" s="62"/>
      <c r="W1909" s="62"/>
      <c r="X1909" s="63" t="s">
        <v>1812</v>
      </c>
      <c r="Y1909" s="62"/>
      <c r="Z1909" s="62"/>
      <c r="AA1909" s="62"/>
      <c r="AB1909" s="60"/>
    </row>
    <row r="1910" spans="1:28" ht="15" customHeight="1" x14ac:dyDescent="0.25">
      <c r="A1910" s="58">
        <v>1900</v>
      </c>
      <c r="B1910" s="66" t="s">
        <v>8998</v>
      </c>
      <c r="C1910" s="67" t="s">
        <v>8999</v>
      </c>
      <c r="D1910" s="59" t="s">
        <v>9000</v>
      </c>
      <c r="E1910" s="66" t="s">
        <v>8998</v>
      </c>
      <c r="F1910" s="60" t="s">
        <v>9001</v>
      </c>
      <c r="G1910" s="62"/>
      <c r="H1910" s="61">
        <v>2004</v>
      </c>
      <c r="I1910" s="60" t="s">
        <v>689</v>
      </c>
      <c r="J1910" s="60" t="s">
        <v>699</v>
      </c>
      <c r="K1910" s="60">
        <v>75</v>
      </c>
      <c r="L1910" s="62"/>
      <c r="M1910" s="60">
        <v>1</v>
      </c>
      <c r="N1910" s="60">
        <v>1</v>
      </c>
      <c r="O1910" s="63" t="s">
        <v>681</v>
      </c>
      <c r="P1910" s="63" t="s">
        <v>700</v>
      </c>
      <c r="Q1910" s="62"/>
      <c r="R1910" s="62"/>
      <c r="S1910" s="62"/>
      <c r="T1910" s="62"/>
      <c r="U1910" s="62"/>
      <c r="V1910" s="62"/>
      <c r="W1910" s="62"/>
      <c r="X1910" s="63" t="s">
        <v>700</v>
      </c>
      <c r="Y1910" s="62"/>
      <c r="Z1910" s="62"/>
      <c r="AA1910" s="62"/>
      <c r="AB1910" s="60"/>
    </row>
    <row r="1911" spans="1:28" ht="15" customHeight="1" x14ac:dyDescent="0.25">
      <c r="A1911" s="58">
        <v>1901</v>
      </c>
      <c r="B1911" s="66" t="s">
        <v>9002</v>
      </c>
      <c r="C1911" s="67" t="s">
        <v>9003</v>
      </c>
      <c r="D1911" s="59" t="s">
        <v>9004</v>
      </c>
      <c r="E1911" s="66" t="s">
        <v>9002</v>
      </c>
      <c r="F1911" s="60" t="s">
        <v>9005</v>
      </c>
      <c r="G1911" s="62"/>
      <c r="H1911" s="61">
        <v>1993</v>
      </c>
      <c r="I1911" s="60" t="s">
        <v>689</v>
      </c>
      <c r="J1911" s="60" t="s">
        <v>699</v>
      </c>
      <c r="K1911" s="60">
        <v>75</v>
      </c>
      <c r="L1911" s="62"/>
      <c r="M1911" s="60">
        <v>1</v>
      </c>
      <c r="N1911" s="60">
        <v>1</v>
      </c>
      <c r="O1911" s="63" t="s">
        <v>681</v>
      </c>
      <c r="P1911" s="63" t="s">
        <v>700</v>
      </c>
      <c r="Q1911" s="62"/>
      <c r="R1911" s="62"/>
      <c r="S1911" s="62"/>
      <c r="T1911" s="62"/>
      <c r="U1911" s="62"/>
      <c r="V1911" s="62"/>
      <c r="W1911" s="62"/>
      <c r="X1911" s="63" t="s">
        <v>700</v>
      </c>
      <c r="Y1911" s="62"/>
      <c r="Z1911" s="62"/>
      <c r="AA1911" s="62"/>
      <c r="AB1911" s="60"/>
    </row>
    <row r="1912" spans="1:28" ht="15" customHeight="1" x14ac:dyDescent="0.25">
      <c r="A1912" s="58">
        <v>1902</v>
      </c>
      <c r="B1912" s="66" t="s">
        <v>9006</v>
      </c>
      <c r="C1912" s="67" t="s">
        <v>9007</v>
      </c>
      <c r="D1912" s="59" t="s">
        <v>9008</v>
      </c>
      <c r="E1912" s="66" t="s">
        <v>9006</v>
      </c>
      <c r="F1912" s="60" t="s">
        <v>9009</v>
      </c>
      <c r="G1912" s="62"/>
      <c r="H1912" s="61">
        <v>2006</v>
      </c>
      <c r="I1912" s="60" t="s">
        <v>689</v>
      </c>
      <c r="J1912" s="60" t="s">
        <v>699</v>
      </c>
      <c r="K1912" s="60">
        <v>75</v>
      </c>
      <c r="L1912" s="62"/>
      <c r="M1912" s="60">
        <v>1</v>
      </c>
      <c r="N1912" s="60">
        <v>1</v>
      </c>
      <c r="O1912" s="63" t="s">
        <v>681</v>
      </c>
      <c r="P1912" s="63" t="s">
        <v>1222</v>
      </c>
      <c r="Q1912" s="63" t="s">
        <v>9010</v>
      </c>
      <c r="R1912" s="62"/>
      <c r="S1912" s="62"/>
      <c r="T1912" s="62"/>
      <c r="U1912" s="62"/>
      <c r="V1912" s="62"/>
      <c r="W1912" s="62"/>
      <c r="X1912" s="63" t="s">
        <v>1222</v>
      </c>
      <c r="Y1912" s="62"/>
      <c r="Z1912" s="62"/>
      <c r="AA1912" s="62"/>
      <c r="AB1912" s="60"/>
    </row>
    <row r="1913" spans="1:28" ht="15" customHeight="1" x14ac:dyDescent="0.25">
      <c r="A1913" s="58">
        <v>1903</v>
      </c>
      <c r="B1913" s="66" t="s">
        <v>9011</v>
      </c>
      <c r="C1913" s="67" t="s">
        <v>9012</v>
      </c>
      <c r="D1913" s="59" t="s">
        <v>9013</v>
      </c>
      <c r="E1913" s="66" t="s">
        <v>9011</v>
      </c>
      <c r="F1913" s="60" t="s">
        <v>9014</v>
      </c>
      <c r="G1913" s="62"/>
      <c r="H1913" s="61">
        <v>2007</v>
      </c>
      <c r="I1913" s="60" t="s">
        <v>689</v>
      </c>
      <c r="J1913" s="60" t="s">
        <v>699</v>
      </c>
      <c r="K1913" s="60">
        <v>75</v>
      </c>
      <c r="L1913" s="62"/>
      <c r="M1913" s="60">
        <v>1</v>
      </c>
      <c r="N1913" s="60">
        <v>1</v>
      </c>
      <c r="O1913" s="63" t="s">
        <v>681</v>
      </c>
      <c r="P1913" s="63" t="s">
        <v>700</v>
      </c>
      <c r="Q1913" s="63" t="s">
        <v>9015</v>
      </c>
      <c r="R1913" s="62"/>
      <c r="S1913" s="62"/>
      <c r="T1913" s="62"/>
      <c r="U1913" s="62"/>
      <c r="V1913" s="62"/>
      <c r="W1913" s="62"/>
      <c r="X1913" s="63" t="s">
        <v>700</v>
      </c>
      <c r="Y1913" s="62"/>
      <c r="Z1913" s="62"/>
      <c r="AA1913" s="62"/>
      <c r="AB1913" s="60"/>
    </row>
    <row r="1914" spans="1:28" ht="15" customHeight="1" x14ac:dyDescent="0.25">
      <c r="A1914" s="58">
        <v>1904</v>
      </c>
      <c r="B1914" s="66" t="s">
        <v>9016</v>
      </c>
      <c r="C1914" s="67" t="s">
        <v>9017</v>
      </c>
      <c r="D1914" s="59" t="s">
        <v>9018</v>
      </c>
      <c r="E1914" s="66" t="s">
        <v>9016</v>
      </c>
      <c r="F1914" s="60" t="s">
        <v>9019</v>
      </c>
      <c r="G1914" s="62"/>
      <c r="H1914" s="61">
        <v>1997</v>
      </c>
      <c r="I1914" s="60" t="s">
        <v>689</v>
      </c>
      <c r="J1914" s="60" t="s">
        <v>699</v>
      </c>
      <c r="K1914" s="60">
        <v>75</v>
      </c>
      <c r="L1914" s="62"/>
      <c r="M1914" s="60">
        <v>1</v>
      </c>
      <c r="N1914" s="60">
        <v>1</v>
      </c>
      <c r="O1914" s="63" t="s">
        <v>681</v>
      </c>
      <c r="P1914" s="63" t="s">
        <v>700</v>
      </c>
      <c r="Q1914" s="62"/>
      <c r="R1914" s="62"/>
      <c r="S1914" s="62"/>
      <c r="T1914" s="62"/>
      <c r="U1914" s="62"/>
      <c r="V1914" s="62"/>
      <c r="W1914" s="62"/>
      <c r="X1914" s="63" t="s">
        <v>1159</v>
      </c>
      <c r="Y1914" s="63" t="s">
        <v>1160</v>
      </c>
      <c r="Z1914" s="62"/>
      <c r="AA1914" s="62"/>
      <c r="AB1914" s="60"/>
    </row>
    <row r="1915" spans="1:28" ht="15" customHeight="1" x14ac:dyDescent="0.25">
      <c r="A1915" s="58">
        <v>1905</v>
      </c>
      <c r="B1915" s="66" t="s">
        <v>9020</v>
      </c>
      <c r="C1915" s="67" t="s">
        <v>9021</v>
      </c>
      <c r="D1915" s="59" t="s">
        <v>9022</v>
      </c>
      <c r="E1915" s="66" t="s">
        <v>9020</v>
      </c>
      <c r="F1915" s="60" t="s">
        <v>9023</v>
      </c>
      <c r="G1915" s="62"/>
      <c r="H1915" s="61">
        <v>2009</v>
      </c>
      <c r="I1915" s="60" t="s">
        <v>988</v>
      </c>
      <c r="J1915" s="60" t="s">
        <v>699</v>
      </c>
      <c r="K1915" s="60">
        <v>560</v>
      </c>
      <c r="L1915" s="62"/>
      <c r="M1915" s="60">
        <v>1</v>
      </c>
      <c r="N1915" s="60">
        <v>1</v>
      </c>
      <c r="O1915" s="63" t="s">
        <v>681</v>
      </c>
      <c r="P1915" s="63" t="s">
        <v>9024</v>
      </c>
      <c r="Q1915" s="62"/>
      <c r="R1915" s="62"/>
      <c r="S1915" s="62"/>
      <c r="T1915" s="62"/>
      <c r="U1915" s="62"/>
      <c r="V1915" s="62"/>
      <c r="W1915" s="62"/>
      <c r="X1915" s="63" t="s">
        <v>9024</v>
      </c>
      <c r="Y1915" s="62"/>
      <c r="Z1915" s="62"/>
      <c r="AA1915" s="62"/>
      <c r="AB1915" s="60"/>
    </row>
    <row r="1916" spans="1:28" ht="15" customHeight="1" x14ac:dyDescent="0.25">
      <c r="A1916" s="58">
        <v>1906</v>
      </c>
      <c r="B1916" s="66" t="s">
        <v>9025</v>
      </c>
      <c r="C1916" s="67" t="s">
        <v>9026</v>
      </c>
      <c r="D1916" s="59" t="s">
        <v>9027</v>
      </c>
      <c r="E1916" s="66" t="s">
        <v>9025</v>
      </c>
      <c r="F1916" s="60" t="s">
        <v>9028</v>
      </c>
      <c r="G1916" s="62"/>
      <c r="H1916" s="61">
        <v>2007</v>
      </c>
      <c r="I1916" s="60" t="s">
        <v>689</v>
      </c>
      <c r="J1916" s="60" t="s">
        <v>699</v>
      </c>
      <c r="K1916" s="60">
        <v>160</v>
      </c>
      <c r="L1916" s="62"/>
      <c r="M1916" s="60">
        <v>1</v>
      </c>
      <c r="N1916" s="60">
        <v>1</v>
      </c>
      <c r="O1916" s="63" t="s">
        <v>681</v>
      </c>
      <c r="P1916" s="63" t="s">
        <v>1228</v>
      </c>
      <c r="Q1916" s="63" t="s">
        <v>9029</v>
      </c>
      <c r="R1916" s="62"/>
      <c r="S1916" s="62"/>
      <c r="T1916" s="62"/>
      <c r="U1916" s="62"/>
      <c r="V1916" s="62"/>
      <c r="W1916" s="62"/>
      <c r="X1916" s="63" t="s">
        <v>1228</v>
      </c>
      <c r="Y1916" s="62"/>
      <c r="Z1916" s="62"/>
      <c r="AA1916" s="62"/>
      <c r="AB1916" s="60"/>
    </row>
    <row r="1917" spans="1:28" ht="15" customHeight="1" x14ac:dyDescent="0.25">
      <c r="A1917" s="58">
        <v>1907</v>
      </c>
      <c r="B1917" s="66" t="s">
        <v>9030</v>
      </c>
      <c r="C1917" s="67" t="s">
        <v>9031</v>
      </c>
      <c r="D1917" s="59" t="s">
        <v>9032</v>
      </c>
      <c r="E1917" s="66" t="s">
        <v>9030</v>
      </c>
      <c r="F1917" s="60" t="s">
        <v>9033</v>
      </c>
      <c r="G1917" s="62"/>
      <c r="H1917" s="61">
        <v>2005</v>
      </c>
      <c r="I1917" s="60" t="s">
        <v>689</v>
      </c>
      <c r="J1917" s="60" t="s">
        <v>699</v>
      </c>
      <c r="K1917" s="60">
        <v>250</v>
      </c>
      <c r="L1917" s="62"/>
      <c r="M1917" s="60">
        <v>1</v>
      </c>
      <c r="N1917" s="60">
        <v>1</v>
      </c>
      <c r="O1917" s="63" t="s">
        <v>681</v>
      </c>
      <c r="P1917" s="63" t="s">
        <v>980</v>
      </c>
      <c r="Q1917" s="62"/>
      <c r="R1917" s="62"/>
      <c r="S1917" s="62"/>
      <c r="T1917" s="62"/>
      <c r="U1917" s="62"/>
      <c r="V1917" s="62"/>
      <c r="W1917" s="62"/>
      <c r="X1917" s="63" t="s">
        <v>1235</v>
      </c>
      <c r="Y1917" s="63" t="s">
        <v>1236</v>
      </c>
      <c r="Z1917" s="62"/>
      <c r="AA1917" s="62"/>
      <c r="AB1917" s="60"/>
    </row>
    <row r="1918" spans="1:28" ht="15" customHeight="1" x14ac:dyDescent="0.25">
      <c r="A1918" s="58">
        <v>1908</v>
      </c>
      <c r="B1918" s="66" t="s">
        <v>9034</v>
      </c>
      <c r="C1918" s="67" t="s">
        <v>9035</v>
      </c>
      <c r="D1918" s="59" t="s">
        <v>9036</v>
      </c>
      <c r="E1918" s="66" t="s">
        <v>9034</v>
      </c>
      <c r="F1918" s="60" t="s">
        <v>9037</v>
      </c>
      <c r="G1918" s="62"/>
      <c r="H1918" s="61">
        <v>1999</v>
      </c>
      <c r="I1918" s="60" t="s">
        <v>689</v>
      </c>
      <c r="J1918" s="60" t="s">
        <v>687</v>
      </c>
      <c r="K1918" s="60">
        <v>25</v>
      </c>
      <c r="L1918" s="62"/>
      <c r="M1918" s="60">
        <v>1</v>
      </c>
      <c r="N1918" s="60">
        <v>1</v>
      </c>
      <c r="O1918" s="63" t="s">
        <v>681</v>
      </c>
      <c r="P1918" s="63" t="s">
        <v>734</v>
      </c>
      <c r="Q1918" s="62"/>
      <c r="R1918" s="62"/>
      <c r="S1918" s="62"/>
      <c r="T1918" s="62"/>
      <c r="U1918" s="62"/>
      <c r="V1918" s="62"/>
      <c r="W1918" s="62"/>
      <c r="X1918" s="63" t="s">
        <v>734</v>
      </c>
      <c r="Y1918" s="62"/>
      <c r="Z1918" s="62"/>
      <c r="AA1918" s="62"/>
      <c r="AB1918" s="60"/>
    </row>
    <row r="1919" spans="1:28" ht="15" customHeight="1" x14ac:dyDescent="0.25">
      <c r="A1919" s="58">
        <v>1909</v>
      </c>
      <c r="B1919" s="66" t="s">
        <v>9038</v>
      </c>
      <c r="C1919" s="67" t="s">
        <v>9039</v>
      </c>
      <c r="D1919" s="59" t="s">
        <v>9040</v>
      </c>
      <c r="E1919" s="66" t="s">
        <v>9038</v>
      </c>
      <c r="F1919" s="60" t="s">
        <v>9041</v>
      </c>
      <c r="G1919" s="62"/>
      <c r="H1919" s="61">
        <v>2007</v>
      </c>
      <c r="I1919" s="60" t="s">
        <v>689</v>
      </c>
      <c r="J1919" s="60" t="s">
        <v>699</v>
      </c>
      <c r="K1919" s="60">
        <v>75</v>
      </c>
      <c r="L1919" s="62"/>
      <c r="M1919" s="60">
        <v>1</v>
      </c>
      <c r="N1919" s="60">
        <v>1</v>
      </c>
      <c r="O1919" s="63" t="s">
        <v>681</v>
      </c>
      <c r="P1919" s="63" t="s">
        <v>700</v>
      </c>
      <c r="Q1919" s="63" t="s">
        <v>9042</v>
      </c>
      <c r="R1919" s="62"/>
      <c r="S1919" s="62"/>
      <c r="T1919" s="62"/>
      <c r="U1919" s="62"/>
      <c r="V1919" s="62"/>
      <c r="W1919" s="62"/>
      <c r="X1919" s="63" t="s">
        <v>9043</v>
      </c>
      <c r="Y1919" s="62"/>
      <c r="Z1919" s="62"/>
      <c r="AA1919" s="62"/>
      <c r="AB1919" s="63" t="s">
        <v>9044</v>
      </c>
    </row>
    <row r="1920" spans="1:28" ht="15" customHeight="1" x14ac:dyDescent="0.25">
      <c r="A1920" s="58">
        <v>1910</v>
      </c>
      <c r="B1920" s="66" t="s">
        <v>9045</v>
      </c>
      <c r="C1920" s="67" t="s">
        <v>9046</v>
      </c>
      <c r="D1920" s="59" t="s">
        <v>9047</v>
      </c>
      <c r="E1920" s="66" t="s">
        <v>9045</v>
      </c>
      <c r="F1920" s="60" t="s">
        <v>9048</v>
      </c>
      <c r="G1920" s="62"/>
      <c r="H1920" s="61">
        <v>2000</v>
      </c>
      <c r="I1920" s="60" t="s">
        <v>689</v>
      </c>
      <c r="J1920" s="60" t="s">
        <v>699</v>
      </c>
      <c r="K1920" s="60">
        <v>630</v>
      </c>
      <c r="L1920" s="62"/>
      <c r="M1920" s="60">
        <v>1</v>
      </c>
      <c r="N1920" s="60">
        <v>1</v>
      </c>
      <c r="O1920" s="63" t="s">
        <v>681</v>
      </c>
      <c r="P1920" s="63" t="s">
        <v>1083</v>
      </c>
      <c r="Q1920" s="62"/>
      <c r="R1920" s="62"/>
      <c r="S1920" s="62"/>
      <c r="T1920" s="62"/>
      <c r="U1920" s="62"/>
      <c r="V1920" s="62"/>
      <c r="W1920" s="62"/>
      <c r="X1920" s="63" t="s">
        <v>1083</v>
      </c>
      <c r="Y1920" s="62"/>
      <c r="Z1920" s="62"/>
      <c r="AA1920" s="62"/>
      <c r="AB1920" s="60"/>
    </row>
    <row r="1921" spans="1:28" ht="15" customHeight="1" x14ac:dyDescent="0.25">
      <c r="A1921" s="58">
        <v>1911</v>
      </c>
      <c r="B1921" s="66" t="s">
        <v>9049</v>
      </c>
      <c r="C1921" s="67" t="s">
        <v>9050</v>
      </c>
      <c r="D1921" s="59" t="s">
        <v>9051</v>
      </c>
      <c r="E1921" s="66" t="s">
        <v>9049</v>
      </c>
      <c r="F1921" s="60" t="s">
        <v>9052</v>
      </c>
      <c r="G1921" s="62"/>
      <c r="H1921" s="61">
        <v>2007</v>
      </c>
      <c r="I1921" s="60" t="s">
        <v>689</v>
      </c>
      <c r="J1921" s="60" t="s">
        <v>1283</v>
      </c>
      <c r="K1921" s="60">
        <v>75</v>
      </c>
      <c r="L1921" s="62"/>
      <c r="M1921" s="60">
        <v>1</v>
      </c>
      <c r="N1921" s="60">
        <v>1</v>
      </c>
      <c r="O1921" s="63" t="s">
        <v>681</v>
      </c>
      <c r="P1921" s="63" t="s">
        <v>700</v>
      </c>
      <c r="Q1921" s="63" t="s">
        <v>9053</v>
      </c>
      <c r="R1921" s="62"/>
      <c r="S1921" s="62"/>
      <c r="T1921" s="62"/>
      <c r="U1921" s="62"/>
      <c r="V1921" s="62"/>
      <c r="W1921" s="62"/>
      <c r="X1921" s="63" t="s">
        <v>700</v>
      </c>
      <c r="Y1921" s="62"/>
      <c r="Z1921" s="62"/>
      <c r="AA1921" s="62"/>
      <c r="AB1921" s="60"/>
    </row>
    <row r="1922" spans="1:28" ht="15" customHeight="1" x14ac:dyDescent="0.25">
      <c r="A1922" s="58">
        <v>1912</v>
      </c>
      <c r="B1922" s="66" t="s">
        <v>9054</v>
      </c>
      <c r="C1922" s="67" t="s">
        <v>9055</v>
      </c>
      <c r="D1922" s="59" t="s">
        <v>9056</v>
      </c>
      <c r="E1922" s="66" t="s">
        <v>9054</v>
      </c>
      <c r="F1922" s="60" t="s">
        <v>9057</v>
      </c>
      <c r="G1922" s="62"/>
      <c r="H1922" s="61">
        <v>1974</v>
      </c>
      <c r="I1922" s="60" t="s">
        <v>679</v>
      </c>
      <c r="J1922" s="60" t="s">
        <v>1245</v>
      </c>
      <c r="K1922" s="60">
        <v>100</v>
      </c>
      <c r="L1922" s="62"/>
      <c r="M1922" s="60">
        <v>1</v>
      </c>
      <c r="N1922" s="60">
        <v>1</v>
      </c>
      <c r="O1922" s="63" t="s">
        <v>681</v>
      </c>
      <c r="P1922" s="63" t="s">
        <v>912</v>
      </c>
      <c r="Q1922" s="62"/>
      <c r="R1922" s="62"/>
      <c r="S1922" s="62"/>
      <c r="T1922" s="62"/>
      <c r="U1922" s="62"/>
      <c r="V1922" s="62"/>
      <c r="W1922" s="62"/>
      <c r="X1922" s="63" t="s">
        <v>912</v>
      </c>
      <c r="Y1922" s="62"/>
      <c r="Z1922" s="62"/>
      <c r="AA1922" s="62"/>
      <c r="AB1922" s="60"/>
    </row>
    <row r="1923" spans="1:28" ht="15" customHeight="1" x14ac:dyDescent="0.25">
      <c r="A1923" s="58">
        <v>1913</v>
      </c>
      <c r="B1923" s="66" t="s">
        <v>9058</v>
      </c>
      <c r="C1923" s="67" t="s">
        <v>9059</v>
      </c>
      <c r="D1923" s="59" t="s">
        <v>9060</v>
      </c>
      <c r="E1923" s="66" t="s">
        <v>9058</v>
      </c>
      <c r="F1923" s="60" t="s">
        <v>9061</v>
      </c>
      <c r="G1923" s="62"/>
      <c r="H1923" s="61">
        <v>1974</v>
      </c>
      <c r="I1923" s="60" t="s">
        <v>679</v>
      </c>
      <c r="J1923" s="60" t="s">
        <v>1245</v>
      </c>
      <c r="K1923" s="60">
        <v>100</v>
      </c>
      <c r="L1923" s="62"/>
      <c r="M1923" s="60">
        <v>1</v>
      </c>
      <c r="N1923" s="60">
        <v>1</v>
      </c>
      <c r="O1923" s="63" t="s">
        <v>681</v>
      </c>
      <c r="P1923" s="63" t="s">
        <v>912</v>
      </c>
      <c r="Q1923" s="62"/>
      <c r="R1923" s="62"/>
      <c r="S1923" s="62"/>
      <c r="T1923" s="62"/>
      <c r="U1923" s="62"/>
      <c r="V1923" s="62"/>
      <c r="W1923" s="62"/>
      <c r="X1923" s="63" t="s">
        <v>912</v>
      </c>
      <c r="Y1923" s="62"/>
      <c r="Z1923" s="62"/>
      <c r="AA1923" s="62"/>
      <c r="AB1923" s="60"/>
    </row>
    <row r="1924" spans="1:28" ht="15" customHeight="1" x14ac:dyDescent="0.25">
      <c r="A1924" s="58">
        <v>1914</v>
      </c>
      <c r="B1924" s="66" t="s">
        <v>9062</v>
      </c>
      <c r="C1924" s="67" t="s">
        <v>9063</v>
      </c>
      <c r="D1924" s="59" t="s">
        <v>9064</v>
      </c>
      <c r="E1924" s="66" t="s">
        <v>9062</v>
      </c>
      <c r="F1924" s="60" t="s">
        <v>9065</v>
      </c>
      <c r="G1924" s="62"/>
      <c r="H1924" s="61">
        <v>1985</v>
      </c>
      <c r="I1924" s="60" t="s">
        <v>679</v>
      </c>
      <c r="J1924" s="60" t="s">
        <v>1245</v>
      </c>
      <c r="K1924" s="60">
        <v>100</v>
      </c>
      <c r="L1924" s="62"/>
      <c r="M1924" s="60">
        <v>1</v>
      </c>
      <c r="N1924" s="60">
        <v>1</v>
      </c>
      <c r="O1924" s="63" t="s">
        <v>681</v>
      </c>
      <c r="P1924" s="63" t="s">
        <v>912</v>
      </c>
      <c r="Q1924" s="62"/>
      <c r="R1924" s="62"/>
      <c r="S1924" s="62"/>
      <c r="T1924" s="62"/>
      <c r="U1924" s="62"/>
      <c r="V1924" s="62"/>
      <c r="W1924" s="62"/>
      <c r="X1924" s="63" t="s">
        <v>912</v>
      </c>
      <c r="Y1924" s="62"/>
      <c r="Z1924" s="62"/>
      <c r="AA1924" s="62"/>
      <c r="AB1924" s="60"/>
    </row>
    <row r="1925" spans="1:28" ht="15" customHeight="1" x14ac:dyDescent="0.25">
      <c r="A1925" s="58">
        <v>1915</v>
      </c>
      <c r="B1925" s="66" t="s">
        <v>9066</v>
      </c>
      <c r="C1925" s="67" t="s">
        <v>9067</v>
      </c>
      <c r="D1925" s="59" t="s">
        <v>9068</v>
      </c>
      <c r="E1925" s="66" t="s">
        <v>9066</v>
      </c>
      <c r="F1925" s="60" t="s">
        <v>9069</v>
      </c>
      <c r="G1925" s="62"/>
      <c r="H1925" s="61">
        <v>1991</v>
      </c>
      <c r="I1925" s="60" t="s">
        <v>689</v>
      </c>
      <c r="J1925" s="60" t="s">
        <v>1245</v>
      </c>
      <c r="K1925" s="60">
        <v>100</v>
      </c>
      <c r="L1925" s="62"/>
      <c r="M1925" s="60">
        <v>1</v>
      </c>
      <c r="N1925" s="60">
        <v>1</v>
      </c>
      <c r="O1925" s="63" t="s">
        <v>681</v>
      </c>
      <c r="P1925" s="63" t="s">
        <v>912</v>
      </c>
      <c r="Q1925" s="62"/>
      <c r="R1925" s="62"/>
      <c r="S1925" s="62"/>
      <c r="T1925" s="62"/>
      <c r="U1925" s="62"/>
      <c r="V1925" s="62"/>
      <c r="W1925" s="62"/>
      <c r="X1925" s="63" t="s">
        <v>6786</v>
      </c>
      <c r="Y1925" s="63" t="s">
        <v>6787</v>
      </c>
      <c r="Z1925" s="62"/>
      <c r="AA1925" s="62"/>
      <c r="AB1925" s="60"/>
    </row>
    <row r="1926" spans="1:28" ht="15" customHeight="1" x14ac:dyDescent="0.25">
      <c r="A1926" s="58">
        <v>1916</v>
      </c>
      <c r="B1926" s="66" t="s">
        <v>9070</v>
      </c>
      <c r="C1926" s="67" t="s">
        <v>9071</v>
      </c>
      <c r="D1926" s="59" t="s">
        <v>9072</v>
      </c>
      <c r="E1926" s="66" t="s">
        <v>9070</v>
      </c>
      <c r="F1926" s="60" t="s">
        <v>9073</v>
      </c>
      <c r="G1926" s="62"/>
      <c r="H1926" s="61">
        <v>1991</v>
      </c>
      <c r="I1926" s="60" t="s">
        <v>689</v>
      </c>
      <c r="J1926" s="60" t="s">
        <v>684</v>
      </c>
      <c r="K1926" s="60">
        <v>75</v>
      </c>
      <c r="L1926" s="62"/>
      <c r="M1926" s="60">
        <v>1</v>
      </c>
      <c r="N1926" s="60">
        <v>1</v>
      </c>
      <c r="O1926" s="63" t="s">
        <v>681</v>
      </c>
      <c r="P1926" s="63" t="s">
        <v>700</v>
      </c>
      <c r="Q1926" s="62"/>
      <c r="R1926" s="62"/>
      <c r="S1926" s="62"/>
      <c r="T1926" s="62"/>
      <c r="U1926" s="62"/>
      <c r="V1926" s="62"/>
      <c r="W1926" s="62"/>
      <c r="X1926" s="63" t="s">
        <v>700</v>
      </c>
      <c r="Y1926" s="62"/>
      <c r="Z1926" s="62"/>
      <c r="AA1926" s="62"/>
      <c r="AB1926" s="60"/>
    </row>
    <row r="1927" spans="1:28" ht="15" customHeight="1" x14ac:dyDescent="0.25">
      <c r="A1927" s="58">
        <v>1917</v>
      </c>
      <c r="B1927" s="66" t="s">
        <v>9074</v>
      </c>
      <c r="C1927" s="67" t="s">
        <v>9075</v>
      </c>
      <c r="D1927" s="59" t="s">
        <v>9076</v>
      </c>
      <c r="E1927" s="66" t="s">
        <v>9074</v>
      </c>
      <c r="F1927" s="60" t="s">
        <v>9077</v>
      </c>
      <c r="G1927" s="62"/>
      <c r="H1927" s="61">
        <v>1993</v>
      </c>
      <c r="I1927" s="60" t="s">
        <v>689</v>
      </c>
      <c r="J1927" s="60" t="s">
        <v>687</v>
      </c>
      <c r="K1927" s="60">
        <v>50</v>
      </c>
      <c r="L1927" s="62"/>
      <c r="M1927" s="60">
        <v>1</v>
      </c>
      <c r="N1927" s="60">
        <v>1</v>
      </c>
      <c r="O1927" s="63" t="s">
        <v>681</v>
      </c>
      <c r="P1927" s="63" t="s">
        <v>788</v>
      </c>
      <c r="Q1927" s="62"/>
      <c r="R1927" s="62"/>
      <c r="S1927" s="62"/>
      <c r="T1927" s="62"/>
      <c r="U1927" s="62"/>
      <c r="V1927" s="62"/>
      <c r="W1927" s="62"/>
      <c r="X1927" s="63" t="s">
        <v>788</v>
      </c>
      <c r="Y1927" s="62"/>
      <c r="Z1927" s="62"/>
      <c r="AA1927" s="62"/>
      <c r="AB1927" s="60"/>
    </row>
    <row r="1928" spans="1:28" ht="15" customHeight="1" x14ac:dyDescent="0.25">
      <c r="A1928" s="58">
        <v>1918</v>
      </c>
      <c r="B1928" s="66" t="s">
        <v>9078</v>
      </c>
      <c r="C1928" s="67" t="s">
        <v>9079</v>
      </c>
      <c r="D1928" s="59" t="s">
        <v>9080</v>
      </c>
      <c r="E1928" s="66" t="s">
        <v>9078</v>
      </c>
      <c r="F1928" s="60" t="s">
        <v>9081</v>
      </c>
      <c r="G1928" s="62"/>
      <c r="H1928" s="61">
        <v>2009</v>
      </c>
      <c r="I1928" s="60" t="s">
        <v>689</v>
      </c>
      <c r="J1928" s="60" t="s">
        <v>687</v>
      </c>
      <c r="K1928" s="60">
        <v>75</v>
      </c>
      <c r="L1928" s="62"/>
      <c r="M1928" s="60">
        <v>1</v>
      </c>
      <c r="N1928" s="60">
        <v>1</v>
      </c>
      <c r="O1928" s="63" t="s">
        <v>681</v>
      </c>
      <c r="P1928" s="63" t="s">
        <v>1727</v>
      </c>
      <c r="Q1928" s="62"/>
      <c r="R1928" s="62"/>
      <c r="S1928" s="62"/>
      <c r="T1928" s="62"/>
      <c r="U1928" s="62"/>
      <c r="V1928" s="62"/>
      <c r="W1928" s="62"/>
      <c r="X1928" s="63" t="s">
        <v>1727</v>
      </c>
      <c r="Y1928" s="62"/>
      <c r="Z1928" s="62"/>
      <c r="AA1928" s="62"/>
      <c r="AB1928" s="60"/>
    </row>
    <row r="1929" spans="1:28" ht="15" customHeight="1" x14ac:dyDescent="0.25">
      <c r="A1929" s="58">
        <v>1919</v>
      </c>
      <c r="B1929" s="66" t="s">
        <v>9082</v>
      </c>
      <c r="C1929" s="67" t="s">
        <v>9083</v>
      </c>
      <c r="D1929" s="59" t="s">
        <v>9084</v>
      </c>
      <c r="E1929" s="66" t="s">
        <v>9082</v>
      </c>
      <c r="F1929" s="60" t="s">
        <v>9085</v>
      </c>
      <c r="G1929" s="62"/>
      <c r="H1929" s="61">
        <v>1974</v>
      </c>
      <c r="I1929" s="60" t="s">
        <v>679</v>
      </c>
      <c r="J1929" s="60" t="s">
        <v>1245</v>
      </c>
      <c r="K1929" s="60">
        <v>50</v>
      </c>
      <c r="L1929" s="62"/>
      <c r="M1929" s="60">
        <v>1</v>
      </c>
      <c r="N1929" s="60">
        <v>1</v>
      </c>
      <c r="O1929" s="63" t="s">
        <v>681</v>
      </c>
      <c r="P1929" s="63" t="s">
        <v>788</v>
      </c>
      <c r="Q1929" s="62"/>
      <c r="R1929" s="62"/>
      <c r="S1929" s="62"/>
      <c r="T1929" s="62"/>
      <c r="U1929" s="62"/>
      <c r="V1929" s="62"/>
      <c r="W1929" s="62"/>
      <c r="X1929" s="63" t="s">
        <v>788</v>
      </c>
      <c r="Y1929" s="62"/>
      <c r="Z1929" s="62"/>
      <c r="AA1929" s="62"/>
      <c r="AB1929" s="60"/>
    </row>
    <row r="1930" spans="1:28" ht="15" customHeight="1" x14ac:dyDescent="0.25">
      <c r="A1930" s="58">
        <v>1920</v>
      </c>
      <c r="B1930" s="66" t="s">
        <v>75</v>
      </c>
      <c r="C1930" s="67" t="s">
        <v>9086</v>
      </c>
      <c r="D1930" s="59" t="s">
        <v>9087</v>
      </c>
      <c r="E1930" s="66" t="s">
        <v>75</v>
      </c>
      <c r="F1930" s="60" t="s">
        <v>9088</v>
      </c>
      <c r="G1930" s="62"/>
      <c r="H1930" s="61">
        <v>2013</v>
      </c>
      <c r="I1930" s="60" t="s">
        <v>689</v>
      </c>
      <c r="J1930" s="60" t="s">
        <v>687</v>
      </c>
      <c r="K1930" s="60">
        <v>50</v>
      </c>
      <c r="L1930" s="62"/>
      <c r="M1930" s="60">
        <v>1</v>
      </c>
      <c r="N1930" s="60">
        <v>1</v>
      </c>
      <c r="O1930" s="63" t="s">
        <v>681</v>
      </c>
      <c r="P1930" s="63" t="s">
        <v>1383</v>
      </c>
      <c r="Q1930" s="63" t="s">
        <v>9089</v>
      </c>
      <c r="R1930" s="62"/>
      <c r="S1930" s="62"/>
      <c r="T1930" s="62"/>
      <c r="U1930" s="62"/>
      <c r="V1930" s="62"/>
      <c r="W1930" s="62"/>
      <c r="X1930" s="63" t="s">
        <v>1383</v>
      </c>
      <c r="Y1930" s="62"/>
      <c r="Z1930" s="62"/>
      <c r="AA1930" s="62"/>
      <c r="AB1930" s="60"/>
    </row>
    <row r="1931" spans="1:28" ht="15" customHeight="1" x14ac:dyDescent="0.25">
      <c r="A1931" s="58">
        <v>1921</v>
      </c>
      <c r="B1931" s="66" t="s">
        <v>9090</v>
      </c>
      <c r="C1931" s="67" t="s">
        <v>9091</v>
      </c>
      <c r="D1931" s="59" t="s">
        <v>9092</v>
      </c>
      <c r="E1931" s="66" t="s">
        <v>9090</v>
      </c>
      <c r="F1931" s="60" t="s">
        <v>9093</v>
      </c>
      <c r="G1931" s="62"/>
      <c r="H1931" s="61">
        <v>1999</v>
      </c>
      <c r="I1931" s="60" t="s">
        <v>689</v>
      </c>
      <c r="J1931" s="60" t="s">
        <v>1260</v>
      </c>
      <c r="K1931" s="60">
        <v>50</v>
      </c>
      <c r="L1931" s="62"/>
      <c r="M1931" s="60">
        <v>1</v>
      </c>
      <c r="N1931" s="60">
        <v>1</v>
      </c>
      <c r="O1931" s="63" t="s">
        <v>681</v>
      </c>
      <c r="P1931" s="63" t="s">
        <v>788</v>
      </c>
      <c r="Q1931" s="62"/>
      <c r="R1931" s="62"/>
      <c r="S1931" s="62"/>
      <c r="T1931" s="62"/>
      <c r="U1931" s="62"/>
      <c r="V1931" s="62"/>
      <c r="W1931" s="62"/>
      <c r="X1931" s="63" t="s">
        <v>788</v>
      </c>
      <c r="Y1931" s="62"/>
      <c r="Z1931" s="62"/>
      <c r="AA1931" s="62"/>
      <c r="AB1931" s="60"/>
    </row>
    <row r="1932" spans="1:28" ht="15" customHeight="1" x14ac:dyDescent="0.25">
      <c r="A1932" s="58">
        <v>1922</v>
      </c>
      <c r="B1932" s="66" t="s">
        <v>9094</v>
      </c>
      <c r="C1932" s="67" t="s">
        <v>9095</v>
      </c>
      <c r="D1932" s="59" t="s">
        <v>9096</v>
      </c>
      <c r="E1932" s="66" t="s">
        <v>9094</v>
      </c>
      <c r="F1932" s="60" t="s">
        <v>9097</v>
      </c>
      <c r="G1932" s="62"/>
      <c r="H1932" s="61">
        <v>1993</v>
      </c>
      <c r="I1932" s="60" t="s">
        <v>689</v>
      </c>
      <c r="J1932" s="60" t="s">
        <v>1245</v>
      </c>
      <c r="K1932" s="60">
        <v>250</v>
      </c>
      <c r="L1932" s="62"/>
      <c r="M1932" s="60">
        <v>1</v>
      </c>
      <c r="N1932" s="60">
        <v>1</v>
      </c>
      <c r="O1932" s="63" t="s">
        <v>681</v>
      </c>
      <c r="P1932" s="63" t="s">
        <v>980</v>
      </c>
      <c r="Q1932" s="62"/>
      <c r="R1932" s="62"/>
      <c r="S1932" s="62"/>
      <c r="T1932" s="62"/>
      <c r="U1932" s="62"/>
      <c r="V1932" s="62"/>
      <c r="W1932" s="62"/>
      <c r="X1932" s="63" t="s">
        <v>980</v>
      </c>
      <c r="Y1932" s="62"/>
      <c r="Z1932" s="62"/>
      <c r="AA1932" s="62"/>
      <c r="AB1932" s="60"/>
    </row>
    <row r="1933" spans="1:28" ht="15" customHeight="1" x14ac:dyDescent="0.25">
      <c r="A1933" s="58">
        <v>1923</v>
      </c>
      <c r="B1933" s="66" t="s">
        <v>9098</v>
      </c>
      <c r="C1933" s="67" t="s">
        <v>9099</v>
      </c>
      <c r="D1933" s="59" t="s">
        <v>9100</v>
      </c>
      <c r="E1933" s="66" t="s">
        <v>9098</v>
      </c>
      <c r="F1933" s="60" t="s">
        <v>9101</v>
      </c>
      <c r="G1933" s="62"/>
      <c r="H1933" s="61">
        <v>2000</v>
      </c>
      <c r="I1933" s="60" t="s">
        <v>1303</v>
      </c>
      <c r="J1933" s="60" t="s">
        <v>1333</v>
      </c>
      <c r="K1933" s="60">
        <v>25</v>
      </c>
      <c r="L1933" s="62"/>
      <c r="M1933" s="60">
        <v>1</v>
      </c>
      <c r="N1933" s="60">
        <v>1</v>
      </c>
      <c r="O1933" s="63" t="s">
        <v>681</v>
      </c>
      <c r="P1933" s="63" t="s">
        <v>734</v>
      </c>
      <c r="Q1933" s="62"/>
      <c r="R1933" s="62"/>
      <c r="S1933" s="62"/>
      <c r="T1933" s="62"/>
      <c r="U1933" s="62"/>
      <c r="V1933" s="62"/>
      <c r="W1933" s="62"/>
      <c r="X1933" s="63" t="s">
        <v>734</v>
      </c>
      <c r="Y1933" s="62"/>
      <c r="Z1933" s="62"/>
      <c r="AA1933" s="62"/>
      <c r="AB1933" s="60"/>
    </row>
    <row r="1934" spans="1:28" ht="15" customHeight="1" x14ac:dyDescent="0.25">
      <c r="A1934" s="58">
        <v>1924</v>
      </c>
      <c r="B1934" s="66" t="s">
        <v>9102</v>
      </c>
      <c r="C1934" s="67" t="s">
        <v>9103</v>
      </c>
      <c r="D1934" s="59" t="s">
        <v>9104</v>
      </c>
      <c r="E1934" s="66" t="s">
        <v>9102</v>
      </c>
      <c r="F1934" s="60" t="s">
        <v>9105</v>
      </c>
      <c r="G1934" s="62"/>
      <c r="H1934" s="61">
        <v>1992</v>
      </c>
      <c r="I1934" s="60" t="s">
        <v>1303</v>
      </c>
      <c r="J1934" s="60" t="s">
        <v>1245</v>
      </c>
      <c r="K1934" s="60">
        <v>50</v>
      </c>
      <c r="L1934" s="62"/>
      <c r="M1934" s="60">
        <v>1</v>
      </c>
      <c r="N1934" s="60">
        <v>1</v>
      </c>
      <c r="O1934" s="63" t="s">
        <v>681</v>
      </c>
      <c r="P1934" s="63" t="s">
        <v>788</v>
      </c>
      <c r="Q1934" s="62"/>
      <c r="R1934" s="62"/>
      <c r="S1934" s="62"/>
      <c r="T1934" s="62"/>
      <c r="U1934" s="62"/>
      <c r="V1934" s="62"/>
      <c r="W1934" s="62"/>
      <c r="X1934" s="63" t="s">
        <v>2917</v>
      </c>
      <c r="Y1934" s="63" t="s">
        <v>2918</v>
      </c>
      <c r="Z1934" s="62"/>
      <c r="AA1934" s="62"/>
      <c r="AB1934" s="60"/>
    </row>
    <row r="1935" spans="1:28" ht="15" customHeight="1" x14ac:dyDescent="0.25">
      <c r="A1935" s="58">
        <v>1925</v>
      </c>
      <c r="B1935" s="66" t="s">
        <v>9106</v>
      </c>
      <c r="C1935" s="67" t="s">
        <v>9107</v>
      </c>
      <c r="D1935" s="59" t="s">
        <v>9108</v>
      </c>
      <c r="E1935" s="66" t="s">
        <v>9106</v>
      </c>
      <c r="F1935" s="60" t="s">
        <v>9109</v>
      </c>
      <c r="G1935" s="62"/>
      <c r="H1935" s="61">
        <v>2016</v>
      </c>
      <c r="I1935" s="60" t="s">
        <v>1565</v>
      </c>
      <c r="J1935" s="60" t="s">
        <v>1260</v>
      </c>
      <c r="K1935" s="60">
        <v>50</v>
      </c>
      <c r="L1935" s="62"/>
      <c r="M1935" s="60">
        <v>1</v>
      </c>
      <c r="N1935" s="60">
        <v>1</v>
      </c>
      <c r="O1935" s="63" t="s">
        <v>681</v>
      </c>
      <c r="P1935" s="63" t="s">
        <v>9110</v>
      </c>
      <c r="Q1935" s="62"/>
      <c r="R1935" s="62"/>
      <c r="S1935" s="62"/>
      <c r="T1935" s="62"/>
      <c r="U1935" s="62"/>
      <c r="V1935" s="62"/>
      <c r="W1935" s="62"/>
      <c r="X1935" s="63" t="s">
        <v>9110</v>
      </c>
      <c r="Y1935" s="62"/>
      <c r="Z1935" s="62"/>
      <c r="AA1935" s="62"/>
      <c r="AB1935" s="60"/>
    </row>
    <row r="1936" spans="1:28" ht="15" customHeight="1" x14ac:dyDescent="0.25">
      <c r="A1936" s="58">
        <v>1926</v>
      </c>
      <c r="B1936" s="66" t="s">
        <v>9111</v>
      </c>
      <c r="C1936" s="67" t="s">
        <v>9112</v>
      </c>
      <c r="D1936" s="59" t="s">
        <v>9113</v>
      </c>
      <c r="E1936" s="66" t="s">
        <v>9111</v>
      </c>
      <c r="F1936" s="60" t="s">
        <v>9114</v>
      </c>
      <c r="G1936" s="62"/>
      <c r="H1936" s="61">
        <v>2009</v>
      </c>
      <c r="I1936" s="60" t="s">
        <v>1296</v>
      </c>
      <c r="J1936" s="60" t="s">
        <v>684</v>
      </c>
      <c r="K1936" s="60">
        <v>50</v>
      </c>
      <c r="L1936" s="62"/>
      <c r="M1936" s="60">
        <v>1</v>
      </c>
      <c r="N1936" s="60">
        <v>1</v>
      </c>
      <c r="O1936" s="63" t="s">
        <v>681</v>
      </c>
      <c r="P1936" s="63" t="s">
        <v>788</v>
      </c>
      <c r="Q1936" s="62"/>
      <c r="R1936" s="62"/>
      <c r="S1936" s="62"/>
      <c r="T1936" s="62"/>
      <c r="U1936" s="62"/>
      <c r="V1936" s="62"/>
      <c r="W1936" s="62"/>
      <c r="X1936" s="63" t="s">
        <v>788</v>
      </c>
      <c r="Y1936" s="62"/>
      <c r="Z1936" s="62"/>
      <c r="AA1936" s="62"/>
      <c r="AB1936" s="60"/>
    </row>
    <row r="1937" spans="1:28" ht="15" customHeight="1" x14ac:dyDescent="0.25">
      <c r="A1937" s="58">
        <v>1927</v>
      </c>
      <c r="B1937" s="66" t="s">
        <v>9115</v>
      </c>
      <c r="C1937" s="67" t="s">
        <v>9116</v>
      </c>
      <c r="D1937" s="59" t="s">
        <v>9117</v>
      </c>
      <c r="E1937" s="66" t="s">
        <v>9115</v>
      </c>
      <c r="F1937" s="60" t="s">
        <v>9118</v>
      </c>
      <c r="G1937" s="62"/>
      <c r="H1937" s="61">
        <v>2013</v>
      </c>
      <c r="I1937" s="62"/>
      <c r="J1937" s="60" t="s">
        <v>680</v>
      </c>
      <c r="K1937" s="60">
        <v>100</v>
      </c>
      <c r="L1937" s="62"/>
      <c r="M1937" s="60">
        <v>1</v>
      </c>
      <c r="N1937" s="60">
        <v>1</v>
      </c>
      <c r="O1937" s="63" t="s">
        <v>681</v>
      </c>
      <c r="P1937" s="63" t="s">
        <v>912</v>
      </c>
      <c r="Q1937" s="62"/>
      <c r="R1937" s="62"/>
      <c r="S1937" s="62"/>
      <c r="T1937" s="62"/>
      <c r="U1937" s="62"/>
      <c r="V1937" s="62"/>
      <c r="W1937" s="62"/>
      <c r="X1937" s="63" t="s">
        <v>912</v>
      </c>
      <c r="Y1937" s="62"/>
      <c r="Z1937" s="62"/>
      <c r="AA1937" s="62"/>
      <c r="AB1937" s="60"/>
    </row>
    <row r="1938" spans="1:28" ht="15" customHeight="1" x14ac:dyDescent="0.25">
      <c r="A1938" s="58">
        <v>1928</v>
      </c>
      <c r="B1938" s="66" t="s">
        <v>9119</v>
      </c>
      <c r="C1938" s="67" t="s">
        <v>9120</v>
      </c>
      <c r="D1938" s="59" t="s">
        <v>9121</v>
      </c>
      <c r="E1938" s="66" t="s">
        <v>9119</v>
      </c>
      <c r="F1938" s="60" t="s">
        <v>9122</v>
      </c>
      <c r="G1938" s="62"/>
      <c r="H1938" s="61">
        <v>2010</v>
      </c>
      <c r="I1938" s="60" t="s">
        <v>689</v>
      </c>
      <c r="J1938" s="60" t="s">
        <v>1283</v>
      </c>
      <c r="K1938" s="60">
        <v>75</v>
      </c>
      <c r="L1938" s="62"/>
      <c r="M1938" s="60">
        <v>1</v>
      </c>
      <c r="N1938" s="60">
        <v>1</v>
      </c>
      <c r="O1938" s="63" t="s">
        <v>681</v>
      </c>
      <c r="P1938" s="63" t="s">
        <v>1812</v>
      </c>
      <c r="Q1938" s="62"/>
      <c r="R1938" s="62"/>
      <c r="S1938" s="62"/>
      <c r="T1938" s="62"/>
      <c r="U1938" s="62"/>
      <c r="V1938" s="62"/>
      <c r="W1938" s="62"/>
      <c r="X1938" s="63" t="s">
        <v>1812</v>
      </c>
      <c r="Y1938" s="62"/>
      <c r="Z1938" s="62"/>
      <c r="AA1938" s="62"/>
      <c r="AB1938" s="60"/>
    </row>
    <row r="1939" spans="1:28" ht="15" customHeight="1" x14ac:dyDescent="0.25">
      <c r="A1939" s="58">
        <v>1929</v>
      </c>
      <c r="B1939" s="66" t="s">
        <v>9123</v>
      </c>
      <c r="C1939" s="67" t="s">
        <v>9124</v>
      </c>
      <c r="D1939" s="59" t="s">
        <v>9125</v>
      </c>
      <c r="E1939" s="66" t="s">
        <v>9123</v>
      </c>
      <c r="F1939" s="60" t="s">
        <v>9126</v>
      </c>
      <c r="G1939" s="62"/>
      <c r="H1939" s="61">
        <v>2014</v>
      </c>
      <c r="I1939" s="60" t="s">
        <v>689</v>
      </c>
      <c r="J1939" s="60" t="s">
        <v>680</v>
      </c>
      <c r="K1939" s="60">
        <v>100</v>
      </c>
      <c r="L1939" s="62"/>
      <c r="M1939" s="60">
        <v>1</v>
      </c>
      <c r="N1939" s="60">
        <v>1</v>
      </c>
      <c r="O1939" s="63" t="s">
        <v>681</v>
      </c>
      <c r="P1939" s="63" t="s">
        <v>5281</v>
      </c>
      <c r="Q1939" s="63" t="s">
        <v>5282</v>
      </c>
      <c r="R1939" s="62"/>
      <c r="S1939" s="62"/>
      <c r="T1939" s="62"/>
      <c r="U1939" s="62"/>
      <c r="V1939" s="62"/>
      <c r="W1939" s="62"/>
      <c r="X1939" s="63" t="s">
        <v>5281</v>
      </c>
      <c r="Y1939" s="62"/>
      <c r="Z1939" s="62"/>
      <c r="AA1939" s="62"/>
      <c r="AB1939" s="60"/>
    </row>
    <row r="1940" spans="1:28" ht="15" customHeight="1" x14ac:dyDescent="0.25">
      <c r="A1940" s="58">
        <v>1930</v>
      </c>
      <c r="B1940" s="66" t="s">
        <v>77</v>
      </c>
      <c r="C1940" s="67" t="s">
        <v>9127</v>
      </c>
      <c r="D1940" s="59" t="s">
        <v>9128</v>
      </c>
      <c r="E1940" s="66" t="s">
        <v>77</v>
      </c>
      <c r="F1940" s="60" t="s">
        <v>9129</v>
      </c>
      <c r="G1940" s="62"/>
      <c r="H1940" s="61">
        <v>2016</v>
      </c>
      <c r="I1940" s="60" t="s">
        <v>689</v>
      </c>
      <c r="J1940" s="60" t="s">
        <v>680</v>
      </c>
      <c r="K1940" s="60">
        <v>50</v>
      </c>
      <c r="L1940" s="62"/>
      <c r="M1940" s="60">
        <v>1</v>
      </c>
      <c r="N1940" s="60">
        <v>1</v>
      </c>
      <c r="O1940" s="63" t="s">
        <v>681</v>
      </c>
      <c r="P1940" s="63" t="s">
        <v>3884</v>
      </c>
      <c r="Q1940" s="63" t="s">
        <v>9130</v>
      </c>
      <c r="R1940" s="62"/>
      <c r="S1940" s="62"/>
      <c r="T1940" s="62"/>
      <c r="U1940" s="62"/>
      <c r="V1940" s="62"/>
      <c r="W1940" s="62"/>
      <c r="X1940" s="63" t="s">
        <v>3884</v>
      </c>
      <c r="Y1940" s="62"/>
      <c r="Z1940" s="62"/>
      <c r="AA1940" s="62"/>
      <c r="AB1940" s="60"/>
    </row>
    <row r="1941" spans="1:28" ht="15" customHeight="1" x14ac:dyDescent="0.25">
      <c r="A1941" s="58">
        <v>1931</v>
      </c>
      <c r="B1941" s="66" t="s">
        <v>9131</v>
      </c>
      <c r="C1941" s="67" t="s">
        <v>9132</v>
      </c>
      <c r="D1941" s="59" t="s">
        <v>9133</v>
      </c>
      <c r="E1941" s="66" t="s">
        <v>9131</v>
      </c>
      <c r="F1941" s="60" t="s">
        <v>9134</v>
      </c>
      <c r="G1941" s="62"/>
      <c r="H1941" s="61">
        <v>2009</v>
      </c>
      <c r="I1941" s="60" t="s">
        <v>689</v>
      </c>
      <c r="J1941" s="60" t="s">
        <v>680</v>
      </c>
      <c r="K1941" s="60">
        <v>50</v>
      </c>
      <c r="L1941" s="62"/>
      <c r="M1941" s="60">
        <v>1</v>
      </c>
      <c r="N1941" s="60">
        <v>1</v>
      </c>
      <c r="O1941" s="63" t="s">
        <v>681</v>
      </c>
      <c r="P1941" s="63" t="s">
        <v>2456</v>
      </c>
      <c r="Q1941" s="62"/>
      <c r="R1941" s="62"/>
      <c r="S1941" s="62"/>
      <c r="T1941" s="62"/>
      <c r="U1941" s="62"/>
      <c r="V1941" s="62"/>
      <c r="W1941" s="62"/>
      <c r="X1941" s="63" t="s">
        <v>2456</v>
      </c>
      <c r="Y1941" s="62"/>
      <c r="Z1941" s="62"/>
      <c r="AA1941" s="62"/>
      <c r="AB1941" s="60"/>
    </row>
    <row r="1942" spans="1:28" ht="15" customHeight="1" x14ac:dyDescent="0.25">
      <c r="A1942" s="58">
        <v>1932</v>
      </c>
      <c r="B1942" s="66" t="s">
        <v>9135</v>
      </c>
      <c r="C1942" s="67" t="s">
        <v>9136</v>
      </c>
      <c r="D1942" s="59" t="s">
        <v>9137</v>
      </c>
      <c r="E1942" s="66" t="s">
        <v>9135</v>
      </c>
      <c r="F1942" s="60" t="s">
        <v>9138</v>
      </c>
      <c r="G1942" s="62"/>
      <c r="H1942" s="61">
        <v>2016</v>
      </c>
      <c r="I1942" s="62"/>
      <c r="J1942" s="60" t="s">
        <v>683</v>
      </c>
      <c r="K1942" s="60">
        <v>37.5</v>
      </c>
      <c r="L1942" s="62"/>
      <c r="M1942" s="60">
        <v>1</v>
      </c>
      <c r="N1942" s="60">
        <v>1</v>
      </c>
      <c r="O1942" s="63" t="s">
        <v>681</v>
      </c>
      <c r="P1942" s="63" t="s">
        <v>9139</v>
      </c>
      <c r="Q1942" s="62"/>
      <c r="R1942" s="62"/>
      <c r="S1942" s="62"/>
      <c r="T1942" s="62"/>
      <c r="U1942" s="62"/>
      <c r="V1942" s="62"/>
      <c r="W1942" s="62"/>
      <c r="X1942" s="63" t="s">
        <v>9139</v>
      </c>
      <c r="Y1942" s="62"/>
      <c r="Z1942" s="62"/>
      <c r="AA1942" s="62"/>
      <c r="AB1942" s="60"/>
    </row>
    <row r="1943" spans="1:28" ht="15" customHeight="1" x14ac:dyDescent="0.25">
      <c r="A1943" s="58">
        <v>1933</v>
      </c>
      <c r="B1943" s="66" t="s">
        <v>9140</v>
      </c>
      <c r="C1943" s="67" t="s">
        <v>9141</v>
      </c>
      <c r="D1943" s="59" t="s">
        <v>9142</v>
      </c>
      <c r="E1943" s="66" t="s">
        <v>9140</v>
      </c>
      <c r="F1943" s="60" t="s">
        <v>9143</v>
      </c>
      <c r="G1943" s="62"/>
      <c r="H1943" s="61">
        <v>2005</v>
      </c>
      <c r="I1943" s="60" t="s">
        <v>689</v>
      </c>
      <c r="J1943" s="60" t="s">
        <v>1283</v>
      </c>
      <c r="K1943" s="60">
        <v>100</v>
      </c>
      <c r="L1943" s="62"/>
      <c r="M1943" s="60">
        <v>1</v>
      </c>
      <c r="N1943" s="60">
        <v>1</v>
      </c>
      <c r="O1943" s="63" t="s">
        <v>681</v>
      </c>
      <c r="P1943" s="63" t="s">
        <v>912</v>
      </c>
      <c r="Q1943" s="62"/>
      <c r="R1943" s="62"/>
      <c r="S1943" s="62"/>
      <c r="T1943" s="62"/>
      <c r="U1943" s="62"/>
      <c r="V1943" s="62"/>
      <c r="W1943" s="62"/>
      <c r="X1943" s="63" t="s">
        <v>912</v>
      </c>
      <c r="Y1943" s="62"/>
      <c r="Z1943" s="62"/>
      <c r="AA1943" s="62"/>
      <c r="AB1943" s="60"/>
    </row>
    <row r="1944" spans="1:28" ht="15" customHeight="1" x14ac:dyDescent="0.25">
      <c r="A1944" s="58">
        <v>1934</v>
      </c>
      <c r="B1944" s="66" t="s">
        <v>9144</v>
      </c>
      <c r="C1944" s="67" t="s">
        <v>9145</v>
      </c>
      <c r="D1944" s="59" t="s">
        <v>9146</v>
      </c>
      <c r="E1944" s="66" t="s">
        <v>9144</v>
      </c>
      <c r="F1944" s="60" t="s">
        <v>9147</v>
      </c>
      <c r="G1944" s="62"/>
      <c r="H1944" s="61">
        <v>2005</v>
      </c>
      <c r="I1944" s="60" t="s">
        <v>689</v>
      </c>
      <c r="J1944" s="60" t="s">
        <v>1283</v>
      </c>
      <c r="K1944" s="60">
        <v>100</v>
      </c>
      <c r="L1944" s="62"/>
      <c r="M1944" s="60">
        <v>1</v>
      </c>
      <c r="N1944" s="60">
        <v>1</v>
      </c>
      <c r="O1944" s="63" t="s">
        <v>681</v>
      </c>
      <c r="P1944" s="63" t="s">
        <v>912</v>
      </c>
      <c r="Q1944" s="62"/>
      <c r="R1944" s="62"/>
      <c r="S1944" s="62"/>
      <c r="T1944" s="62"/>
      <c r="U1944" s="62"/>
      <c r="V1944" s="62"/>
      <c r="W1944" s="62"/>
      <c r="X1944" s="63" t="s">
        <v>912</v>
      </c>
      <c r="Y1944" s="62"/>
      <c r="Z1944" s="62"/>
      <c r="AA1944" s="62"/>
      <c r="AB1944" s="60"/>
    </row>
    <row r="1945" spans="1:28" ht="15" customHeight="1" x14ac:dyDescent="0.25">
      <c r="A1945" s="58">
        <v>1935</v>
      </c>
      <c r="B1945" s="66" t="s">
        <v>9148</v>
      </c>
      <c r="C1945" s="67" t="s">
        <v>9149</v>
      </c>
      <c r="D1945" s="59" t="s">
        <v>9150</v>
      </c>
      <c r="E1945" s="66" t="s">
        <v>9148</v>
      </c>
      <c r="F1945" s="60" t="s">
        <v>9151</v>
      </c>
      <c r="G1945" s="62"/>
      <c r="H1945" s="61">
        <v>2017</v>
      </c>
      <c r="I1945" s="62"/>
      <c r="J1945" s="60" t="s">
        <v>1283</v>
      </c>
      <c r="K1945" s="60">
        <v>1000</v>
      </c>
      <c r="L1945" s="62"/>
      <c r="M1945" s="60">
        <v>1</v>
      </c>
      <c r="N1945" s="60">
        <v>1</v>
      </c>
      <c r="O1945" s="63" t="s">
        <v>681</v>
      </c>
      <c r="P1945" s="63" t="s">
        <v>7974</v>
      </c>
      <c r="Q1945" s="63" t="s">
        <v>9152</v>
      </c>
      <c r="R1945" s="62"/>
      <c r="S1945" s="62"/>
      <c r="T1945" s="62"/>
      <c r="U1945" s="62"/>
      <c r="V1945" s="62"/>
      <c r="W1945" s="62"/>
      <c r="X1945" s="63" t="s">
        <v>7974</v>
      </c>
      <c r="Y1945" s="62"/>
      <c r="Z1945" s="62"/>
      <c r="AA1945" s="62"/>
      <c r="AB1945" s="60"/>
    </row>
    <row r="1946" spans="1:28" ht="15" customHeight="1" x14ac:dyDescent="0.25">
      <c r="A1946" s="58">
        <v>1936</v>
      </c>
      <c r="B1946" s="66" t="s">
        <v>9153</v>
      </c>
      <c r="C1946" s="67" t="s">
        <v>9154</v>
      </c>
      <c r="D1946" s="59" t="s">
        <v>9155</v>
      </c>
      <c r="E1946" s="66" t="s">
        <v>9153</v>
      </c>
      <c r="F1946" s="60" t="s">
        <v>9156</v>
      </c>
      <c r="G1946" s="62"/>
      <c r="H1946" s="61">
        <v>1974</v>
      </c>
      <c r="I1946" s="60" t="s">
        <v>679</v>
      </c>
      <c r="J1946" s="60" t="s">
        <v>1245</v>
      </c>
      <c r="K1946" s="60">
        <v>100</v>
      </c>
      <c r="L1946" s="62"/>
      <c r="M1946" s="60">
        <v>1</v>
      </c>
      <c r="N1946" s="60">
        <v>1</v>
      </c>
      <c r="O1946" s="63" t="s">
        <v>681</v>
      </c>
      <c r="P1946" s="63" t="s">
        <v>912</v>
      </c>
      <c r="Q1946" s="62"/>
      <c r="R1946" s="62"/>
      <c r="S1946" s="62"/>
      <c r="T1946" s="62"/>
      <c r="U1946" s="62"/>
      <c r="V1946" s="62"/>
      <c r="W1946" s="62"/>
      <c r="X1946" s="63" t="s">
        <v>912</v>
      </c>
      <c r="Y1946" s="62"/>
      <c r="Z1946" s="62"/>
      <c r="AA1946" s="62"/>
      <c r="AB1946" s="60"/>
    </row>
    <row r="1947" spans="1:28" ht="15" customHeight="1" x14ac:dyDescent="0.25">
      <c r="A1947" s="58">
        <v>1937</v>
      </c>
      <c r="B1947" s="66" t="s">
        <v>9157</v>
      </c>
      <c r="C1947" s="67" t="s">
        <v>9158</v>
      </c>
      <c r="D1947" s="59" t="s">
        <v>9159</v>
      </c>
      <c r="E1947" s="66" t="s">
        <v>9157</v>
      </c>
      <c r="F1947" s="60" t="s">
        <v>9160</v>
      </c>
      <c r="G1947" s="62"/>
      <c r="H1947" s="61">
        <v>2007</v>
      </c>
      <c r="I1947" s="60" t="s">
        <v>689</v>
      </c>
      <c r="J1947" s="60" t="s">
        <v>687</v>
      </c>
      <c r="K1947" s="60">
        <v>50</v>
      </c>
      <c r="L1947" s="62"/>
      <c r="M1947" s="60">
        <v>1</v>
      </c>
      <c r="N1947" s="60">
        <v>1</v>
      </c>
      <c r="O1947" s="63" t="s">
        <v>681</v>
      </c>
      <c r="P1947" s="63" t="s">
        <v>788</v>
      </c>
      <c r="Q1947" s="63" t="s">
        <v>7194</v>
      </c>
      <c r="R1947" s="62"/>
      <c r="S1947" s="62"/>
      <c r="T1947" s="62"/>
      <c r="U1947" s="62"/>
      <c r="V1947" s="62"/>
      <c r="W1947" s="62"/>
      <c r="X1947" s="63" t="s">
        <v>788</v>
      </c>
      <c r="Y1947" s="62"/>
      <c r="Z1947" s="62"/>
      <c r="AA1947" s="62"/>
      <c r="AB1947" s="60"/>
    </row>
    <row r="1948" spans="1:28" ht="15" customHeight="1" x14ac:dyDescent="0.25">
      <c r="A1948" s="58">
        <v>1938</v>
      </c>
      <c r="B1948" s="66" t="s">
        <v>9161</v>
      </c>
      <c r="C1948" s="67" t="s">
        <v>9162</v>
      </c>
      <c r="D1948" s="59" t="s">
        <v>9163</v>
      </c>
      <c r="E1948" s="66" t="s">
        <v>9161</v>
      </c>
      <c r="F1948" s="60" t="s">
        <v>9164</v>
      </c>
      <c r="G1948" s="62"/>
      <c r="H1948" s="61">
        <v>1991</v>
      </c>
      <c r="I1948" s="62"/>
      <c r="J1948" s="60" t="s">
        <v>684</v>
      </c>
      <c r="K1948" s="60">
        <v>50</v>
      </c>
      <c r="L1948" s="62"/>
      <c r="M1948" s="60">
        <v>1</v>
      </c>
      <c r="N1948" s="60">
        <v>1</v>
      </c>
      <c r="O1948" s="63" t="s">
        <v>681</v>
      </c>
      <c r="P1948" s="63" t="s">
        <v>788</v>
      </c>
      <c r="Q1948" s="62"/>
      <c r="R1948" s="62"/>
      <c r="S1948" s="62"/>
      <c r="T1948" s="62"/>
      <c r="U1948" s="62"/>
      <c r="V1948" s="62"/>
      <c r="W1948" s="62"/>
      <c r="X1948" s="63" t="s">
        <v>9165</v>
      </c>
      <c r="Y1948" s="63" t="s">
        <v>9166</v>
      </c>
      <c r="Z1948" s="62"/>
      <c r="AA1948" s="62"/>
      <c r="AB1948" s="60"/>
    </row>
    <row r="1949" spans="1:28" ht="15" customHeight="1" x14ac:dyDescent="0.25">
      <c r="A1949" s="58">
        <v>1939</v>
      </c>
      <c r="B1949" s="66" t="s">
        <v>9167</v>
      </c>
      <c r="C1949" s="67" t="s">
        <v>9168</v>
      </c>
      <c r="D1949" s="59" t="s">
        <v>9169</v>
      </c>
      <c r="E1949" s="66" t="s">
        <v>9167</v>
      </c>
      <c r="F1949" s="60" t="s">
        <v>9170</v>
      </c>
      <c r="G1949" s="62"/>
      <c r="H1949" s="61">
        <v>2003</v>
      </c>
      <c r="I1949" s="60" t="s">
        <v>689</v>
      </c>
      <c r="J1949" s="60" t="s">
        <v>1260</v>
      </c>
      <c r="K1949" s="60">
        <v>630</v>
      </c>
      <c r="L1949" s="62"/>
      <c r="M1949" s="60">
        <v>1</v>
      </c>
      <c r="N1949" s="60">
        <v>1</v>
      </c>
      <c r="O1949" s="63" t="s">
        <v>681</v>
      </c>
      <c r="P1949" s="63" t="s">
        <v>1083</v>
      </c>
      <c r="Q1949" s="62"/>
      <c r="R1949" s="62"/>
      <c r="S1949" s="62"/>
      <c r="T1949" s="62"/>
      <c r="U1949" s="62"/>
      <c r="V1949" s="62"/>
      <c r="W1949" s="62"/>
      <c r="X1949" s="63" t="s">
        <v>1083</v>
      </c>
      <c r="Y1949" s="62"/>
      <c r="Z1949" s="62"/>
      <c r="AA1949" s="62"/>
      <c r="AB1949" s="60"/>
    </row>
    <row r="1950" spans="1:28" ht="15" customHeight="1" x14ac:dyDescent="0.25">
      <c r="A1950" s="58">
        <v>1940</v>
      </c>
      <c r="B1950" s="66" t="s">
        <v>9171</v>
      </c>
      <c r="C1950" s="67" t="s">
        <v>9172</v>
      </c>
      <c r="D1950" s="59" t="s">
        <v>9173</v>
      </c>
      <c r="E1950" s="66" t="s">
        <v>9171</v>
      </c>
      <c r="F1950" s="60" t="s">
        <v>9174</v>
      </c>
      <c r="G1950" s="62"/>
      <c r="H1950" s="61">
        <v>2006</v>
      </c>
      <c r="I1950" s="60" t="s">
        <v>689</v>
      </c>
      <c r="J1950" s="60" t="s">
        <v>699</v>
      </c>
      <c r="K1950" s="60">
        <v>250</v>
      </c>
      <c r="L1950" s="62"/>
      <c r="M1950" s="60">
        <v>1</v>
      </c>
      <c r="N1950" s="60">
        <v>1</v>
      </c>
      <c r="O1950" s="63" t="s">
        <v>681</v>
      </c>
      <c r="P1950" s="63" t="s">
        <v>980</v>
      </c>
      <c r="Q1950" s="62"/>
      <c r="R1950" s="62"/>
      <c r="S1950" s="62"/>
      <c r="T1950" s="62"/>
      <c r="U1950" s="62"/>
      <c r="V1950" s="62"/>
      <c r="W1950" s="62"/>
      <c r="X1950" s="63" t="s">
        <v>980</v>
      </c>
      <c r="Y1950" s="62"/>
      <c r="Z1950" s="62"/>
      <c r="AA1950" s="62"/>
      <c r="AB1950" s="60"/>
    </row>
    <row r="1951" spans="1:28" ht="15" customHeight="1" x14ac:dyDescent="0.25">
      <c r="A1951" s="58">
        <v>1941</v>
      </c>
      <c r="B1951" s="66" t="s">
        <v>9175</v>
      </c>
      <c r="C1951" s="67" t="s">
        <v>9176</v>
      </c>
      <c r="D1951" s="59" t="s">
        <v>9177</v>
      </c>
      <c r="E1951" s="66" t="s">
        <v>9175</v>
      </c>
      <c r="F1951" s="60" t="s">
        <v>9178</v>
      </c>
      <c r="G1951" s="62"/>
      <c r="H1951" s="61">
        <v>2007</v>
      </c>
      <c r="I1951" s="60" t="s">
        <v>689</v>
      </c>
      <c r="J1951" s="60" t="s">
        <v>1283</v>
      </c>
      <c r="K1951" s="60">
        <v>75</v>
      </c>
      <c r="L1951" s="62"/>
      <c r="M1951" s="60">
        <v>1</v>
      </c>
      <c r="N1951" s="60">
        <v>1</v>
      </c>
      <c r="O1951" s="63" t="s">
        <v>681</v>
      </c>
      <c r="P1951" s="63" t="s">
        <v>700</v>
      </c>
      <c r="Q1951" s="63" t="s">
        <v>5353</v>
      </c>
      <c r="R1951" s="62"/>
      <c r="S1951" s="62"/>
      <c r="T1951" s="62"/>
      <c r="U1951" s="62"/>
      <c r="V1951" s="62"/>
      <c r="W1951" s="62"/>
      <c r="X1951" s="63" t="s">
        <v>700</v>
      </c>
      <c r="Y1951" s="62"/>
      <c r="Z1951" s="62"/>
      <c r="AA1951" s="62"/>
      <c r="AB1951" s="60"/>
    </row>
    <row r="1952" spans="1:28" ht="15" customHeight="1" x14ac:dyDescent="0.25">
      <c r="A1952" s="58">
        <v>1942</v>
      </c>
      <c r="B1952" s="66" t="s">
        <v>9179</v>
      </c>
      <c r="C1952" s="67" t="s">
        <v>9180</v>
      </c>
      <c r="D1952" s="59" t="s">
        <v>9181</v>
      </c>
      <c r="E1952" s="66" t="s">
        <v>9179</v>
      </c>
      <c r="F1952" s="60" t="s">
        <v>9182</v>
      </c>
      <c r="G1952" s="62"/>
      <c r="H1952" s="61">
        <v>2006</v>
      </c>
      <c r="I1952" s="62"/>
      <c r="J1952" s="60" t="s">
        <v>684</v>
      </c>
      <c r="K1952" s="60">
        <v>320</v>
      </c>
      <c r="L1952" s="62"/>
      <c r="M1952" s="60">
        <v>1</v>
      </c>
      <c r="N1952" s="60">
        <v>1</v>
      </c>
      <c r="O1952" s="63" t="s">
        <v>681</v>
      </c>
      <c r="P1952" s="63" t="s">
        <v>5879</v>
      </c>
      <c r="Q1952" s="62"/>
      <c r="R1952" s="62"/>
      <c r="S1952" s="62"/>
      <c r="T1952" s="62"/>
      <c r="U1952" s="62"/>
      <c r="V1952" s="62"/>
      <c r="W1952" s="62"/>
      <c r="X1952" s="63" t="s">
        <v>5879</v>
      </c>
      <c r="Y1952" s="62"/>
      <c r="Z1952" s="62"/>
      <c r="AA1952" s="62"/>
      <c r="AB1952" s="60"/>
    </row>
    <row r="1953" spans="1:28" ht="15" customHeight="1" x14ac:dyDescent="0.25">
      <c r="A1953" s="58">
        <v>1943</v>
      </c>
      <c r="B1953" s="66" t="s">
        <v>9183</v>
      </c>
      <c r="C1953" s="67" t="s">
        <v>9184</v>
      </c>
      <c r="D1953" s="59" t="s">
        <v>9185</v>
      </c>
      <c r="E1953" s="66" t="s">
        <v>9183</v>
      </c>
      <c r="F1953" s="60" t="s">
        <v>9186</v>
      </c>
      <c r="G1953" s="62"/>
      <c r="H1953" s="61">
        <v>2008</v>
      </c>
      <c r="I1953" s="60" t="s">
        <v>1303</v>
      </c>
      <c r="J1953" s="60" t="s">
        <v>688</v>
      </c>
      <c r="K1953" s="60">
        <v>75</v>
      </c>
      <c r="L1953" s="62"/>
      <c r="M1953" s="60">
        <v>1</v>
      </c>
      <c r="N1953" s="60">
        <v>1</v>
      </c>
      <c r="O1953" s="63" t="s">
        <v>681</v>
      </c>
      <c r="P1953" s="63" t="s">
        <v>1308</v>
      </c>
      <c r="Q1953" s="62"/>
      <c r="R1953" s="62"/>
      <c r="S1953" s="62"/>
      <c r="T1953" s="62"/>
      <c r="U1953" s="62"/>
      <c r="V1953" s="62"/>
      <c r="W1953" s="62"/>
      <c r="X1953" s="63" t="s">
        <v>1308</v>
      </c>
      <c r="Y1953" s="62"/>
      <c r="Z1953" s="62"/>
      <c r="AA1953" s="62"/>
      <c r="AB1953" s="60"/>
    </row>
    <row r="1954" spans="1:28" ht="15" customHeight="1" x14ac:dyDescent="0.25">
      <c r="A1954" s="58">
        <v>1944</v>
      </c>
      <c r="B1954" s="66" t="s">
        <v>9187</v>
      </c>
      <c r="C1954" s="67" t="s">
        <v>9188</v>
      </c>
      <c r="D1954" s="59" t="s">
        <v>9189</v>
      </c>
      <c r="E1954" s="66" t="s">
        <v>9187</v>
      </c>
      <c r="F1954" s="60" t="s">
        <v>9190</v>
      </c>
      <c r="G1954" s="62"/>
      <c r="H1954" s="61">
        <v>2017</v>
      </c>
      <c r="I1954" s="60" t="s">
        <v>1565</v>
      </c>
      <c r="J1954" s="60" t="s">
        <v>680</v>
      </c>
      <c r="K1954" s="60">
        <v>50</v>
      </c>
      <c r="L1954" s="62"/>
      <c r="M1954" s="60">
        <v>1</v>
      </c>
      <c r="N1954" s="60">
        <v>1</v>
      </c>
      <c r="O1954" s="63" t="s">
        <v>681</v>
      </c>
      <c r="P1954" s="63" t="s">
        <v>3482</v>
      </c>
      <c r="Q1954" s="63" t="s">
        <v>3483</v>
      </c>
      <c r="R1954" s="62"/>
      <c r="S1954" s="62"/>
      <c r="T1954" s="62"/>
      <c r="U1954" s="62"/>
      <c r="V1954" s="62"/>
      <c r="W1954" s="62"/>
      <c r="X1954" s="63" t="s">
        <v>3482</v>
      </c>
      <c r="Y1954" s="62"/>
      <c r="Z1954" s="62"/>
      <c r="AA1954" s="62"/>
      <c r="AB1954" s="60"/>
    </row>
    <row r="1955" spans="1:28" ht="15" customHeight="1" x14ac:dyDescent="0.25">
      <c r="A1955" s="58">
        <v>1945</v>
      </c>
      <c r="B1955" s="66" t="s">
        <v>9191</v>
      </c>
      <c r="C1955" s="67" t="s">
        <v>9192</v>
      </c>
      <c r="D1955" s="59" t="s">
        <v>9193</v>
      </c>
      <c r="E1955" s="66" t="s">
        <v>9191</v>
      </c>
      <c r="F1955" s="60" t="s">
        <v>9194</v>
      </c>
      <c r="G1955" s="62"/>
      <c r="H1955" s="61">
        <v>2004</v>
      </c>
      <c r="I1955" s="60" t="s">
        <v>689</v>
      </c>
      <c r="J1955" s="60" t="s">
        <v>699</v>
      </c>
      <c r="K1955" s="60">
        <v>400</v>
      </c>
      <c r="L1955" s="62"/>
      <c r="M1955" s="60">
        <v>1</v>
      </c>
      <c r="N1955" s="60">
        <v>1</v>
      </c>
      <c r="O1955" s="63" t="s">
        <v>681</v>
      </c>
      <c r="P1955" s="63" t="s">
        <v>1038</v>
      </c>
      <c r="Q1955" s="62"/>
      <c r="R1955" s="62"/>
      <c r="S1955" s="62"/>
      <c r="T1955" s="62"/>
      <c r="U1955" s="62"/>
      <c r="V1955" s="62"/>
      <c r="W1955" s="62"/>
      <c r="X1955" s="63" t="s">
        <v>3266</v>
      </c>
      <c r="Y1955" s="63" t="s">
        <v>3267</v>
      </c>
      <c r="Z1955" s="62"/>
      <c r="AA1955" s="62"/>
      <c r="AB1955" s="60"/>
    </row>
    <row r="1956" spans="1:28" ht="15" customHeight="1" x14ac:dyDescent="0.25">
      <c r="A1956" s="58">
        <v>1946</v>
      </c>
      <c r="B1956" s="66" t="s">
        <v>9195</v>
      </c>
      <c r="C1956" s="67" t="s">
        <v>9196</v>
      </c>
      <c r="D1956" s="59" t="s">
        <v>9197</v>
      </c>
      <c r="E1956" s="66" t="s">
        <v>9195</v>
      </c>
      <c r="F1956" s="60" t="s">
        <v>9198</v>
      </c>
      <c r="G1956" s="62"/>
      <c r="H1956" s="61">
        <v>2004</v>
      </c>
      <c r="I1956" s="60" t="s">
        <v>1296</v>
      </c>
      <c r="J1956" s="60" t="s">
        <v>684</v>
      </c>
      <c r="K1956" s="60">
        <v>400</v>
      </c>
      <c r="L1956" s="62"/>
      <c r="M1956" s="60">
        <v>1</v>
      </c>
      <c r="N1956" s="60">
        <v>1</v>
      </c>
      <c r="O1956" s="63" t="s">
        <v>681</v>
      </c>
      <c r="P1956" s="63" t="s">
        <v>1038</v>
      </c>
      <c r="Q1956" s="62"/>
      <c r="R1956" s="62"/>
      <c r="S1956" s="62"/>
      <c r="T1956" s="62"/>
      <c r="U1956" s="62"/>
      <c r="V1956" s="62"/>
      <c r="W1956" s="62"/>
      <c r="X1956" s="63" t="s">
        <v>1038</v>
      </c>
      <c r="Y1956" s="62"/>
      <c r="Z1956" s="62"/>
      <c r="AA1956" s="62"/>
      <c r="AB1956" s="60"/>
    </row>
    <row r="1957" spans="1:28" ht="15" customHeight="1" x14ac:dyDescent="0.25">
      <c r="A1957" s="58">
        <v>1947</v>
      </c>
      <c r="B1957" s="66" t="s">
        <v>9199</v>
      </c>
      <c r="C1957" s="67" t="s">
        <v>9200</v>
      </c>
      <c r="D1957" s="59" t="s">
        <v>9201</v>
      </c>
      <c r="E1957" s="66" t="s">
        <v>9199</v>
      </c>
      <c r="F1957" s="60" t="s">
        <v>9202</v>
      </c>
      <c r="G1957" s="62"/>
      <c r="H1957" s="61">
        <v>2008</v>
      </c>
      <c r="I1957" s="60" t="s">
        <v>1303</v>
      </c>
      <c r="J1957" s="60" t="s">
        <v>1102</v>
      </c>
      <c r="K1957" s="60">
        <v>75</v>
      </c>
      <c r="L1957" s="62"/>
      <c r="M1957" s="60">
        <v>1</v>
      </c>
      <c r="N1957" s="60">
        <v>1</v>
      </c>
      <c r="O1957" s="63" t="s">
        <v>681</v>
      </c>
      <c r="P1957" s="63" t="s">
        <v>3853</v>
      </c>
      <c r="Q1957" s="62"/>
      <c r="R1957" s="62"/>
      <c r="S1957" s="62"/>
      <c r="T1957" s="62"/>
      <c r="U1957" s="62"/>
      <c r="V1957" s="62"/>
      <c r="W1957" s="62"/>
      <c r="X1957" s="62"/>
      <c r="Y1957" s="62"/>
      <c r="Z1957" s="62"/>
      <c r="AA1957" s="62"/>
      <c r="AB1957" s="63" t="s">
        <v>3854</v>
      </c>
    </row>
    <row r="1958" spans="1:28" ht="15" customHeight="1" x14ac:dyDescent="0.25">
      <c r="A1958" s="58">
        <v>1948</v>
      </c>
      <c r="B1958" s="66" t="s">
        <v>9203</v>
      </c>
      <c r="C1958" s="67" t="s">
        <v>9204</v>
      </c>
      <c r="D1958" s="59" t="s">
        <v>9205</v>
      </c>
      <c r="E1958" s="66" t="s">
        <v>9203</v>
      </c>
      <c r="F1958" s="60" t="s">
        <v>9206</v>
      </c>
      <c r="G1958" s="62"/>
      <c r="H1958" s="61">
        <v>2004</v>
      </c>
      <c r="I1958" s="60" t="s">
        <v>689</v>
      </c>
      <c r="J1958" s="60" t="s">
        <v>1260</v>
      </c>
      <c r="K1958" s="60">
        <v>50</v>
      </c>
      <c r="L1958" s="62"/>
      <c r="M1958" s="60">
        <v>1</v>
      </c>
      <c r="N1958" s="60">
        <v>1</v>
      </c>
      <c r="O1958" s="63" t="s">
        <v>681</v>
      </c>
      <c r="P1958" s="63" t="s">
        <v>788</v>
      </c>
      <c r="Q1958" s="62"/>
      <c r="R1958" s="62"/>
      <c r="S1958" s="62"/>
      <c r="T1958" s="62"/>
      <c r="U1958" s="62"/>
      <c r="V1958" s="62"/>
      <c r="W1958" s="62"/>
      <c r="X1958" s="63" t="s">
        <v>788</v>
      </c>
      <c r="Y1958" s="62"/>
      <c r="Z1958" s="62"/>
      <c r="AA1958" s="62"/>
      <c r="AB1958" s="60"/>
    </row>
    <row r="1959" spans="1:28" ht="15" customHeight="1" x14ac:dyDescent="0.25">
      <c r="A1959" s="58">
        <v>1949</v>
      </c>
      <c r="B1959" s="66" t="s">
        <v>9207</v>
      </c>
      <c r="C1959" s="67" t="s">
        <v>9208</v>
      </c>
      <c r="D1959" s="59" t="s">
        <v>9209</v>
      </c>
      <c r="E1959" s="66" t="s">
        <v>9207</v>
      </c>
      <c r="F1959" s="60" t="s">
        <v>9210</v>
      </c>
      <c r="G1959" s="62"/>
      <c r="H1959" s="61">
        <v>2004</v>
      </c>
      <c r="I1959" s="60" t="s">
        <v>1445</v>
      </c>
      <c r="J1959" s="60" t="s">
        <v>1102</v>
      </c>
      <c r="K1959" s="60">
        <v>400</v>
      </c>
      <c r="L1959" s="62"/>
      <c r="M1959" s="60">
        <v>1</v>
      </c>
      <c r="N1959" s="60">
        <v>1</v>
      </c>
      <c r="O1959" s="63" t="s">
        <v>681</v>
      </c>
      <c r="P1959" s="63" t="s">
        <v>1038</v>
      </c>
      <c r="Q1959" s="62"/>
      <c r="R1959" s="62"/>
      <c r="S1959" s="62"/>
      <c r="T1959" s="62"/>
      <c r="U1959" s="62"/>
      <c r="V1959" s="62"/>
      <c r="W1959" s="62"/>
      <c r="X1959" s="63" t="s">
        <v>1733</v>
      </c>
      <c r="Y1959" s="63" t="s">
        <v>8551</v>
      </c>
      <c r="Z1959" s="62"/>
      <c r="AA1959" s="62"/>
      <c r="AB1959" s="60"/>
    </row>
    <row r="1960" spans="1:28" ht="15" customHeight="1" x14ac:dyDescent="0.25">
      <c r="A1960" s="58">
        <v>1950</v>
      </c>
      <c r="B1960" s="66" t="s">
        <v>9211</v>
      </c>
      <c r="C1960" s="67" t="s">
        <v>9212</v>
      </c>
      <c r="D1960" s="59" t="s">
        <v>9213</v>
      </c>
      <c r="E1960" s="66" t="s">
        <v>9211</v>
      </c>
      <c r="F1960" s="60" t="s">
        <v>9214</v>
      </c>
      <c r="G1960" s="62"/>
      <c r="H1960" s="61">
        <v>2005</v>
      </c>
      <c r="I1960" s="62"/>
      <c r="J1960" s="60" t="s">
        <v>1333</v>
      </c>
      <c r="K1960" s="60">
        <v>160</v>
      </c>
      <c r="L1960" s="62"/>
      <c r="M1960" s="60">
        <v>1</v>
      </c>
      <c r="N1960" s="60">
        <v>1</v>
      </c>
      <c r="O1960" s="63" t="s">
        <v>681</v>
      </c>
      <c r="P1960" s="63" t="s">
        <v>1228</v>
      </c>
      <c r="Q1960" s="62"/>
      <c r="R1960" s="62"/>
      <c r="S1960" s="62"/>
      <c r="T1960" s="62"/>
      <c r="U1960" s="62"/>
      <c r="V1960" s="62"/>
      <c r="W1960" s="62"/>
      <c r="X1960" s="63" t="s">
        <v>1228</v>
      </c>
      <c r="Y1960" s="62"/>
      <c r="Z1960" s="62"/>
      <c r="AA1960" s="62"/>
      <c r="AB1960" s="60"/>
    </row>
    <row r="1961" spans="1:28" ht="15" customHeight="1" x14ac:dyDescent="0.25">
      <c r="A1961" s="58">
        <v>1951</v>
      </c>
      <c r="B1961" s="66" t="s">
        <v>9215</v>
      </c>
      <c r="C1961" s="67" t="s">
        <v>9216</v>
      </c>
      <c r="D1961" s="59" t="s">
        <v>9217</v>
      </c>
      <c r="E1961" s="66" t="s">
        <v>9215</v>
      </c>
      <c r="F1961" s="60" t="s">
        <v>9218</v>
      </c>
      <c r="G1961" s="62"/>
      <c r="H1961" s="61">
        <v>2007</v>
      </c>
      <c r="I1961" s="60" t="s">
        <v>689</v>
      </c>
      <c r="J1961" s="60" t="s">
        <v>687</v>
      </c>
      <c r="K1961" s="60">
        <v>50</v>
      </c>
      <c r="L1961" s="62"/>
      <c r="M1961" s="60">
        <v>1</v>
      </c>
      <c r="N1961" s="60">
        <v>1</v>
      </c>
      <c r="O1961" s="63" t="s">
        <v>681</v>
      </c>
      <c r="P1961" s="63" t="s">
        <v>788</v>
      </c>
      <c r="Q1961" s="63" t="s">
        <v>9219</v>
      </c>
      <c r="R1961" s="62"/>
      <c r="S1961" s="62"/>
      <c r="T1961" s="62"/>
      <c r="U1961" s="62"/>
      <c r="V1961" s="62"/>
      <c r="W1961" s="62"/>
      <c r="X1961" s="63" t="s">
        <v>788</v>
      </c>
      <c r="Y1961" s="62"/>
      <c r="Z1961" s="62"/>
      <c r="AA1961" s="62"/>
      <c r="AB1961" s="60"/>
    </row>
    <row r="1962" spans="1:28" ht="15" customHeight="1" x14ac:dyDescent="0.25">
      <c r="A1962" s="58">
        <v>1952</v>
      </c>
      <c r="B1962" s="66" t="s">
        <v>9220</v>
      </c>
      <c r="C1962" s="67" t="s">
        <v>9221</v>
      </c>
      <c r="D1962" s="59" t="s">
        <v>9222</v>
      </c>
      <c r="E1962" s="66" t="s">
        <v>9220</v>
      </c>
      <c r="F1962" s="60" t="s">
        <v>9223</v>
      </c>
      <c r="G1962" s="62"/>
      <c r="H1962" s="61">
        <v>2007</v>
      </c>
      <c r="I1962" s="62"/>
      <c r="J1962" s="60" t="s">
        <v>684</v>
      </c>
      <c r="K1962" s="60">
        <v>75</v>
      </c>
      <c r="L1962" s="62"/>
      <c r="M1962" s="60">
        <v>1</v>
      </c>
      <c r="N1962" s="60">
        <v>1</v>
      </c>
      <c r="O1962" s="63" t="s">
        <v>681</v>
      </c>
      <c r="P1962" s="63" t="s">
        <v>9224</v>
      </c>
      <c r="Q1962" s="63" t="s">
        <v>9225</v>
      </c>
      <c r="R1962" s="62"/>
      <c r="S1962" s="62"/>
      <c r="T1962" s="62"/>
      <c r="U1962" s="62"/>
      <c r="V1962" s="62"/>
      <c r="W1962" s="62"/>
      <c r="X1962" s="62"/>
      <c r="Y1962" s="63" t="s">
        <v>9224</v>
      </c>
      <c r="Z1962" s="62"/>
      <c r="AA1962" s="62"/>
      <c r="AB1962" s="60"/>
    </row>
    <row r="1963" spans="1:28" ht="15" customHeight="1" x14ac:dyDescent="0.25">
      <c r="A1963" s="58">
        <v>1953</v>
      </c>
      <c r="B1963" s="66" t="s">
        <v>9226</v>
      </c>
      <c r="C1963" s="67" t="s">
        <v>9227</v>
      </c>
      <c r="D1963" s="59" t="s">
        <v>9228</v>
      </c>
      <c r="E1963" s="66" t="s">
        <v>9226</v>
      </c>
      <c r="F1963" s="60" t="s">
        <v>9229</v>
      </c>
      <c r="G1963" s="62"/>
      <c r="H1963" s="61">
        <v>2007</v>
      </c>
      <c r="I1963" s="60" t="s">
        <v>689</v>
      </c>
      <c r="J1963" s="60" t="s">
        <v>687</v>
      </c>
      <c r="K1963" s="60">
        <v>250</v>
      </c>
      <c r="L1963" s="62"/>
      <c r="M1963" s="60">
        <v>1</v>
      </c>
      <c r="N1963" s="60">
        <v>1</v>
      </c>
      <c r="O1963" s="63" t="s">
        <v>681</v>
      </c>
      <c r="P1963" s="63" t="s">
        <v>694</v>
      </c>
      <c r="Q1963" s="63" t="s">
        <v>9230</v>
      </c>
      <c r="R1963" s="62"/>
      <c r="S1963" s="62"/>
      <c r="T1963" s="62"/>
      <c r="U1963" s="62"/>
      <c r="V1963" s="62"/>
      <c r="W1963" s="62"/>
      <c r="X1963" s="63" t="s">
        <v>694</v>
      </c>
      <c r="Y1963" s="62"/>
      <c r="Z1963" s="62"/>
      <c r="AA1963" s="62"/>
      <c r="AB1963" s="60"/>
    </row>
    <row r="1964" spans="1:28" ht="15" customHeight="1" x14ac:dyDescent="0.25">
      <c r="A1964" s="58">
        <v>1954</v>
      </c>
      <c r="B1964" s="66" t="s">
        <v>9231</v>
      </c>
      <c r="C1964" s="67" t="s">
        <v>9232</v>
      </c>
      <c r="D1964" s="59" t="s">
        <v>9233</v>
      </c>
      <c r="E1964" s="66" t="s">
        <v>9231</v>
      </c>
      <c r="F1964" s="60" t="s">
        <v>9234</v>
      </c>
      <c r="G1964" s="62"/>
      <c r="H1964" s="61">
        <v>1995</v>
      </c>
      <c r="I1964" s="60" t="s">
        <v>1565</v>
      </c>
      <c r="J1964" s="60" t="s">
        <v>684</v>
      </c>
      <c r="K1964" s="60">
        <v>400</v>
      </c>
      <c r="L1964" s="62"/>
      <c r="M1964" s="60">
        <v>1</v>
      </c>
      <c r="N1964" s="60">
        <v>1</v>
      </c>
      <c r="O1964" s="63" t="s">
        <v>681</v>
      </c>
      <c r="P1964" s="63" t="s">
        <v>1867</v>
      </c>
      <c r="Q1964" s="62"/>
      <c r="R1964" s="62"/>
      <c r="S1964" s="62"/>
      <c r="T1964" s="62"/>
      <c r="U1964" s="62"/>
      <c r="V1964" s="62"/>
      <c r="W1964" s="62"/>
      <c r="X1964" s="63" t="s">
        <v>1867</v>
      </c>
      <c r="Y1964" s="62"/>
      <c r="Z1964" s="62"/>
      <c r="AA1964" s="62"/>
      <c r="AB1964" s="60"/>
    </row>
    <row r="1965" spans="1:28" ht="15" customHeight="1" x14ac:dyDescent="0.25">
      <c r="A1965" s="58">
        <v>1955</v>
      </c>
      <c r="B1965" s="66" t="s">
        <v>9235</v>
      </c>
      <c r="C1965" s="67" t="s">
        <v>9236</v>
      </c>
      <c r="D1965" s="59" t="s">
        <v>9237</v>
      </c>
      <c r="E1965" s="66" t="s">
        <v>9235</v>
      </c>
      <c r="F1965" s="60" t="s">
        <v>9238</v>
      </c>
      <c r="G1965" s="62"/>
      <c r="H1965" s="61">
        <v>2005</v>
      </c>
      <c r="I1965" s="62"/>
      <c r="J1965" s="60" t="s">
        <v>1102</v>
      </c>
      <c r="K1965" s="60">
        <v>160</v>
      </c>
      <c r="L1965" s="62"/>
      <c r="M1965" s="60">
        <v>1</v>
      </c>
      <c r="N1965" s="60">
        <v>1</v>
      </c>
      <c r="O1965" s="63" t="s">
        <v>681</v>
      </c>
      <c r="P1965" s="63" t="s">
        <v>1228</v>
      </c>
      <c r="Q1965" s="62"/>
      <c r="R1965" s="62"/>
      <c r="S1965" s="62"/>
      <c r="T1965" s="62"/>
      <c r="U1965" s="62"/>
      <c r="V1965" s="62"/>
      <c r="W1965" s="62"/>
      <c r="X1965" s="63" t="s">
        <v>1228</v>
      </c>
      <c r="Y1965" s="62"/>
      <c r="Z1965" s="62"/>
      <c r="AA1965" s="62"/>
      <c r="AB1965" s="60"/>
    </row>
    <row r="1966" spans="1:28" ht="15" customHeight="1" x14ac:dyDescent="0.25">
      <c r="A1966" s="58">
        <v>1956</v>
      </c>
      <c r="B1966" s="66" t="s">
        <v>9239</v>
      </c>
      <c r="C1966" s="67" t="s">
        <v>9240</v>
      </c>
      <c r="D1966" s="59" t="s">
        <v>9241</v>
      </c>
      <c r="E1966" s="66" t="s">
        <v>9239</v>
      </c>
      <c r="F1966" s="60" t="s">
        <v>9242</v>
      </c>
      <c r="G1966" s="62"/>
      <c r="H1966" s="61">
        <v>2004</v>
      </c>
      <c r="I1966" s="60" t="s">
        <v>689</v>
      </c>
      <c r="J1966" s="60" t="s">
        <v>680</v>
      </c>
      <c r="K1966" s="60">
        <v>100</v>
      </c>
      <c r="L1966" s="62"/>
      <c r="M1966" s="60">
        <v>1</v>
      </c>
      <c r="N1966" s="60">
        <v>1</v>
      </c>
      <c r="O1966" s="63" t="s">
        <v>681</v>
      </c>
      <c r="P1966" s="63" t="s">
        <v>912</v>
      </c>
      <c r="Q1966" s="62"/>
      <c r="R1966" s="62"/>
      <c r="S1966" s="62"/>
      <c r="T1966" s="62"/>
      <c r="U1966" s="62"/>
      <c r="V1966" s="62"/>
      <c r="W1966" s="62"/>
      <c r="X1966" s="63" t="s">
        <v>912</v>
      </c>
      <c r="Y1966" s="62"/>
      <c r="Z1966" s="62"/>
      <c r="AA1966" s="62"/>
      <c r="AB1966" s="60"/>
    </row>
    <row r="1967" spans="1:28" ht="15" customHeight="1" x14ac:dyDescent="0.25">
      <c r="A1967" s="58">
        <v>1957</v>
      </c>
      <c r="B1967" s="66" t="s">
        <v>9243</v>
      </c>
      <c r="C1967" s="67" t="s">
        <v>9244</v>
      </c>
      <c r="D1967" s="59" t="s">
        <v>9245</v>
      </c>
      <c r="E1967" s="66" t="s">
        <v>9243</v>
      </c>
      <c r="F1967" s="60" t="s">
        <v>9246</v>
      </c>
      <c r="G1967" s="62"/>
      <c r="H1967" s="61">
        <v>2005</v>
      </c>
      <c r="I1967" s="60" t="s">
        <v>689</v>
      </c>
      <c r="J1967" s="60" t="s">
        <v>699</v>
      </c>
      <c r="K1967" s="60">
        <v>250</v>
      </c>
      <c r="L1967" s="62"/>
      <c r="M1967" s="60">
        <v>1</v>
      </c>
      <c r="N1967" s="60">
        <v>1</v>
      </c>
      <c r="O1967" s="63" t="s">
        <v>681</v>
      </c>
      <c r="P1967" s="63" t="s">
        <v>1029</v>
      </c>
      <c r="Q1967" s="63" t="s">
        <v>9247</v>
      </c>
      <c r="R1967" s="62"/>
      <c r="S1967" s="62"/>
      <c r="T1967" s="62"/>
      <c r="U1967" s="62"/>
      <c r="V1967" s="62"/>
      <c r="W1967" s="62"/>
      <c r="X1967" s="63" t="s">
        <v>1029</v>
      </c>
      <c r="Y1967" s="62"/>
      <c r="Z1967" s="62"/>
      <c r="AA1967" s="62"/>
      <c r="AB1967" s="60"/>
    </row>
    <row r="1968" spans="1:28" ht="15" customHeight="1" x14ac:dyDescent="0.25">
      <c r="A1968" s="58">
        <v>1958</v>
      </c>
      <c r="B1968" s="66" t="s">
        <v>9248</v>
      </c>
      <c r="C1968" s="67" t="s">
        <v>9249</v>
      </c>
      <c r="D1968" s="59" t="s">
        <v>9250</v>
      </c>
      <c r="E1968" s="66" t="s">
        <v>9248</v>
      </c>
      <c r="F1968" s="60" t="s">
        <v>9251</v>
      </c>
      <c r="G1968" s="62"/>
      <c r="H1968" s="61">
        <v>2006</v>
      </c>
      <c r="I1968" s="60" t="s">
        <v>689</v>
      </c>
      <c r="J1968" s="60" t="s">
        <v>1102</v>
      </c>
      <c r="K1968" s="60">
        <v>400</v>
      </c>
      <c r="L1968" s="62"/>
      <c r="M1968" s="60">
        <v>1</v>
      </c>
      <c r="N1968" s="60">
        <v>1</v>
      </c>
      <c r="O1968" s="63" t="s">
        <v>681</v>
      </c>
      <c r="P1968" s="63" t="s">
        <v>1038</v>
      </c>
      <c r="Q1968" s="62"/>
      <c r="R1968" s="62"/>
      <c r="S1968" s="62"/>
      <c r="T1968" s="62"/>
      <c r="U1968" s="62"/>
      <c r="V1968" s="62"/>
      <c r="W1968" s="62"/>
      <c r="X1968" s="63" t="s">
        <v>1038</v>
      </c>
      <c r="Y1968" s="62"/>
      <c r="Z1968" s="62"/>
      <c r="AA1968" s="62"/>
      <c r="AB1968" s="60"/>
    </row>
    <row r="1969" spans="1:28" ht="15" customHeight="1" x14ac:dyDescent="0.25">
      <c r="A1969" s="58">
        <v>1959</v>
      </c>
      <c r="B1969" s="66" t="s">
        <v>9252</v>
      </c>
      <c r="C1969" s="67" t="s">
        <v>9253</v>
      </c>
      <c r="D1969" s="59" t="s">
        <v>9254</v>
      </c>
      <c r="E1969" s="66" t="s">
        <v>9252</v>
      </c>
      <c r="F1969" s="60" t="s">
        <v>9255</v>
      </c>
      <c r="G1969" s="62"/>
      <c r="H1969" s="61">
        <v>2008</v>
      </c>
      <c r="I1969" s="62"/>
      <c r="J1969" s="60" t="s">
        <v>684</v>
      </c>
      <c r="K1969" s="60">
        <v>400</v>
      </c>
      <c r="L1969" s="62"/>
      <c r="M1969" s="60">
        <v>1</v>
      </c>
      <c r="N1969" s="60">
        <v>1</v>
      </c>
      <c r="O1969" s="63" t="s">
        <v>681</v>
      </c>
      <c r="P1969" s="63" t="s">
        <v>4316</v>
      </c>
      <c r="Q1969" s="62"/>
      <c r="R1969" s="62"/>
      <c r="S1969" s="62"/>
      <c r="T1969" s="62"/>
      <c r="U1969" s="62"/>
      <c r="V1969" s="62"/>
      <c r="W1969" s="62"/>
      <c r="X1969" s="62"/>
      <c r="Y1969" s="62"/>
      <c r="Z1969" s="62"/>
      <c r="AA1969" s="62"/>
      <c r="AB1969" s="63" t="s">
        <v>9256</v>
      </c>
    </row>
    <row r="1970" spans="1:28" ht="15" customHeight="1" x14ac:dyDescent="0.25">
      <c r="A1970" s="58">
        <v>1960</v>
      </c>
      <c r="B1970" s="66" t="s">
        <v>9257</v>
      </c>
      <c r="C1970" s="67" t="s">
        <v>9258</v>
      </c>
      <c r="D1970" s="59" t="s">
        <v>9259</v>
      </c>
      <c r="E1970" s="66" t="s">
        <v>9257</v>
      </c>
      <c r="F1970" s="60" t="s">
        <v>9260</v>
      </c>
      <c r="G1970" s="62"/>
      <c r="H1970" s="61">
        <v>1999</v>
      </c>
      <c r="I1970" s="60" t="s">
        <v>689</v>
      </c>
      <c r="J1970" s="60" t="s">
        <v>684</v>
      </c>
      <c r="K1970" s="60">
        <v>250</v>
      </c>
      <c r="L1970" s="62"/>
      <c r="M1970" s="60">
        <v>1</v>
      </c>
      <c r="N1970" s="60">
        <v>1</v>
      </c>
      <c r="O1970" s="63" t="s">
        <v>681</v>
      </c>
      <c r="P1970" s="63" t="s">
        <v>980</v>
      </c>
      <c r="Q1970" s="62"/>
      <c r="R1970" s="62"/>
      <c r="S1970" s="62"/>
      <c r="T1970" s="62"/>
      <c r="U1970" s="62"/>
      <c r="V1970" s="62"/>
      <c r="W1970" s="62"/>
      <c r="X1970" s="63" t="s">
        <v>980</v>
      </c>
      <c r="Y1970" s="62"/>
      <c r="Z1970" s="62"/>
      <c r="AA1970" s="62"/>
      <c r="AB1970" s="60"/>
    </row>
    <row r="1971" spans="1:28" ht="15" customHeight="1" x14ac:dyDescent="0.25">
      <c r="A1971" s="58">
        <v>1961</v>
      </c>
      <c r="B1971" s="66" t="s">
        <v>9261</v>
      </c>
      <c r="C1971" s="67" t="s">
        <v>9262</v>
      </c>
      <c r="D1971" s="59" t="s">
        <v>9263</v>
      </c>
      <c r="E1971" s="66" t="s">
        <v>9261</v>
      </c>
      <c r="F1971" s="60" t="s">
        <v>9264</v>
      </c>
      <c r="G1971" s="62"/>
      <c r="H1971" s="61">
        <v>2008</v>
      </c>
      <c r="I1971" s="60" t="s">
        <v>689</v>
      </c>
      <c r="J1971" s="60" t="s">
        <v>687</v>
      </c>
      <c r="K1971" s="60">
        <v>160</v>
      </c>
      <c r="L1971" s="62"/>
      <c r="M1971" s="60">
        <v>1</v>
      </c>
      <c r="N1971" s="60">
        <v>1</v>
      </c>
      <c r="O1971" s="63" t="s">
        <v>681</v>
      </c>
      <c r="P1971" s="63" t="s">
        <v>1657</v>
      </c>
      <c r="Q1971" s="63" t="s">
        <v>9265</v>
      </c>
      <c r="R1971" s="62"/>
      <c r="S1971" s="62"/>
      <c r="T1971" s="62"/>
      <c r="U1971" s="62"/>
      <c r="V1971" s="62"/>
      <c r="W1971" s="62"/>
      <c r="X1971" s="63" t="s">
        <v>1657</v>
      </c>
      <c r="Y1971" s="62"/>
      <c r="Z1971" s="62"/>
      <c r="AA1971" s="62"/>
      <c r="AB1971" s="60"/>
    </row>
    <row r="1972" spans="1:28" ht="15" customHeight="1" x14ac:dyDescent="0.25">
      <c r="A1972" s="58">
        <v>1962</v>
      </c>
      <c r="B1972" s="66" t="s">
        <v>9266</v>
      </c>
      <c r="C1972" s="67" t="s">
        <v>9267</v>
      </c>
      <c r="D1972" s="59" t="s">
        <v>9268</v>
      </c>
      <c r="E1972" s="66" t="s">
        <v>9266</v>
      </c>
      <c r="F1972" s="60" t="s">
        <v>9269</v>
      </c>
      <c r="G1972" s="62"/>
      <c r="H1972" s="61">
        <v>2005</v>
      </c>
      <c r="I1972" s="60" t="s">
        <v>689</v>
      </c>
      <c r="J1972" s="60" t="s">
        <v>699</v>
      </c>
      <c r="K1972" s="60">
        <v>400</v>
      </c>
      <c r="L1972" s="62"/>
      <c r="M1972" s="60">
        <v>1</v>
      </c>
      <c r="N1972" s="60">
        <v>1</v>
      </c>
      <c r="O1972" s="63" t="s">
        <v>681</v>
      </c>
      <c r="P1972" s="63" t="s">
        <v>1038</v>
      </c>
      <c r="Q1972" s="62"/>
      <c r="R1972" s="62"/>
      <c r="S1972" s="62"/>
      <c r="T1972" s="62"/>
      <c r="U1972" s="62"/>
      <c r="V1972" s="62"/>
      <c r="W1972" s="62"/>
      <c r="X1972" s="63" t="s">
        <v>1038</v>
      </c>
      <c r="Y1972" s="62"/>
      <c r="Z1972" s="62"/>
      <c r="AA1972" s="62"/>
      <c r="AB1972" s="60"/>
    </row>
    <row r="1973" spans="1:28" ht="15" customHeight="1" x14ac:dyDescent="0.25">
      <c r="A1973" s="58">
        <v>1963</v>
      </c>
      <c r="B1973" s="66" t="s">
        <v>9270</v>
      </c>
      <c r="C1973" s="67" t="s">
        <v>9271</v>
      </c>
      <c r="D1973" s="59" t="s">
        <v>9272</v>
      </c>
      <c r="E1973" s="66" t="s">
        <v>9270</v>
      </c>
      <c r="F1973" s="60" t="s">
        <v>9273</v>
      </c>
      <c r="G1973" s="62"/>
      <c r="H1973" s="61">
        <v>1997</v>
      </c>
      <c r="I1973" s="60" t="s">
        <v>689</v>
      </c>
      <c r="J1973" s="60" t="s">
        <v>687</v>
      </c>
      <c r="K1973" s="60">
        <v>50</v>
      </c>
      <c r="L1973" s="62"/>
      <c r="M1973" s="60">
        <v>1</v>
      </c>
      <c r="N1973" s="60">
        <v>1</v>
      </c>
      <c r="O1973" s="63" t="s">
        <v>681</v>
      </c>
      <c r="P1973" s="63" t="s">
        <v>864</v>
      </c>
      <c r="Q1973" s="62"/>
      <c r="R1973" s="62"/>
      <c r="S1973" s="62"/>
      <c r="T1973" s="62"/>
      <c r="U1973" s="62"/>
      <c r="V1973" s="62"/>
      <c r="W1973" s="62"/>
      <c r="X1973" s="63" t="s">
        <v>864</v>
      </c>
      <c r="Y1973" s="62"/>
      <c r="Z1973" s="62"/>
      <c r="AA1973" s="62"/>
      <c r="AB1973" s="60"/>
    </row>
    <row r="1974" spans="1:28" ht="15" customHeight="1" x14ac:dyDescent="0.25">
      <c r="A1974" s="58">
        <v>1964</v>
      </c>
      <c r="B1974" s="66" t="s">
        <v>9274</v>
      </c>
      <c r="C1974" s="67" t="s">
        <v>9275</v>
      </c>
      <c r="D1974" s="59" t="s">
        <v>9276</v>
      </c>
      <c r="E1974" s="66" t="s">
        <v>9274</v>
      </c>
      <c r="F1974" s="60" t="s">
        <v>9277</v>
      </c>
      <c r="G1974" s="62"/>
      <c r="H1974" s="61">
        <v>1997</v>
      </c>
      <c r="I1974" s="60" t="s">
        <v>689</v>
      </c>
      <c r="J1974" s="60" t="s">
        <v>687</v>
      </c>
      <c r="K1974" s="60">
        <v>50</v>
      </c>
      <c r="L1974" s="62"/>
      <c r="M1974" s="60">
        <v>1</v>
      </c>
      <c r="N1974" s="60">
        <v>1</v>
      </c>
      <c r="O1974" s="63" t="s">
        <v>681</v>
      </c>
      <c r="P1974" s="63" t="s">
        <v>864</v>
      </c>
      <c r="Q1974" s="62"/>
      <c r="R1974" s="62"/>
      <c r="S1974" s="62"/>
      <c r="T1974" s="62"/>
      <c r="U1974" s="62"/>
      <c r="V1974" s="62"/>
      <c r="W1974" s="62"/>
      <c r="X1974" s="63" t="s">
        <v>864</v>
      </c>
      <c r="Y1974" s="62"/>
      <c r="Z1974" s="62"/>
      <c r="AA1974" s="62"/>
      <c r="AB1974" s="60"/>
    </row>
    <row r="1975" spans="1:28" ht="15" customHeight="1" x14ac:dyDescent="0.25">
      <c r="A1975" s="58">
        <v>1965</v>
      </c>
      <c r="B1975" s="66" t="s">
        <v>9278</v>
      </c>
      <c r="C1975" s="67" t="s">
        <v>9279</v>
      </c>
      <c r="D1975" s="59" t="s">
        <v>9280</v>
      </c>
      <c r="E1975" s="66" t="s">
        <v>9278</v>
      </c>
      <c r="F1975" s="60" t="s">
        <v>9281</v>
      </c>
      <c r="G1975" s="62"/>
      <c r="H1975" s="61">
        <v>1997</v>
      </c>
      <c r="I1975" s="60" t="s">
        <v>689</v>
      </c>
      <c r="J1975" s="60" t="s">
        <v>1260</v>
      </c>
      <c r="K1975" s="60">
        <v>50</v>
      </c>
      <c r="L1975" s="62"/>
      <c r="M1975" s="60">
        <v>1</v>
      </c>
      <c r="N1975" s="60">
        <v>1</v>
      </c>
      <c r="O1975" s="63" t="s">
        <v>681</v>
      </c>
      <c r="P1975" s="63" t="s">
        <v>9282</v>
      </c>
      <c r="Q1975" s="62"/>
      <c r="R1975" s="62"/>
      <c r="S1975" s="62"/>
      <c r="T1975" s="62"/>
      <c r="U1975" s="62"/>
      <c r="V1975" s="62"/>
      <c r="W1975" s="62"/>
      <c r="X1975" s="63" t="s">
        <v>9282</v>
      </c>
      <c r="Y1975" s="62"/>
      <c r="Z1975" s="62"/>
      <c r="AA1975" s="62"/>
      <c r="AB1975" s="60"/>
    </row>
    <row r="1976" spans="1:28" ht="15" customHeight="1" x14ac:dyDescent="0.25">
      <c r="A1976" s="58">
        <v>1966</v>
      </c>
      <c r="B1976" s="66" t="s">
        <v>9283</v>
      </c>
      <c r="C1976" s="67" t="s">
        <v>9284</v>
      </c>
      <c r="D1976" s="59" t="s">
        <v>9285</v>
      </c>
      <c r="E1976" s="66" t="s">
        <v>9283</v>
      </c>
      <c r="F1976" s="60" t="s">
        <v>9286</v>
      </c>
      <c r="G1976" s="62"/>
      <c r="H1976" s="61">
        <v>2004</v>
      </c>
      <c r="I1976" s="60" t="s">
        <v>689</v>
      </c>
      <c r="J1976" s="60" t="s">
        <v>684</v>
      </c>
      <c r="K1976" s="60">
        <v>50</v>
      </c>
      <c r="L1976" s="62"/>
      <c r="M1976" s="60">
        <v>1</v>
      </c>
      <c r="N1976" s="60">
        <v>1</v>
      </c>
      <c r="O1976" s="63" t="s">
        <v>681</v>
      </c>
      <c r="P1976" s="63" t="s">
        <v>788</v>
      </c>
      <c r="Q1976" s="62"/>
      <c r="R1976" s="62"/>
      <c r="S1976" s="62"/>
      <c r="T1976" s="62"/>
      <c r="U1976" s="62"/>
      <c r="V1976" s="62"/>
      <c r="W1976" s="62"/>
      <c r="X1976" s="63" t="s">
        <v>788</v>
      </c>
      <c r="Y1976" s="62"/>
      <c r="Z1976" s="62"/>
      <c r="AA1976" s="62"/>
      <c r="AB1976" s="60"/>
    </row>
    <row r="1977" spans="1:28" ht="15" customHeight="1" x14ac:dyDescent="0.25">
      <c r="A1977" s="58">
        <v>1967</v>
      </c>
      <c r="B1977" s="66" t="s">
        <v>9287</v>
      </c>
      <c r="C1977" s="67" t="s">
        <v>9288</v>
      </c>
      <c r="D1977" s="59" t="s">
        <v>9289</v>
      </c>
      <c r="E1977" s="66" t="s">
        <v>9287</v>
      </c>
      <c r="F1977" s="60" t="s">
        <v>9290</v>
      </c>
      <c r="G1977" s="62"/>
      <c r="H1977" s="61">
        <v>2013</v>
      </c>
      <c r="I1977" s="60" t="s">
        <v>689</v>
      </c>
      <c r="J1977" s="60" t="s">
        <v>687</v>
      </c>
      <c r="K1977" s="60">
        <v>50</v>
      </c>
      <c r="L1977" s="62"/>
      <c r="M1977" s="60">
        <v>1</v>
      </c>
      <c r="N1977" s="60">
        <v>1</v>
      </c>
      <c r="O1977" s="63" t="s">
        <v>681</v>
      </c>
      <c r="P1977" s="63" t="s">
        <v>1317</v>
      </c>
      <c r="Q1977" s="63" t="s">
        <v>1632</v>
      </c>
      <c r="R1977" s="62"/>
      <c r="S1977" s="62"/>
      <c r="T1977" s="62"/>
      <c r="U1977" s="62"/>
      <c r="V1977" s="62"/>
      <c r="W1977" s="62"/>
      <c r="X1977" s="63" t="s">
        <v>1317</v>
      </c>
      <c r="Y1977" s="62"/>
      <c r="Z1977" s="62"/>
      <c r="AA1977" s="62"/>
      <c r="AB1977" s="60"/>
    </row>
    <row r="1978" spans="1:28" ht="15" customHeight="1" x14ac:dyDescent="0.25">
      <c r="A1978" s="58">
        <v>1968</v>
      </c>
      <c r="B1978" s="66" t="s">
        <v>9291</v>
      </c>
      <c r="C1978" s="67" t="s">
        <v>9292</v>
      </c>
      <c r="D1978" s="59" t="s">
        <v>9293</v>
      </c>
      <c r="E1978" s="66" t="s">
        <v>9291</v>
      </c>
      <c r="F1978" s="60" t="s">
        <v>9294</v>
      </c>
      <c r="G1978" s="62"/>
      <c r="H1978" s="61">
        <v>2010</v>
      </c>
      <c r="I1978" s="60" t="s">
        <v>689</v>
      </c>
      <c r="J1978" s="60" t="s">
        <v>1283</v>
      </c>
      <c r="K1978" s="60">
        <v>400</v>
      </c>
      <c r="L1978" s="62"/>
      <c r="M1978" s="60">
        <v>1</v>
      </c>
      <c r="N1978" s="60">
        <v>1</v>
      </c>
      <c r="O1978" s="63" t="s">
        <v>681</v>
      </c>
      <c r="P1978" s="63" t="s">
        <v>9295</v>
      </c>
      <c r="Q1978" s="62"/>
      <c r="R1978" s="62"/>
      <c r="S1978" s="62"/>
      <c r="T1978" s="62"/>
      <c r="U1978" s="62"/>
      <c r="V1978" s="62"/>
      <c r="W1978" s="62"/>
      <c r="X1978" s="63" t="s">
        <v>9295</v>
      </c>
      <c r="Y1978" s="62"/>
      <c r="Z1978" s="62"/>
      <c r="AA1978" s="62"/>
      <c r="AB1978" s="60"/>
    </row>
    <row r="1979" spans="1:28" ht="15" customHeight="1" x14ac:dyDescent="0.25">
      <c r="A1979" s="58">
        <v>1969</v>
      </c>
      <c r="B1979" s="66" t="s">
        <v>9296</v>
      </c>
      <c r="C1979" s="67" t="s">
        <v>9297</v>
      </c>
      <c r="D1979" s="59" t="s">
        <v>9298</v>
      </c>
      <c r="E1979" s="66" t="s">
        <v>9296</v>
      </c>
      <c r="F1979" s="60" t="s">
        <v>9299</v>
      </c>
      <c r="G1979" s="62"/>
      <c r="H1979" s="61">
        <v>2007</v>
      </c>
      <c r="I1979" s="60" t="s">
        <v>689</v>
      </c>
      <c r="J1979" s="60" t="s">
        <v>699</v>
      </c>
      <c r="K1979" s="60">
        <v>75</v>
      </c>
      <c r="L1979" s="62"/>
      <c r="M1979" s="60">
        <v>1</v>
      </c>
      <c r="N1979" s="60">
        <v>1</v>
      </c>
      <c r="O1979" s="63" t="s">
        <v>681</v>
      </c>
      <c r="P1979" s="63" t="s">
        <v>700</v>
      </c>
      <c r="Q1979" s="63" t="s">
        <v>9300</v>
      </c>
      <c r="R1979" s="62"/>
      <c r="S1979" s="62"/>
      <c r="T1979" s="62"/>
      <c r="U1979" s="62"/>
      <c r="V1979" s="62"/>
      <c r="W1979" s="62"/>
      <c r="X1979" s="63" t="s">
        <v>700</v>
      </c>
      <c r="Y1979" s="62"/>
      <c r="Z1979" s="62"/>
      <c r="AA1979" s="62"/>
      <c r="AB1979" s="60"/>
    </row>
    <row r="1980" spans="1:28" ht="15" customHeight="1" x14ac:dyDescent="0.25">
      <c r="A1980" s="58">
        <v>1970</v>
      </c>
      <c r="B1980" s="66" t="s">
        <v>9301</v>
      </c>
      <c r="C1980" s="67" t="s">
        <v>9302</v>
      </c>
      <c r="D1980" s="59" t="s">
        <v>9303</v>
      </c>
      <c r="E1980" s="66" t="s">
        <v>9301</v>
      </c>
      <c r="F1980" s="60" t="s">
        <v>9304</v>
      </c>
      <c r="G1980" s="62"/>
      <c r="H1980" s="61">
        <v>2007</v>
      </c>
      <c r="I1980" s="60" t="s">
        <v>689</v>
      </c>
      <c r="J1980" s="60" t="s">
        <v>684</v>
      </c>
      <c r="K1980" s="60">
        <v>250</v>
      </c>
      <c r="L1980" s="62"/>
      <c r="M1980" s="60">
        <v>1</v>
      </c>
      <c r="N1980" s="60">
        <v>1</v>
      </c>
      <c r="O1980" s="63" t="s">
        <v>681</v>
      </c>
      <c r="P1980" s="63" t="s">
        <v>1029</v>
      </c>
      <c r="Q1980" s="63" t="s">
        <v>9305</v>
      </c>
      <c r="R1980" s="62"/>
      <c r="S1980" s="62"/>
      <c r="T1980" s="62"/>
      <c r="U1980" s="62"/>
      <c r="V1980" s="62"/>
      <c r="W1980" s="62"/>
      <c r="X1980" s="63" t="s">
        <v>3848</v>
      </c>
      <c r="Y1980" s="62"/>
      <c r="Z1980" s="62"/>
      <c r="AA1980" s="62"/>
      <c r="AB1980" s="63" t="s">
        <v>3724</v>
      </c>
    </row>
    <row r="1981" spans="1:28" ht="15" customHeight="1" x14ac:dyDescent="0.25">
      <c r="A1981" s="58">
        <v>1971</v>
      </c>
      <c r="B1981" s="66" t="s">
        <v>3827</v>
      </c>
      <c r="C1981" s="67" t="s">
        <v>9306</v>
      </c>
      <c r="D1981" s="59" t="s">
        <v>9307</v>
      </c>
      <c r="E1981" s="66" t="s">
        <v>3827</v>
      </c>
      <c r="F1981" s="60" t="s">
        <v>9308</v>
      </c>
      <c r="G1981" s="62"/>
      <c r="H1981" s="61">
        <v>2009</v>
      </c>
      <c r="I1981" s="62"/>
      <c r="J1981" s="60" t="s">
        <v>684</v>
      </c>
      <c r="K1981" s="60">
        <v>180</v>
      </c>
      <c r="L1981" s="62"/>
      <c r="M1981" s="60">
        <v>1</v>
      </c>
      <c r="N1981" s="60">
        <v>1</v>
      </c>
      <c r="O1981" s="63" t="s">
        <v>681</v>
      </c>
      <c r="P1981" s="63" t="s">
        <v>9309</v>
      </c>
      <c r="Q1981" s="62"/>
      <c r="R1981" s="62"/>
      <c r="S1981" s="62"/>
      <c r="T1981" s="62"/>
      <c r="U1981" s="62"/>
      <c r="V1981" s="62"/>
      <c r="W1981" s="62"/>
      <c r="X1981" s="63" t="s">
        <v>9309</v>
      </c>
      <c r="Y1981" s="62"/>
      <c r="Z1981" s="62"/>
      <c r="AA1981" s="62"/>
      <c r="AB1981" s="60"/>
    </row>
    <row r="1982" spans="1:28" ht="15" customHeight="1" x14ac:dyDescent="0.25">
      <c r="A1982" s="58">
        <v>1972</v>
      </c>
      <c r="B1982" s="66" t="s">
        <v>114</v>
      </c>
      <c r="C1982" s="67" t="s">
        <v>9310</v>
      </c>
      <c r="D1982" s="59" t="s">
        <v>9311</v>
      </c>
      <c r="E1982" s="66" t="s">
        <v>114</v>
      </c>
      <c r="F1982" s="60" t="s">
        <v>9312</v>
      </c>
      <c r="G1982" s="62"/>
      <c r="H1982" s="61">
        <v>2015</v>
      </c>
      <c r="I1982" s="60" t="s">
        <v>689</v>
      </c>
      <c r="J1982" s="60" t="s">
        <v>680</v>
      </c>
      <c r="K1982" s="60">
        <v>50</v>
      </c>
      <c r="L1982" s="62"/>
      <c r="M1982" s="60">
        <v>1</v>
      </c>
      <c r="N1982" s="60">
        <v>1</v>
      </c>
      <c r="O1982" s="63" t="s">
        <v>681</v>
      </c>
      <c r="P1982" s="63" t="s">
        <v>1372</v>
      </c>
      <c r="Q1982" s="63" t="s">
        <v>9313</v>
      </c>
      <c r="R1982" s="62"/>
      <c r="S1982" s="62"/>
      <c r="T1982" s="62"/>
      <c r="U1982" s="62"/>
      <c r="V1982" s="62"/>
      <c r="W1982" s="62"/>
      <c r="X1982" s="62"/>
      <c r="Y1982" s="62"/>
      <c r="Z1982" s="62"/>
      <c r="AA1982" s="62"/>
      <c r="AB1982" s="63" t="s">
        <v>2451</v>
      </c>
    </row>
    <row r="1983" spans="1:28" ht="15" customHeight="1" x14ac:dyDescent="0.25">
      <c r="A1983" s="58">
        <v>1973</v>
      </c>
      <c r="B1983" s="66" t="s">
        <v>116</v>
      </c>
      <c r="C1983" s="67" t="s">
        <v>9314</v>
      </c>
      <c r="D1983" s="59" t="s">
        <v>9315</v>
      </c>
      <c r="E1983" s="66" t="s">
        <v>116</v>
      </c>
      <c r="F1983" s="60" t="s">
        <v>9316</v>
      </c>
      <c r="G1983" s="62"/>
      <c r="H1983" s="61">
        <v>2014</v>
      </c>
      <c r="I1983" s="60" t="s">
        <v>689</v>
      </c>
      <c r="J1983" s="60" t="s">
        <v>1710</v>
      </c>
      <c r="K1983" s="60">
        <v>50</v>
      </c>
      <c r="L1983" s="62"/>
      <c r="M1983" s="60">
        <v>1</v>
      </c>
      <c r="N1983" s="60">
        <v>1</v>
      </c>
      <c r="O1983" s="63" t="s">
        <v>681</v>
      </c>
      <c r="P1983" s="63" t="s">
        <v>4571</v>
      </c>
      <c r="Q1983" s="63" t="s">
        <v>9317</v>
      </c>
      <c r="R1983" s="62"/>
      <c r="S1983" s="62"/>
      <c r="T1983" s="62"/>
      <c r="U1983" s="62"/>
      <c r="V1983" s="62"/>
      <c r="W1983" s="62"/>
      <c r="X1983" s="63" t="s">
        <v>4571</v>
      </c>
      <c r="Y1983" s="62"/>
      <c r="Z1983" s="62"/>
      <c r="AA1983" s="62"/>
      <c r="AB1983" s="60"/>
    </row>
    <row r="1984" spans="1:28" ht="15" customHeight="1" x14ac:dyDescent="0.25">
      <c r="A1984" s="58">
        <v>1974</v>
      </c>
      <c r="B1984" s="66" t="s">
        <v>9318</v>
      </c>
      <c r="C1984" s="67" t="s">
        <v>9319</v>
      </c>
      <c r="D1984" s="59" t="s">
        <v>9320</v>
      </c>
      <c r="E1984" s="66" t="s">
        <v>9318</v>
      </c>
      <c r="F1984" s="60" t="s">
        <v>9321</v>
      </c>
      <c r="G1984" s="62"/>
      <c r="H1984" s="61">
        <v>2016</v>
      </c>
      <c r="I1984" s="60" t="s">
        <v>1716</v>
      </c>
      <c r="J1984" s="60" t="s">
        <v>1283</v>
      </c>
      <c r="K1984" s="60">
        <v>50</v>
      </c>
      <c r="L1984" s="62"/>
      <c r="M1984" s="60">
        <v>1</v>
      </c>
      <c r="N1984" s="60">
        <v>1</v>
      </c>
      <c r="O1984" s="63" t="s">
        <v>681</v>
      </c>
      <c r="P1984" s="63" t="s">
        <v>1744</v>
      </c>
      <c r="Q1984" s="63" t="s">
        <v>3646</v>
      </c>
      <c r="R1984" s="62"/>
      <c r="S1984" s="62"/>
      <c r="T1984" s="62"/>
      <c r="U1984" s="62"/>
      <c r="V1984" s="62"/>
      <c r="W1984" s="62"/>
      <c r="X1984" s="63" t="s">
        <v>1744</v>
      </c>
      <c r="Y1984" s="62"/>
      <c r="Z1984" s="62"/>
      <c r="AA1984" s="62"/>
      <c r="AB1984" s="60"/>
    </row>
    <row r="1985" spans="1:28" ht="15" customHeight="1" x14ac:dyDescent="0.25">
      <c r="A1985" s="58">
        <v>1975</v>
      </c>
      <c r="B1985" s="66" t="s">
        <v>9322</v>
      </c>
      <c r="C1985" s="67" t="s">
        <v>9323</v>
      </c>
      <c r="D1985" s="59" t="s">
        <v>9324</v>
      </c>
      <c r="E1985" s="66" t="s">
        <v>9322</v>
      </c>
      <c r="F1985" s="60" t="s">
        <v>9325</v>
      </c>
      <c r="G1985" s="62"/>
      <c r="H1985" s="61">
        <v>2015</v>
      </c>
      <c r="I1985" s="62"/>
      <c r="J1985" s="60" t="s">
        <v>710</v>
      </c>
      <c r="K1985" s="60">
        <v>320</v>
      </c>
      <c r="L1985" s="62"/>
      <c r="M1985" s="60">
        <v>1</v>
      </c>
      <c r="N1985" s="60">
        <v>1</v>
      </c>
      <c r="O1985" s="63" t="s">
        <v>681</v>
      </c>
      <c r="P1985" s="63" t="s">
        <v>9326</v>
      </c>
      <c r="Q1985" s="63" t="s">
        <v>9327</v>
      </c>
      <c r="R1985" s="62"/>
      <c r="S1985" s="62"/>
      <c r="T1985" s="62"/>
      <c r="U1985" s="62"/>
      <c r="V1985" s="62"/>
      <c r="W1985" s="62"/>
      <c r="X1985" s="62"/>
      <c r="Y1985" s="62"/>
      <c r="Z1985" s="62"/>
      <c r="AA1985" s="62"/>
      <c r="AB1985" s="63" t="s">
        <v>9328</v>
      </c>
    </row>
    <row r="1986" spans="1:28" ht="15" customHeight="1" x14ac:dyDescent="0.25">
      <c r="A1986" s="58">
        <v>1976</v>
      </c>
      <c r="B1986" s="66" t="s">
        <v>9329</v>
      </c>
      <c r="C1986" s="67" t="s">
        <v>9330</v>
      </c>
      <c r="D1986" s="59" t="s">
        <v>9331</v>
      </c>
      <c r="E1986" s="66" t="s">
        <v>9329</v>
      </c>
      <c r="F1986" s="60" t="s">
        <v>9332</v>
      </c>
      <c r="G1986" s="62"/>
      <c r="H1986" s="61">
        <v>2006</v>
      </c>
      <c r="I1986" s="60" t="s">
        <v>689</v>
      </c>
      <c r="J1986" s="60" t="s">
        <v>699</v>
      </c>
      <c r="K1986" s="60">
        <v>250</v>
      </c>
      <c r="L1986" s="62"/>
      <c r="M1986" s="60">
        <v>1</v>
      </c>
      <c r="N1986" s="60">
        <v>1</v>
      </c>
      <c r="O1986" s="63" t="s">
        <v>681</v>
      </c>
      <c r="P1986" s="63" t="s">
        <v>980</v>
      </c>
      <c r="Q1986" s="63" t="s">
        <v>9333</v>
      </c>
      <c r="R1986" s="62"/>
      <c r="S1986" s="62"/>
      <c r="T1986" s="62"/>
      <c r="U1986" s="62"/>
      <c r="V1986" s="62"/>
      <c r="W1986" s="62"/>
      <c r="X1986" s="63" t="s">
        <v>980</v>
      </c>
      <c r="Y1986" s="62"/>
      <c r="Z1986" s="62"/>
      <c r="AA1986" s="62"/>
      <c r="AB1986" s="60"/>
    </row>
    <row r="1987" spans="1:28" ht="15" customHeight="1" x14ac:dyDescent="0.25">
      <c r="A1987" s="58">
        <v>1977</v>
      </c>
      <c r="B1987" s="66" t="s">
        <v>9334</v>
      </c>
      <c r="C1987" s="67" t="s">
        <v>9335</v>
      </c>
      <c r="D1987" s="59" t="s">
        <v>9336</v>
      </c>
      <c r="E1987" s="66" t="s">
        <v>9334</v>
      </c>
      <c r="F1987" s="60" t="s">
        <v>9337</v>
      </c>
      <c r="G1987" s="62"/>
      <c r="H1987" s="61">
        <v>2007</v>
      </c>
      <c r="I1987" s="60" t="s">
        <v>689</v>
      </c>
      <c r="J1987" s="60" t="s">
        <v>1283</v>
      </c>
      <c r="K1987" s="60">
        <v>75</v>
      </c>
      <c r="L1987" s="62"/>
      <c r="M1987" s="60">
        <v>1</v>
      </c>
      <c r="N1987" s="60">
        <v>1</v>
      </c>
      <c r="O1987" s="63" t="s">
        <v>681</v>
      </c>
      <c r="P1987" s="63" t="s">
        <v>700</v>
      </c>
      <c r="Q1987" s="63" t="s">
        <v>9338</v>
      </c>
      <c r="R1987" s="62"/>
      <c r="S1987" s="62"/>
      <c r="T1987" s="62"/>
      <c r="U1987" s="62"/>
      <c r="V1987" s="62"/>
      <c r="W1987" s="62"/>
      <c r="X1987" s="63" t="s">
        <v>700</v>
      </c>
      <c r="Y1987" s="62"/>
      <c r="Z1987" s="62"/>
      <c r="AA1987" s="62"/>
      <c r="AB1987" s="60"/>
    </row>
    <row r="1988" spans="1:28" ht="15" customHeight="1" x14ac:dyDescent="0.25">
      <c r="A1988" s="58">
        <v>1978</v>
      </c>
      <c r="B1988" s="66" t="s">
        <v>9339</v>
      </c>
      <c r="C1988" s="67" t="s">
        <v>9340</v>
      </c>
      <c r="D1988" s="59" t="s">
        <v>9341</v>
      </c>
      <c r="E1988" s="66" t="s">
        <v>9339</v>
      </c>
      <c r="F1988" s="60" t="s">
        <v>9342</v>
      </c>
      <c r="G1988" s="62"/>
      <c r="H1988" s="61">
        <v>2014</v>
      </c>
      <c r="I1988" s="62"/>
      <c r="J1988" s="60" t="s">
        <v>684</v>
      </c>
      <c r="K1988" s="60">
        <v>75</v>
      </c>
      <c r="L1988" s="62"/>
      <c r="M1988" s="60">
        <v>1</v>
      </c>
      <c r="N1988" s="60">
        <v>1</v>
      </c>
      <c r="O1988" s="63" t="s">
        <v>681</v>
      </c>
      <c r="P1988" s="63" t="s">
        <v>9343</v>
      </c>
      <c r="Q1988" s="63" t="s">
        <v>9344</v>
      </c>
      <c r="R1988" s="62"/>
      <c r="S1988" s="62"/>
      <c r="T1988" s="62"/>
      <c r="U1988" s="62"/>
      <c r="V1988" s="62"/>
      <c r="W1988" s="62"/>
      <c r="X1988" s="62"/>
      <c r="Y1988" s="62"/>
      <c r="Z1988" s="62"/>
      <c r="AA1988" s="62"/>
      <c r="AB1988" s="63" t="s">
        <v>9345</v>
      </c>
    </row>
    <row r="1989" spans="1:28" ht="15" customHeight="1" x14ac:dyDescent="0.25">
      <c r="A1989" s="58">
        <v>1979</v>
      </c>
      <c r="B1989" s="66" t="s">
        <v>9346</v>
      </c>
      <c r="C1989" s="67" t="s">
        <v>9347</v>
      </c>
      <c r="D1989" s="59" t="s">
        <v>9348</v>
      </c>
      <c r="E1989" s="66" t="s">
        <v>9346</v>
      </c>
      <c r="F1989" s="60" t="s">
        <v>9349</v>
      </c>
      <c r="G1989" s="62"/>
      <c r="H1989" s="61">
        <v>2013</v>
      </c>
      <c r="I1989" s="60" t="s">
        <v>689</v>
      </c>
      <c r="J1989" s="60" t="s">
        <v>687</v>
      </c>
      <c r="K1989" s="60">
        <v>50</v>
      </c>
      <c r="L1989" s="62"/>
      <c r="M1989" s="60">
        <v>1</v>
      </c>
      <c r="N1989" s="60">
        <v>1</v>
      </c>
      <c r="O1989" s="63" t="s">
        <v>681</v>
      </c>
      <c r="P1989" s="63" t="s">
        <v>1317</v>
      </c>
      <c r="Q1989" s="63" t="s">
        <v>3681</v>
      </c>
      <c r="R1989" s="62"/>
      <c r="S1989" s="62"/>
      <c r="T1989" s="62"/>
      <c r="U1989" s="62"/>
      <c r="V1989" s="62"/>
      <c r="W1989" s="62"/>
      <c r="X1989" s="63" t="s">
        <v>1317</v>
      </c>
      <c r="Y1989" s="62"/>
      <c r="Z1989" s="62"/>
      <c r="AA1989" s="62"/>
      <c r="AB1989" s="60"/>
    </row>
    <row r="1990" spans="1:28" ht="15" customHeight="1" x14ac:dyDescent="0.25">
      <c r="A1990" s="58">
        <v>1980</v>
      </c>
      <c r="B1990" s="66" t="s">
        <v>9350</v>
      </c>
      <c r="C1990" s="67" t="s">
        <v>9351</v>
      </c>
      <c r="D1990" s="59" t="s">
        <v>9352</v>
      </c>
      <c r="E1990" s="66" t="s">
        <v>9350</v>
      </c>
      <c r="F1990" s="60" t="s">
        <v>9353</v>
      </c>
      <c r="G1990" s="62"/>
      <c r="H1990" s="61">
        <v>2004</v>
      </c>
      <c r="I1990" s="62"/>
      <c r="J1990" s="60" t="s">
        <v>684</v>
      </c>
      <c r="K1990" s="60">
        <v>400</v>
      </c>
      <c r="L1990" s="62"/>
      <c r="M1990" s="60">
        <v>1</v>
      </c>
      <c r="N1990" s="60">
        <v>1</v>
      </c>
      <c r="O1990" s="63" t="s">
        <v>681</v>
      </c>
      <c r="P1990" s="63" t="s">
        <v>1038</v>
      </c>
      <c r="Q1990" s="62"/>
      <c r="R1990" s="62"/>
      <c r="S1990" s="62"/>
      <c r="T1990" s="62"/>
      <c r="U1990" s="62"/>
      <c r="V1990" s="62"/>
      <c r="W1990" s="62"/>
      <c r="X1990" s="63" t="s">
        <v>1038</v>
      </c>
      <c r="Y1990" s="62"/>
      <c r="Z1990" s="62"/>
      <c r="AA1990" s="62"/>
      <c r="AB1990" s="60"/>
    </row>
    <row r="1991" spans="1:28" ht="15" customHeight="1" x14ac:dyDescent="0.25">
      <c r="A1991" s="58">
        <v>1981</v>
      </c>
      <c r="B1991" s="66" t="s">
        <v>9354</v>
      </c>
      <c r="C1991" s="67" t="s">
        <v>9355</v>
      </c>
      <c r="D1991" s="59" t="s">
        <v>9356</v>
      </c>
      <c r="E1991" s="66" t="s">
        <v>9354</v>
      </c>
      <c r="F1991" s="60" t="s">
        <v>9357</v>
      </c>
      <c r="G1991" s="62"/>
      <c r="H1991" s="61">
        <v>2001</v>
      </c>
      <c r="I1991" s="60" t="s">
        <v>1445</v>
      </c>
      <c r="J1991" s="60" t="s">
        <v>684</v>
      </c>
      <c r="K1991" s="60">
        <v>400</v>
      </c>
      <c r="L1991" s="62"/>
      <c r="M1991" s="60">
        <v>1</v>
      </c>
      <c r="N1991" s="60">
        <v>1</v>
      </c>
      <c r="O1991" s="63" t="s">
        <v>681</v>
      </c>
      <c r="P1991" s="63" t="s">
        <v>1038</v>
      </c>
      <c r="Q1991" s="62"/>
      <c r="R1991" s="62"/>
      <c r="S1991" s="62"/>
      <c r="T1991" s="62"/>
      <c r="U1991" s="62"/>
      <c r="V1991" s="62"/>
      <c r="W1991" s="62"/>
      <c r="X1991" s="63" t="s">
        <v>1038</v>
      </c>
      <c r="Y1991" s="62"/>
      <c r="Z1991" s="62"/>
      <c r="AA1991" s="62"/>
      <c r="AB1991" s="60"/>
    </row>
    <row r="1992" spans="1:28" ht="15" customHeight="1" x14ac:dyDescent="0.25">
      <c r="A1992" s="58">
        <v>1982</v>
      </c>
      <c r="B1992" s="66" t="s">
        <v>9358</v>
      </c>
      <c r="C1992" s="67" t="s">
        <v>9359</v>
      </c>
      <c r="D1992" s="59" t="s">
        <v>9360</v>
      </c>
      <c r="E1992" s="66" t="s">
        <v>9358</v>
      </c>
      <c r="F1992" s="60" t="s">
        <v>9361</v>
      </c>
      <c r="G1992" s="62"/>
      <c r="H1992" s="61">
        <v>2008</v>
      </c>
      <c r="I1992" s="60" t="s">
        <v>1296</v>
      </c>
      <c r="J1992" s="60" t="s">
        <v>1710</v>
      </c>
      <c r="K1992" s="60">
        <v>1000</v>
      </c>
      <c r="L1992" s="62"/>
      <c r="M1992" s="60">
        <v>1</v>
      </c>
      <c r="N1992" s="60">
        <v>1</v>
      </c>
      <c r="O1992" s="63" t="s">
        <v>681</v>
      </c>
      <c r="P1992" s="63" t="s">
        <v>9362</v>
      </c>
      <c r="Q1992" s="62"/>
      <c r="R1992" s="62"/>
      <c r="S1992" s="62"/>
      <c r="T1992" s="62"/>
      <c r="U1992" s="62"/>
      <c r="V1992" s="62"/>
      <c r="W1992" s="62"/>
      <c r="X1992" s="63" t="s">
        <v>9362</v>
      </c>
      <c r="Y1992" s="62"/>
      <c r="Z1992" s="62"/>
      <c r="AA1992" s="62"/>
      <c r="AB1992" s="60"/>
    </row>
    <row r="1993" spans="1:28" ht="15" customHeight="1" x14ac:dyDescent="0.25">
      <c r="A1993" s="58">
        <v>1983</v>
      </c>
      <c r="B1993" s="66" t="s">
        <v>135</v>
      </c>
      <c r="C1993" s="67" t="s">
        <v>9363</v>
      </c>
      <c r="D1993" s="59" t="s">
        <v>9364</v>
      </c>
      <c r="E1993" s="66" t="s">
        <v>135</v>
      </c>
      <c r="F1993" s="60" t="s">
        <v>9365</v>
      </c>
      <c r="G1993" s="62"/>
      <c r="H1993" s="61">
        <v>2013</v>
      </c>
      <c r="I1993" s="62"/>
      <c r="J1993" s="60" t="s">
        <v>699</v>
      </c>
      <c r="K1993" s="60">
        <v>50</v>
      </c>
      <c r="L1993" s="62"/>
      <c r="M1993" s="60">
        <v>1</v>
      </c>
      <c r="N1993" s="60">
        <v>1</v>
      </c>
      <c r="O1993" s="63" t="s">
        <v>681</v>
      </c>
      <c r="P1993" s="63" t="s">
        <v>1317</v>
      </c>
      <c r="Q1993" s="63" t="s">
        <v>9366</v>
      </c>
      <c r="R1993" s="62"/>
      <c r="S1993" s="62"/>
      <c r="T1993" s="62"/>
      <c r="U1993" s="62"/>
      <c r="V1993" s="62"/>
      <c r="W1993" s="62"/>
      <c r="X1993" s="62"/>
      <c r="Y1993" s="62"/>
      <c r="Z1993" s="62"/>
      <c r="AA1993" s="62"/>
      <c r="AB1993" s="63" t="s">
        <v>4511</v>
      </c>
    </row>
    <row r="1994" spans="1:28" ht="15" customHeight="1" x14ac:dyDescent="0.25">
      <c r="A1994" s="58">
        <v>1984</v>
      </c>
      <c r="B1994" s="66" t="s">
        <v>9367</v>
      </c>
      <c r="C1994" s="67" t="s">
        <v>9368</v>
      </c>
      <c r="D1994" s="59" t="s">
        <v>9369</v>
      </c>
      <c r="E1994" s="66" t="s">
        <v>9367</v>
      </c>
      <c r="F1994" s="60" t="s">
        <v>9370</v>
      </c>
      <c r="G1994" s="62"/>
      <c r="H1994" s="61">
        <v>2015</v>
      </c>
      <c r="I1994" s="62"/>
      <c r="J1994" s="60" t="s">
        <v>1102</v>
      </c>
      <c r="K1994" s="60">
        <v>75</v>
      </c>
      <c r="L1994" s="62"/>
      <c r="M1994" s="60">
        <v>1</v>
      </c>
      <c r="N1994" s="60">
        <v>1</v>
      </c>
      <c r="O1994" s="63" t="s">
        <v>681</v>
      </c>
      <c r="P1994" s="63" t="s">
        <v>9371</v>
      </c>
      <c r="Q1994" s="63" t="s">
        <v>9372</v>
      </c>
      <c r="R1994" s="62"/>
      <c r="S1994" s="62"/>
      <c r="T1994" s="62"/>
      <c r="U1994" s="62"/>
      <c r="V1994" s="62"/>
      <c r="W1994" s="62"/>
      <c r="X1994" s="63" t="s">
        <v>9371</v>
      </c>
      <c r="Y1994" s="62"/>
      <c r="Z1994" s="62"/>
      <c r="AA1994" s="62"/>
      <c r="AB1994" s="60"/>
    </row>
    <row r="1995" spans="1:28" ht="15" customHeight="1" x14ac:dyDescent="0.25">
      <c r="A1995" s="58">
        <v>1985</v>
      </c>
      <c r="B1995" s="66" t="s">
        <v>9373</v>
      </c>
      <c r="C1995" s="67" t="s">
        <v>9374</v>
      </c>
      <c r="D1995" s="59" t="s">
        <v>9375</v>
      </c>
      <c r="E1995" s="66" t="s">
        <v>9373</v>
      </c>
      <c r="F1995" s="60" t="s">
        <v>9376</v>
      </c>
      <c r="G1995" s="62"/>
      <c r="H1995" s="61">
        <v>2005</v>
      </c>
      <c r="I1995" s="60" t="s">
        <v>689</v>
      </c>
      <c r="J1995" s="60" t="s">
        <v>1283</v>
      </c>
      <c r="K1995" s="60">
        <v>100</v>
      </c>
      <c r="L1995" s="62"/>
      <c r="M1995" s="60">
        <v>1</v>
      </c>
      <c r="N1995" s="60">
        <v>1</v>
      </c>
      <c r="O1995" s="63" t="s">
        <v>681</v>
      </c>
      <c r="P1995" s="63" t="s">
        <v>912</v>
      </c>
      <c r="Q1995" s="62"/>
      <c r="R1995" s="62"/>
      <c r="S1995" s="62"/>
      <c r="T1995" s="62"/>
      <c r="U1995" s="62"/>
      <c r="V1995" s="62"/>
      <c r="W1995" s="62"/>
      <c r="X1995" s="63" t="s">
        <v>912</v>
      </c>
      <c r="Y1995" s="62"/>
      <c r="Z1995" s="62"/>
      <c r="AA1995" s="62"/>
      <c r="AB1995" s="60"/>
    </row>
    <row r="1996" spans="1:28" ht="15" customHeight="1" x14ac:dyDescent="0.25">
      <c r="A1996" s="58">
        <v>1986</v>
      </c>
      <c r="B1996" s="66" t="s">
        <v>9377</v>
      </c>
      <c r="C1996" s="67" t="s">
        <v>9378</v>
      </c>
      <c r="D1996" s="59" t="s">
        <v>9379</v>
      </c>
      <c r="E1996" s="66" t="s">
        <v>9377</v>
      </c>
      <c r="F1996" s="60" t="s">
        <v>9380</v>
      </c>
      <c r="G1996" s="62"/>
      <c r="H1996" s="61">
        <v>2014</v>
      </c>
      <c r="I1996" s="60" t="s">
        <v>1303</v>
      </c>
      <c r="J1996" s="60" t="s">
        <v>688</v>
      </c>
      <c r="K1996" s="60">
        <v>75</v>
      </c>
      <c r="L1996" s="62"/>
      <c r="M1996" s="60">
        <v>1</v>
      </c>
      <c r="N1996" s="60">
        <v>1</v>
      </c>
      <c r="O1996" s="63" t="s">
        <v>681</v>
      </c>
      <c r="P1996" s="63" t="s">
        <v>5540</v>
      </c>
      <c r="Q1996" s="63" t="s">
        <v>9381</v>
      </c>
      <c r="R1996" s="62"/>
      <c r="S1996" s="62"/>
      <c r="T1996" s="62"/>
      <c r="U1996" s="62"/>
      <c r="V1996" s="62"/>
      <c r="W1996" s="62"/>
      <c r="X1996" s="63" t="s">
        <v>5540</v>
      </c>
      <c r="Y1996" s="62"/>
      <c r="Z1996" s="62"/>
      <c r="AA1996" s="62"/>
      <c r="AB1996" s="60"/>
    </row>
    <row r="1997" spans="1:28" ht="15" customHeight="1" x14ac:dyDescent="0.25">
      <c r="A1997" s="58">
        <v>1987</v>
      </c>
      <c r="B1997" s="66" t="s">
        <v>9382</v>
      </c>
      <c r="C1997" s="67" t="s">
        <v>9383</v>
      </c>
      <c r="D1997" s="59" t="s">
        <v>9384</v>
      </c>
      <c r="E1997" s="66" t="s">
        <v>9382</v>
      </c>
      <c r="F1997" s="60" t="s">
        <v>9385</v>
      </c>
      <c r="G1997" s="62"/>
      <c r="H1997" s="61">
        <v>2016</v>
      </c>
      <c r="I1997" s="60" t="s">
        <v>689</v>
      </c>
      <c r="J1997" s="60" t="s">
        <v>680</v>
      </c>
      <c r="K1997" s="60">
        <v>50</v>
      </c>
      <c r="L1997" s="62"/>
      <c r="M1997" s="60">
        <v>1</v>
      </c>
      <c r="N1997" s="60">
        <v>1</v>
      </c>
      <c r="O1997" s="63" t="s">
        <v>681</v>
      </c>
      <c r="P1997" s="63" t="s">
        <v>1744</v>
      </c>
      <c r="Q1997" s="63" t="s">
        <v>7502</v>
      </c>
      <c r="R1997" s="62"/>
      <c r="S1997" s="62"/>
      <c r="T1997" s="62"/>
      <c r="U1997" s="62"/>
      <c r="V1997" s="62"/>
      <c r="W1997" s="62"/>
      <c r="X1997" s="63" t="s">
        <v>1744</v>
      </c>
      <c r="Y1997" s="62"/>
      <c r="Z1997" s="62"/>
      <c r="AA1997" s="62"/>
      <c r="AB1997" s="60"/>
    </row>
    <row r="1998" spans="1:28" ht="15" customHeight="1" x14ac:dyDescent="0.25">
      <c r="A1998" s="58">
        <v>1988</v>
      </c>
      <c r="B1998" s="66" t="s">
        <v>9386</v>
      </c>
      <c r="C1998" s="67" t="s">
        <v>9387</v>
      </c>
      <c r="D1998" s="59" t="s">
        <v>9388</v>
      </c>
      <c r="E1998" s="66" t="s">
        <v>9386</v>
      </c>
      <c r="F1998" s="60" t="s">
        <v>9389</v>
      </c>
      <c r="G1998" s="62"/>
      <c r="H1998" s="61">
        <v>1997</v>
      </c>
      <c r="I1998" s="60" t="s">
        <v>689</v>
      </c>
      <c r="J1998" s="60" t="s">
        <v>1260</v>
      </c>
      <c r="K1998" s="60">
        <v>250</v>
      </c>
      <c r="L1998" s="62"/>
      <c r="M1998" s="60">
        <v>1</v>
      </c>
      <c r="N1998" s="60">
        <v>1</v>
      </c>
      <c r="O1998" s="63" t="s">
        <v>681</v>
      </c>
      <c r="P1998" s="63" t="s">
        <v>980</v>
      </c>
      <c r="Q1998" s="62"/>
      <c r="R1998" s="62"/>
      <c r="S1998" s="62"/>
      <c r="T1998" s="62"/>
      <c r="U1998" s="62"/>
      <c r="V1998" s="62"/>
      <c r="W1998" s="62"/>
      <c r="X1998" s="63" t="s">
        <v>980</v>
      </c>
      <c r="Y1998" s="62"/>
      <c r="Z1998" s="62"/>
      <c r="AA1998" s="62"/>
      <c r="AB1998" s="60"/>
    </row>
    <row r="1999" spans="1:28" ht="15" customHeight="1" x14ac:dyDescent="0.25">
      <c r="A1999" s="58">
        <v>1989</v>
      </c>
      <c r="B1999" s="66" t="s">
        <v>9390</v>
      </c>
      <c r="C1999" s="67" t="s">
        <v>9391</v>
      </c>
      <c r="D1999" s="59" t="s">
        <v>9392</v>
      </c>
      <c r="E1999" s="66" t="s">
        <v>9390</v>
      </c>
      <c r="F1999" s="60" t="s">
        <v>9393</v>
      </c>
      <c r="G1999" s="62"/>
      <c r="H1999" s="61">
        <v>2016</v>
      </c>
      <c r="I1999" s="60" t="s">
        <v>689</v>
      </c>
      <c r="J1999" s="60" t="s">
        <v>684</v>
      </c>
      <c r="K1999" s="60">
        <v>50</v>
      </c>
      <c r="L1999" s="62"/>
      <c r="M1999" s="60">
        <v>1</v>
      </c>
      <c r="N1999" s="60">
        <v>1</v>
      </c>
      <c r="O1999" s="63" t="s">
        <v>681</v>
      </c>
      <c r="P1999" s="63" t="s">
        <v>1744</v>
      </c>
      <c r="Q1999" s="63" t="s">
        <v>1782</v>
      </c>
      <c r="R1999" s="62"/>
      <c r="S1999" s="62"/>
      <c r="T1999" s="62"/>
      <c r="U1999" s="62"/>
      <c r="V1999" s="62"/>
      <c r="W1999" s="62"/>
      <c r="X1999" s="63" t="s">
        <v>1744</v>
      </c>
      <c r="Y1999" s="62"/>
      <c r="Z1999" s="62"/>
      <c r="AA1999" s="62"/>
      <c r="AB1999" s="60"/>
    </row>
    <row r="2000" spans="1:28" ht="15" customHeight="1" x14ac:dyDescent="0.25">
      <c r="A2000" s="58">
        <v>1990</v>
      </c>
      <c r="B2000" s="66" t="s">
        <v>9394</v>
      </c>
      <c r="C2000" s="67" t="s">
        <v>9395</v>
      </c>
      <c r="D2000" s="59" t="s">
        <v>9396</v>
      </c>
      <c r="E2000" s="66" t="s">
        <v>9394</v>
      </c>
      <c r="F2000" s="60" t="s">
        <v>9397</v>
      </c>
      <c r="G2000" s="62"/>
      <c r="H2000" s="61">
        <v>2004</v>
      </c>
      <c r="I2000" s="60" t="s">
        <v>689</v>
      </c>
      <c r="J2000" s="60" t="s">
        <v>1283</v>
      </c>
      <c r="K2000" s="60">
        <v>750</v>
      </c>
      <c r="L2000" s="62"/>
      <c r="M2000" s="60">
        <v>1</v>
      </c>
      <c r="N2000" s="60">
        <v>1</v>
      </c>
      <c r="O2000" s="63" t="s">
        <v>681</v>
      </c>
      <c r="P2000" s="63" t="s">
        <v>5398</v>
      </c>
      <c r="Q2000" s="62"/>
      <c r="R2000" s="62"/>
      <c r="S2000" s="62"/>
      <c r="T2000" s="62"/>
      <c r="U2000" s="62"/>
      <c r="V2000" s="62"/>
      <c r="W2000" s="62"/>
      <c r="X2000" s="63" t="s">
        <v>5398</v>
      </c>
      <c r="Y2000" s="62"/>
      <c r="Z2000" s="62"/>
      <c r="AA2000" s="62"/>
      <c r="AB2000" s="60"/>
    </row>
    <row r="2001" spans="1:28" ht="15" customHeight="1" x14ac:dyDescent="0.25">
      <c r="A2001" s="58">
        <v>1991</v>
      </c>
      <c r="B2001" s="66" t="s">
        <v>9398</v>
      </c>
      <c r="C2001" s="67" t="s">
        <v>9399</v>
      </c>
      <c r="D2001" s="59" t="s">
        <v>9400</v>
      </c>
      <c r="E2001" s="66" t="s">
        <v>9398</v>
      </c>
      <c r="F2001" s="60" t="s">
        <v>9401</v>
      </c>
      <c r="G2001" s="62"/>
      <c r="H2001" s="61">
        <v>1997</v>
      </c>
      <c r="I2001" s="60" t="s">
        <v>689</v>
      </c>
      <c r="J2001" s="60" t="s">
        <v>684</v>
      </c>
      <c r="K2001" s="60">
        <v>320</v>
      </c>
      <c r="L2001" s="62"/>
      <c r="M2001" s="60">
        <v>1</v>
      </c>
      <c r="N2001" s="60">
        <v>1</v>
      </c>
      <c r="O2001" s="63" t="s">
        <v>681</v>
      </c>
      <c r="P2001" s="63" t="s">
        <v>970</v>
      </c>
      <c r="Q2001" s="62"/>
      <c r="R2001" s="62"/>
      <c r="S2001" s="62"/>
      <c r="T2001" s="62"/>
      <c r="U2001" s="62"/>
      <c r="V2001" s="62"/>
      <c r="W2001" s="62"/>
      <c r="X2001" s="63" t="s">
        <v>970</v>
      </c>
      <c r="Y2001" s="62"/>
      <c r="Z2001" s="62"/>
      <c r="AA2001" s="62"/>
      <c r="AB2001" s="60"/>
    </row>
    <row r="2002" spans="1:28" ht="15" customHeight="1" x14ac:dyDescent="0.25">
      <c r="A2002" s="58">
        <v>1992</v>
      </c>
      <c r="B2002" s="66" t="s">
        <v>9402</v>
      </c>
      <c r="C2002" s="67" t="s">
        <v>9403</v>
      </c>
      <c r="D2002" s="59" t="s">
        <v>9404</v>
      </c>
      <c r="E2002" s="66" t="s">
        <v>9402</v>
      </c>
      <c r="F2002" s="60" t="s">
        <v>9405</v>
      </c>
      <c r="G2002" s="62"/>
      <c r="H2002" s="61">
        <v>2016</v>
      </c>
      <c r="I2002" s="60" t="s">
        <v>689</v>
      </c>
      <c r="J2002" s="60" t="s">
        <v>680</v>
      </c>
      <c r="K2002" s="60">
        <v>1000</v>
      </c>
      <c r="L2002" s="62"/>
      <c r="M2002" s="60">
        <v>1</v>
      </c>
      <c r="N2002" s="60">
        <v>1</v>
      </c>
      <c r="O2002" s="63" t="s">
        <v>681</v>
      </c>
      <c r="P2002" s="63" t="s">
        <v>9406</v>
      </c>
      <c r="Q2002" s="63" t="s">
        <v>9407</v>
      </c>
      <c r="R2002" s="62"/>
      <c r="S2002" s="62"/>
      <c r="T2002" s="62"/>
      <c r="U2002" s="62"/>
      <c r="V2002" s="62"/>
      <c r="W2002" s="62"/>
      <c r="X2002" s="63" t="s">
        <v>9406</v>
      </c>
      <c r="Y2002" s="62"/>
      <c r="Z2002" s="62"/>
      <c r="AA2002" s="62"/>
      <c r="AB2002" s="60"/>
    </row>
    <row r="2003" spans="1:28" ht="15" customHeight="1" x14ac:dyDescent="0.25">
      <c r="A2003" s="58">
        <v>1993</v>
      </c>
      <c r="B2003" s="66" t="s">
        <v>9408</v>
      </c>
      <c r="C2003" s="67" t="s">
        <v>9409</v>
      </c>
      <c r="D2003" s="59" t="s">
        <v>9410</v>
      </c>
      <c r="E2003" s="66" t="s">
        <v>9408</v>
      </c>
      <c r="F2003" s="60" t="s">
        <v>9411</v>
      </c>
      <c r="G2003" s="62"/>
      <c r="H2003" s="61">
        <v>2015</v>
      </c>
      <c r="I2003" s="60" t="s">
        <v>689</v>
      </c>
      <c r="J2003" s="60" t="s">
        <v>684</v>
      </c>
      <c r="K2003" s="60">
        <v>250</v>
      </c>
      <c r="L2003" s="62"/>
      <c r="M2003" s="60">
        <v>1</v>
      </c>
      <c r="N2003" s="60">
        <v>1</v>
      </c>
      <c r="O2003" s="63" t="s">
        <v>681</v>
      </c>
      <c r="P2003" s="63" t="s">
        <v>980</v>
      </c>
      <c r="Q2003" s="63" t="s">
        <v>9412</v>
      </c>
      <c r="R2003" s="62"/>
      <c r="S2003" s="62"/>
      <c r="T2003" s="62"/>
      <c r="U2003" s="62"/>
      <c r="V2003" s="62"/>
      <c r="W2003" s="62"/>
      <c r="X2003" s="63" t="s">
        <v>980</v>
      </c>
      <c r="Y2003" s="62"/>
      <c r="Z2003" s="62"/>
      <c r="AA2003" s="62"/>
      <c r="AB2003" s="60"/>
    </row>
    <row r="2004" spans="1:28" ht="15" customHeight="1" x14ac:dyDescent="0.25">
      <c r="A2004" s="58">
        <v>1994</v>
      </c>
      <c r="B2004" s="66" t="s">
        <v>9413</v>
      </c>
      <c r="C2004" s="67" t="s">
        <v>9414</v>
      </c>
      <c r="D2004" s="59" t="s">
        <v>9415</v>
      </c>
      <c r="E2004" s="66" t="s">
        <v>9413</v>
      </c>
      <c r="F2004" s="60" t="s">
        <v>9416</v>
      </c>
      <c r="G2004" s="62"/>
      <c r="H2004" s="61">
        <v>2016</v>
      </c>
      <c r="I2004" s="60" t="s">
        <v>689</v>
      </c>
      <c r="J2004" s="60" t="s">
        <v>684</v>
      </c>
      <c r="K2004" s="60">
        <v>50</v>
      </c>
      <c r="L2004" s="62"/>
      <c r="M2004" s="60">
        <v>1</v>
      </c>
      <c r="N2004" s="60">
        <v>1</v>
      </c>
      <c r="O2004" s="63" t="s">
        <v>681</v>
      </c>
      <c r="P2004" s="63" t="s">
        <v>3762</v>
      </c>
      <c r="Q2004" s="63" t="s">
        <v>3763</v>
      </c>
      <c r="R2004" s="62"/>
      <c r="S2004" s="62"/>
      <c r="T2004" s="62"/>
      <c r="U2004" s="62"/>
      <c r="V2004" s="62"/>
      <c r="W2004" s="62"/>
      <c r="X2004" s="63" t="s">
        <v>3762</v>
      </c>
      <c r="Y2004" s="62"/>
      <c r="Z2004" s="62"/>
      <c r="AA2004" s="62"/>
      <c r="AB2004" s="60"/>
    </row>
    <row r="2005" spans="1:28" ht="15" customHeight="1" x14ac:dyDescent="0.25">
      <c r="A2005" s="58">
        <v>1995</v>
      </c>
      <c r="B2005" s="66" t="s">
        <v>9417</v>
      </c>
      <c r="C2005" s="67" t="s">
        <v>9418</v>
      </c>
      <c r="D2005" s="59" t="s">
        <v>9419</v>
      </c>
      <c r="E2005" s="66" t="s">
        <v>9417</v>
      </c>
      <c r="F2005" s="60" t="s">
        <v>9420</v>
      </c>
      <c r="G2005" s="62"/>
      <c r="H2005" s="61">
        <v>2016</v>
      </c>
      <c r="I2005" s="60" t="s">
        <v>689</v>
      </c>
      <c r="J2005" s="60" t="s">
        <v>1333</v>
      </c>
      <c r="K2005" s="60">
        <v>50</v>
      </c>
      <c r="L2005" s="62"/>
      <c r="M2005" s="60">
        <v>1</v>
      </c>
      <c r="N2005" s="60">
        <v>1</v>
      </c>
      <c r="O2005" s="63" t="s">
        <v>681</v>
      </c>
      <c r="P2005" s="63" t="s">
        <v>1460</v>
      </c>
      <c r="Q2005" s="63" t="s">
        <v>9421</v>
      </c>
      <c r="R2005" s="62"/>
      <c r="S2005" s="62"/>
      <c r="T2005" s="62"/>
      <c r="U2005" s="62"/>
      <c r="V2005" s="62"/>
      <c r="W2005" s="62"/>
      <c r="X2005" s="63" t="s">
        <v>1460</v>
      </c>
      <c r="Y2005" s="62"/>
      <c r="Z2005" s="62"/>
      <c r="AA2005" s="62"/>
      <c r="AB2005" s="60"/>
    </row>
    <row r="2006" spans="1:28" ht="15" customHeight="1" x14ac:dyDescent="0.25">
      <c r="A2006" s="58">
        <v>1996</v>
      </c>
      <c r="B2006" s="66" t="s">
        <v>9422</v>
      </c>
      <c r="C2006" s="67" t="s">
        <v>9423</v>
      </c>
      <c r="D2006" s="59" t="s">
        <v>9424</v>
      </c>
      <c r="E2006" s="66" t="s">
        <v>9422</v>
      </c>
      <c r="F2006" s="60" t="s">
        <v>9425</v>
      </c>
      <c r="G2006" s="62"/>
      <c r="H2006" s="61">
        <v>2016</v>
      </c>
      <c r="I2006" s="62"/>
      <c r="J2006" s="60" t="s">
        <v>1283</v>
      </c>
      <c r="K2006" s="60">
        <v>50</v>
      </c>
      <c r="L2006" s="62"/>
      <c r="M2006" s="60">
        <v>1</v>
      </c>
      <c r="N2006" s="60">
        <v>1</v>
      </c>
      <c r="O2006" s="63" t="s">
        <v>681</v>
      </c>
      <c r="P2006" s="63" t="s">
        <v>1754</v>
      </c>
      <c r="Q2006" s="63" t="s">
        <v>3791</v>
      </c>
      <c r="R2006" s="62"/>
      <c r="S2006" s="62"/>
      <c r="T2006" s="62"/>
      <c r="U2006" s="62"/>
      <c r="V2006" s="62"/>
      <c r="W2006" s="62"/>
      <c r="X2006" s="63" t="s">
        <v>1754</v>
      </c>
      <c r="Y2006" s="62"/>
      <c r="Z2006" s="62"/>
      <c r="AA2006" s="62"/>
      <c r="AB2006" s="60"/>
    </row>
    <row r="2007" spans="1:28" ht="15" customHeight="1" x14ac:dyDescent="0.25">
      <c r="A2007" s="58">
        <v>1997</v>
      </c>
      <c r="B2007" s="66" t="s">
        <v>9426</v>
      </c>
      <c r="C2007" s="67" t="s">
        <v>9427</v>
      </c>
      <c r="D2007" s="59" t="s">
        <v>9428</v>
      </c>
      <c r="E2007" s="66" t="s">
        <v>9426</v>
      </c>
      <c r="F2007" s="60" t="s">
        <v>9429</v>
      </c>
      <c r="G2007" s="62"/>
      <c r="H2007" s="61">
        <v>2016</v>
      </c>
      <c r="I2007" s="60" t="s">
        <v>689</v>
      </c>
      <c r="J2007" s="60" t="s">
        <v>680</v>
      </c>
      <c r="K2007" s="60">
        <v>50</v>
      </c>
      <c r="L2007" s="62"/>
      <c r="M2007" s="60">
        <v>1</v>
      </c>
      <c r="N2007" s="60">
        <v>1</v>
      </c>
      <c r="O2007" s="63" t="s">
        <v>681</v>
      </c>
      <c r="P2007" s="63" t="s">
        <v>3805</v>
      </c>
      <c r="Q2007" s="63" t="s">
        <v>3806</v>
      </c>
      <c r="R2007" s="62"/>
      <c r="S2007" s="62"/>
      <c r="T2007" s="62"/>
      <c r="U2007" s="62"/>
      <c r="V2007" s="62"/>
      <c r="W2007" s="62"/>
      <c r="X2007" s="63" t="s">
        <v>3805</v>
      </c>
      <c r="Y2007" s="62"/>
      <c r="Z2007" s="62"/>
      <c r="AA2007" s="62"/>
      <c r="AB2007" s="60"/>
    </row>
    <row r="2008" spans="1:28" ht="15" customHeight="1" x14ac:dyDescent="0.25">
      <c r="A2008" s="58">
        <v>1998</v>
      </c>
      <c r="B2008" s="66" t="s">
        <v>140</v>
      </c>
      <c r="C2008" s="67" t="s">
        <v>9430</v>
      </c>
      <c r="D2008" s="59" t="s">
        <v>9431</v>
      </c>
      <c r="E2008" s="66" t="s">
        <v>140</v>
      </c>
      <c r="F2008" s="60" t="s">
        <v>9432</v>
      </c>
      <c r="G2008" s="62"/>
      <c r="H2008" s="61">
        <v>2017</v>
      </c>
      <c r="I2008" s="62"/>
      <c r="J2008" s="60" t="s">
        <v>687</v>
      </c>
      <c r="K2008" s="60">
        <v>50</v>
      </c>
      <c r="L2008" s="62"/>
      <c r="M2008" s="60">
        <v>1</v>
      </c>
      <c r="N2008" s="60">
        <v>1</v>
      </c>
      <c r="O2008" s="63" t="s">
        <v>681</v>
      </c>
      <c r="P2008" s="63" t="s">
        <v>1744</v>
      </c>
      <c r="Q2008" s="63" t="s">
        <v>9433</v>
      </c>
      <c r="R2008" s="62"/>
      <c r="S2008" s="62"/>
      <c r="T2008" s="62"/>
      <c r="U2008" s="62"/>
      <c r="V2008" s="62"/>
      <c r="W2008" s="62"/>
      <c r="X2008" s="63" t="s">
        <v>1744</v>
      </c>
      <c r="Y2008" s="62"/>
      <c r="Z2008" s="62"/>
      <c r="AA2008" s="62"/>
      <c r="AB2008" s="60"/>
    </row>
    <row r="2009" spans="1:28" ht="15" customHeight="1" x14ac:dyDescent="0.25">
      <c r="A2009" s="58">
        <v>1999</v>
      </c>
      <c r="B2009" s="66" t="s">
        <v>9434</v>
      </c>
      <c r="C2009" s="67" t="s">
        <v>9435</v>
      </c>
      <c r="D2009" s="59" t="s">
        <v>9436</v>
      </c>
      <c r="E2009" s="66" t="s">
        <v>9434</v>
      </c>
      <c r="F2009" s="60" t="s">
        <v>9437</v>
      </c>
      <c r="G2009" s="62"/>
      <c r="H2009" s="61">
        <v>2008</v>
      </c>
      <c r="I2009" s="60" t="s">
        <v>689</v>
      </c>
      <c r="J2009" s="60" t="s">
        <v>1283</v>
      </c>
      <c r="K2009" s="60">
        <v>75</v>
      </c>
      <c r="L2009" s="62"/>
      <c r="M2009" s="60">
        <v>1</v>
      </c>
      <c r="N2009" s="60">
        <v>1</v>
      </c>
      <c r="O2009" s="63" t="s">
        <v>681</v>
      </c>
      <c r="P2009" s="63" t="s">
        <v>3853</v>
      </c>
      <c r="Q2009" s="62"/>
      <c r="R2009" s="62"/>
      <c r="S2009" s="62"/>
      <c r="T2009" s="62"/>
      <c r="U2009" s="62"/>
      <c r="V2009" s="62"/>
      <c r="W2009" s="62"/>
      <c r="X2009" s="62"/>
      <c r="Y2009" s="62"/>
      <c r="Z2009" s="62"/>
      <c r="AA2009" s="62"/>
      <c r="AB2009" s="63" t="s">
        <v>3854</v>
      </c>
    </row>
    <row r="2010" spans="1:28" ht="15" customHeight="1" x14ac:dyDescent="0.25">
      <c r="A2010" s="58">
        <v>2000</v>
      </c>
      <c r="B2010" s="66" t="s">
        <v>9438</v>
      </c>
      <c r="C2010" s="67" t="s">
        <v>9439</v>
      </c>
      <c r="D2010" s="59" t="s">
        <v>9440</v>
      </c>
      <c r="E2010" s="66" t="s">
        <v>9438</v>
      </c>
      <c r="F2010" s="60" t="s">
        <v>9441</v>
      </c>
      <c r="G2010" s="62"/>
      <c r="H2010" s="61">
        <v>2017</v>
      </c>
      <c r="I2010" s="60" t="s">
        <v>1716</v>
      </c>
      <c r="J2010" s="60" t="s">
        <v>1283</v>
      </c>
      <c r="K2010" s="60">
        <v>100</v>
      </c>
      <c r="L2010" s="62"/>
      <c r="M2010" s="60">
        <v>1</v>
      </c>
      <c r="N2010" s="60">
        <v>1</v>
      </c>
      <c r="O2010" s="63" t="s">
        <v>681</v>
      </c>
      <c r="P2010" s="63" t="s">
        <v>1588</v>
      </c>
      <c r="Q2010" s="63" t="s">
        <v>9442</v>
      </c>
      <c r="R2010" s="62"/>
      <c r="S2010" s="62"/>
      <c r="T2010" s="62"/>
      <c r="U2010" s="62"/>
      <c r="V2010" s="62"/>
      <c r="W2010" s="62"/>
      <c r="X2010" s="63" t="s">
        <v>1588</v>
      </c>
      <c r="Y2010" s="62"/>
      <c r="Z2010" s="62"/>
      <c r="AA2010" s="62"/>
      <c r="AB2010" s="60"/>
    </row>
    <row r="2011" spans="1:28" ht="15" customHeight="1" x14ac:dyDescent="0.25">
      <c r="A2011" s="58">
        <v>2001</v>
      </c>
      <c r="B2011" s="66" t="s">
        <v>155</v>
      </c>
      <c r="C2011" s="67" t="s">
        <v>9443</v>
      </c>
      <c r="D2011" s="59" t="s">
        <v>9444</v>
      </c>
      <c r="E2011" s="66" t="s">
        <v>155</v>
      </c>
      <c r="F2011" s="60" t="s">
        <v>9445</v>
      </c>
      <c r="G2011" s="62"/>
      <c r="H2011" s="61">
        <v>2013</v>
      </c>
      <c r="I2011" s="60" t="s">
        <v>689</v>
      </c>
      <c r="J2011" s="60" t="s">
        <v>687</v>
      </c>
      <c r="K2011" s="60">
        <v>50</v>
      </c>
      <c r="L2011" s="62"/>
      <c r="M2011" s="60">
        <v>1</v>
      </c>
      <c r="N2011" s="60">
        <v>1</v>
      </c>
      <c r="O2011" s="63" t="s">
        <v>681</v>
      </c>
      <c r="P2011" s="63" t="s">
        <v>1317</v>
      </c>
      <c r="Q2011" s="63" t="s">
        <v>1832</v>
      </c>
      <c r="R2011" s="62"/>
      <c r="S2011" s="62"/>
      <c r="T2011" s="62"/>
      <c r="U2011" s="62"/>
      <c r="V2011" s="62"/>
      <c r="W2011" s="62"/>
      <c r="X2011" s="63" t="s">
        <v>1317</v>
      </c>
      <c r="Y2011" s="62"/>
      <c r="Z2011" s="62"/>
      <c r="AA2011" s="62"/>
      <c r="AB2011" s="60"/>
    </row>
    <row r="2012" spans="1:28" ht="15" customHeight="1" x14ac:dyDescent="0.25">
      <c r="A2012" s="58">
        <v>2002</v>
      </c>
      <c r="B2012" s="66" t="s">
        <v>9446</v>
      </c>
      <c r="C2012" s="67" t="s">
        <v>9447</v>
      </c>
      <c r="D2012" s="59" t="s">
        <v>9448</v>
      </c>
      <c r="E2012" s="66" t="s">
        <v>9446</v>
      </c>
      <c r="F2012" s="60" t="s">
        <v>9449</v>
      </c>
      <c r="G2012" s="62"/>
      <c r="H2012" s="61">
        <v>2008</v>
      </c>
      <c r="I2012" s="62"/>
      <c r="J2012" s="60" t="s">
        <v>684</v>
      </c>
      <c r="K2012" s="60">
        <v>320</v>
      </c>
      <c r="L2012" s="62"/>
      <c r="M2012" s="60">
        <v>1</v>
      </c>
      <c r="N2012" s="60">
        <v>1</v>
      </c>
      <c r="O2012" s="63" t="s">
        <v>681</v>
      </c>
      <c r="P2012" s="63" t="s">
        <v>970</v>
      </c>
      <c r="Q2012" s="63" t="s">
        <v>9450</v>
      </c>
      <c r="R2012" s="62"/>
      <c r="S2012" s="62"/>
      <c r="T2012" s="62"/>
      <c r="U2012" s="62"/>
      <c r="V2012" s="62"/>
      <c r="W2012" s="62"/>
      <c r="X2012" s="63" t="s">
        <v>970</v>
      </c>
      <c r="Y2012" s="62"/>
      <c r="Z2012" s="62"/>
      <c r="AA2012" s="62"/>
      <c r="AB2012" s="60"/>
    </row>
    <row r="2013" spans="1:28" ht="15" customHeight="1" x14ac:dyDescent="0.25">
      <c r="A2013" s="58">
        <v>2003</v>
      </c>
      <c r="B2013" s="66" t="s">
        <v>145</v>
      </c>
      <c r="C2013" s="67" t="s">
        <v>9451</v>
      </c>
      <c r="D2013" s="59" t="s">
        <v>9452</v>
      </c>
      <c r="E2013" s="66" t="s">
        <v>145</v>
      </c>
      <c r="F2013" s="60" t="s">
        <v>9453</v>
      </c>
      <c r="G2013" s="62"/>
      <c r="H2013" s="61">
        <v>2013</v>
      </c>
      <c r="I2013" s="60" t="s">
        <v>689</v>
      </c>
      <c r="J2013" s="60" t="s">
        <v>687</v>
      </c>
      <c r="K2013" s="60">
        <v>50</v>
      </c>
      <c r="L2013" s="62"/>
      <c r="M2013" s="60">
        <v>1</v>
      </c>
      <c r="N2013" s="60">
        <v>1</v>
      </c>
      <c r="O2013" s="63" t="s">
        <v>681</v>
      </c>
      <c r="P2013" s="63" t="s">
        <v>1687</v>
      </c>
      <c r="Q2013" s="63" t="s">
        <v>3862</v>
      </c>
      <c r="R2013" s="62"/>
      <c r="S2013" s="62"/>
      <c r="T2013" s="62"/>
      <c r="U2013" s="62"/>
      <c r="V2013" s="62"/>
      <c r="W2013" s="62"/>
      <c r="X2013" s="63" t="s">
        <v>1687</v>
      </c>
      <c r="Y2013" s="62"/>
      <c r="Z2013" s="62"/>
      <c r="AA2013" s="62"/>
      <c r="AB2013" s="60"/>
    </row>
    <row r="2014" spans="1:28" ht="15" customHeight="1" x14ac:dyDescent="0.25">
      <c r="A2014" s="58">
        <v>2004</v>
      </c>
      <c r="B2014" s="66" t="s">
        <v>9454</v>
      </c>
      <c r="C2014" s="67" t="s">
        <v>9455</v>
      </c>
      <c r="D2014" s="59" t="s">
        <v>9456</v>
      </c>
      <c r="E2014" s="66" t="s">
        <v>9454</v>
      </c>
      <c r="F2014" s="60" t="s">
        <v>9457</v>
      </c>
      <c r="G2014" s="62"/>
      <c r="H2014" s="61">
        <v>2013</v>
      </c>
      <c r="I2014" s="60" t="s">
        <v>689</v>
      </c>
      <c r="J2014" s="60" t="s">
        <v>687</v>
      </c>
      <c r="K2014" s="60">
        <v>250</v>
      </c>
      <c r="L2014" s="62"/>
      <c r="M2014" s="60">
        <v>1</v>
      </c>
      <c r="N2014" s="60">
        <v>1</v>
      </c>
      <c r="O2014" s="63" t="s">
        <v>681</v>
      </c>
      <c r="P2014" s="63" t="s">
        <v>9458</v>
      </c>
      <c r="Q2014" s="63" t="s">
        <v>9459</v>
      </c>
      <c r="R2014" s="62"/>
      <c r="S2014" s="62"/>
      <c r="T2014" s="62"/>
      <c r="U2014" s="62"/>
      <c r="V2014" s="62"/>
      <c r="W2014" s="62"/>
      <c r="X2014" s="63" t="s">
        <v>9458</v>
      </c>
      <c r="Y2014" s="62"/>
      <c r="Z2014" s="62"/>
      <c r="AA2014" s="62"/>
      <c r="AB2014" s="60"/>
    </row>
    <row r="2015" spans="1:28" ht="15" customHeight="1" x14ac:dyDescent="0.25">
      <c r="A2015" s="58">
        <v>2005</v>
      </c>
      <c r="B2015" s="66" t="s">
        <v>9460</v>
      </c>
      <c r="C2015" s="67" t="s">
        <v>9461</v>
      </c>
      <c r="D2015" s="59" t="s">
        <v>9462</v>
      </c>
      <c r="E2015" s="66" t="s">
        <v>9460</v>
      </c>
      <c r="F2015" s="60" t="s">
        <v>9463</v>
      </c>
      <c r="G2015" s="62"/>
      <c r="H2015" s="61">
        <v>2018</v>
      </c>
      <c r="I2015" s="62"/>
      <c r="J2015" s="60" t="s">
        <v>687</v>
      </c>
      <c r="K2015" s="60">
        <v>50</v>
      </c>
      <c r="L2015" s="62"/>
      <c r="M2015" s="60">
        <v>1</v>
      </c>
      <c r="N2015" s="60">
        <v>1</v>
      </c>
      <c r="O2015" s="63" t="s">
        <v>681</v>
      </c>
      <c r="P2015" s="63" t="s">
        <v>1843</v>
      </c>
      <c r="Q2015" s="63" t="s">
        <v>1844</v>
      </c>
      <c r="R2015" s="62"/>
      <c r="S2015" s="62"/>
      <c r="T2015" s="62"/>
      <c r="U2015" s="62"/>
      <c r="V2015" s="62"/>
      <c r="W2015" s="62"/>
      <c r="X2015" s="63" t="s">
        <v>1843</v>
      </c>
      <c r="Y2015" s="62"/>
      <c r="Z2015" s="62"/>
      <c r="AA2015" s="62"/>
      <c r="AB2015" s="60"/>
    </row>
    <row r="2016" spans="1:28" ht="15" customHeight="1" x14ac:dyDescent="0.25">
      <c r="A2016" s="58">
        <v>2006</v>
      </c>
      <c r="B2016" s="66" t="s">
        <v>9464</v>
      </c>
      <c r="C2016" s="67" t="s">
        <v>9465</v>
      </c>
      <c r="D2016" s="59" t="s">
        <v>9466</v>
      </c>
      <c r="E2016" s="66" t="s">
        <v>9464</v>
      </c>
      <c r="F2016" s="60" t="s">
        <v>9467</v>
      </c>
      <c r="G2016" s="62"/>
      <c r="H2016" s="61">
        <v>2009</v>
      </c>
      <c r="I2016" s="62"/>
      <c r="J2016" s="60" t="s">
        <v>684</v>
      </c>
      <c r="K2016" s="60">
        <v>250</v>
      </c>
      <c r="L2016" s="62"/>
      <c r="M2016" s="60">
        <v>1</v>
      </c>
      <c r="N2016" s="60">
        <v>1</v>
      </c>
      <c r="O2016" s="63" t="s">
        <v>681</v>
      </c>
      <c r="P2016" s="63" t="s">
        <v>3320</v>
      </c>
      <c r="Q2016" s="62"/>
      <c r="R2016" s="62"/>
      <c r="S2016" s="62"/>
      <c r="T2016" s="62"/>
      <c r="U2016" s="62"/>
      <c r="V2016" s="62"/>
      <c r="W2016" s="62"/>
      <c r="X2016" s="63" t="s">
        <v>3320</v>
      </c>
      <c r="Y2016" s="62"/>
      <c r="Z2016" s="62"/>
      <c r="AA2016" s="62"/>
      <c r="AB2016" s="60"/>
    </row>
    <row r="2017" spans="1:28" ht="15" customHeight="1" x14ac:dyDescent="0.25">
      <c r="A2017" s="58">
        <v>2007</v>
      </c>
      <c r="B2017" s="66" t="s">
        <v>9468</v>
      </c>
      <c r="C2017" s="67" t="s">
        <v>9469</v>
      </c>
      <c r="D2017" s="59" t="s">
        <v>9470</v>
      </c>
      <c r="E2017" s="66" t="s">
        <v>9468</v>
      </c>
      <c r="F2017" s="60" t="s">
        <v>9471</v>
      </c>
      <c r="G2017" s="62"/>
      <c r="H2017" s="61">
        <v>2017</v>
      </c>
      <c r="I2017" s="60" t="s">
        <v>26</v>
      </c>
      <c r="J2017" s="60" t="s">
        <v>3471</v>
      </c>
      <c r="K2017" s="60">
        <v>50</v>
      </c>
      <c r="L2017" s="62"/>
      <c r="M2017" s="60">
        <v>1</v>
      </c>
      <c r="N2017" s="60">
        <v>1</v>
      </c>
      <c r="O2017" s="63" t="s">
        <v>681</v>
      </c>
      <c r="P2017" s="63" t="s">
        <v>1776</v>
      </c>
      <c r="Q2017" s="63" t="s">
        <v>7602</v>
      </c>
      <c r="R2017" s="62"/>
      <c r="S2017" s="62"/>
      <c r="T2017" s="62"/>
      <c r="U2017" s="62"/>
      <c r="V2017" s="62"/>
      <c r="W2017" s="62"/>
      <c r="X2017" s="63" t="s">
        <v>1776</v>
      </c>
      <c r="Y2017" s="62"/>
      <c r="Z2017" s="62"/>
      <c r="AA2017" s="62"/>
      <c r="AB2017" s="60"/>
    </row>
    <row r="2018" spans="1:28" ht="15" customHeight="1" x14ac:dyDescent="0.25">
      <c r="A2018" s="58">
        <v>2008</v>
      </c>
      <c r="B2018" s="66" t="s">
        <v>9472</v>
      </c>
      <c r="C2018" s="67" t="s">
        <v>9473</v>
      </c>
      <c r="D2018" s="59" t="s">
        <v>9474</v>
      </c>
      <c r="E2018" s="66" t="s">
        <v>9472</v>
      </c>
      <c r="F2018" s="60" t="s">
        <v>9475</v>
      </c>
      <c r="G2018" s="62"/>
      <c r="H2018" s="61">
        <v>2008</v>
      </c>
      <c r="I2018" s="60" t="s">
        <v>689</v>
      </c>
      <c r="J2018" s="60" t="s">
        <v>1283</v>
      </c>
      <c r="K2018" s="60">
        <v>630</v>
      </c>
      <c r="L2018" s="62"/>
      <c r="M2018" s="60">
        <v>1</v>
      </c>
      <c r="N2018" s="60">
        <v>1</v>
      </c>
      <c r="O2018" s="63" t="s">
        <v>681</v>
      </c>
      <c r="P2018" s="63" t="s">
        <v>9476</v>
      </c>
      <c r="Q2018" s="62"/>
      <c r="R2018" s="62"/>
      <c r="S2018" s="62"/>
      <c r="T2018" s="62"/>
      <c r="U2018" s="62"/>
      <c r="V2018" s="62"/>
      <c r="W2018" s="62"/>
      <c r="X2018" s="63" t="s">
        <v>9476</v>
      </c>
      <c r="Y2018" s="62"/>
      <c r="Z2018" s="62"/>
      <c r="AA2018" s="62"/>
      <c r="AB2018" s="60"/>
    </row>
    <row r="2019" spans="1:28" ht="15" customHeight="1" x14ac:dyDescent="0.25">
      <c r="A2019" s="58">
        <v>2009</v>
      </c>
      <c r="B2019" s="66" t="s">
        <v>9477</v>
      </c>
      <c r="C2019" s="67" t="s">
        <v>9478</v>
      </c>
      <c r="D2019" s="59" t="s">
        <v>9479</v>
      </c>
      <c r="E2019" s="66" t="s">
        <v>9477</v>
      </c>
      <c r="F2019" s="60" t="s">
        <v>9480</v>
      </c>
      <c r="G2019" s="62"/>
      <c r="H2019" s="61">
        <v>2019</v>
      </c>
      <c r="I2019" s="62"/>
      <c r="J2019" s="60" t="s">
        <v>2302</v>
      </c>
      <c r="K2019" s="60">
        <v>2000</v>
      </c>
      <c r="L2019" s="62"/>
      <c r="M2019" s="60">
        <v>1</v>
      </c>
      <c r="N2019" s="60">
        <v>1</v>
      </c>
      <c r="O2019" s="63" t="s">
        <v>681</v>
      </c>
      <c r="P2019" s="63" t="s">
        <v>9481</v>
      </c>
      <c r="Q2019" s="63" t="s">
        <v>9482</v>
      </c>
      <c r="R2019" s="62"/>
      <c r="S2019" s="62"/>
      <c r="T2019" s="62"/>
      <c r="U2019" s="62"/>
      <c r="V2019" s="62"/>
      <c r="W2019" s="62"/>
      <c r="X2019" s="62"/>
      <c r="Y2019" s="62"/>
      <c r="Z2019" s="62"/>
      <c r="AA2019" s="62"/>
      <c r="AB2019" s="63" t="s">
        <v>9483</v>
      </c>
    </row>
    <row r="2020" spans="1:28" ht="15" customHeight="1" x14ac:dyDescent="0.25">
      <c r="A2020" s="58">
        <v>2010</v>
      </c>
      <c r="B2020" s="66" t="s">
        <v>9484</v>
      </c>
      <c r="C2020" s="67" t="s">
        <v>9485</v>
      </c>
      <c r="D2020" s="59" t="s">
        <v>9486</v>
      </c>
      <c r="E2020" s="66" t="s">
        <v>9484</v>
      </c>
      <c r="F2020" s="60" t="s">
        <v>9487</v>
      </c>
      <c r="G2020" s="62"/>
      <c r="H2020" s="61">
        <v>2000</v>
      </c>
      <c r="I2020" s="60" t="s">
        <v>1565</v>
      </c>
      <c r="J2020" s="60" t="s">
        <v>684</v>
      </c>
      <c r="K2020" s="60">
        <v>400</v>
      </c>
      <c r="L2020" s="62"/>
      <c r="M2020" s="60">
        <v>1</v>
      </c>
      <c r="N2020" s="60">
        <v>1</v>
      </c>
      <c r="O2020" s="63" t="s">
        <v>681</v>
      </c>
      <c r="P2020" s="63" t="s">
        <v>1038</v>
      </c>
      <c r="Q2020" s="63" t="s">
        <v>9488</v>
      </c>
      <c r="R2020" s="62"/>
      <c r="S2020" s="62"/>
      <c r="T2020" s="62"/>
      <c r="U2020" s="62"/>
      <c r="V2020" s="62"/>
      <c r="W2020" s="62"/>
      <c r="X2020" s="63" t="s">
        <v>1853</v>
      </c>
      <c r="Y2020" s="62"/>
      <c r="Z2020" s="62"/>
      <c r="AA2020" s="62"/>
      <c r="AB2020" s="63" t="s">
        <v>1854</v>
      </c>
    </row>
    <row r="2021" spans="1:28" ht="15" customHeight="1" x14ac:dyDescent="0.25">
      <c r="A2021" s="58">
        <v>2011</v>
      </c>
      <c r="B2021" s="66" t="s">
        <v>9489</v>
      </c>
      <c r="C2021" s="67" t="s">
        <v>9490</v>
      </c>
      <c r="D2021" s="59" t="s">
        <v>9491</v>
      </c>
      <c r="E2021" s="66" t="s">
        <v>9489</v>
      </c>
      <c r="F2021" s="60" t="s">
        <v>9492</v>
      </c>
      <c r="G2021" s="62"/>
      <c r="H2021" s="61">
        <v>1996</v>
      </c>
      <c r="I2021" s="60" t="s">
        <v>1565</v>
      </c>
      <c r="J2021" s="60" t="s">
        <v>1260</v>
      </c>
      <c r="K2021" s="60">
        <v>400</v>
      </c>
      <c r="L2021" s="62"/>
      <c r="M2021" s="60">
        <v>1</v>
      </c>
      <c r="N2021" s="60">
        <v>1</v>
      </c>
      <c r="O2021" s="63" t="s">
        <v>681</v>
      </c>
      <c r="P2021" s="63" t="s">
        <v>1867</v>
      </c>
      <c r="Q2021" s="62"/>
      <c r="R2021" s="62"/>
      <c r="S2021" s="62"/>
      <c r="T2021" s="62"/>
      <c r="U2021" s="62"/>
      <c r="V2021" s="62"/>
      <c r="W2021" s="62"/>
      <c r="X2021" s="63" t="s">
        <v>1872</v>
      </c>
      <c r="Y2021" s="63" t="s">
        <v>1873</v>
      </c>
      <c r="Z2021" s="62"/>
      <c r="AA2021" s="62"/>
      <c r="AB2021" s="60"/>
    </row>
    <row r="2022" spans="1:28" ht="15" customHeight="1" x14ac:dyDescent="0.25">
      <c r="A2022" s="58">
        <v>2012</v>
      </c>
      <c r="B2022" s="66" t="s">
        <v>9493</v>
      </c>
      <c r="C2022" s="67" t="s">
        <v>9494</v>
      </c>
      <c r="D2022" s="59" t="s">
        <v>9495</v>
      </c>
      <c r="E2022" s="66" t="s">
        <v>9493</v>
      </c>
      <c r="F2022" s="60" t="s">
        <v>9496</v>
      </c>
      <c r="G2022" s="62"/>
      <c r="H2022" s="61">
        <v>1996</v>
      </c>
      <c r="I2022" s="60" t="s">
        <v>1565</v>
      </c>
      <c r="J2022" s="60" t="s">
        <v>1260</v>
      </c>
      <c r="K2022" s="60">
        <v>400</v>
      </c>
      <c r="L2022" s="62"/>
      <c r="M2022" s="60">
        <v>1</v>
      </c>
      <c r="N2022" s="60">
        <v>1</v>
      </c>
      <c r="O2022" s="63" t="s">
        <v>681</v>
      </c>
      <c r="P2022" s="63" t="s">
        <v>1867</v>
      </c>
      <c r="Q2022" s="62"/>
      <c r="R2022" s="62"/>
      <c r="S2022" s="62"/>
      <c r="T2022" s="62"/>
      <c r="U2022" s="62"/>
      <c r="V2022" s="62"/>
      <c r="W2022" s="62"/>
      <c r="X2022" s="63" t="s">
        <v>1872</v>
      </c>
      <c r="Y2022" s="63" t="s">
        <v>1873</v>
      </c>
      <c r="Z2022" s="62"/>
      <c r="AA2022" s="62"/>
      <c r="AB2022" s="60"/>
    </row>
    <row r="2023" spans="1:28" ht="15" customHeight="1" x14ac:dyDescent="0.25">
      <c r="A2023" s="58">
        <v>2013</v>
      </c>
      <c r="B2023" s="66" t="s">
        <v>9497</v>
      </c>
      <c r="C2023" s="67" t="s">
        <v>9498</v>
      </c>
      <c r="D2023" s="59" t="s">
        <v>9499</v>
      </c>
      <c r="E2023" s="66" t="s">
        <v>9497</v>
      </c>
      <c r="F2023" s="60" t="s">
        <v>9500</v>
      </c>
      <c r="G2023" s="62"/>
      <c r="H2023" s="61">
        <v>1998</v>
      </c>
      <c r="I2023" s="60" t="s">
        <v>1565</v>
      </c>
      <c r="J2023" s="60" t="s">
        <v>1260</v>
      </c>
      <c r="K2023" s="60">
        <v>400</v>
      </c>
      <c r="L2023" s="62"/>
      <c r="M2023" s="60">
        <v>1</v>
      </c>
      <c r="N2023" s="60">
        <v>1</v>
      </c>
      <c r="O2023" s="63" t="s">
        <v>681</v>
      </c>
      <c r="P2023" s="63" t="s">
        <v>1867</v>
      </c>
      <c r="Q2023" s="62"/>
      <c r="R2023" s="62"/>
      <c r="S2023" s="62"/>
      <c r="T2023" s="62"/>
      <c r="U2023" s="62"/>
      <c r="V2023" s="62"/>
      <c r="W2023" s="62"/>
      <c r="X2023" s="63" t="s">
        <v>1867</v>
      </c>
      <c r="Y2023" s="62"/>
      <c r="Z2023" s="62"/>
      <c r="AA2023" s="62"/>
      <c r="AB2023" s="60"/>
    </row>
    <row r="2024" spans="1:28" ht="15" customHeight="1" x14ac:dyDescent="0.25">
      <c r="A2024" s="58">
        <v>2014</v>
      </c>
      <c r="B2024" s="66" t="s">
        <v>9501</v>
      </c>
      <c r="C2024" s="67" t="s">
        <v>9502</v>
      </c>
      <c r="D2024" s="59" t="s">
        <v>9503</v>
      </c>
      <c r="E2024" s="66" t="s">
        <v>9501</v>
      </c>
      <c r="F2024" s="60" t="s">
        <v>9504</v>
      </c>
      <c r="G2024" s="62"/>
      <c r="H2024" s="61">
        <v>2004</v>
      </c>
      <c r="I2024" s="60" t="s">
        <v>689</v>
      </c>
      <c r="J2024" s="60" t="s">
        <v>1260</v>
      </c>
      <c r="K2024" s="60">
        <v>75</v>
      </c>
      <c r="L2024" s="62"/>
      <c r="M2024" s="60">
        <v>1</v>
      </c>
      <c r="N2024" s="60">
        <v>1</v>
      </c>
      <c r="O2024" s="63" t="s">
        <v>681</v>
      </c>
      <c r="P2024" s="63" t="s">
        <v>700</v>
      </c>
      <c r="Q2024" s="62"/>
      <c r="R2024" s="62"/>
      <c r="S2024" s="62"/>
      <c r="T2024" s="62"/>
      <c r="U2024" s="62"/>
      <c r="V2024" s="62"/>
      <c r="W2024" s="62"/>
      <c r="X2024" s="63" t="s">
        <v>700</v>
      </c>
      <c r="Y2024" s="62"/>
      <c r="Z2024" s="62"/>
      <c r="AA2024" s="62"/>
      <c r="AB2024" s="60"/>
    </row>
    <row r="2025" spans="1:28" ht="15" customHeight="1" x14ac:dyDescent="0.25">
      <c r="A2025" s="58">
        <v>2015</v>
      </c>
      <c r="B2025" s="66" t="s">
        <v>9505</v>
      </c>
      <c r="C2025" s="67" t="s">
        <v>9506</v>
      </c>
      <c r="D2025" s="59" t="s">
        <v>9507</v>
      </c>
      <c r="E2025" s="66" t="s">
        <v>9505</v>
      </c>
      <c r="F2025" s="60" t="s">
        <v>9508</v>
      </c>
      <c r="G2025" s="62"/>
      <c r="H2025" s="61">
        <v>1998</v>
      </c>
      <c r="I2025" s="60" t="s">
        <v>689</v>
      </c>
      <c r="J2025" s="60" t="s">
        <v>1260</v>
      </c>
      <c r="K2025" s="60">
        <v>250</v>
      </c>
      <c r="L2025" s="62"/>
      <c r="M2025" s="60">
        <v>1</v>
      </c>
      <c r="N2025" s="60">
        <v>1</v>
      </c>
      <c r="O2025" s="63" t="s">
        <v>681</v>
      </c>
      <c r="P2025" s="63" t="s">
        <v>980</v>
      </c>
      <c r="Q2025" s="62"/>
      <c r="R2025" s="62"/>
      <c r="S2025" s="62"/>
      <c r="T2025" s="62"/>
      <c r="U2025" s="62"/>
      <c r="V2025" s="62"/>
      <c r="W2025" s="62"/>
      <c r="X2025" s="63" t="s">
        <v>980</v>
      </c>
      <c r="Y2025" s="62"/>
      <c r="Z2025" s="62"/>
      <c r="AA2025" s="62"/>
      <c r="AB2025" s="60"/>
    </row>
    <row r="2026" spans="1:28" ht="15" customHeight="1" x14ac:dyDescent="0.25">
      <c r="A2026" s="58">
        <v>2016</v>
      </c>
      <c r="B2026" s="66" t="s">
        <v>9509</v>
      </c>
      <c r="C2026" s="67" t="s">
        <v>9510</v>
      </c>
      <c r="D2026" s="59" t="s">
        <v>9511</v>
      </c>
      <c r="E2026" s="66" t="s">
        <v>9509</v>
      </c>
      <c r="F2026" s="60" t="s">
        <v>9512</v>
      </c>
      <c r="G2026" s="62"/>
      <c r="H2026" s="61">
        <v>2008</v>
      </c>
      <c r="I2026" s="60" t="s">
        <v>689</v>
      </c>
      <c r="J2026" s="60" t="s">
        <v>1283</v>
      </c>
      <c r="K2026" s="60">
        <v>75</v>
      </c>
      <c r="L2026" s="62"/>
      <c r="M2026" s="60">
        <v>1</v>
      </c>
      <c r="N2026" s="60">
        <v>1</v>
      </c>
      <c r="O2026" s="63" t="s">
        <v>681</v>
      </c>
      <c r="P2026" s="63" t="s">
        <v>700</v>
      </c>
      <c r="Q2026" s="63" t="s">
        <v>9513</v>
      </c>
      <c r="R2026" s="62"/>
      <c r="S2026" s="62"/>
      <c r="T2026" s="62"/>
      <c r="U2026" s="62"/>
      <c r="V2026" s="62"/>
      <c r="W2026" s="62"/>
      <c r="X2026" s="63" t="s">
        <v>9043</v>
      </c>
      <c r="Y2026" s="62"/>
      <c r="Z2026" s="62"/>
      <c r="AA2026" s="62"/>
      <c r="AB2026" s="63" t="s">
        <v>9044</v>
      </c>
    </row>
    <row r="2027" spans="1:28" ht="15" customHeight="1" x14ac:dyDescent="0.25">
      <c r="A2027" s="58">
        <v>2017</v>
      </c>
      <c r="B2027" s="66" t="s">
        <v>9514</v>
      </c>
      <c r="C2027" s="67" t="s">
        <v>9515</v>
      </c>
      <c r="D2027" s="59" t="s">
        <v>9516</v>
      </c>
      <c r="E2027" s="66" t="s">
        <v>9514</v>
      </c>
      <c r="F2027" s="60" t="s">
        <v>9517</v>
      </c>
      <c r="G2027" s="62"/>
      <c r="H2027" s="61">
        <v>2002</v>
      </c>
      <c r="I2027" s="60" t="s">
        <v>1565</v>
      </c>
      <c r="J2027" s="60" t="s">
        <v>1260</v>
      </c>
      <c r="K2027" s="60">
        <v>400</v>
      </c>
      <c r="L2027" s="62"/>
      <c r="M2027" s="60">
        <v>1</v>
      </c>
      <c r="N2027" s="60">
        <v>1</v>
      </c>
      <c r="O2027" s="63" t="s">
        <v>681</v>
      </c>
      <c r="P2027" s="63" t="s">
        <v>1038</v>
      </c>
      <c r="Q2027" s="62"/>
      <c r="R2027" s="62"/>
      <c r="S2027" s="62"/>
      <c r="T2027" s="62"/>
      <c r="U2027" s="62"/>
      <c r="V2027" s="62"/>
      <c r="W2027" s="62"/>
      <c r="X2027" s="63" t="s">
        <v>1038</v>
      </c>
      <c r="Y2027" s="62"/>
      <c r="Z2027" s="62"/>
      <c r="AA2027" s="62"/>
      <c r="AB2027" s="60"/>
    </row>
    <row r="2028" spans="1:28" ht="15" customHeight="1" x14ac:dyDescent="0.25">
      <c r="A2028" s="58">
        <v>2018</v>
      </c>
      <c r="B2028" s="66" t="s">
        <v>9518</v>
      </c>
      <c r="C2028" s="67" t="s">
        <v>9519</v>
      </c>
      <c r="D2028" s="59" t="s">
        <v>9520</v>
      </c>
      <c r="E2028" s="66" t="s">
        <v>9518</v>
      </c>
      <c r="F2028" s="60" t="s">
        <v>9521</v>
      </c>
      <c r="G2028" s="62"/>
      <c r="H2028" s="61">
        <v>2001</v>
      </c>
      <c r="I2028" s="60" t="s">
        <v>1303</v>
      </c>
      <c r="J2028" s="60" t="s">
        <v>684</v>
      </c>
      <c r="K2028" s="60">
        <v>100</v>
      </c>
      <c r="L2028" s="62"/>
      <c r="M2028" s="60">
        <v>1</v>
      </c>
      <c r="N2028" s="60">
        <v>1</v>
      </c>
      <c r="O2028" s="63" t="s">
        <v>681</v>
      </c>
      <c r="P2028" s="63" t="s">
        <v>2297</v>
      </c>
      <c r="Q2028" s="62"/>
      <c r="R2028" s="62"/>
      <c r="S2028" s="62"/>
      <c r="T2028" s="62"/>
      <c r="U2028" s="62"/>
      <c r="V2028" s="62"/>
      <c r="W2028" s="62"/>
      <c r="X2028" s="63" t="s">
        <v>2297</v>
      </c>
      <c r="Y2028" s="62"/>
      <c r="Z2028" s="62"/>
      <c r="AA2028" s="62"/>
      <c r="AB2028" s="60"/>
    </row>
    <row r="2029" spans="1:28" ht="15" customHeight="1" x14ac:dyDescent="0.25">
      <c r="A2029" s="58">
        <v>2019</v>
      </c>
      <c r="B2029" s="66" t="s">
        <v>9522</v>
      </c>
      <c r="C2029" s="67" t="s">
        <v>9523</v>
      </c>
      <c r="D2029" s="59" t="s">
        <v>9524</v>
      </c>
      <c r="E2029" s="66" t="s">
        <v>9522</v>
      </c>
      <c r="F2029" s="60" t="s">
        <v>9525</v>
      </c>
      <c r="G2029" s="62"/>
      <c r="H2029" s="61">
        <v>2002</v>
      </c>
      <c r="I2029" s="60" t="s">
        <v>1303</v>
      </c>
      <c r="J2029" s="60" t="s">
        <v>684</v>
      </c>
      <c r="K2029" s="60">
        <v>250</v>
      </c>
      <c r="L2029" s="62"/>
      <c r="M2029" s="60">
        <v>1</v>
      </c>
      <c r="N2029" s="60">
        <v>1</v>
      </c>
      <c r="O2029" s="63" t="s">
        <v>681</v>
      </c>
      <c r="P2029" s="63" t="s">
        <v>980</v>
      </c>
      <c r="Q2029" s="62"/>
      <c r="R2029" s="62"/>
      <c r="S2029" s="62"/>
      <c r="T2029" s="62"/>
      <c r="U2029" s="62"/>
      <c r="V2029" s="62"/>
      <c r="W2029" s="62"/>
      <c r="X2029" s="63" t="s">
        <v>980</v>
      </c>
      <c r="Y2029" s="62"/>
      <c r="Z2029" s="62"/>
      <c r="AA2029" s="62"/>
      <c r="AB2029" s="60"/>
    </row>
    <row r="2030" spans="1:28" ht="15" customHeight="1" x14ac:dyDescent="0.25">
      <c r="A2030" s="58">
        <v>2020</v>
      </c>
      <c r="B2030" s="66" t="s">
        <v>9526</v>
      </c>
      <c r="C2030" s="67" t="s">
        <v>9527</v>
      </c>
      <c r="D2030" s="59" t="s">
        <v>9528</v>
      </c>
      <c r="E2030" s="66" t="s">
        <v>9526</v>
      </c>
      <c r="F2030" s="60" t="s">
        <v>9529</v>
      </c>
      <c r="G2030" s="62"/>
      <c r="H2030" s="61">
        <v>2015</v>
      </c>
      <c r="I2030" s="62"/>
      <c r="J2030" s="60" t="s">
        <v>1283</v>
      </c>
      <c r="K2030" s="60">
        <v>50</v>
      </c>
      <c r="L2030" s="62"/>
      <c r="M2030" s="60">
        <v>1</v>
      </c>
      <c r="N2030" s="60">
        <v>1</v>
      </c>
      <c r="O2030" s="63" t="s">
        <v>681</v>
      </c>
      <c r="P2030" s="63" t="s">
        <v>1738</v>
      </c>
      <c r="Q2030" s="63" t="s">
        <v>9530</v>
      </c>
      <c r="R2030" s="62"/>
      <c r="S2030" s="62"/>
      <c r="T2030" s="62"/>
      <c r="U2030" s="62"/>
      <c r="V2030" s="62"/>
      <c r="W2030" s="62"/>
      <c r="X2030" s="63" t="s">
        <v>1738</v>
      </c>
      <c r="Y2030" s="62"/>
      <c r="Z2030" s="62"/>
      <c r="AA2030" s="62"/>
      <c r="AB2030" s="60"/>
    </row>
    <row r="2031" spans="1:28" ht="15" customHeight="1" x14ac:dyDescent="0.25">
      <c r="A2031" s="58">
        <v>2021</v>
      </c>
      <c r="B2031" s="66" t="s">
        <v>9531</v>
      </c>
      <c r="C2031" s="67" t="s">
        <v>9532</v>
      </c>
      <c r="D2031" s="59" t="s">
        <v>9533</v>
      </c>
      <c r="E2031" s="66" t="s">
        <v>9531</v>
      </c>
      <c r="F2031" s="60" t="s">
        <v>9534</v>
      </c>
      <c r="G2031" s="62"/>
      <c r="H2031" s="61">
        <v>2002</v>
      </c>
      <c r="I2031" s="60" t="s">
        <v>689</v>
      </c>
      <c r="J2031" s="60" t="s">
        <v>1260</v>
      </c>
      <c r="K2031" s="60">
        <v>50</v>
      </c>
      <c r="L2031" s="62"/>
      <c r="M2031" s="60">
        <v>1</v>
      </c>
      <c r="N2031" s="60">
        <v>1</v>
      </c>
      <c r="O2031" s="63" t="s">
        <v>681</v>
      </c>
      <c r="P2031" s="63" t="s">
        <v>788</v>
      </c>
      <c r="Q2031" s="62"/>
      <c r="R2031" s="62"/>
      <c r="S2031" s="62"/>
      <c r="T2031" s="62"/>
      <c r="U2031" s="62"/>
      <c r="V2031" s="62"/>
      <c r="W2031" s="62"/>
      <c r="X2031" s="63" t="s">
        <v>788</v>
      </c>
      <c r="Y2031" s="62"/>
      <c r="Z2031" s="62"/>
      <c r="AA2031" s="62"/>
      <c r="AB2031" s="60"/>
    </row>
    <row r="2032" spans="1:28" ht="15" customHeight="1" x14ac:dyDescent="0.25">
      <c r="A2032" s="58">
        <v>2022</v>
      </c>
      <c r="B2032" s="66" t="s">
        <v>9535</v>
      </c>
      <c r="C2032" s="67" t="s">
        <v>9536</v>
      </c>
      <c r="D2032" s="59" t="s">
        <v>9537</v>
      </c>
      <c r="E2032" s="66" t="s">
        <v>9535</v>
      </c>
      <c r="F2032" s="60" t="s">
        <v>9538</v>
      </c>
      <c r="G2032" s="62"/>
      <c r="H2032" s="61">
        <v>2000</v>
      </c>
      <c r="I2032" s="60" t="s">
        <v>689</v>
      </c>
      <c r="J2032" s="60" t="s">
        <v>684</v>
      </c>
      <c r="K2032" s="60">
        <v>400</v>
      </c>
      <c r="L2032" s="62"/>
      <c r="M2032" s="60">
        <v>1</v>
      </c>
      <c r="N2032" s="60">
        <v>1</v>
      </c>
      <c r="O2032" s="63" t="s">
        <v>681</v>
      </c>
      <c r="P2032" s="63" t="s">
        <v>1038</v>
      </c>
      <c r="Q2032" s="62"/>
      <c r="R2032" s="62"/>
      <c r="S2032" s="62"/>
      <c r="T2032" s="62"/>
      <c r="U2032" s="62"/>
      <c r="V2032" s="62"/>
      <c r="W2032" s="62"/>
      <c r="X2032" s="63" t="s">
        <v>2127</v>
      </c>
      <c r="Y2032" s="62"/>
      <c r="Z2032" s="62"/>
      <c r="AA2032" s="62"/>
      <c r="AB2032" s="63" t="s">
        <v>2128</v>
      </c>
    </row>
    <row r="2033" spans="1:28" ht="15" customHeight="1" x14ac:dyDescent="0.25">
      <c r="A2033" s="58">
        <v>2023</v>
      </c>
      <c r="B2033" s="66" t="s">
        <v>9539</v>
      </c>
      <c r="C2033" s="67" t="s">
        <v>9540</v>
      </c>
      <c r="D2033" s="59" t="s">
        <v>9541</v>
      </c>
      <c r="E2033" s="66" t="s">
        <v>9539</v>
      </c>
      <c r="F2033" s="60" t="s">
        <v>9542</v>
      </c>
      <c r="G2033" s="62"/>
      <c r="H2033" s="61">
        <v>1997</v>
      </c>
      <c r="I2033" s="60" t="s">
        <v>689</v>
      </c>
      <c r="J2033" s="60" t="s">
        <v>1260</v>
      </c>
      <c r="K2033" s="60">
        <v>400</v>
      </c>
      <c r="L2033" s="62"/>
      <c r="M2033" s="60">
        <v>1</v>
      </c>
      <c r="N2033" s="60">
        <v>1</v>
      </c>
      <c r="O2033" s="63" t="s">
        <v>681</v>
      </c>
      <c r="P2033" s="63" t="s">
        <v>1038</v>
      </c>
      <c r="Q2033" s="62"/>
      <c r="R2033" s="62"/>
      <c r="S2033" s="62"/>
      <c r="T2033" s="62"/>
      <c r="U2033" s="62"/>
      <c r="V2033" s="62"/>
      <c r="W2033" s="62"/>
      <c r="X2033" s="63" t="s">
        <v>1038</v>
      </c>
      <c r="Y2033" s="62"/>
      <c r="Z2033" s="62"/>
      <c r="AA2033" s="62"/>
      <c r="AB2033" s="60"/>
    </row>
    <row r="2034" spans="1:28" ht="15" customHeight="1" x14ac:dyDescent="0.25">
      <c r="A2034" s="58">
        <v>2024</v>
      </c>
      <c r="B2034" s="66" t="s">
        <v>9543</v>
      </c>
      <c r="C2034" s="67" t="s">
        <v>9544</v>
      </c>
      <c r="D2034" s="59" t="s">
        <v>9545</v>
      </c>
      <c r="E2034" s="66" t="s">
        <v>9543</v>
      </c>
      <c r="F2034" s="60" t="s">
        <v>9546</v>
      </c>
      <c r="G2034" s="62"/>
      <c r="H2034" s="61">
        <v>1998</v>
      </c>
      <c r="I2034" s="60" t="s">
        <v>689</v>
      </c>
      <c r="J2034" s="60" t="s">
        <v>1260</v>
      </c>
      <c r="K2034" s="60">
        <v>400</v>
      </c>
      <c r="L2034" s="62"/>
      <c r="M2034" s="60">
        <v>1</v>
      </c>
      <c r="N2034" s="60">
        <v>1</v>
      </c>
      <c r="O2034" s="63" t="s">
        <v>681</v>
      </c>
      <c r="P2034" s="63" t="s">
        <v>1038</v>
      </c>
      <c r="Q2034" s="62"/>
      <c r="R2034" s="62"/>
      <c r="S2034" s="62"/>
      <c r="T2034" s="62"/>
      <c r="U2034" s="62"/>
      <c r="V2034" s="62"/>
      <c r="W2034" s="62"/>
      <c r="X2034" s="63" t="s">
        <v>1038</v>
      </c>
      <c r="Y2034" s="62"/>
      <c r="Z2034" s="62"/>
      <c r="AA2034" s="62"/>
      <c r="AB2034" s="60"/>
    </row>
    <row r="2035" spans="1:28" ht="15" customHeight="1" x14ac:dyDescent="0.25">
      <c r="A2035" s="58">
        <v>2025</v>
      </c>
      <c r="B2035" s="66" t="s">
        <v>9547</v>
      </c>
      <c r="C2035" s="67" t="s">
        <v>9548</v>
      </c>
      <c r="D2035" s="59" t="s">
        <v>9549</v>
      </c>
      <c r="E2035" s="66" t="s">
        <v>9547</v>
      </c>
      <c r="F2035" s="60" t="s">
        <v>9550</v>
      </c>
      <c r="G2035" s="62"/>
      <c r="H2035" s="61">
        <v>2016</v>
      </c>
      <c r="I2035" s="60" t="s">
        <v>689</v>
      </c>
      <c r="J2035" s="60" t="s">
        <v>680</v>
      </c>
      <c r="K2035" s="60">
        <v>50</v>
      </c>
      <c r="L2035" s="62"/>
      <c r="M2035" s="60">
        <v>1</v>
      </c>
      <c r="N2035" s="60">
        <v>1</v>
      </c>
      <c r="O2035" s="63" t="s">
        <v>681</v>
      </c>
      <c r="P2035" s="63" t="s">
        <v>1460</v>
      </c>
      <c r="Q2035" s="63" t="s">
        <v>9551</v>
      </c>
      <c r="R2035" s="62"/>
      <c r="S2035" s="62"/>
      <c r="T2035" s="62"/>
      <c r="U2035" s="62"/>
      <c r="V2035" s="62"/>
      <c r="W2035" s="62"/>
      <c r="X2035" s="63" t="s">
        <v>1460</v>
      </c>
      <c r="Y2035" s="62"/>
      <c r="Z2035" s="62"/>
      <c r="AA2035" s="62"/>
      <c r="AB2035" s="60"/>
    </row>
    <row r="2036" spans="1:28" ht="15" customHeight="1" x14ac:dyDescent="0.25">
      <c r="A2036" s="58">
        <v>2026</v>
      </c>
      <c r="B2036" s="66" t="s">
        <v>9552</v>
      </c>
      <c r="C2036" s="67" t="s">
        <v>9553</v>
      </c>
      <c r="D2036" s="59" t="s">
        <v>9554</v>
      </c>
      <c r="E2036" s="66" t="s">
        <v>9552</v>
      </c>
      <c r="F2036" s="60" t="s">
        <v>9555</v>
      </c>
      <c r="G2036" s="62"/>
      <c r="H2036" s="61">
        <v>2016</v>
      </c>
      <c r="I2036" s="60" t="s">
        <v>689</v>
      </c>
      <c r="J2036" s="60" t="s">
        <v>680</v>
      </c>
      <c r="K2036" s="60">
        <v>50</v>
      </c>
      <c r="L2036" s="62"/>
      <c r="M2036" s="60">
        <v>1</v>
      </c>
      <c r="N2036" s="60">
        <v>1</v>
      </c>
      <c r="O2036" s="63" t="s">
        <v>681</v>
      </c>
      <c r="P2036" s="63" t="s">
        <v>1460</v>
      </c>
      <c r="Q2036" s="63" t="s">
        <v>9556</v>
      </c>
      <c r="R2036" s="62"/>
      <c r="S2036" s="62"/>
      <c r="T2036" s="62"/>
      <c r="U2036" s="62"/>
      <c r="V2036" s="62"/>
      <c r="W2036" s="62"/>
      <c r="X2036" s="63" t="s">
        <v>1460</v>
      </c>
      <c r="Y2036" s="62"/>
      <c r="Z2036" s="62"/>
      <c r="AA2036" s="62"/>
      <c r="AB2036" s="60"/>
    </row>
    <row r="2037" spans="1:28" ht="15" customHeight="1" x14ac:dyDescent="0.25">
      <c r="A2037" s="58">
        <v>2027</v>
      </c>
      <c r="B2037" s="66" t="s">
        <v>9557</v>
      </c>
      <c r="C2037" s="67" t="s">
        <v>9558</v>
      </c>
      <c r="D2037" s="59" t="s">
        <v>9559</v>
      </c>
      <c r="E2037" s="66" t="s">
        <v>9557</v>
      </c>
      <c r="F2037" s="60" t="s">
        <v>9560</v>
      </c>
      <c r="G2037" s="62"/>
      <c r="H2037" s="61">
        <v>2016</v>
      </c>
      <c r="I2037" s="60" t="s">
        <v>1445</v>
      </c>
      <c r="J2037" s="60" t="s">
        <v>683</v>
      </c>
      <c r="K2037" s="60">
        <v>400</v>
      </c>
      <c r="L2037" s="62"/>
      <c r="M2037" s="60">
        <v>1</v>
      </c>
      <c r="N2037" s="60">
        <v>1</v>
      </c>
      <c r="O2037" s="63" t="s">
        <v>681</v>
      </c>
      <c r="P2037" s="63" t="s">
        <v>9561</v>
      </c>
      <c r="Q2037" s="63" t="s">
        <v>9562</v>
      </c>
      <c r="R2037" s="62"/>
      <c r="S2037" s="62"/>
      <c r="T2037" s="62"/>
      <c r="U2037" s="62"/>
      <c r="V2037" s="62"/>
      <c r="W2037" s="62"/>
      <c r="X2037" s="63" t="s">
        <v>9561</v>
      </c>
      <c r="Y2037" s="62"/>
      <c r="Z2037" s="62"/>
      <c r="AA2037" s="62"/>
      <c r="AB2037" s="60"/>
    </row>
    <row r="2038" spans="1:28" ht="15" customHeight="1" x14ac:dyDescent="0.25">
      <c r="A2038" s="58">
        <v>2028</v>
      </c>
      <c r="B2038" s="66" t="s">
        <v>9563</v>
      </c>
      <c r="C2038" s="67" t="s">
        <v>9564</v>
      </c>
      <c r="D2038" s="59" t="s">
        <v>9565</v>
      </c>
      <c r="E2038" s="66" t="s">
        <v>9563</v>
      </c>
      <c r="F2038" s="60" t="s">
        <v>9566</v>
      </c>
      <c r="G2038" s="62"/>
      <c r="H2038" s="61">
        <v>2009</v>
      </c>
      <c r="I2038" s="60" t="s">
        <v>689</v>
      </c>
      <c r="J2038" s="60" t="s">
        <v>1283</v>
      </c>
      <c r="K2038" s="60">
        <v>400</v>
      </c>
      <c r="L2038" s="62"/>
      <c r="M2038" s="60">
        <v>1</v>
      </c>
      <c r="N2038" s="60">
        <v>1</v>
      </c>
      <c r="O2038" s="63" t="s">
        <v>681</v>
      </c>
      <c r="P2038" s="63" t="s">
        <v>9567</v>
      </c>
      <c r="Q2038" s="62"/>
      <c r="R2038" s="62"/>
      <c r="S2038" s="62"/>
      <c r="T2038" s="62"/>
      <c r="U2038" s="62"/>
      <c r="V2038" s="62"/>
      <c r="W2038" s="62"/>
      <c r="X2038" s="63" t="s">
        <v>9567</v>
      </c>
      <c r="Y2038" s="62"/>
      <c r="Z2038" s="62"/>
      <c r="AA2038" s="62"/>
      <c r="AB2038" s="60"/>
    </row>
    <row r="2039" spans="1:28" ht="15" customHeight="1" x14ac:dyDescent="0.25">
      <c r="A2039" s="58">
        <v>2029</v>
      </c>
      <c r="B2039" s="66" t="s">
        <v>9568</v>
      </c>
      <c r="C2039" s="67" t="s">
        <v>9569</v>
      </c>
      <c r="D2039" s="59" t="s">
        <v>9570</v>
      </c>
      <c r="E2039" s="66" t="s">
        <v>9568</v>
      </c>
      <c r="F2039" s="60" t="s">
        <v>9571</v>
      </c>
      <c r="G2039" s="62"/>
      <c r="H2039" s="61">
        <v>2016</v>
      </c>
      <c r="I2039" s="62"/>
      <c r="J2039" s="60" t="s">
        <v>684</v>
      </c>
      <c r="K2039" s="60">
        <v>50</v>
      </c>
      <c r="L2039" s="62"/>
      <c r="M2039" s="60">
        <v>1</v>
      </c>
      <c r="N2039" s="60">
        <v>1</v>
      </c>
      <c r="O2039" s="63" t="s">
        <v>681</v>
      </c>
      <c r="P2039" s="63" t="s">
        <v>1412</v>
      </c>
      <c r="Q2039" s="63" t="s">
        <v>9572</v>
      </c>
      <c r="R2039" s="62"/>
      <c r="S2039" s="62"/>
      <c r="T2039" s="62"/>
      <c r="U2039" s="62"/>
      <c r="V2039" s="62"/>
      <c r="W2039" s="62"/>
      <c r="X2039" s="62"/>
      <c r="Y2039" s="62"/>
      <c r="Z2039" s="62"/>
      <c r="AA2039" s="62"/>
      <c r="AB2039" s="63" t="s">
        <v>6127</v>
      </c>
    </row>
    <row r="2040" spans="1:28" ht="15" customHeight="1" x14ac:dyDescent="0.25">
      <c r="A2040" s="58">
        <v>2030</v>
      </c>
      <c r="B2040" s="66" t="s">
        <v>9573</v>
      </c>
      <c r="C2040" s="67" t="s">
        <v>9574</v>
      </c>
      <c r="D2040" s="59" t="s">
        <v>9575</v>
      </c>
      <c r="E2040" s="66" t="s">
        <v>9573</v>
      </c>
      <c r="F2040" s="60" t="s">
        <v>9576</v>
      </c>
      <c r="G2040" s="62"/>
      <c r="H2040" s="61">
        <v>2014</v>
      </c>
      <c r="I2040" s="62"/>
      <c r="J2040" s="60" t="s">
        <v>684</v>
      </c>
      <c r="K2040" s="60">
        <v>160</v>
      </c>
      <c r="L2040" s="62"/>
      <c r="M2040" s="60">
        <v>1</v>
      </c>
      <c r="N2040" s="60">
        <v>1</v>
      </c>
      <c r="O2040" s="63" t="s">
        <v>681</v>
      </c>
      <c r="P2040" s="63" t="s">
        <v>9577</v>
      </c>
      <c r="Q2040" s="63" t="s">
        <v>9578</v>
      </c>
      <c r="R2040" s="62"/>
      <c r="S2040" s="62"/>
      <c r="T2040" s="62"/>
      <c r="U2040" s="62"/>
      <c r="V2040" s="62"/>
      <c r="W2040" s="62"/>
      <c r="X2040" s="62"/>
      <c r="Y2040" s="62"/>
      <c r="Z2040" s="62"/>
      <c r="AA2040" s="62"/>
      <c r="AB2040" s="63" t="s">
        <v>9579</v>
      </c>
    </row>
    <row r="2041" spans="1:28" ht="15" customHeight="1" x14ac:dyDescent="0.25">
      <c r="A2041" s="58">
        <v>2031</v>
      </c>
      <c r="B2041" s="66" t="s">
        <v>9580</v>
      </c>
      <c r="C2041" s="67" t="s">
        <v>9581</v>
      </c>
      <c r="D2041" s="59" t="s">
        <v>9582</v>
      </c>
      <c r="E2041" s="66" t="s">
        <v>9580</v>
      </c>
      <c r="F2041" s="60" t="s">
        <v>9583</v>
      </c>
      <c r="G2041" s="62"/>
      <c r="H2041" s="61">
        <v>2007</v>
      </c>
      <c r="I2041" s="60" t="s">
        <v>689</v>
      </c>
      <c r="J2041" s="60" t="s">
        <v>1283</v>
      </c>
      <c r="K2041" s="60">
        <v>75</v>
      </c>
      <c r="L2041" s="62"/>
      <c r="M2041" s="60">
        <v>1</v>
      </c>
      <c r="N2041" s="60">
        <v>1</v>
      </c>
      <c r="O2041" s="63" t="s">
        <v>681</v>
      </c>
      <c r="P2041" s="63" t="s">
        <v>700</v>
      </c>
      <c r="Q2041" s="63" t="s">
        <v>9584</v>
      </c>
      <c r="R2041" s="62"/>
      <c r="S2041" s="62"/>
      <c r="T2041" s="62"/>
      <c r="U2041" s="62"/>
      <c r="V2041" s="62"/>
      <c r="W2041" s="62"/>
      <c r="X2041" s="63" t="s">
        <v>700</v>
      </c>
      <c r="Y2041" s="62"/>
      <c r="Z2041" s="62"/>
      <c r="AA2041" s="62"/>
      <c r="AB2041" s="60"/>
    </row>
    <row r="2042" spans="1:28" ht="15" customHeight="1" x14ac:dyDescent="0.25">
      <c r="A2042" s="58">
        <v>2032</v>
      </c>
      <c r="B2042" s="66" t="s">
        <v>9585</v>
      </c>
      <c r="C2042" s="67" t="s">
        <v>9586</v>
      </c>
      <c r="D2042" s="59" t="s">
        <v>9587</v>
      </c>
      <c r="E2042" s="66" t="s">
        <v>9585</v>
      </c>
      <c r="F2042" s="60" t="s">
        <v>9588</v>
      </c>
      <c r="G2042" s="62"/>
      <c r="H2042" s="61">
        <v>2017</v>
      </c>
      <c r="I2042" s="62"/>
      <c r="J2042" s="60" t="s">
        <v>1283</v>
      </c>
      <c r="K2042" s="60">
        <v>50</v>
      </c>
      <c r="L2042" s="62"/>
      <c r="M2042" s="60">
        <v>1</v>
      </c>
      <c r="N2042" s="60">
        <v>1</v>
      </c>
      <c r="O2042" s="63" t="s">
        <v>681</v>
      </c>
      <c r="P2042" s="63" t="s">
        <v>1744</v>
      </c>
      <c r="Q2042" s="63" t="s">
        <v>5800</v>
      </c>
      <c r="R2042" s="62"/>
      <c r="S2042" s="62"/>
      <c r="T2042" s="62"/>
      <c r="U2042" s="62"/>
      <c r="V2042" s="62"/>
      <c r="W2042" s="62"/>
      <c r="X2042" s="63" t="s">
        <v>1744</v>
      </c>
      <c r="Y2042" s="62"/>
      <c r="Z2042" s="62"/>
      <c r="AA2042" s="62"/>
      <c r="AB2042" s="60"/>
    </row>
    <row r="2043" spans="1:28" ht="15" customHeight="1" x14ac:dyDescent="0.25">
      <c r="A2043" s="58">
        <v>2033</v>
      </c>
      <c r="B2043" s="66" t="s">
        <v>9589</v>
      </c>
      <c r="C2043" s="67" t="s">
        <v>9590</v>
      </c>
      <c r="D2043" s="59" t="s">
        <v>9591</v>
      </c>
      <c r="E2043" s="66" t="s">
        <v>9589</v>
      </c>
      <c r="F2043" s="60" t="s">
        <v>9592</v>
      </c>
      <c r="G2043" s="62"/>
      <c r="H2043" s="61">
        <v>2017</v>
      </c>
      <c r="I2043" s="62"/>
      <c r="J2043" s="60" t="s">
        <v>1283</v>
      </c>
      <c r="K2043" s="60">
        <v>50</v>
      </c>
      <c r="L2043" s="62"/>
      <c r="M2043" s="60">
        <v>1</v>
      </c>
      <c r="N2043" s="60">
        <v>1</v>
      </c>
      <c r="O2043" s="63" t="s">
        <v>681</v>
      </c>
      <c r="P2043" s="63" t="s">
        <v>1754</v>
      </c>
      <c r="Q2043" s="63" t="s">
        <v>9593</v>
      </c>
      <c r="R2043" s="62"/>
      <c r="S2043" s="62"/>
      <c r="T2043" s="62"/>
      <c r="U2043" s="62"/>
      <c r="V2043" s="62"/>
      <c r="W2043" s="62"/>
      <c r="X2043" s="63" t="s">
        <v>1754</v>
      </c>
      <c r="Y2043" s="62"/>
      <c r="Z2043" s="62"/>
      <c r="AA2043" s="62"/>
      <c r="AB2043" s="60"/>
    </row>
    <row r="2044" spans="1:28" ht="15" customHeight="1" x14ac:dyDescent="0.25">
      <c r="A2044" s="58">
        <v>2034</v>
      </c>
      <c r="B2044" s="66" t="s">
        <v>9594</v>
      </c>
      <c r="C2044" s="67" t="s">
        <v>9595</v>
      </c>
      <c r="D2044" s="59" t="s">
        <v>9596</v>
      </c>
      <c r="E2044" s="66" t="s">
        <v>9594</v>
      </c>
      <c r="F2044" s="60" t="s">
        <v>9597</v>
      </c>
      <c r="G2044" s="62"/>
      <c r="H2044" s="61">
        <v>1996</v>
      </c>
      <c r="I2044" s="60" t="s">
        <v>689</v>
      </c>
      <c r="J2044" s="60" t="s">
        <v>1260</v>
      </c>
      <c r="K2044" s="60">
        <v>100</v>
      </c>
      <c r="L2044" s="62"/>
      <c r="M2044" s="60">
        <v>1</v>
      </c>
      <c r="N2044" s="60">
        <v>1</v>
      </c>
      <c r="O2044" s="63" t="s">
        <v>681</v>
      </c>
      <c r="P2044" s="63" t="s">
        <v>912</v>
      </c>
      <c r="Q2044" s="62"/>
      <c r="R2044" s="62"/>
      <c r="S2044" s="62"/>
      <c r="T2044" s="62"/>
      <c r="U2044" s="62"/>
      <c r="V2044" s="62"/>
      <c r="W2044" s="62"/>
      <c r="X2044" s="63" t="s">
        <v>4172</v>
      </c>
      <c r="Y2044" s="63" t="s">
        <v>908</v>
      </c>
      <c r="Z2044" s="62"/>
      <c r="AA2044" s="62"/>
      <c r="AB2044" s="60"/>
    </row>
    <row r="2045" spans="1:28" ht="15" customHeight="1" x14ac:dyDescent="0.25">
      <c r="A2045" s="58">
        <v>2035</v>
      </c>
      <c r="B2045" s="66" t="s">
        <v>9598</v>
      </c>
      <c r="C2045" s="67" t="s">
        <v>9599</v>
      </c>
      <c r="D2045" s="59" t="s">
        <v>9600</v>
      </c>
      <c r="E2045" s="66" t="s">
        <v>9598</v>
      </c>
      <c r="F2045" s="60" t="s">
        <v>9601</v>
      </c>
      <c r="G2045" s="62"/>
      <c r="H2045" s="61">
        <v>2003</v>
      </c>
      <c r="I2045" s="60" t="s">
        <v>689</v>
      </c>
      <c r="J2045" s="60" t="s">
        <v>684</v>
      </c>
      <c r="K2045" s="60">
        <v>400</v>
      </c>
      <c r="L2045" s="62"/>
      <c r="M2045" s="60">
        <v>1</v>
      </c>
      <c r="N2045" s="60">
        <v>1</v>
      </c>
      <c r="O2045" s="63" t="s">
        <v>681</v>
      </c>
      <c r="P2045" s="63" t="s">
        <v>1038</v>
      </c>
      <c r="Q2045" s="62"/>
      <c r="R2045" s="62"/>
      <c r="S2045" s="62"/>
      <c r="T2045" s="62"/>
      <c r="U2045" s="62"/>
      <c r="V2045" s="62"/>
      <c r="W2045" s="62"/>
      <c r="X2045" s="63" t="s">
        <v>1038</v>
      </c>
      <c r="Y2045" s="62"/>
      <c r="Z2045" s="62"/>
      <c r="AA2045" s="62"/>
      <c r="AB2045" s="60"/>
    </row>
    <row r="2046" spans="1:28" ht="15" customHeight="1" x14ac:dyDescent="0.25">
      <c r="A2046" s="58">
        <v>2036</v>
      </c>
      <c r="B2046" s="66" t="s">
        <v>9602</v>
      </c>
      <c r="C2046" s="67" t="s">
        <v>9603</v>
      </c>
      <c r="D2046" s="59" t="s">
        <v>9604</v>
      </c>
      <c r="E2046" s="66" t="s">
        <v>9602</v>
      </c>
      <c r="F2046" s="60" t="s">
        <v>9605</v>
      </c>
      <c r="G2046" s="62"/>
      <c r="H2046" s="61">
        <v>2009</v>
      </c>
      <c r="I2046" s="60" t="s">
        <v>689</v>
      </c>
      <c r="J2046" s="60" t="s">
        <v>684</v>
      </c>
      <c r="K2046" s="60">
        <v>100</v>
      </c>
      <c r="L2046" s="62"/>
      <c r="M2046" s="60">
        <v>1</v>
      </c>
      <c r="N2046" s="60">
        <v>1</v>
      </c>
      <c r="O2046" s="63" t="s">
        <v>681</v>
      </c>
      <c r="P2046" s="63" t="s">
        <v>1988</v>
      </c>
      <c r="Q2046" s="62"/>
      <c r="R2046" s="62"/>
      <c r="S2046" s="62"/>
      <c r="T2046" s="62"/>
      <c r="U2046" s="62"/>
      <c r="V2046" s="62"/>
      <c r="W2046" s="62"/>
      <c r="X2046" s="63" t="s">
        <v>1988</v>
      </c>
      <c r="Y2046" s="62"/>
      <c r="Z2046" s="62"/>
      <c r="AA2046" s="62"/>
      <c r="AB2046" s="60"/>
    </row>
    <row r="2047" spans="1:28" ht="15" customHeight="1" x14ac:dyDescent="0.25">
      <c r="A2047" s="58">
        <v>2037</v>
      </c>
      <c r="B2047" s="66" t="s">
        <v>9606</v>
      </c>
      <c r="C2047" s="67" t="s">
        <v>9607</v>
      </c>
      <c r="D2047" s="59" t="s">
        <v>9608</v>
      </c>
      <c r="E2047" s="66" t="s">
        <v>9606</v>
      </c>
      <c r="F2047" s="60" t="s">
        <v>9609</v>
      </c>
      <c r="G2047" s="62"/>
      <c r="H2047" s="61">
        <v>2000</v>
      </c>
      <c r="I2047" s="60" t="s">
        <v>689</v>
      </c>
      <c r="J2047" s="60" t="s">
        <v>1102</v>
      </c>
      <c r="K2047" s="60">
        <v>400</v>
      </c>
      <c r="L2047" s="62"/>
      <c r="M2047" s="60">
        <v>1</v>
      </c>
      <c r="N2047" s="60">
        <v>1</v>
      </c>
      <c r="O2047" s="63" t="s">
        <v>681</v>
      </c>
      <c r="P2047" s="63" t="s">
        <v>1038</v>
      </c>
      <c r="Q2047" s="62"/>
      <c r="R2047" s="62"/>
      <c r="S2047" s="62"/>
      <c r="T2047" s="62"/>
      <c r="U2047" s="62"/>
      <c r="V2047" s="62"/>
      <c r="W2047" s="62"/>
      <c r="X2047" s="63" t="s">
        <v>1993</v>
      </c>
      <c r="Y2047" s="62"/>
      <c r="Z2047" s="62"/>
      <c r="AA2047" s="62"/>
      <c r="AB2047" s="63" t="s">
        <v>1994</v>
      </c>
    </row>
    <row r="2048" spans="1:28" ht="15" customHeight="1" x14ac:dyDescent="0.25">
      <c r="A2048" s="58">
        <v>2038</v>
      </c>
      <c r="B2048" s="66" t="s">
        <v>9610</v>
      </c>
      <c r="C2048" s="67" t="s">
        <v>9611</v>
      </c>
      <c r="D2048" s="59" t="s">
        <v>9612</v>
      </c>
      <c r="E2048" s="66" t="s">
        <v>9610</v>
      </c>
      <c r="F2048" s="60" t="s">
        <v>9613</v>
      </c>
      <c r="G2048" s="62"/>
      <c r="H2048" s="61">
        <v>2017</v>
      </c>
      <c r="I2048" s="62"/>
      <c r="J2048" s="60" t="s">
        <v>684</v>
      </c>
      <c r="K2048" s="60">
        <v>25</v>
      </c>
      <c r="L2048" s="62"/>
      <c r="M2048" s="60">
        <v>1</v>
      </c>
      <c r="N2048" s="60">
        <v>1</v>
      </c>
      <c r="O2048" s="63" t="s">
        <v>681</v>
      </c>
      <c r="P2048" s="63" t="s">
        <v>9614</v>
      </c>
      <c r="Q2048" s="63" t="s">
        <v>9615</v>
      </c>
      <c r="R2048" s="62"/>
      <c r="S2048" s="62"/>
      <c r="T2048" s="62"/>
      <c r="U2048" s="62"/>
      <c r="V2048" s="62"/>
      <c r="W2048" s="62"/>
      <c r="X2048" s="63" t="s">
        <v>9614</v>
      </c>
      <c r="Y2048" s="62"/>
      <c r="Z2048" s="62"/>
      <c r="AA2048" s="62"/>
      <c r="AB2048" s="60"/>
    </row>
    <row r="2049" spans="1:28" ht="15" customHeight="1" x14ac:dyDescent="0.25">
      <c r="A2049" s="58">
        <v>2039</v>
      </c>
      <c r="B2049" s="66" t="s">
        <v>9616</v>
      </c>
      <c r="C2049" s="67" t="s">
        <v>9617</v>
      </c>
      <c r="D2049" s="59" t="s">
        <v>9618</v>
      </c>
      <c r="E2049" s="66" t="s">
        <v>9616</v>
      </c>
      <c r="F2049" s="60" t="s">
        <v>9619</v>
      </c>
      <c r="G2049" s="62"/>
      <c r="H2049" s="61">
        <v>1998</v>
      </c>
      <c r="I2049" s="60" t="s">
        <v>689</v>
      </c>
      <c r="J2049" s="60" t="s">
        <v>1283</v>
      </c>
      <c r="K2049" s="60">
        <v>100</v>
      </c>
      <c r="L2049" s="62"/>
      <c r="M2049" s="60">
        <v>1</v>
      </c>
      <c r="N2049" s="60">
        <v>1</v>
      </c>
      <c r="O2049" s="63" t="s">
        <v>681</v>
      </c>
      <c r="P2049" s="63" t="s">
        <v>912</v>
      </c>
      <c r="Q2049" s="62"/>
      <c r="R2049" s="62"/>
      <c r="S2049" s="62"/>
      <c r="T2049" s="62"/>
      <c r="U2049" s="62"/>
      <c r="V2049" s="62"/>
      <c r="W2049" s="62"/>
      <c r="X2049" s="63" t="s">
        <v>912</v>
      </c>
      <c r="Y2049" s="62"/>
      <c r="Z2049" s="62"/>
      <c r="AA2049" s="62"/>
      <c r="AB2049" s="60"/>
    </row>
    <row r="2050" spans="1:28" ht="15" customHeight="1" x14ac:dyDescent="0.25">
      <c r="A2050" s="58">
        <v>2040</v>
      </c>
      <c r="B2050" s="66" t="s">
        <v>9620</v>
      </c>
      <c r="C2050" s="67" t="s">
        <v>9621</v>
      </c>
      <c r="D2050" s="59" t="s">
        <v>9622</v>
      </c>
      <c r="E2050" s="66" t="s">
        <v>9620</v>
      </c>
      <c r="F2050" s="60" t="s">
        <v>9623</v>
      </c>
      <c r="G2050" s="62"/>
      <c r="H2050" s="61">
        <v>2005</v>
      </c>
      <c r="I2050" s="60" t="s">
        <v>689</v>
      </c>
      <c r="J2050" s="60" t="s">
        <v>1283</v>
      </c>
      <c r="K2050" s="60">
        <v>75</v>
      </c>
      <c r="L2050" s="62"/>
      <c r="M2050" s="60">
        <v>1</v>
      </c>
      <c r="N2050" s="60">
        <v>1</v>
      </c>
      <c r="O2050" s="63" t="s">
        <v>681</v>
      </c>
      <c r="P2050" s="63" t="s">
        <v>700</v>
      </c>
      <c r="Q2050" s="62"/>
      <c r="R2050" s="62"/>
      <c r="S2050" s="62"/>
      <c r="T2050" s="62"/>
      <c r="U2050" s="62"/>
      <c r="V2050" s="62"/>
      <c r="W2050" s="62"/>
      <c r="X2050" s="63" t="s">
        <v>700</v>
      </c>
      <c r="Y2050" s="62"/>
      <c r="Z2050" s="62"/>
      <c r="AA2050" s="62"/>
      <c r="AB2050" s="60"/>
    </row>
    <row r="2051" spans="1:28" ht="15" customHeight="1" x14ac:dyDescent="0.25">
      <c r="A2051" s="58">
        <v>2041</v>
      </c>
      <c r="B2051" s="66" t="s">
        <v>9624</v>
      </c>
      <c r="C2051" s="67" t="s">
        <v>9625</v>
      </c>
      <c r="D2051" s="59" t="s">
        <v>9626</v>
      </c>
      <c r="E2051" s="66" t="s">
        <v>9624</v>
      </c>
      <c r="F2051" s="60" t="s">
        <v>9627</v>
      </c>
      <c r="G2051" s="62"/>
      <c r="H2051" s="61">
        <v>2000</v>
      </c>
      <c r="I2051" s="60" t="s">
        <v>689</v>
      </c>
      <c r="J2051" s="60" t="s">
        <v>684</v>
      </c>
      <c r="K2051" s="60">
        <v>400</v>
      </c>
      <c r="L2051" s="62"/>
      <c r="M2051" s="60">
        <v>1</v>
      </c>
      <c r="N2051" s="60">
        <v>1</v>
      </c>
      <c r="O2051" s="63" t="s">
        <v>681</v>
      </c>
      <c r="P2051" s="63" t="s">
        <v>1038</v>
      </c>
      <c r="Q2051" s="62"/>
      <c r="R2051" s="62"/>
      <c r="S2051" s="62"/>
      <c r="T2051" s="62"/>
      <c r="U2051" s="62"/>
      <c r="V2051" s="62"/>
      <c r="W2051" s="62"/>
      <c r="X2051" s="63" t="s">
        <v>1570</v>
      </c>
      <c r="Y2051" s="62"/>
      <c r="Z2051" s="62"/>
      <c r="AA2051" s="62"/>
      <c r="AB2051" s="63" t="s">
        <v>1571</v>
      </c>
    </row>
    <row r="2052" spans="1:28" ht="15" customHeight="1" x14ac:dyDescent="0.25">
      <c r="A2052" s="58">
        <v>2042</v>
      </c>
      <c r="B2052" s="66" t="s">
        <v>9628</v>
      </c>
      <c r="C2052" s="67" t="s">
        <v>9629</v>
      </c>
      <c r="D2052" s="59" t="s">
        <v>9630</v>
      </c>
      <c r="E2052" s="66" t="s">
        <v>9628</v>
      </c>
      <c r="F2052" s="60" t="s">
        <v>9631</v>
      </c>
      <c r="G2052" s="62"/>
      <c r="H2052" s="61">
        <v>2004</v>
      </c>
      <c r="I2052" s="60" t="s">
        <v>689</v>
      </c>
      <c r="J2052" s="60" t="s">
        <v>684</v>
      </c>
      <c r="K2052" s="60">
        <v>400</v>
      </c>
      <c r="L2052" s="62"/>
      <c r="M2052" s="60">
        <v>1</v>
      </c>
      <c r="N2052" s="60">
        <v>1</v>
      </c>
      <c r="O2052" s="63" t="s">
        <v>681</v>
      </c>
      <c r="P2052" s="63" t="s">
        <v>1038</v>
      </c>
      <c r="Q2052" s="62"/>
      <c r="R2052" s="62"/>
      <c r="S2052" s="62"/>
      <c r="T2052" s="62"/>
      <c r="U2052" s="62"/>
      <c r="V2052" s="62"/>
      <c r="W2052" s="62"/>
      <c r="X2052" s="63" t="s">
        <v>2127</v>
      </c>
      <c r="Y2052" s="62"/>
      <c r="Z2052" s="62"/>
      <c r="AA2052" s="62"/>
      <c r="AB2052" s="63" t="s">
        <v>2128</v>
      </c>
    </row>
    <row r="2053" spans="1:28" ht="15" customHeight="1" x14ac:dyDescent="0.25">
      <c r="A2053" s="58">
        <v>2043</v>
      </c>
      <c r="B2053" s="66" t="s">
        <v>9632</v>
      </c>
      <c r="C2053" s="67" t="s">
        <v>9633</v>
      </c>
      <c r="D2053" s="59" t="s">
        <v>9634</v>
      </c>
      <c r="E2053" s="66" t="s">
        <v>9632</v>
      </c>
      <c r="F2053" s="60" t="s">
        <v>9635</v>
      </c>
      <c r="G2053" s="62"/>
      <c r="H2053" s="61">
        <v>2000</v>
      </c>
      <c r="I2053" s="60" t="s">
        <v>689</v>
      </c>
      <c r="J2053" s="60" t="s">
        <v>684</v>
      </c>
      <c r="K2053" s="60">
        <v>400</v>
      </c>
      <c r="L2053" s="62"/>
      <c r="M2053" s="60">
        <v>1</v>
      </c>
      <c r="N2053" s="60">
        <v>1</v>
      </c>
      <c r="O2053" s="63" t="s">
        <v>681</v>
      </c>
      <c r="P2053" s="63" t="s">
        <v>1038</v>
      </c>
      <c r="Q2053" s="62"/>
      <c r="R2053" s="62"/>
      <c r="S2053" s="62"/>
      <c r="T2053" s="62"/>
      <c r="U2053" s="62"/>
      <c r="V2053" s="62"/>
      <c r="W2053" s="62"/>
      <c r="X2053" s="63" t="s">
        <v>2127</v>
      </c>
      <c r="Y2053" s="62"/>
      <c r="Z2053" s="62"/>
      <c r="AA2053" s="62"/>
      <c r="AB2053" s="63" t="s">
        <v>2128</v>
      </c>
    </row>
    <row r="2054" spans="1:28" ht="15" customHeight="1" x14ac:dyDescent="0.25">
      <c r="A2054" s="58">
        <v>2044</v>
      </c>
      <c r="B2054" s="66" t="s">
        <v>9636</v>
      </c>
      <c r="C2054" s="67" t="s">
        <v>9637</v>
      </c>
      <c r="D2054" s="59" t="s">
        <v>9638</v>
      </c>
      <c r="E2054" s="66" t="s">
        <v>9636</v>
      </c>
      <c r="F2054" s="60" t="s">
        <v>9639</v>
      </c>
      <c r="G2054" s="62"/>
      <c r="H2054" s="61">
        <v>2005</v>
      </c>
      <c r="I2054" s="60" t="s">
        <v>689</v>
      </c>
      <c r="J2054" s="60" t="s">
        <v>1283</v>
      </c>
      <c r="K2054" s="60">
        <v>75</v>
      </c>
      <c r="L2054" s="62"/>
      <c r="M2054" s="60">
        <v>1</v>
      </c>
      <c r="N2054" s="60">
        <v>1</v>
      </c>
      <c r="O2054" s="63" t="s">
        <v>681</v>
      </c>
      <c r="P2054" s="63" t="s">
        <v>700</v>
      </c>
      <c r="Q2054" s="62"/>
      <c r="R2054" s="62"/>
      <c r="S2054" s="62"/>
      <c r="T2054" s="62"/>
      <c r="U2054" s="62"/>
      <c r="V2054" s="62"/>
      <c r="W2054" s="62"/>
      <c r="X2054" s="63" t="s">
        <v>700</v>
      </c>
      <c r="Y2054" s="62"/>
      <c r="Z2054" s="62"/>
      <c r="AA2054" s="62"/>
      <c r="AB2054" s="60"/>
    </row>
    <row r="2055" spans="1:28" ht="15" customHeight="1" x14ac:dyDescent="0.25">
      <c r="A2055" s="58">
        <v>2045</v>
      </c>
      <c r="B2055" s="66" t="s">
        <v>9640</v>
      </c>
      <c r="C2055" s="67" t="s">
        <v>9641</v>
      </c>
      <c r="D2055" s="59" t="s">
        <v>9642</v>
      </c>
      <c r="E2055" s="66" t="s">
        <v>9640</v>
      </c>
      <c r="F2055" s="60" t="s">
        <v>9643</v>
      </c>
      <c r="G2055" s="62"/>
      <c r="H2055" s="61">
        <v>2006</v>
      </c>
      <c r="I2055" s="60" t="s">
        <v>689</v>
      </c>
      <c r="J2055" s="60" t="s">
        <v>684</v>
      </c>
      <c r="K2055" s="60">
        <v>50</v>
      </c>
      <c r="L2055" s="62"/>
      <c r="M2055" s="60">
        <v>1</v>
      </c>
      <c r="N2055" s="60">
        <v>1</v>
      </c>
      <c r="O2055" s="63" t="s">
        <v>681</v>
      </c>
      <c r="P2055" s="63" t="s">
        <v>788</v>
      </c>
      <c r="Q2055" s="63" t="s">
        <v>2045</v>
      </c>
      <c r="R2055" s="62"/>
      <c r="S2055" s="62"/>
      <c r="T2055" s="62"/>
      <c r="U2055" s="62"/>
      <c r="V2055" s="62"/>
      <c r="W2055" s="62"/>
      <c r="X2055" s="63" t="s">
        <v>788</v>
      </c>
      <c r="Y2055" s="62"/>
      <c r="Z2055" s="62"/>
      <c r="AA2055" s="62"/>
      <c r="AB2055" s="60"/>
    </row>
    <row r="2056" spans="1:28" ht="15" customHeight="1" x14ac:dyDescent="0.25">
      <c r="A2056" s="58">
        <v>2046</v>
      </c>
      <c r="B2056" s="66" t="s">
        <v>9644</v>
      </c>
      <c r="C2056" s="67" t="s">
        <v>9645</v>
      </c>
      <c r="D2056" s="59" t="s">
        <v>9646</v>
      </c>
      <c r="E2056" s="66" t="s">
        <v>9644</v>
      </c>
      <c r="F2056" s="60" t="s">
        <v>9647</v>
      </c>
      <c r="G2056" s="62"/>
      <c r="H2056" s="61">
        <v>2006</v>
      </c>
      <c r="I2056" s="60" t="s">
        <v>689</v>
      </c>
      <c r="J2056" s="60" t="s">
        <v>684</v>
      </c>
      <c r="K2056" s="60">
        <v>50</v>
      </c>
      <c r="L2056" s="62"/>
      <c r="M2056" s="60">
        <v>1</v>
      </c>
      <c r="N2056" s="60">
        <v>1</v>
      </c>
      <c r="O2056" s="63" t="s">
        <v>681</v>
      </c>
      <c r="P2056" s="63" t="s">
        <v>788</v>
      </c>
      <c r="Q2056" s="63" t="s">
        <v>2045</v>
      </c>
      <c r="R2056" s="62"/>
      <c r="S2056" s="62"/>
      <c r="T2056" s="62"/>
      <c r="U2056" s="62"/>
      <c r="V2056" s="62"/>
      <c r="W2056" s="62"/>
      <c r="X2056" s="63" t="s">
        <v>788</v>
      </c>
      <c r="Y2056" s="62"/>
      <c r="Z2056" s="62"/>
      <c r="AA2056" s="62"/>
      <c r="AB2056" s="60"/>
    </row>
    <row r="2057" spans="1:28" ht="15" customHeight="1" x14ac:dyDescent="0.25">
      <c r="A2057" s="58">
        <v>2047</v>
      </c>
      <c r="B2057" s="66" t="s">
        <v>9648</v>
      </c>
      <c r="C2057" s="67" t="s">
        <v>9649</v>
      </c>
      <c r="D2057" s="59" t="s">
        <v>9650</v>
      </c>
      <c r="E2057" s="66" t="s">
        <v>9648</v>
      </c>
      <c r="F2057" s="60" t="s">
        <v>9651</v>
      </c>
      <c r="G2057" s="62"/>
      <c r="H2057" s="61">
        <v>2006</v>
      </c>
      <c r="I2057" s="60" t="s">
        <v>689</v>
      </c>
      <c r="J2057" s="60" t="s">
        <v>684</v>
      </c>
      <c r="K2057" s="60">
        <v>50</v>
      </c>
      <c r="L2057" s="62"/>
      <c r="M2057" s="60">
        <v>1</v>
      </c>
      <c r="N2057" s="60">
        <v>1</v>
      </c>
      <c r="O2057" s="63" t="s">
        <v>681</v>
      </c>
      <c r="P2057" s="63" t="s">
        <v>788</v>
      </c>
      <c r="Q2057" s="63" t="s">
        <v>2045</v>
      </c>
      <c r="R2057" s="62"/>
      <c r="S2057" s="62"/>
      <c r="T2057" s="62"/>
      <c r="U2057" s="62"/>
      <c r="V2057" s="62"/>
      <c r="W2057" s="62"/>
      <c r="X2057" s="63" t="s">
        <v>788</v>
      </c>
      <c r="Y2057" s="62"/>
      <c r="Z2057" s="62"/>
      <c r="AA2057" s="62"/>
      <c r="AB2057" s="60"/>
    </row>
    <row r="2058" spans="1:28" ht="15" customHeight="1" x14ac:dyDescent="0.25">
      <c r="A2058" s="58">
        <v>2048</v>
      </c>
      <c r="B2058" s="66" t="s">
        <v>9652</v>
      </c>
      <c r="C2058" s="67" t="s">
        <v>9653</v>
      </c>
      <c r="D2058" s="59" t="s">
        <v>9654</v>
      </c>
      <c r="E2058" s="66" t="s">
        <v>9652</v>
      </c>
      <c r="F2058" s="60" t="s">
        <v>9655</v>
      </c>
      <c r="G2058" s="62"/>
      <c r="H2058" s="61">
        <v>2003</v>
      </c>
      <c r="I2058" s="60" t="s">
        <v>689</v>
      </c>
      <c r="J2058" s="60" t="s">
        <v>684</v>
      </c>
      <c r="K2058" s="60">
        <v>1600</v>
      </c>
      <c r="L2058" s="62"/>
      <c r="M2058" s="60">
        <v>1</v>
      </c>
      <c r="N2058" s="60">
        <v>1</v>
      </c>
      <c r="O2058" s="63" t="s">
        <v>681</v>
      </c>
      <c r="P2058" s="63" t="s">
        <v>9656</v>
      </c>
      <c r="Q2058" s="62"/>
      <c r="R2058" s="62"/>
      <c r="S2058" s="62"/>
      <c r="T2058" s="62"/>
      <c r="U2058" s="62"/>
      <c r="V2058" s="62"/>
      <c r="W2058" s="62"/>
      <c r="X2058" s="63" t="s">
        <v>9657</v>
      </c>
      <c r="Y2058" s="63" t="s">
        <v>9658</v>
      </c>
      <c r="Z2058" s="62"/>
      <c r="AA2058" s="62"/>
      <c r="AB2058" s="60"/>
    </row>
    <row r="2059" spans="1:28" ht="15" customHeight="1" x14ac:dyDescent="0.25">
      <c r="A2059" s="58">
        <v>2049</v>
      </c>
      <c r="B2059" s="66" t="s">
        <v>9659</v>
      </c>
      <c r="C2059" s="67" t="s">
        <v>9660</v>
      </c>
      <c r="D2059" s="59" t="s">
        <v>9661</v>
      </c>
      <c r="E2059" s="66" t="s">
        <v>9659</v>
      </c>
      <c r="F2059" s="60" t="s">
        <v>9662</v>
      </c>
      <c r="G2059" s="62"/>
      <c r="H2059" s="61">
        <v>2007</v>
      </c>
      <c r="I2059" s="60" t="s">
        <v>689</v>
      </c>
      <c r="J2059" s="60" t="s">
        <v>684</v>
      </c>
      <c r="K2059" s="60">
        <v>1600</v>
      </c>
      <c r="L2059" s="62"/>
      <c r="M2059" s="60">
        <v>1</v>
      </c>
      <c r="N2059" s="60">
        <v>1</v>
      </c>
      <c r="O2059" s="63" t="s">
        <v>681</v>
      </c>
      <c r="P2059" s="63" t="s">
        <v>9656</v>
      </c>
      <c r="Q2059" s="63" t="s">
        <v>9663</v>
      </c>
      <c r="R2059" s="62"/>
      <c r="S2059" s="62"/>
      <c r="T2059" s="62"/>
      <c r="U2059" s="62"/>
      <c r="V2059" s="62"/>
      <c r="W2059" s="62"/>
      <c r="X2059" s="63" t="s">
        <v>9656</v>
      </c>
      <c r="Y2059" s="62"/>
      <c r="Z2059" s="62"/>
      <c r="AA2059" s="62"/>
      <c r="AB2059" s="60"/>
    </row>
    <row r="2060" spans="1:28" ht="15" customHeight="1" x14ac:dyDescent="0.25">
      <c r="A2060" s="58">
        <v>2050</v>
      </c>
      <c r="B2060" s="66" t="s">
        <v>9664</v>
      </c>
      <c r="C2060" s="67" t="s">
        <v>9665</v>
      </c>
      <c r="D2060" s="59" t="s">
        <v>9666</v>
      </c>
      <c r="E2060" s="66" t="s">
        <v>9664</v>
      </c>
      <c r="F2060" s="60" t="s">
        <v>9667</v>
      </c>
      <c r="G2060" s="62"/>
      <c r="H2060" s="61">
        <v>2014</v>
      </c>
      <c r="I2060" s="62"/>
      <c r="J2060" s="60" t="s">
        <v>680</v>
      </c>
      <c r="K2060" s="60">
        <v>160</v>
      </c>
      <c r="L2060" s="62"/>
      <c r="M2060" s="60">
        <v>1</v>
      </c>
      <c r="N2060" s="60">
        <v>1</v>
      </c>
      <c r="O2060" s="63" t="s">
        <v>681</v>
      </c>
      <c r="P2060" s="63" t="s">
        <v>2357</v>
      </c>
      <c r="Q2060" s="63" t="s">
        <v>9668</v>
      </c>
      <c r="R2060" s="62"/>
      <c r="S2060" s="62"/>
      <c r="T2060" s="62"/>
      <c r="U2060" s="62"/>
      <c r="V2060" s="62"/>
      <c r="W2060" s="62"/>
      <c r="X2060" s="62"/>
      <c r="Y2060" s="62"/>
      <c r="Z2060" s="62"/>
      <c r="AA2060" s="62"/>
      <c r="AB2060" s="63" t="s">
        <v>2359</v>
      </c>
    </row>
    <row r="2061" spans="1:28" ht="15" customHeight="1" x14ac:dyDescent="0.25">
      <c r="A2061" s="58">
        <v>2051</v>
      </c>
      <c r="B2061" s="66" t="s">
        <v>9669</v>
      </c>
      <c r="C2061" s="67" t="s">
        <v>9670</v>
      </c>
      <c r="D2061" s="59" t="s">
        <v>9671</v>
      </c>
      <c r="E2061" s="66" t="s">
        <v>9669</v>
      </c>
      <c r="F2061" s="60" t="s">
        <v>9672</v>
      </c>
      <c r="G2061" s="62"/>
      <c r="H2061" s="61">
        <v>2003</v>
      </c>
      <c r="I2061" s="60" t="s">
        <v>689</v>
      </c>
      <c r="J2061" s="60" t="s">
        <v>699</v>
      </c>
      <c r="K2061" s="60">
        <v>250</v>
      </c>
      <c r="L2061" s="62"/>
      <c r="M2061" s="60">
        <v>1</v>
      </c>
      <c r="N2061" s="60">
        <v>1</v>
      </c>
      <c r="O2061" s="63" t="s">
        <v>681</v>
      </c>
      <c r="P2061" s="63" t="s">
        <v>980</v>
      </c>
      <c r="Q2061" s="62"/>
      <c r="R2061" s="62"/>
      <c r="S2061" s="62"/>
      <c r="T2061" s="62"/>
      <c r="U2061" s="62"/>
      <c r="V2061" s="62"/>
      <c r="W2061" s="62"/>
      <c r="X2061" s="63" t="s">
        <v>980</v>
      </c>
      <c r="Y2061" s="62"/>
      <c r="Z2061" s="62"/>
      <c r="AA2061" s="62"/>
      <c r="AB2061" s="60"/>
    </row>
    <row r="2062" spans="1:28" ht="15" customHeight="1" x14ac:dyDescent="0.25">
      <c r="A2062" s="58">
        <v>2052</v>
      </c>
      <c r="B2062" s="66" t="s">
        <v>9673</v>
      </c>
      <c r="C2062" s="67" t="s">
        <v>9674</v>
      </c>
      <c r="D2062" s="59" t="s">
        <v>9675</v>
      </c>
      <c r="E2062" s="66" t="s">
        <v>9673</v>
      </c>
      <c r="F2062" s="60" t="s">
        <v>9676</v>
      </c>
      <c r="G2062" s="62"/>
      <c r="H2062" s="61">
        <v>2000</v>
      </c>
      <c r="I2062" s="60" t="s">
        <v>1303</v>
      </c>
      <c r="J2062" s="60" t="s">
        <v>688</v>
      </c>
      <c r="K2062" s="60">
        <v>250</v>
      </c>
      <c r="L2062" s="62"/>
      <c r="M2062" s="60">
        <v>1</v>
      </c>
      <c r="N2062" s="60">
        <v>1</v>
      </c>
      <c r="O2062" s="63" t="s">
        <v>681</v>
      </c>
      <c r="P2062" s="63" t="s">
        <v>980</v>
      </c>
      <c r="Q2062" s="62"/>
      <c r="R2062" s="62"/>
      <c r="S2062" s="62"/>
      <c r="T2062" s="62"/>
      <c r="U2062" s="62"/>
      <c r="V2062" s="62"/>
      <c r="W2062" s="62"/>
      <c r="X2062" s="63" t="s">
        <v>5851</v>
      </c>
      <c r="Y2062" s="62"/>
      <c r="Z2062" s="62"/>
      <c r="AA2062" s="62"/>
      <c r="AB2062" s="63" t="s">
        <v>5852</v>
      </c>
    </row>
    <row r="2063" spans="1:28" ht="15" customHeight="1" x14ac:dyDescent="0.25">
      <c r="A2063" s="58">
        <v>2053</v>
      </c>
      <c r="B2063" s="66" t="s">
        <v>9677</v>
      </c>
      <c r="C2063" s="67" t="s">
        <v>9678</v>
      </c>
      <c r="D2063" s="59" t="s">
        <v>9679</v>
      </c>
      <c r="E2063" s="66" t="s">
        <v>9677</v>
      </c>
      <c r="F2063" s="60" t="s">
        <v>9680</v>
      </c>
      <c r="G2063" s="62"/>
      <c r="H2063" s="61">
        <v>2016</v>
      </c>
      <c r="I2063" s="60" t="s">
        <v>1303</v>
      </c>
      <c r="J2063" s="60" t="s">
        <v>688</v>
      </c>
      <c r="K2063" s="60">
        <v>100</v>
      </c>
      <c r="L2063" s="62"/>
      <c r="M2063" s="60">
        <v>1</v>
      </c>
      <c r="N2063" s="60">
        <v>1</v>
      </c>
      <c r="O2063" s="63" t="s">
        <v>681</v>
      </c>
      <c r="P2063" s="63" t="s">
        <v>6193</v>
      </c>
      <c r="Q2063" s="63" t="s">
        <v>9681</v>
      </c>
      <c r="R2063" s="62"/>
      <c r="S2063" s="62"/>
      <c r="T2063" s="62"/>
      <c r="U2063" s="62"/>
      <c r="V2063" s="62"/>
      <c r="W2063" s="62"/>
      <c r="X2063" s="63" t="s">
        <v>6193</v>
      </c>
      <c r="Y2063" s="62"/>
      <c r="Z2063" s="62"/>
      <c r="AA2063" s="62"/>
      <c r="AB2063" s="60"/>
    </row>
    <row r="2064" spans="1:28" ht="15" customHeight="1" x14ac:dyDescent="0.25">
      <c r="A2064" s="58">
        <v>2054</v>
      </c>
      <c r="B2064" s="66" t="s">
        <v>9682</v>
      </c>
      <c r="C2064" s="67" t="s">
        <v>9683</v>
      </c>
      <c r="D2064" s="59" t="s">
        <v>9684</v>
      </c>
      <c r="E2064" s="66" t="s">
        <v>9682</v>
      </c>
      <c r="F2064" s="60" t="s">
        <v>9685</v>
      </c>
      <c r="G2064" s="62"/>
      <c r="H2064" s="61">
        <v>2000</v>
      </c>
      <c r="I2064" s="60" t="s">
        <v>689</v>
      </c>
      <c r="J2064" s="60" t="s">
        <v>1102</v>
      </c>
      <c r="K2064" s="60" t="s">
        <v>8172</v>
      </c>
      <c r="L2064" s="62"/>
      <c r="M2064" s="60">
        <v>1</v>
      </c>
      <c r="N2064" s="60">
        <v>1</v>
      </c>
      <c r="O2064" s="63" t="s">
        <v>681</v>
      </c>
      <c r="P2064" s="63" t="s">
        <v>912</v>
      </c>
      <c r="Q2064" s="62"/>
      <c r="R2064" s="62"/>
      <c r="S2064" s="62"/>
      <c r="T2064" s="62"/>
      <c r="U2064" s="62"/>
      <c r="V2064" s="62"/>
      <c r="W2064" s="62"/>
      <c r="X2064" s="63" t="s">
        <v>5118</v>
      </c>
      <c r="Y2064" s="62"/>
      <c r="Z2064" s="62"/>
      <c r="AA2064" s="62"/>
      <c r="AB2064" s="63" t="s">
        <v>5119</v>
      </c>
    </row>
    <row r="2065" spans="1:28" ht="15" customHeight="1" x14ac:dyDescent="0.25">
      <c r="A2065" s="58">
        <v>2055</v>
      </c>
      <c r="B2065" s="66" t="s">
        <v>9686</v>
      </c>
      <c r="C2065" s="67" t="s">
        <v>9687</v>
      </c>
      <c r="D2065" s="59" t="s">
        <v>9688</v>
      </c>
      <c r="E2065" s="66" t="s">
        <v>9686</v>
      </c>
      <c r="F2065" s="60" t="s">
        <v>9689</v>
      </c>
      <c r="G2065" s="62"/>
      <c r="H2065" s="61">
        <v>1982</v>
      </c>
      <c r="I2065" s="60" t="s">
        <v>679</v>
      </c>
      <c r="J2065" s="60" t="s">
        <v>1245</v>
      </c>
      <c r="K2065" s="60">
        <v>15</v>
      </c>
      <c r="L2065" s="62"/>
      <c r="M2065" s="60">
        <v>1</v>
      </c>
      <c r="N2065" s="60">
        <v>1</v>
      </c>
      <c r="O2065" s="63" t="s">
        <v>681</v>
      </c>
      <c r="P2065" s="63" t="s">
        <v>755</v>
      </c>
      <c r="Q2065" s="62"/>
      <c r="R2065" s="62"/>
      <c r="S2065" s="62"/>
      <c r="T2065" s="62"/>
      <c r="U2065" s="62"/>
      <c r="V2065" s="62"/>
      <c r="W2065" s="62"/>
      <c r="X2065" s="63" t="s">
        <v>756</v>
      </c>
      <c r="Y2065" s="63" t="s">
        <v>757</v>
      </c>
      <c r="Z2065" s="62"/>
      <c r="AA2065" s="62"/>
      <c r="AB2065" s="60"/>
    </row>
    <row r="2066" spans="1:28" ht="15" customHeight="1" x14ac:dyDescent="0.25">
      <c r="A2066" s="58">
        <v>2056</v>
      </c>
      <c r="B2066" s="66" t="s">
        <v>9690</v>
      </c>
      <c r="C2066" s="67" t="s">
        <v>9691</v>
      </c>
      <c r="D2066" s="59" t="s">
        <v>9692</v>
      </c>
      <c r="E2066" s="66" t="s">
        <v>9690</v>
      </c>
      <c r="F2066" s="60" t="s">
        <v>9693</v>
      </c>
      <c r="G2066" s="62"/>
      <c r="H2066" s="61">
        <v>1997</v>
      </c>
      <c r="I2066" s="60" t="s">
        <v>689</v>
      </c>
      <c r="J2066" s="60" t="s">
        <v>1260</v>
      </c>
      <c r="K2066" s="60">
        <v>50</v>
      </c>
      <c r="L2066" s="62"/>
      <c r="M2066" s="60">
        <v>1</v>
      </c>
      <c r="N2066" s="60">
        <v>1</v>
      </c>
      <c r="O2066" s="63" t="s">
        <v>681</v>
      </c>
      <c r="P2066" s="63" t="s">
        <v>788</v>
      </c>
      <c r="Q2066" s="62"/>
      <c r="R2066" s="62"/>
      <c r="S2066" s="62"/>
      <c r="T2066" s="62"/>
      <c r="U2066" s="62"/>
      <c r="V2066" s="62"/>
      <c r="W2066" s="62"/>
      <c r="X2066" s="63" t="s">
        <v>788</v>
      </c>
      <c r="Y2066" s="62"/>
      <c r="Z2066" s="62"/>
      <c r="AA2066" s="62"/>
      <c r="AB2066" s="60"/>
    </row>
    <row r="2067" spans="1:28" ht="15" customHeight="1" x14ac:dyDescent="0.25">
      <c r="A2067" s="58">
        <v>2057</v>
      </c>
      <c r="B2067" s="66" t="s">
        <v>9694</v>
      </c>
      <c r="C2067" s="67" t="s">
        <v>9695</v>
      </c>
      <c r="D2067" s="59" t="s">
        <v>9696</v>
      </c>
      <c r="E2067" s="66" t="s">
        <v>9694</v>
      </c>
      <c r="F2067" s="60" t="s">
        <v>9697</v>
      </c>
      <c r="G2067" s="62"/>
      <c r="H2067" s="61">
        <v>1999</v>
      </c>
      <c r="I2067" s="60" t="s">
        <v>689</v>
      </c>
      <c r="J2067" s="60" t="s">
        <v>684</v>
      </c>
      <c r="K2067" s="60">
        <v>250</v>
      </c>
      <c r="L2067" s="62"/>
      <c r="M2067" s="60">
        <v>1</v>
      </c>
      <c r="N2067" s="60">
        <v>1</v>
      </c>
      <c r="O2067" s="63" t="s">
        <v>681</v>
      </c>
      <c r="P2067" s="63" t="s">
        <v>980</v>
      </c>
      <c r="Q2067" s="62"/>
      <c r="R2067" s="62"/>
      <c r="S2067" s="62"/>
      <c r="T2067" s="62"/>
      <c r="U2067" s="62"/>
      <c r="V2067" s="62"/>
      <c r="W2067" s="62"/>
      <c r="X2067" s="63" t="s">
        <v>980</v>
      </c>
      <c r="Y2067" s="62"/>
      <c r="Z2067" s="62"/>
      <c r="AA2067" s="62"/>
      <c r="AB2067" s="60"/>
    </row>
    <row r="2068" spans="1:28" ht="15" customHeight="1" x14ac:dyDescent="0.25">
      <c r="A2068" s="58">
        <v>2058</v>
      </c>
      <c r="B2068" s="66" t="s">
        <v>9698</v>
      </c>
      <c r="C2068" s="67" t="s">
        <v>9699</v>
      </c>
      <c r="D2068" s="59" t="s">
        <v>9700</v>
      </c>
      <c r="E2068" s="66" t="s">
        <v>9698</v>
      </c>
      <c r="F2068" s="60" t="s">
        <v>9701</v>
      </c>
      <c r="G2068" s="62"/>
      <c r="H2068" s="61">
        <v>2003</v>
      </c>
      <c r="I2068" s="60" t="s">
        <v>689</v>
      </c>
      <c r="J2068" s="60" t="s">
        <v>684</v>
      </c>
      <c r="K2068" s="60">
        <v>320</v>
      </c>
      <c r="L2068" s="62"/>
      <c r="M2068" s="60">
        <v>1</v>
      </c>
      <c r="N2068" s="60">
        <v>1</v>
      </c>
      <c r="O2068" s="63" t="s">
        <v>681</v>
      </c>
      <c r="P2068" s="63" t="s">
        <v>970</v>
      </c>
      <c r="Q2068" s="62"/>
      <c r="R2068" s="62"/>
      <c r="S2068" s="62"/>
      <c r="T2068" s="62"/>
      <c r="U2068" s="62"/>
      <c r="V2068" s="62"/>
      <c r="W2068" s="62"/>
      <c r="X2068" s="63" t="s">
        <v>970</v>
      </c>
      <c r="Y2068" s="62"/>
      <c r="Z2068" s="62"/>
      <c r="AA2068" s="62"/>
      <c r="AB2068" s="60"/>
    </row>
    <row r="2069" spans="1:28" ht="15" customHeight="1" x14ac:dyDescent="0.25">
      <c r="A2069" s="58">
        <v>2059</v>
      </c>
      <c r="B2069" s="66" t="s">
        <v>9702</v>
      </c>
      <c r="C2069" s="67" t="s">
        <v>9703</v>
      </c>
      <c r="D2069" s="59" t="s">
        <v>9704</v>
      </c>
      <c r="E2069" s="66" t="s">
        <v>9702</v>
      </c>
      <c r="F2069" s="60" t="s">
        <v>9705</v>
      </c>
      <c r="G2069" s="62"/>
      <c r="H2069" s="61">
        <v>2013</v>
      </c>
      <c r="I2069" s="62"/>
      <c r="J2069" s="60" t="s">
        <v>684</v>
      </c>
      <c r="K2069" s="60">
        <v>320</v>
      </c>
      <c r="L2069" s="62"/>
      <c r="M2069" s="60">
        <v>1</v>
      </c>
      <c r="N2069" s="60">
        <v>1</v>
      </c>
      <c r="O2069" s="63" t="s">
        <v>681</v>
      </c>
      <c r="P2069" s="63" t="s">
        <v>9706</v>
      </c>
      <c r="Q2069" s="63" t="s">
        <v>9707</v>
      </c>
      <c r="R2069" s="62"/>
      <c r="S2069" s="62"/>
      <c r="T2069" s="62"/>
      <c r="U2069" s="62"/>
      <c r="V2069" s="62"/>
      <c r="W2069" s="62"/>
      <c r="X2069" s="62"/>
      <c r="Y2069" s="62"/>
      <c r="Z2069" s="62"/>
      <c r="AA2069" s="62"/>
      <c r="AB2069" s="63" t="s">
        <v>9708</v>
      </c>
    </row>
    <row r="2070" spans="1:28" ht="15" customHeight="1" x14ac:dyDescent="0.25">
      <c r="A2070" s="58">
        <v>2060</v>
      </c>
      <c r="B2070" s="66" t="s">
        <v>9709</v>
      </c>
      <c r="C2070" s="67" t="s">
        <v>9710</v>
      </c>
      <c r="D2070" s="59" t="s">
        <v>9711</v>
      </c>
      <c r="E2070" s="66" t="s">
        <v>9709</v>
      </c>
      <c r="F2070" s="60" t="s">
        <v>9712</v>
      </c>
      <c r="G2070" s="62"/>
      <c r="H2070" s="61">
        <v>2000</v>
      </c>
      <c r="I2070" s="60" t="s">
        <v>1296</v>
      </c>
      <c r="J2070" s="60" t="s">
        <v>684</v>
      </c>
      <c r="K2070" s="60">
        <v>100</v>
      </c>
      <c r="L2070" s="62"/>
      <c r="M2070" s="60">
        <v>1</v>
      </c>
      <c r="N2070" s="60">
        <v>1</v>
      </c>
      <c r="O2070" s="63" t="s">
        <v>681</v>
      </c>
      <c r="P2070" s="63" t="s">
        <v>912</v>
      </c>
      <c r="Q2070" s="62"/>
      <c r="R2070" s="62"/>
      <c r="S2070" s="62"/>
      <c r="T2070" s="62"/>
      <c r="U2070" s="62"/>
      <c r="V2070" s="62"/>
      <c r="W2070" s="62"/>
      <c r="X2070" s="63" t="s">
        <v>921</v>
      </c>
      <c r="Y2070" s="62"/>
      <c r="Z2070" s="62"/>
      <c r="AA2070" s="62"/>
      <c r="AB2070" s="63" t="s">
        <v>922</v>
      </c>
    </row>
    <row r="2071" spans="1:28" ht="15" customHeight="1" x14ac:dyDescent="0.25">
      <c r="A2071" s="58">
        <v>2061</v>
      </c>
      <c r="B2071" s="66" t="s">
        <v>9713</v>
      </c>
      <c r="C2071" s="67" t="s">
        <v>9714</v>
      </c>
      <c r="D2071" s="59" t="s">
        <v>9715</v>
      </c>
      <c r="E2071" s="66" t="s">
        <v>9713</v>
      </c>
      <c r="F2071" s="60" t="s">
        <v>9716</v>
      </c>
      <c r="G2071" s="62"/>
      <c r="H2071" s="61">
        <v>2000</v>
      </c>
      <c r="I2071" s="60" t="s">
        <v>1296</v>
      </c>
      <c r="J2071" s="60" t="s">
        <v>684</v>
      </c>
      <c r="K2071" s="60">
        <v>100</v>
      </c>
      <c r="L2071" s="62"/>
      <c r="M2071" s="60">
        <v>1</v>
      </c>
      <c r="N2071" s="60">
        <v>1</v>
      </c>
      <c r="O2071" s="63" t="s">
        <v>681</v>
      </c>
      <c r="P2071" s="63" t="s">
        <v>912</v>
      </c>
      <c r="Q2071" s="62"/>
      <c r="R2071" s="62"/>
      <c r="S2071" s="62"/>
      <c r="T2071" s="62"/>
      <c r="U2071" s="62"/>
      <c r="V2071" s="62"/>
      <c r="W2071" s="62"/>
      <c r="X2071" s="63" t="s">
        <v>921</v>
      </c>
      <c r="Y2071" s="62"/>
      <c r="Z2071" s="62"/>
      <c r="AA2071" s="62"/>
      <c r="AB2071" s="63" t="s">
        <v>922</v>
      </c>
    </row>
    <row r="2072" spans="1:28" ht="15" customHeight="1" x14ac:dyDescent="0.25">
      <c r="A2072" s="58">
        <v>2062</v>
      </c>
      <c r="B2072" s="66" t="s">
        <v>9717</v>
      </c>
      <c r="C2072" s="67" t="s">
        <v>9718</v>
      </c>
      <c r="D2072" s="59" t="s">
        <v>9719</v>
      </c>
      <c r="E2072" s="66" t="s">
        <v>9717</v>
      </c>
      <c r="F2072" s="60" t="s">
        <v>9720</v>
      </c>
      <c r="G2072" s="62"/>
      <c r="H2072" s="61">
        <v>2000</v>
      </c>
      <c r="I2072" s="60" t="s">
        <v>1445</v>
      </c>
      <c r="J2072" s="60" t="s">
        <v>684</v>
      </c>
      <c r="K2072" s="60">
        <v>100</v>
      </c>
      <c r="L2072" s="62"/>
      <c r="M2072" s="60">
        <v>1</v>
      </c>
      <c r="N2072" s="60">
        <v>1</v>
      </c>
      <c r="O2072" s="63" t="s">
        <v>681</v>
      </c>
      <c r="P2072" s="63" t="s">
        <v>912</v>
      </c>
      <c r="Q2072" s="62"/>
      <c r="R2072" s="62"/>
      <c r="S2072" s="62"/>
      <c r="T2072" s="62"/>
      <c r="U2072" s="62"/>
      <c r="V2072" s="62"/>
      <c r="W2072" s="62"/>
      <c r="X2072" s="63" t="s">
        <v>5118</v>
      </c>
      <c r="Y2072" s="62"/>
      <c r="Z2072" s="62"/>
      <c r="AA2072" s="62"/>
      <c r="AB2072" s="63" t="s">
        <v>5119</v>
      </c>
    </row>
    <row r="2073" spans="1:28" ht="15" customHeight="1" x14ac:dyDescent="0.25">
      <c r="A2073" s="58">
        <v>2063</v>
      </c>
      <c r="B2073" s="66" t="s">
        <v>9721</v>
      </c>
      <c r="C2073" s="67" t="s">
        <v>9722</v>
      </c>
      <c r="D2073" s="59" t="s">
        <v>9723</v>
      </c>
      <c r="E2073" s="66" t="s">
        <v>9721</v>
      </c>
      <c r="F2073" s="60" t="s">
        <v>9724</v>
      </c>
      <c r="G2073" s="62"/>
      <c r="H2073" s="61">
        <v>2011</v>
      </c>
      <c r="I2073" s="60" t="s">
        <v>1445</v>
      </c>
      <c r="J2073" s="60" t="s">
        <v>710</v>
      </c>
      <c r="K2073" s="60">
        <v>400</v>
      </c>
      <c r="L2073" s="62"/>
      <c r="M2073" s="60">
        <v>1</v>
      </c>
      <c r="N2073" s="60">
        <v>1</v>
      </c>
      <c r="O2073" s="63" t="s">
        <v>681</v>
      </c>
      <c r="P2073" s="63" t="s">
        <v>2546</v>
      </c>
      <c r="Q2073" s="63" t="s">
        <v>9725</v>
      </c>
      <c r="R2073" s="62"/>
      <c r="S2073" s="62"/>
      <c r="T2073" s="62"/>
      <c r="U2073" s="62"/>
      <c r="V2073" s="62"/>
      <c r="W2073" s="62"/>
      <c r="X2073" s="63" t="s">
        <v>2546</v>
      </c>
      <c r="Y2073" s="62"/>
      <c r="Z2073" s="62"/>
      <c r="AA2073" s="62"/>
      <c r="AB2073" s="60"/>
    </row>
    <row r="2074" spans="1:28" ht="15" customHeight="1" x14ac:dyDescent="0.25">
      <c r="A2074" s="58">
        <v>2064</v>
      </c>
      <c r="B2074" s="66" t="s">
        <v>9726</v>
      </c>
      <c r="C2074" s="67" t="s">
        <v>9727</v>
      </c>
      <c r="D2074" s="59" t="s">
        <v>9728</v>
      </c>
      <c r="E2074" s="66" t="s">
        <v>9726</v>
      </c>
      <c r="F2074" s="60" t="s">
        <v>9729</v>
      </c>
      <c r="G2074" s="62"/>
      <c r="H2074" s="61">
        <v>2005</v>
      </c>
      <c r="I2074" s="60" t="s">
        <v>1296</v>
      </c>
      <c r="J2074" s="60" t="s">
        <v>684</v>
      </c>
      <c r="K2074" s="60">
        <v>75</v>
      </c>
      <c r="L2074" s="62"/>
      <c r="M2074" s="60">
        <v>1</v>
      </c>
      <c r="N2074" s="60">
        <v>1</v>
      </c>
      <c r="O2074" s="63" t="s">
        <v>681</v>
      </c>
      <c r="P2074" s="63" t="s">
        <v>700</v>
      </c>
      <c r="Q2074" s="62"/>
      <c r="R2074" s="62"/>
      <c r="S2074" s="62"/>
      <c r="T2074" s="62"/>
      <c r="U2074" s="62"/>
      <c r="V2074" s="62"/>
      <c r="W2074" s="62"/>
      <c r="X2074" s="63" t="s">
        <v>700</v>
      </c>
      <c r="Y2074" s="62"/>
      <c r="Z2074" s="62"/>
      <c r="AA2074" s="62"/>
      <c r="AB2074" s="60"/>
    </row>
    <row r="2075" spans="1:28" ht="15" customHeight="1" x14ac:dyDescent="0.25">
      <c r="A2075" s="58">
        <v>2065</v>
      </c>
      <c r="B2075" s="66" t="s">
        <v>9730</v>
      </c>
      <c r="C2075" s="67" t="s">
        <v>9731</v>
      </c>
      <c r="D2075" s="59" t="s">
        <v>9732</v>
      </c>
      <c r="E2075" s="66" t="s">
        <v>9730</v>
      </c>
      <c r="F2075" s="60" t="s">
        <v>9733</v>
      </c>
      <c r="G2075" s="62"/>
      <c r="H2075" s="61">
        <v>2004</v>
      </c>
      <c r="I2075" s="60" t="s">
        <v>1296</v>
      </c>
      <c r="J2075" s="60" t="s">
        <v>684</v>
      </c>
      <c r="K2075" s="60">
        <v>75</v>
      </c>
      <c r="L2075" s="62"/>
      <c r="M2075" s="60">
        <v>1</v>
      </c>
      <c r="N2075" s="60">
        <v>1</v>
      </c>
      <c r="O2075" s="63" t="s">
        <v>681</v>
      </c>
      <c r="P2075" s="63" t="s">
        <v>700</v>
      </c>
      <c r="Q2075" s="62"/>
      <c r="R2075" s="62"/>
      <c r="S2075" s="62"/>
      <c r="T2075" s="62"/>
      <c r="U2075" s="62"/>
      <c r="V2075" s="62"/>
      <c r="W2075" s="62"/>
      <c r="X2075" s="63" t="s">
        <v>700</v>
      </c>
      <c r="Y2075" s="62"/>
      <c r="Z2075" s="62"/>
      <c r="AA2075" s="62"/>
      <c r="AB2075" s="60"/>
    </row>
    <row r="2076" spans="1:28" ht="15" customHeight="1" x14ac:dyDescent="0.25">
      <c r="A2076" s="58">
        <v>2066</v>
      </c>
      <c r="B2076" s="66" t="s">
        <v>9734</v>
      </c>
      <c r="C2076" s="67" t="s">
        <v>9735</v>
      </c>
      <c r="D2076" s="59" t="s">
        <v>9736</v>
      </c>
      <c r="E2076" s="66" t="s">
        <v>9734</v>
      </c>
      <c r="F2076" s="60" t="s">
        <v>9737</v>
      </c>
      <c r="G2076" s="62"/>
      <c r="H2076" s="61">
        <v>2008</v>
      </c>
      <c r="I2076" s="60" t="s">
        <v>1296</v>
      </c>
      <c r="J2076" s="60" t="s">
        <v>1710</v>
      </c>
      <c r="K2076" s="60" t="s">
        <v>2111</v>
      </c>
      <c r="L2076" s="62"/>
      <c r="M2076" s="60">
        <v>1</v>
      </c>
      <c r="N2076" s="60">
        <v>1</v>
      </c>
      <c r="O2076" s="63" t="s">
        <v>681</v>
      </c>
      <c r="P2076" s="63" t="s">
        <v>700</v>
      </c>
      <c r="Q2076" s="63" t="s">
        <v>9738</v>
      </c>
      <c r="R2076" s="62"/>
      <c r="S2076" s="62"/>
      <c r="T2076" s="62"/>
      <c r="U2076" s="62"/>
      <c r="V2076" s="62"/>
      <c r="W2076" s="62"/>
      <c r="X2076" s="63" t="s">
        <v>700</v>
      </c>
      <c r="Y2076" s="62"/>
      <c r="Z2076" s="62"/>
      <c r="AA2076" s="62"/>
      <c r="AB2076" s="60"/>
    </row>
    <row r="2077" spans="1:28" ht="15" customHeight="1" x14ac:dyDescent="0.25">
      <c r="A2077" s="58">
        <v>2067</v>
      </c>
      <c r="B2077" s="66" t="s">
        <v>9739</v>
      </c>
      <c r="C2077" s="67" t="s">
        <v>9740</v>
      </c>
      <c r="D2077" s="59" t="s">
        <v>9741</v>
      </c>
      <c r="E2077" s="66" t="s">
        <v>9739</v>
      </c>
      <c r="F2077" s="60" t="s">
        <v>9742</v>
      </c>
      <c r="G2077" s="62"/>
      <c r="H2077" s="61">
        <v>2006</v>
      </c>
      <c r="I2077" s="62"/>
      <c r="J2077" s="60" t="s">
        <v>1283</v>
      </c>
      <c r="K2077" s="60" t="s">
        <v>2133</v>
      </c>
      <c r="L2077" s="62"/>
      <c r="M2077" s="60">
        <v>1</v>
      </c>
      <c r="N2077" s="60">
        <v>1</v>
      </c>
      <c r="O2077" s="63" t="s">
        <v>681</v>
      </c>
      <c r="P2077" s="63" t="s">
        <v>9743</v>
      </c>
      <c r="Q2077" s="63" t="s">
        <v>9744</v>
      </c>
      <c r="R2077" s="62"/>
      <c r="S2077" s="62"/>
      <c r="T2077" s="62"/>
      <c r="U2077" s="62"/>
      <c r="V2077" s="62"/>
      <c r="W2077" s="62"/>
      <c r="X2077" s="63" t="s">
        <v>9743</v>
      </c>
      <c r="Y2077" s="62"/>
      <c r="Z2077" s="62"/>
      <c r="AA2077" s="62"/>
      <c r="AB2077" s="60"/>
    </row>
    <row r="2078" spans="1:28" ht="15" customHeight="1" x14ac:dyDescent="0.25">
      <c r="A2078" s="58">
        <v>2068</v>
      </c>
      <c r="B2078" s="66" t="s">
        <v>9745</v>
      </c>
      <c r="C2078" s="67" t="s">
        <v>9746</v>
      </c>
      <c r="D2078" s="59" t="s">
        <v>9747</v>
      </c>
      <c r="E2078" s="66" t="s">
        <v>9745</v>
      </c>
      <c r="F2078" s="60" t="s">
        <v>9748</v>
      </c>
      <c r="G2078" s="62"/>
      <c r="H2078" s="61">
        <v>2009</v>
      </c>
      <c r="I2078" s="60" t="s">
        <v>689</v>
      </c>
      <c r="J2078" s="60" t="s">
        <v>1283</v>
      </c>
      <c r="K2078" s="60" t="s">
        <v>2133</v>
      </c>
      <c r="L2078" s="62"/>
      <c r="M2078" s="60">
        <v>1</v>
      </c>
      <c r="N2078" s="60">
        <v>1</v>
      </c>
      <c r="O2078" s="63" t="s">
        <v>681</v>
      </c>
      <c r="P2078" s="63" t="s">
        <v>4098</v>
      </c>
      <c r="Q2078" s="62"/>
      <c r="R2078" s="62"/>
      <c r="S2078" s="62"/>
      <c r="T2078" s="62"/>
      <c r="U2078" s="62"/>
      <c r="V2078" s="62"/>
      <c r="W2078" s="62"/>
      <c r="X2078" s="63" t="s">
        <v>4098</v>
      </c>
      <c r="Y2078" s="62"/>
      <c r="Z2078" s="62"/>
      <c r="AA2078" s="62"/>
      <c r="AB2078" s="60"/>
    </row>
    <row r="2079" spans="1:28" ht="15" customHeight="1" x14ac:dyDescent="0.25">
      <c r="A2079" s="58">
        <v>2069</v>
      </c>
      <c r="B2079" s="66" t="s">
        <v>9749</v>
      </c>
      <c r="C2079" s="67" t="s">
        <v>9750</v>
      </c>
      <c r="D2079" s="59" t="s">
        <v>9751</v>
      </c>
      <c r="E2079" s="66" t="s">
        <v>9749</v>
      </c>
      <c r="F2079" s="60" t="s">
        <v>9752</v>
      </c>
      <c r="G2079" s="62"/>
      <c r="H2079" s="61">
        <v>2001</v>
      </c>
      <c r="I2079" s="60" t="s">
        <v>689</v>
      </c>
      <c r="J2079" s="60" t="s">
        <v>1260</v>
      </c>
      <c r="K2079" s="60">
        <v>400</v>
      </c>
      <c r="L2079" s="62"/>
      <c r="M2079" s="60">
        <v>1</v>
      </c>
      <c r="N2079" s="60">
        <v>1</v>
      </c>
      <c r="O2079" s="63" t="s">
        <v>681</v>
      </c>
      <c r="P2079" s="63" t="s">
        <v>1038</v>
      </c>
      <c r="Q2079" s="62"/>
      <c r="R2079" s="62"/>
      <c r="S2079" s="62"/>
      <c r="T2079" s="62"/>
      <c r="U2079" s="62"/>
      <c r="V2079" s="62"/>
      <c r="W2079" s="62"/>
      <c r="X2079" s="63" t="s">
        <v>1038</v>
      </c>
      <c r="Y2079" s="62"/>
      <c r="Z2079" s="62"/>
      <c r="AA2079" s="62"/>
      <c r="AB2079" s="60"/>
    </row>
    <row r="2080" spans="1:28" ht="15" customHeight="1" x14ac:dyDescent="0.25">
      <c r="A2080" s="58">
        <v>2070</v>
      </c>
      <c r="B2080" s="66" t="s">
        <v>9753</v>
      </c>
      <c r="C2080" s="67" t="s">
        <v>9754</v>
      </c>
      <c r="D2080" s="59" t="s">
        <v>9755</v>
      </c>
      <c r="E2080" s="66" t="s">
        <v>9753</v>
      </c>
      <c r="F2080" s="60" t="s">
        <v>9756</v>
      </c>
      <c r="G2080" s="62"/>
      <c r="H2080" s="61">
        <v>2004</v>
      </c>
      <c r="I2080" s="60" t="s">
        <v>689</v>
      </c>
      <c r="J2080" s="60" t="s">
        <v>684</v>
      </c>
      <c r="K2080" s="60">
        <v>100</v>
      </c>
      <c r="L2080" s="62"/>
      <c r="M2080" s="60">
        <v>1</v>
      </c>
      <c r="N2080" s="60">
        <v>1</v>
      </c>
      <c r="O2080" s="63" t="s">
        <v>681</v>
      </c>
      <c r="P2080" s="63" t="s">
        <v>912</v>
      </c>
      <c r="Q2080" s="62"/>
      <c r="R2080" s="62"/>
      <c r="S2080" s="62"/>
      <c r="T2080" s="62"/>
      <c r="U2080" s="62"/>
      <c r="V2080" s="62"/>
      <c r="W2080" s="62"/>
      <c r="X2080" s="63" t="s">
        <v>3978</v>
      </c>
      <c r="Y2080" s="63" t="s">
        <v>4112</v>
      </c>
      <c r="Z2080" s="62"/>
      <c r="AA2080" s="62"/>
      <c r="AB2080" s="60"/>
    </row>
    <row r="2081" spans="1:28" ht="15" customHeight="1" x14ac:dyDescent="0.25">
      <c r="A2081" s="58">
        <v>2071</v>
      </c>
      <c r="B2081" s="66" t="s">
        <v>9757</v>
      </c>
      <c r="C2081" s="67" t="s">
        <v>9758</v>
      </c>
      <c r="D2081" s="59" t="s">
        <v>9759</v>
      </c>
      <c r="E2081" s="66" t="s">
        <v>9757</v>
      </c>
      <c r="F2081" s="60" t="s">
        <v>9760</v>
      </c>
      <c r="G2081" s="62"/>
      <c r="H2081" s="61">
        <v>2003</v>
      </c>
      <c r="I2081" s="60" t="s">
        <v>689</v>
      </c>
      <c r="J2081" s="60" t="s">
        <v>684</v>
      </c>
      <c r="K2081" s="60">
        <v>75</v>
      </c>
      <c r="L2081" s="62"/>
      <c r="M2081" s="60">
        <v>1</v>
      </c>
      <c r="N2081" s="60">
        <v>1</v>
      </c>
      <c r="O2081" s="63" t="s">
        <v>681</v>
      </c>
      <c r="P2081" s="63" t="s">
        <v>700</v>
      </c>
      <c r="Q2081" s="62"/>
      <c r="R2081" s="62"/>
      <c r="S2081" s="62"/>
      <c r="T2081" s="62"/>
      <c r="U2081" s="62"/>
      <c r="V2081" s="62"/>
      <c r="W2081" s="62"/>
      <c r="X2081" s="63" t="s">
        <v>700</v>
      </c>
      <c r="Y2081" s="62"/>
      <c r="Z2081" s="62"/>
      <c r="AA2081" s="62"/>
      <c r="AB2081" s="60"/>
    </row>
    <row r="2082" spans="1:28" ht="15" customHeight="1" x14ac:dyDescent="0.25">
      <c r="A2082" s="58">
        <v>2072</v>
      </c>
      <c r="B2082" s="66" t="s">
        <v>9761</v>
      </c>
      <c r="C2082" s="67" t="s">
        <v>9762</v>
      </c>
      <c r="D2082" s="59" t="s">
        <v>9763</v>
      </c>
      <c r="E2082" s="66" t="s">
        <v>9761</v>
      </c>
      <c r="F2082" s="60" t="s">
        <v>9764</v>
      </c>
      <c r="G2082" s="62"/>
      <c r="H2082" s="61">
        <v>2000</v>
      </c>
      <c r="I2082" s="60" t="s">
        <v>689</v>
      </c>
      <c r="J2082" s="60" t="s">
        <v>684</v>
      </c>
      <c r="K2082" s="60">
        <v>75</v>
      </c>
      <c r="L2082" s="62"/>
      <c r="M2082" s="60">
        <v>1</v>
      </c>
      <c r="N2082" s="60">
        <v>1</v>
      </c>
      <c r="O2082" s="63" t="s">
        <v>681</v>
      </c>
      <c r="P2082" s="63" t="s">
        <v>700</v>
      </c>
      <c r="Q2082" s="62"/>
      <c r="R2082" s="62"/>
      <c r="S2082" s="62"/>
      <c r="T2082" s="62"/>
      <c r="U2082" s="62"/>
      <c r="V2082" s="62"/>
      <c r="W2082" s="62"/>
      <c r="X2082" s="63" t="s">
        <v>1904</v>
      </c>
      <c r="Y2082" s="62"/>
      <c r="Z2082" s="62"/>
      <c r="AA2082" s="62"/>
      <c r="AB2082" s="63" t="s">
        <v>1905</v>
      </c>
    </row>
    <row r="2083" spans="1:28" ht="15" customHeight="1" x14ac:dyDescent="0.25">
      <c r="A2083" s="58">
        <v>2073</v>
      </c>
      <c r="B2083" s="66" t="s">
        <v>9765</v>
      </c>
      <c r="C2083" s="67" t="s">
        <v>9766</v>
      </c>
      <c r="D2083" s="59" t="s">
        <v>9767</v>
      </c>
      <c r="E2083" s="66" t="s">
        <v>9765</v>
      </c>
      <c r="F2083" s="60" t="s">
        <v>9768</v>
      </c>
      <c r="G2083" s="62"/>
      <c r="H2083" s="61">
        <v>2003</v>
      </c>
      <c r="I2083" s="60" t="s">
        <v>689</v>
      </c>
      <c r="J2083" s="60" t="s">
        <v>684</v>
      </c>
      <c r="K2083" s="60">
        <v>100</v>
      </c>
      <c r="L2083" s="62"/>
      <c r="M2083" s="60">
        <v>1</v>
      </c>
      <c r="N2083" s="60">
        <v>1</v>
      </c>
      <c r="O2083" s="63" t="s">
        <v>681</v>
      </c>
      <c r="P2083" s="63" t="s">
        <v>912</v>
      </c>
      <c r="Q2083" s="62"/>
      <c r="R2083" s="62"/>
      <c r="S2083" s="62"/>
      <c r="T2083" s="62"/>
      <c r="U2083" s="62"/>
      <c r="V2083" s="62"/>
      <c r="W2083" s="62"/>
      <c r="X2083" s="63" t="s">
        <v>912</v>
      </c>
      <c r="Y2083" s="62"/>
      <c r="Z2083" s="62"/>
      <c r="AA2083" s="62"/>
      <c r="AB2083" s="60"/>
    </row>
    <row r="2084" spans="1:28" ht="15" customHeight="1" x14ac:dyDescent="0.25">
      <c r="A2084" s="58">
        <v>2074</v>
      </c>
      <c r="B2084" s="66" t="s">
        <v>9769</v>
      </c>
      <c r="C2084" s="67" t="s">
        <v>9770</v>
      </c>
      <c r="D2084" s="59" t="s">
        <v>9771</v>
      </c>
      <c r="E2084" s="66" t="s">
        <v>9769</v>
      </c>
      <c r="F2084" s="60" t="s">
        <v>9772</v>
      </c>
      <c r="G2084" s="62"/>
      <c r="H2084" s="61">
        <v>1991</v>
      </c>
      <c r="I2084" s="60" t="s">
        <v>689</v>
      </c>
      <c r="J2084" s="62"/>
      <c r="K2084" s="60">
        <v>400</v>
      </c>
      <c r="L2084" s="62"/>
      <c r="M2084" s="60">
        <v>1</v>
      </c>
      <c r="N2084" s="60">
        <v>1</v>
      </c>
      <c r="O2084" s="63" t="s">
        <v>681</v>
      </c>
      <c r="P2084" s="63" t="s">
        <v>1038</v>
      </c>
      <c r="Q2084" s="62"/>
      <c r="R2084" s="62"/>
      <c r="S2084" s="62"/>
      <c r="T2084" s="62"/>
      <c r="U2084" s="62"/>
      <c r="V2084" s="62"/>
      <c r="W2084" s="62"/>
      <c r="X2084" s="63" t="s">
        <v>1038</v>
      </c>
      <c r="Y2084" s="62"/>
      <c r="Z2084" s="62"/>
      <c r="AA2084" s="62"/>
      <c r="AB2084" s="60"/>
    </row>
    <row r="2085" spans="1:28" ht="15" customHeight="1" x14ac:dyDescent="0.25">
      <c r="A2085" s="58">
        <v>2075</v>
      </c>
      <c r="B2085" s="66" t="s">
        <v>9773</v>
      </c>
      <c r="C2085" s="67" t="s">
        <v>9774</v>
      </c>
      <c r="D2085" s="59" t="s">
        <v>9775</v>
      </c>
      <c r="E2085" s="66" t="s">
        <v>9773</v>
      </c>
      <c r="F2085" s="60" t="s">
        <v>9776</v>
      </c>
      <c r="G2085" s="62"/>
      <c r="H2085" s="61">
        <v>1997</v>
      </c>
      <c r="I2085" s="60" t="s">
        <v>689</v>
      </c>
      <c r="J2085" s="62"/>
      <c r="K2085" s="60">
        <v>250</v>
      </c>
      <c r="L2085" s="62"/>
      <c r="M2085" s="60">
        <v>1</v>
      </c>
      <c r="N2085" s="60">
        <v>1</v>
      </c>
      <c r="O2085" s="63" t="s">
        <v>681</v>
      </c>
      <c r="P2085" s="63" t="s">
        <v>980</v>
      </c>
      <c r="Q2085" s="62"/>
      <c r="R2085" s="62"/>
      <c r="S2085" s="62"/>
      <c r="T2085" s="62"/>
      <c r="U2085" s="62"/>
      <c r="V2085" s="62"/>
      <c r="W2085" s="62"/>
      <c r="X2085" s="63" t="s">
        <v>980</v>
      </c>
      <c r="Y2085" s="62"/>
      <c r="Z2085" s="62"/>
      <c r="AA2085" s="62"/>
      <c r="AB2085" s="60"/>
    </row>
    <row r="2086" spans="1:28" ht="15" customHeight="1" x14ac:dyDescent="0.25">
      <c r="A2086" s="58">
        <v>2076</v>
      </c>
      <c r="B2086" s="66" t="s">
        <v>9777</v>
      </c>
      <c r="C2086" s="67" t="s">
        <v>9778</v>
      </c>
      <c r="D2086" s="59" t="s">
        <v>9779</v>
      </c>
      <c r="E2086" s="66" t="s">
        <v>9777</v>
      </c>
      <c r="F2086" s="60" t="s">
        <v>9780</v>
      </c>
      <c r="G2086" s="62"/>
      <c r="H2086" s="61">
        <v>2000</v>
      </c>
      <c r="I2086" s="60" t="s">
        <v>1565</v>
      </c>
      <c r="J2086" s="60" t="s">
        <v>684</v>
      </c>
      <c r="K2086" s="60">
        <v>400</v>
      </c>
      <c r="L2086" s="62"/>
      <c r="M2086" s="60">
        <v>1</v>
      </c>
      <c r="N2086" s="60">
        <v>1</v>
      </c>
      <c r="O2086" s="63" t="s">
        <v>681</v>
      </c>
      <c r="P2086" s="63" t="s">
        <v>1038</v>
      </c>
      <c r="Q2086" s="63" t="s">
        <v>9781</v>
      </c>
      <c r="R2086" s="62"/>
      <c r="S2086" s="62"/>
      <c r="T2086" s="62"/>
      <c r="U2086" s="62"/>
      <c r="V2086" s="62"/>
      <c r="W2086" s="62"/>
      <c r="X2086" s="63" t="s">
        <v>1570</v>
      </c>
      <c r="Y2086" s="62"/>
      <c r="Z2086" s="62"/>
      <c r="AA2086" s="62"/>
      <c r="AB2086" s="63" t="s">
        <v>1571</v>
      </c>
    </row>
    <row r="2087" spans="1:28" ht="15" customHeight="1" x14ac:dyDescent="0.25">
      <c r="A2087" s="58">
        <v>2077</v>
      </c>
      <c r="B2087" s="66" t="s">
        <v>9782</v>
      </c>
      <c r="C2087" s="67" t="s">
        <v>9783</v>
      </c>
      <c r="D2087" s="59" t="s">
        <v>9784</v>
      </c>
      <c r="E2087" s="66" t="s">
        <v>9782</v>
      </c>
      <c r="F2087" s="60" t="s">
        <v>9785</v>
      </c>
      <c r="G2087" s="62"/>
      <c r="H2087" s="61">
        <v>2001</v>
      </c>
      <c r="I2087" s="60" t="s">
        <v>1565</v>
      </c>
      <c r="J2087" s="60" t="s">
        <v>684</v>
      </c>
      <c r="K2087" s="60">
        <v>400</v>
      </c>
      <c r="L2087" s="62"/>
      <c r="M2087" s="60">
        <v>1</v>
      </c>
      <c r="N2087" s="60">
        <v>1</v>
      </c>
      <c r="O2087" s="63" t="s">
        <v>681</v>
      </c>
      <c r="P2087" s="63" t="s">
        <v>1867</v>
      </c>
      <c r="Q2087" s="62"/>
      <c r="R2087" s="62"/>
      <c r="S2087" s="62"/>
      <c r="T2087" s="62"/>
      <c r="U2087" s="62"/>
      <c r="V2087" s="62"/>
      <c r="W2087" s="62"/>
      <c r="X2087" s="63" t="s">
        <v>1867</v>
      </c>
      <c r="Y2087" s="62"/>
      <c r="Z2087" s="62"/>
      <c r="AA2087" s="62"/>
      <c r="AB2087" s="60"/>
    </row>
    <row r="2088" spans="1:28" ht="15" customHeight="1" x14ac:dyDescent="0.25">
      <c r="A2088" s="58">
        <v>2078</v>
      </c>
      <c r="B2088" s="66" t="s">
        <v>9786</v>
      </c>
      <c r="C2088" s="67" t="s">
        <v>9787</v>
      </c>
      <c r="D2088" s="59" t="s">
        <v>9788</v>
      </c>
      <c r="E2088" s="66" t="s">
        <v>9786</v>
      </c>
      <c r="F2088" s="60" t="s">
        <v>9789</v>
      </c>
      <c r="G2088" s="62"/>
      <c r="H2088" s="61">
        <v>2004</v>
      </c>
      <c r="I2088" s="60" t="s">
        <v>689</v>
      </c>
      <c r="J2088" s="60" t="s">
        <v>1102</v>
      </c>
      <c r="K2088" s="60" t="s">
        <v>9790</v>
      </c>
      <c r="L2088" s="62"/>
      <c r="M2088" s="60">
        <v>1</v>
      </c>
      <c r="N2088" s="60">
        <v>1</v>
      </c>
      <c r="O2088" s="63" t="s">
        <v>681</v>
      </c>
      <c r="P2088" s="63" t="s">
        <v>766</v>
      </c>
      <c r="Q2088" s="62"/>
      <c r="R2088" s="62"/>
      <c r="S2088" s="62"/>
      <c r="T2088" s="62"/>
      <c r="U2088" s="62"/>
      <c r="V2088" s="62"/>
      <c r="W2088" s="62"/>
      <c r="X2088" s="63" t="s">
        <v>9791</v>
      </c>
      <c r="Y2088" s="62"/>
      <c r="Z2088" s="62"/>
      <c r="AA2088" s="62"/>
      <c r="AB2088" s="63" t="s">
        <v>9792</v>
      </c>
    </row>
    <row r="2089" spans="1:28" ht="15" customHeight="1" x14ac:dyDescent="0.25">
      <c r="A2089" s="58">
        <v>2079</v>
      </c>
      <c r="B2089" s="66" t="s">
        <v>9793</v>
      </c>
      <c r="C2089" s="67" t="s">
        <v>9794</v>
      </c>
      <c r="D2089" s="59" t="s">
        <v>9795</v>
      </c>
      <c r="E2089" s="66" t="s">
        <v>9793</v>
      </c>
      <c r="F2089" s="60" t="s">
        <v>9796</v>
      </c>
      <c r="G2089" s="62"/>
      <c r="H2089" s="61">
        <v>1998</v>
      </c>
      <c r="I2089" s="60" t="s">
        <v>689</v>
      </c>
      <c r="J2089" s="60" t="s">
        <v>1260</v>
      </c>
      <c r="K2089" s="60">
        <v>100</v>
      </c>
      <c r="L2089" s="62"/>
      <c r="M2089" s="60">
        <v>1</v>
      </c>
      <c r="N2089" s="60">
        <v>1</v>
      </c>
      <c r="O2089" s="63" t="s">
        <v>681</v>
      </c>
      <c r="P2089" s="63" t="s">
        <v>912</v>
      </c>
      <c r="Q2089" s="62"/>
      <c r="R2089" s="62"/>
      <c r="S2089" s="62"/>
      <c r="T2089" s="62"/>
      <c r="U2089" s="62"/>
      <c r="V2089" s="62"/>
      <c r="W2089" s="62"/>
      <c r="X2089" s="63" t="s">
        <v>912</v>
      </c>
      <c r="Y2089" s="62"/>
      <c r="Z2089" s="62"/>
      <c r="AA2089" s="62"/>
      <c r="AB2089" s="60"/>
    </row>
    <row r="2090" spans="1:28" ht="15" customHeight="1" x14ac:dyDescent="0.25">
      <c r="A2090" s="58">
        <v>2080</v>
      </c>
      <c r="B2090" s="66" t="s">
        <v>9797</v>
      </c>
      <c r="C2090" s="67" t="s">
        <v>9798</v>
      </c>
      <c r="D2090" s="59" t="s">
        <v>9799</v>
      </c>
      <c r="E2090" s="66" t="s">
        <v>9797</v>
      </c>
      <c r="F2090" s="60" t="s">
        <v>9800</v>
      </c>
      <c r="G2090" s="62"/>
      <c r="H2090" s="61">
        <v>2004</v>
      </c>
      <c r="I2090" s="60" t="s">
        <v>689</v>
      </c>
      <c r="J2090" s="60" t="s">
        <v>1333</v>
      </c>
      <c r="K2090" s="60" t="s">
        <v>2717</v>
      </c>
      <c r="L2090" s="62"/>
      <c r="M2090" s="60">
        <v>1</v>
      </c>
      <c r="N2090" s="60">
        <v>1</v>
      </c>
      <c r="O2090" s="63" t="s">
        <v>681</v>
      </c>
      <c r="P2090" s="63" t="s">
        <v>788</v>
      </c>
      <c r="Q2090" s="62"/>
      <c r="R2090" s="62"/>
      <c r="S2090" s="62"/>
      <c r="T2090" s="62"/>
      <c r="U2090" s="62"/>
      <c r="V2090" s="62"/>
      <c r="W2090" s="62"/>
      <c r="X2090" s="63" t="s">
        <v>3594</v>
      </c>
      <c r="Y2090" s="62"/>
      <c r="Z2090" s="62"/>
      <c r="AA2090" s="62"/>
      <c r="AB2090" s="63" t="s">
        <v>3595</v>
      </c>
    </row>
    <row r="2091" spans="1:28" ht="15" customHeight="1" x14ac:dyDescent="0.25">
      <c r="A2091" s="58">
        <v>2081</v>
      </c>
      <c r="B2091" s="66" t="s">
        <v>9801</v>
      </c>
      <c r="C2091" s="67" t="s">
        <v>9802</v>
      </c>
      <c r="D2091" s="59" t="s">
        <v>9803</v>
      </c>
      <c r="E2091" s="66" t="s">
        <v>9801</v>
      </c>
      <c r="F2091" s="60" t="s">
        <v>9804</v>
      </c>
      <c r="G2091" s="62"/>
      <c r="H2091" s="61">
        <v>2001</v>
      </c>
      <c r="I2091" s="62"/>
      <c r="J2091" s="60" t="s">
        <v>684</v>
      </c>
      <c r="K2091" s="60" t="s">
        <v>2717</v>
      </c>
      <c r="L2091" s="62"/>
      <c r="M2091" s="60">
        <v>1</v>
      </c>
      <c r="N2091" s="60">
        <v>1</v>
      </c>
      <c r="O2091" s="63" t="s">
        <v>681</v>
      </c>
      <c r="P2091" s="63" t="s">
        <v>864</v>
      </c>
      <c r="Q2091" s="62"/>
      <c r="R2091" s="62"/>
      <c r="S2091" s="62"/>
      <c r="T2091" s="62"/>
      <c r="U2091" s="62"/>
      <c r="V2091" s="62"/>
      <c r="W2091" s="62"/>
      <c r="X2091" s="63" t="s">
        <v>864</v>
      </c>
      <c r="Y2091" s="62"/>
      <c r="Z2091" s="62"/>
      <c r="AA2091" s="62"/>
      <c r="AB2091" s="60"/>
    </row>
    <row r="2092" spans="1:28" ht="15" customHeight="1" x14ac:dyDescent="0.25">
      <c r="A2092" s="58">
        <v>2082</v>
      </c>
      <c r="B2092" s="66" t="s">
        <v>9805</v>
      </c>
      <c r="C2092" s="67" t="s">
        <v>9806</v>
      </c>
      <c r="D2092" s="59" t="s">
        <v>9807</v>
      </c>
      <c r="E2092" s="66" t="s">
        <v>9805</v>
      </c>
      <c r="F2092" s="60" t="s">
        <v>9808</v>
      </c>
      <c r="G2092" s="62"/>
      <c r="H2092" s="61">
        <v>2000</v>
      </c>
      <c r="I2092" s="60" t="s">
        <v>689</v>
      </c>
      <c r="J2092" s="60" t="s">
        <v>684</v>
      </c>
      <c r="K2092" s="60">
        <v>250</v>
      </c>
      <c r="L2092" s="62"/>
      <c r="M2092" s="60">
        <v>1</v>
      </c>
      <c r="N2092" s="60">
        <v>1</v>
      </c>
      <c r="O2092" s="63" t="s">
        <v>681</v>
      </c>
      <c r="P2092" s="63" t="s">
        <v>980</v>
      </c>
      <c r="Q2092" s="62"/>
      <c r="R2092" s="62"/>
      <c r="S2092" s="62"/>
      <c r="T2092" s="62"/>
      <c r="U2092" s="62"/>
      <c r="V2092" s="62"/>
      <c r="W2092" s="62"/>
      <c r="X2092" s="63" t="s">
        <v>5851</v>
      </c>
      <c r="Y2092" s="62"/>
      <c r="Z2092" s="62"/>
      <c r="AA2092" s="62"/>
      <c r="AB2092" s="63" t="s">
        <v>5852</v>
      </c>
    </row>
    <row r="2093" spans="1:28" ht="15" customHeight="1" x14ac:dyDescent="0.25">
      <c r="A2093" s="58">
        <v>2083</v>
      </c>
      <c r="B2093" s="66" t="s">
        <v>9809</v>
      </c>
      <c r="C2093" s="67" t="s">
        <v>9810</v>
      </c>
      <c r="D2093" s="59" t="s">
        <v>9811</v>
      </c>
      <c r="E2093" s="66" t="s">
        <v>9809</v>
      </c>
      <c r="F2093" s="60" t="s">
        <v>9812</v>
      </c>
      <c r="G2093" s="62"/>
      <c r="H2093" s="61">
        <v>2007</v>
      </c>
      <c r="I2093" s="60" t="s">
        <v>689</v>
      </c>
      <c r="J2093" s="60" t="s">
        <v>1283</v>
      </c>
      <c r="K2093" s="60" t="s">
        <v>2111</v>
      </c>
      <c r="L2093" s="62"/>
      <c r="M2093" s="60">
        <v>1</v>
      </c>
      <c r="N2093" s="60">
        <v>1</v>
      </c>
      <c r="O2093" s="63" t="s">
        <v>681</v>
      </c>
      <c r="P2093" s="63" t="s">
        <v>700</v>
      </c>
      <c r="Q2093" s="63" t="s">
        <v>5926</v>
      </c>
      <c r="R2093" s="62"/>
      <c r="S2093" s="62"/>
      <c r="T2093" s="62"/>
      <c r="U2093" s="62"/>
      <c r="V2093" s="62"/>
      <c r="W2093" s="62"/>
      <c r="X2093" s="63" t="s">
        <v>700</v>
      </c>
      <c r="Y2093" s="62"/>
      <c r="Z2093" s="62"/>
      <c r="AA2093" s="62"/>
      <c r="AB2093" s="60"/>
    </row>
    <row r="2094" spans="1:28" ht="15" customHeight="1" x14ac:dyDescent="0.25">
      <c r="A2094" s="58">
        <v>2084</v>
      </c>
      <c r="B2094" s="66" t="s">
        <v>9813</v>
      </c>
      <c r="C2094" s="67" t="s">
        <v>9814</v>
      </c>
      <c r="D2094" s="59" t="s">
        <v>9815</v>
      </c>
      <c r="E2094" s="66" t="s">
        <v>9813</v>
      </c>
      <c r="F2094" s="60" t="s">
        <v>9816</v>
      </c>
      <c r="G2094" s="62"/>
      <c r="H2094" s="61">
        <v>1997</v>
      </c>
      <c r="I2094" s="60" t="s">
        <v>689</v>
      </c>
      <c r="J2094" s="60" t="s">
        <v>1283</v>
      </c>
      <c r="K2094" s="60" t="s">
        <v>2560</v>
      </c>
      <c r="L2094" s="62"/>
      <c r="M2094" s="60">
        <v>1</v>
      </c>
      <c r="N2094" s="60">
        <v>1</v>
      </c>
      <c r="O2094" s="63" t="s">
        <v>681</v>
      </c>
      <c r="P2094" s="63" t="s">
        <v>700</v>
      </c>
      <c r="Q2094" s="62"/>
      <c r="R2094" s="62"/>
      <c r="S2094" s="62"/>
      <c r="T2094" s="62"/>
      <c r="U2094" s="62"/>
      <c r="V2094" s="62"/>
      <c r="W2094" s="62"/>
      <c r="X2094" s="63" t="s">
        <v>700</v>
      </c>
      <c r="Y2094" s="62"/>
      <c r="Z2094" s="62"/>
      <c r="AA2094" s="62"/>
      <c r="AB2094" s="60"/>
    </row>
    <row r="2095" spans="1:28" ht="15" customHeight="1" x14ac:dyDescent="0.25">
      <c r="A2095" s="58">
        <v>2085</v>
      </c>
      <c r="B2095" s="66" t="s">
        <v>9817</v>
      </c>
      <c r="C2095" s="67" t="s">
        <v>9818</v>
      </c>
      <c r="D2095" s="59" t="s">
        <v>9819</v>
      </c>
      <c r="E2095" s="66" t="s">
        <v>9817</v>
      </c>
      <c r="F2095" s="60" t="s">
        <v>9820</v>
      </c>
      <c r="G2095" s="62"/>
      <c r="H2095" s="61">
        <v>1997</v>
      </c>
      <c r="I2095" s="60" t="s">
        <v>689</v>
      </c>
      <c r="J2095" s="60" t="s">
        <v>1260</v>
      </c>
      <c r="K2095" s="60">
        <v>25</v>
      </c>
      <c r="L2095" s="62"/>
      <c r="M2095" s="60">
        <v>1</v>
      </c>
      <c r="N2095" s="60">
        <v>1</v>
      </c>
      <c r="O2095" s="63" t="s">
        <v>681</v>
      </c>
      <c r="P2095" s="63" t="s">
        <v>734</v>
      </c>
      <c r="Q2095" s="62"/>
      <c r="R2095" s="62"/>
      <c r="S2095" s="62"/>
      <c r="T2095" s="62"/>
      <c r="U2095" s="62"/>
      <c r="V2095" s="62"/>
      <c r="W2095" s="62"/>
      <c r="X2095" s="63" t="s">
        <v>734</v>
      </c>
      <c r="Y2095" s="62"/>
      <c r="Z2095" s="62"/>
      <c r="AA2095" s="62"/>
      <c r="AB2095" s="60"/>
    </row>
    <row r="2096" spans="1:28" ht="15" customHeight="1" x14ac:dyDescent="0.25">
      <c r="A2096" s="58">
        <v>2086</v>
      </c>
      <c r="B2096" s="66" t="s">
        <v>9821</v>
      </c>
      <c r="C2096" s="67" t="s">
        <v>9822</v>
      </c>
      <c r="D2096" s="59" t="s">
        <v>9823</v>
      </c>
      <c r="E2096" s="66" t="s">
        <v>9821</v>
      </c>
      <c r="F2096" s="60" t="s">
        <v>9824</v>
      </c>
      <c r="G2096" s="62"/>
      <c r="H2096" s="61">
        <v>1999</v>
      </c>
      <c r="I2096" s="60" t="s">
        <v>689</v>
      </c>
      <c r="J2096" s="60" t="s">
        <v>684</v>
      </c>
      <c r="K2096" s="60">
        <v>25</v>
      </c>
      <c r="L2096" s="62"/>
      <c r="M2096" s="60">
        <v>1</v>
      </c>
      <c r="N2096" s="60">
        <v>1</v>
      </c>
      <c r="O2096" s="63" t="s">
        <v>681</v>
      </c>
      <c r="P2096" s="63" t="s">
        <v>734</v>
      </c>
      <c r="Q2096" s="62"/>
      <c r="R2096" s="62"/>
      <c r="S2096" s="62"/>
      <c r="T2096" s="62"/>
      <c r="U2096" s="62"/>
      <c r="V2096" s="62"/>
      <c r="W2096" s="62"/>
      <c r="X2096" s="63" t="s">
        <v>734</v>
      </c>
      <c r="Y2096" s="62"/>
      <c r="Z2096" s="62"/>
      <c r="AA2096" s="62"/>
      <c r="AB2096" s="60"/>
    </row>
    <row r="2097" spans="1:28" ht="15" customHeight="1" x14ac:dyDescent="0.25">
      <c r="A2097" s="58">
        <v>2087</v>
      </c>
      <c r="B2097" s="66" t="s">
        <v>9825</v>
      </c>
      <c r="C2097" s="67" t="s">
        <v>9826</v>
      </c>
      <c r="D2097" s="59" t="s">
        <v>9827</v>
      </c>
      <c r="E2097" s="66" t="s">
        <v>9825</v>
      </c>
      <c r="F2097" s="60" t="s">
        <v>9828</v>
      </c>
      <c r="G2097" s="62"/>
      <c r="H2097" s="61">
        <v>2004</v>
      </c>
      <c r="I2097" s="60" t="s">
        <v>689</v>
      </c>
      <c r="J2097" s="60" t="s">
        <v>684</v>
      </c>
      <c r="K2097" s="60">
        <v>400</v>
      </c>
      <c r="L2097" s="62"/>
      <c r="M2097" s="60">
        <v>1</v>
      </c>
      <c r="N2097" s="60">
        <v>1</v>
      </c>
      <c r="O2097" s="63" t="s">
        <v>681</v>
      </c>
      <c r="P2097" s="63" t="s">
        <v>1038</v>
      </c>
      <c r="Q2097" s="62"/>
      <c r="R2097" s="62"/>
      <c r="S2097" s="62"/>
      <c r="T2097" s="62"/>
      <c r="U2097" s="62"/>
      <c r="V2097" s="62"/>
      <c r="W2097" s="62"/>
      <c r="X2097" s="63" t="s">
        <v>1038</v>
      </c>
      <c r="Y2097" s="62"/>
      <c r="Z2097" s="62"/>
      <c r="AA2097" s="62"/>
      <c r="AB2097" s="60"/>
    </row>
    <row r="2098" spans="1:28" ht="15" customHeight="1" x14ac:dyDescent="0.25">
      <c r="A2098" s="58">
        <v>2088</v>
      </c>
      <c r="B2098" s="66" t="s">
        <v>9829</v>
      </c>
      <c r="C2098" s="67" t="s">
        <v>9830</v>
      </c>
      <c r="D2098" s="59" t="s">
        <v>9831</v>
      </c>
      <c r="E2098" s="66" t="s">
        <v>9829</v>
      </c>
      <c r="F2098" s="60" t="s">
        <v>9832</v>
      </c>
      <c r="G2098" s="62"/>
      <c r="H2098" s="61">
        <v>2008</v>
      </c>
      <c r="I2098" s="60" t="s">
        <v>689</v>
      </c>
      <c r="J2098" s="60" t="s">
        <v>1283</v>
      </c>
      <c r="K2098" s="60">
        <v>75</v>
      </c>
      <c r="L2098" s="62"/>
      <c r="M2098" s="60">
        <v>1</v>
      </c>
      <c r="N2098" s="60">
        <v>1</v>
      </c>
      <c r="O2098" s="63" t="s">
        <v>681</v>
      </c>
      <c r="P2098" s="63" t="s">
        <v>7721</v>
      </c>
      <c r="Q2098" s="62"/>
      <c r="R2098" s="62"/>
      <c r="S2098" s="62"/>
      <c r="T2098" s="62"/>
      <c r="U2098" s="62"/>
      <c r="V2098" s="62"/>
      <c r="W2098" s="62"/>
      <c r="X2098" s="63" t="s">
        <v>7721</v>
      </c>
      <c r="Y2098" s="62"/>
      <c r="Z2098" s="62"/>
      <c r="AA2098" s="62"/>
      <c r="AB2098" s="60"/>
    </row>
    <row r="2099" spans="1:28" ht="15" customHeight="1" x14ac:dyDescent="0.25">
      <c r="A2099" s="58">
        <v>2089</v>
      </c>
      <c r="B2099" s="66" t="s">
        <v>9833</v>
      </c>
      <c r="C2099" s="67" t="s">
        <v>9834</v>
      </c>
      <c r="D2099" s="59" t="s">
        <v>9835</v>
      </c>
      <c r="E2099" s="66" t="s">
        <v>9833</v>
      </c>
      <c r="F2099" s="60" t="s">
        <v>9836</v>
      </c>
      <c r="G2099" s="62"/>
      <c r="H2099" s="61">
        <v>2009</v>
      </c>
      <c r="I2099" s="60" t="s">
        <v>689</v>
      </c>
      <c r="J2099" s="60" t="s">
        <v>1283</v>
      </c>
      <c r="K2099" s="60">
        <v>100</v>
      </c>
      <c r="L2099" s="62"/>
      <c r="M2099" s="60">
        <v>1</v>
      </c>
      <c r="N2099" s="60">
        <v>1</v>
      </c>
      <c r="O2099" s="63" t="s">
        <v>681</v>
      </c>
      <c r="P2099" s="63" t="s">
        <v>9837</v>
      </c>
      <c r="Q2099" s="62"/>
      <c r="R2099" s="62"/>
      <c r="S2099" s="62"/>
      <c r="T2099" s="62"/>
      <c r="U2099" s="62"/>
      <c r="V2099" s="62"/>
      <c r="W2099" s="62"/>
      <c r="X2099" s="63" t="s">
        <v>9837</v>
      </c>
      <c r="Y2099" s="62"/>
      <c r="Z2099" s="62"/>
      <c r="AA2099" s="62"/>
      <c r="AB2099" s="60"/>
    </row>
    <row r="2100" spans="1:28" ht="15" customHeight="1" x14ac:dyDescent="0.25">
      <c r="A2100" s="58">
        <v>2090</v>
      </c>
      <c r="B2100" s="66" t="s">
        <v>9838</v>
      </c>
      <c r="C2100" s="67" t="s">
        <v>9839</v>
      </c>
      <c r="D2100" s="59" t="s">
        <v>9840</v>
      </c>
      <c r="E2100" s="66" t="s">
        <v>9838</v>
      </c>
      <c r="F2100" s="60" t="s">
        <v>9841</v>
      </c>
      <c r="G2100" s="62"/>
      <c r="H2100" s="61">
        <v>2016</v>
      </c>
      <c r="I2100" s="60" t="s">
        <v>689</v>
      </c>
      <c r="J2100" s="60" t="s">
        <v>680</v>
      </c>
      <c r="K2100" s="60">
        <v>320</v>
      </c>
      <c r="L2100" s="62"/>
      <c r="M2100" s="60">
        <v>1</v>
      </c>
      <c r="N2100" s="60">
        <v>1</v>
      </c>
      <c r="O2100" s="63" t="s">
        <v>681</v>
      </c>
      <c r="P2100" s="63" t="s">
        <v>9842</v>
      </c>
      <c r="Q2100" s="63" t="s">
        <v>9843</v>
      </c>
      <c r="R2100" s="62"/>
      <c r="S2100" s="62"/>
      <c r="T2100" s="62"/>
      <c r="U2100" s="62"/>
      <c r="V2100" s="62"/>
      <c r="W2100" s="62"/>
      <c r="X2100" s="63" t="s">
        <v>9842</v>
      </c>
      <c r="Y2100" s="62"/>
      <c r="Z2100" s="62"/>
      <c r="AA2100" s="62"/>
      <c r="AB2100" s="60"/>
    </row>
    <row r="2101" spans="1:28" ht="15" customHeight="1" x14ac:dyDescent="0.25">
      <c r="A2101" s="58">
        <v>2091</v>
      </c>
      <c r="B2101" s="66" t="s">
        <v>9844</v>
      </c>
      <c r="C2101" s="67" t="s">
        <v>9845</v>
      </c>
      <c r="D2101" s="59" t="s">
        <v>9846</v>
      </c>
      <c r="E2101" s="66" t="s">
        <v>9844</v>
      </c>
      <c r="F2101" s="60" t="s">
        <v>9847</v>
      </c>
      <c r="G2101" s="62"/>
      <c r="H2101" s="61">
        <v>2014</v>
      </c>
      <c r="I2101" s="60" t="s">
        <v>689</v>
      </c>
      <c r="J2101" s="60" t="s">
        <v>687</v>
      </c>
      <c r="K2101" s="60">
        <v>25</v>
      </c>
      <c r="L2101" s="62"/>
      <c r="M2101" s="60">
        <v>1</v>
      </c>
      <c r="N2101" s="60">
        <v>1</v>
      </c>
      <c r="O2101" s="63" t="s">
        <v>681</v>
      </c>
      <c r="P2101" s="63" t="s">
        <v>4223</v>
      </c>
      <c r="Q2101" s="63" t="s">
        <v>4224</v>
      </c>
      <c r="R2101" s="62"/>
      <c r="S2101" s="62"/>
      <c r="T2101" s="62"/>
      <c r="U2101" s="62"/>
      <c r="V2101" s="62"/>
      <c r="W2101" s="62"/>
      <c r="X2101" s="63" t="s">
        <v>4223</v>
      </c>
      <c r="Y2101" s="62"/>
      <c r="Z2101" s="62"/>
      <c r="AA2101" s="62"/>
      <c r="AB2101" s="60"/>
    </row>
    <row r="2102" spans="1:28" ht="15" customHeight="1" x14ac:dyDescent="0.25">
      <c r="A2102" s="58">
        <v>2092</v>
      </c>
      <c r="B2102" s="66" t="s">
        <v>9848</v>
      </c>
      <c r="C2102" s="67" t="s">
        <v>9849</v>
      </c>
      <c r="D2102" s="59" t="s">
        <v>9850</v>
      </c>
      <c r="E2102" s="66" t="s">
        <v>9848</v>
      </c>
      <c r="F2102" s="60" t="s">
        <v>9851</v>
      </c>
      <c r="G2102" s="62"/>
      <c r="H2102" s="61">
        <v>1997</v>
      </c>
      <c r="I2102" s="60" t="s">
        <v>689</v>
      </c>
      <c r="J2102" s="60" t="s">
        <v>687</v>
      </c>
      <c r="K2102" s="60">
        <v>50</v>
      </c>
      <c r="L2102" s="62"/>
      <c r="M2102" s="60">
        <v>1</v>
      </c>
      <c r="N2102" s="60">
        <v>1</v>
      </c>
      <c r="O2102" s="63" t="s">
        <v>681</v>
      </c>
      <c r="P2102" s="63" t="s">
        <v>864</v>
      </c>
      <c r="Q2102" s="62"/>
      <c r="R2102" s="62"/>
      <c r="S2102" s="62"/>
      <c r="T2102" s="62"/>
      <c r="U2102" s="62"/>
      <c r="V2102" s="62"/>
      <c r="W2102" s="62"/>
      <c r="X2102" s="63" t="s">
        <v>864</v>
      </c>
      <c r="Y2102" s="62"/>
      <c r="Z2102" s="62"/>
      <c r="AA2102" s="62"/>
      <c r="AB2102" s="60"/>
    </row>
    <row r="2103" spans="1:28" ht="15" customHeight="1" x14ac:dyDescent="0.25">
      <c r="A2103" s="58">
        <v>2093</v>
      </c>
      <c r="B2103" s="66" t="s">
        <v>9852</v>
      </c>
      <c r="C2103" s="67" t="s">
        <v>9853</v>
      </c>
      <c r="D2103" s="59" t="s">
        <v>9854</v>
      </c>
      <c r="E2103" s="66" t="s">
        <v>9852</v>
      </c>
      <c r="F2103" s="60" t="s">
        <v>9855</v>
      </c>
      <c r="G2103" s="62"/>
      <c r="H2103" s="61">
        <v>2016</v>
      </c>
      <c r="I2103" s="60" t="s">
        <v>689</v>
      </c>
      <c r="J2103" s="60" t="s">
        <v>687</v>
      </c>
      <c r="K2103" s="60">
        <v>50</v>
      </c>
      <c r="L2103" s="62"/>
      <c r="M2103" s="60">
        <v>1</v>
      </c>
      <c r="N2103" s="60">
        <v>1</v>
      </c>
      <c r="O2103" s="63" t="s">
        <v>681</v>
      </c>
      <c r="P2103" s="63" t="s">
        <v>2287</v>
      </c>
      <c r="Q2103" s="62"/>
      <c r="R2103" s="62"/>
      <c r="S2103" s="62"/>
      <c r="T2103" s="62"/>
      <c r="U2103" s="62"/>
      <c r="V2103" s="62"/>
      <c r="W2103" s="62"/>
      <c r="X2103" s="63" t="s">
        <v>2287</v>
      </c>
      <c r="Y2103" s="62"/>
      <c r="Z2103" s="62"/>
      <c r="AA2103" s="62"/>
      <c r="AB2103" s="60"/>
    </row>
    <row r="2104" spans="1:28" ht="15" customHeight="1" x14ac:dyDescent="0.25">
      <c r="A2104" s="58">
        <v>2094</v>
      </c>
      <c r="B2104" s="66" t="s">
        <v>9856</v>
      </c>
      <c r="C2104" s="67" t="s">
        <v>9857</v>
      </c>
      <c r="D2104" s="59" t="s">
        <v>9858</v>
      </c>
      <c r="E2104" s="66" t="s">
        <v>9856</v>
      </c>
      <c r="F2104" s="60" t="s">
        <v>9859</v>
      </c>
      <c r="G2104" s="62"/>
      <c r="H2104" s="61">
        <v>1999</v>
      </c>
      <c r="I2104" s="62"/>
      <c r="J2104" s="60" t="s">
        <v>710</v>
      </c>
      <c r="K2104" s="60">
        <v>75</v>
      </c>
      <c r="L2104" s="62"/>
      <c r="M2104" s="60">
        <v>1</v>
      </c>
      <c r="N2104" s="60">
        <v>1</v>
      </c>
      <c r="O2104" s="63" t="s">
        <v>681</v>
      </c>
      <c r="P2104" s="63" t="s">
        <v>4002</v>
      </c>
      <c r="Q2104" s="62"/>
      <c r="R2104" s="62"/>
      <c r="S2104" s="62"/>
      <c r="T2104" s="62"/>
      <c r="U2104" s="62"/>
      <c r="V2104" s="62"/>
      <c r="W2104" s="62"/>
      <c r="X2104" s="63" t="s">
        <v>4002</v>
      </c>
      <c r="Y2104" s="62"/>
      <c r="Z2104" s="62"/>
      <c r="AA2104" s="62"/>
      <c r="AB2104" s="60"/>
    </row>
    <row r="2105" spans="1:28" ht="15" customHeight="1" x14ac:dyDescent="0.25">
      <c r="A2105" s="58">
        <v>2095</v>
      </c>
      <c r="B2105" s="66" t="s">
        <v>9860</v>
      </c>
      <c r="C2105" s="67" t="s">
        <v>9861</v>
      </c>
      <c r="D2105" s="59" t="s">
        <v>9862</v>
      </c>
      <c r="E2105" s="66" t="s">
        <v>9860</v>
      </c>
      <c r="F2105" s="60" t="s">
        <v>9863</v>
      </c>
      <c r="G2105" s="62"/>
      <c r="H2105" s="61">
        <v>2000</v>
      </c>
      <c r="I2105" s="60" t="s">
        <v>689</v>
      </c>
      <c r="J2105" s="60" t="s">
        <v>1283</v>
      </c>
      <c r="K2105" s="60">
        <v>400</v>
      </c>
      <c r="L2105" s="62"/>
      <c r="M2105" s="60">
        <v>1</v>
      </c>
      <c r="N2105" s="60">
        <v>1</v>
      </c>
      <c r="O2105" s="63" t="s">
        <v>681</v>
      </c>
      <c r="P2105" s="63" t="s">
        <v>1038</v>
      </c>
      <c r="Q2105" s="62"/>
      <c r="R2105" s="62"/>
      <c r="S2105" s="62"/>
      <c r="T2105" s="62"/>
      <c r="U2105" s="62"/>
      <c r="V2105" s="62"/>
      <c r="W2105" s="62"/>
      <c r="X2105" s="63" t="s">
        <v>1570</v>
      </c>
      <c r="Y2105" s="62"/>
      <c r="Z2105" s="62"/>
      <c r="AA2105" s="62"/>
      <c r="AB2105" s="63" t="s">
        <v>1571</v>
      </c>
    </row>
    <row r="2106" spans="1:28" ht="15" customHeight="1" x14ac:dyDescent="0.25">
      <c r="A2106" s="58">
        <v>2096</v>
      </c>
      <c r="B2106" s="66" t="s">
        <v>9864</v>
      </c>
      <c r="C2106" s="67" t="s">
        <v>9865</v>
      </c>
      <c r="D2106" s="59" t="s">
        <v>9866</v>
      </c>
      <c r="E2106" s="66" t="s">
        <v>9864</v>
      </c>
      <c r="F2106" s="60" t="s">
        <v>9867</v>
      </c>
      <c r="G2106" s="62"/>
      <c r="H2106" s="61">
        <v>2001</v>
      </c>
      <c r="I2106" s="60" t="s">
        <v>689</v>
      </c>
      <c r="J2106" s="60" t="s">
        <v>684</v>
      </c>
      <c r="K2106" s="60">
        <v>100</v>
      </c>
      <c r="L2106" s="62"/>
      <c r="M2106" s="60">
        <v>1</v>
      </c>
      <c r="N2106" s="60">
        <v>1</v>
      </c>
      <c r="O2106" s="63" t="s">
        <v>681</v>
      </c>
      <c r="P2106" s="63" t="s">
        <v>2297</v>
      </c>
      <c r="Q2106" s="62"/>
      <c r="R2106" s="62"/>
      <c r="S2106" s="62"/>
      <c r="T2106" s="62"/>
      <c r="U2106" s="62"/>
      <c r="V2106" s="62"/>
      <c r="W2106" s="62"/>
      <c r="X2106" s="63" t="s">
        <v>2297</v>
      </c>
      <c r="Y2106" s="62"/>
      <c r="Z2106" s="62"/>
      <c r="AA2106" s="62"/>
      <c r="AB2106" s="60"/>
    </row>
    <row r="2107" spans="1:28" ht="15" customHeight="1" x14ac:dyDescent="0.25">
      <c r="A2107" s="58">
        <v>2097</v>
      </c>
      <c r="B2107" s="66" t="s">
        <v>567</v>
      </c>
      <c r="C2107" s="67" t="s">
        <v>9868</v>
      </c>
      <c r="D2107" s="59" t="s">
        <v>9869</v>
      </c>
      <c r="E2107" s="66" t="s">
        <v>567</v>
      </c>
      <c r="F2107" s="60" t="s">
        <v>9870</v>
      </c>
      <c r="G2107" s="62"/>
      <c r="H2107" s="61">
        <v>2006</v>
      </c>
      <c r="I2107" s="60" t="s">
        <v>689</v>
      </c>
      <c r="J2107" s="60" t="s">
        <v>684</v>
      </c>
      <c r="K2107" s="60">
        <v>400</v>
      </c>
      <c r="L2107" s="62"/>
      <c r="M2107" s="60">
        <v>1</v>
      </c>
      <c r="N2107" s="60">
        <v>1</v>
      </c>
      <c r="O2107" s="63" t="s">
        <v>681</v>
      </c>
      <c r="P2107" s="63" t="s">
        <v>1867</v>
      </c>
      <c r="Q2107" s="63" t="s">
        <v>9871</v>
      </c>
      <c r="R2107" s="62"/>
      <c r="S2107" s="62"/>
      <c r="T2107" s="62"/>
      <c r="U2107" s="62"/>
      <c r="V2107" s="62"/>
      <c r="W2107" s="62"/>
      <c r="X2107" s="63" t="s">
        <v>1867</v>
      </c>
      <c r="Y2107" s="62"/>
      <c r="Z2107" s="62"/>
      <c r="AA2107" s="62"/>
      <c r="AB2107" s="60"/>
    </row>
    <row r="2108" spans="1:28" ht="15" customHeight="1" x14ac:dyDescent="0.25">
      <c r="A2108" s="58">
        <v>2098</v>
      </c>
      <c r="B2108" s="66" t="s">
        <v>9872</v>
      </c>
      <c r="C2108" s="67" t="s">
        <v>9873</v>
      </c>
      <c r="D2108" s="59" t="s">
        <v>9874</v>
      </c>
      <c r="E2108" s="66" t="s">
        <v>9872</v>
      </c>
      <c r="F2108" s="60" t="s">
        <v>9875</v>
      </c>
      <c r="G2108" s="62"/>
      <c r="H2108" s="61">
        <v>2000</v>
      </c>
      <c r="I2108" s="60" t="s">
        <v>689</v>
      </c>
      <c r="J2108" s="60" t="s">
        <v>1283</v>
      </c>
      <c r="K2108" s="60">
        <v>400</v>
      </c>
      <c r="L2108" s="62"/>
      <c r="M2108" s="60">
        <v>1</v>
      </c>
      <c r="N2108" s="60">
        <v>1</v>
      </c>
      <c r="O2108" s="63" t="s">
        <v>681</v>
      </c>
      <c r="P2108" s="63" t="s">
        <v>1038</v>
      </c>
      <c r="Q2108" s="62"/>
      <c r="R2108" s="62"/>
      <c r="S2108" s="62"/>
      <c r="T2108" s="62"/>
      <c r="U2108" s="62"/>
      <c r="V2108" s="62"/>
      <c r="W2108" s="62"/>
      <c r="X2108" s="63" t="s">
        <v>1853</v>
      </c>
      <c r="Y2108" s="62"/>
      <c r="Z2108" s="62"/>
      <c r="AA2108" s="62"/>
      <c r="AB2108" s="63" t="s">
        <v>1854</v>
      </c>
    </row>
    <row r="2109" spans="1:28" ht="15" customHeight="1" x14ac:dyDescent="0.25">
      <c r="A2109" s="58">
        <v>2099</v>
      </c>
      <c r="B2109" s="66" t="s">
        <v>9876</v>
      </c>
      <c r="C2109" s="67" t="s">
        <v>9877</v>
      </c>
      <c r="D2109" s="59" t="s">
        <v>9878</v>
      </c>
      <c r="E2109" s="66" t="s">
        <v>9876</v>
      </c>
      <c r="F2109" s="60" t="s">
        <v>9879</v>
      </c>
      <c r="G2109" s="62"/>
      <c r="H2109" s="61">
        <v>1997</v>
      </c>
      <c r="I2109" s="60" t="s">
        <v>689</v>
      </c>
      <c r="J2109" s="60" t="s">
        <v>1260</v>
      </c>
      <c r="K2109" s="60">
        <v>100</v>
      </c>
      <c r="L2109" s="62"/>
      <c r="M2109" s="60">
        <v>1</v>
      </c>
      <c r="N2109" s="60">
        <v>1</v>
      </c>
      <c r="O2109" s="63" t="s">
        <v>681</v>
      </c>
      <c r="P2109" s="63" t="s">
        <v>912</v>
      </c>
      <c r="Q2109" s="62"/>
      <c r="R2109" s="62"/>
      <c r="S2109" s="62"/>
      <c r="T2109" s="62"/>
      <c r="U2109" s="62"/>
      <c r="V2109" s="62"/>
      <c r="W2109" s="62"/>
      <c r="X2109" s="63" t="s">
        <v>912</v>
      </c>
      <c r="Y2109" s="62"/>
      <c r="Z2109" s="62"/>
      <c r="AA2109" s="62"/>
      <c r="AB2109" s="60"/>
    </row>
    <row r="2110" spans="1:28" ht="15" customHeight="1" x14ac:dyDescent="0.25">
      <c r="A2110" s="58">
        <v>2100</v>
      </c>
      <c r="B2110" s="66" t="s">
        <v>559</v>
      </c>
      <c r="C2110" s="67" t="s">
        <v>9880</v>
      </c>
      <c r="D2110" s="59" t="s">
        <v>9881</v>
      </c>
      <c r="E2110" s="66" t="s">
        <v>559</v>
      </c>
      <c r="F2110" s="60" t="s">
        <v>9882</v>
      </c>
      <c r="G2110" s="62"/>
      <c r="H2110" s="61">
        <v>2006</v>
      </c>
      <c r="I2110" s="60" t="s">
        <v>689</v>
      </c>
      <c r="J2110" s="60" t="s">
        <v>699</v>
      </c>
      <c r="K2110" s="60">
        <v>100</v>
      </c>
      <c r="L2110" s="62"/>
      <c r="M2110" s="60">
        <v>1</v>
      </c>
      <c r="N2110" s="60">
        <v>1</v>
      </c>
      <c r="O2110" s="63" t="s">
        <v>681</v>
      </c>
      <c r="P2110" s="63" t="s">
        <v>3257</v>
      </c>
      <c r="Q2110" s="63" t="s">
        <v>9883</v>
      </c>
      <c r="R2110" s="62"/>
      <c r="S2110" s="62"/>
      <c r="T2110" s="62"/>
      <c r="U2110" s="62"/>
      <c r="V2110" s="62"/>
      <c r="W2110" s="62"/>
      <c r="X2110" s="63" t="s">
        <v>3257</v>
      </c>
      <c r="Y2110" s="62"/>
      <c r="Z2110" s="62"/>
      <c r="AA2110" s="62"/>
      <c r="AB2110" s="60"/>
    </row>
    <row r="2111" spans="1:28" ht="15" customHeight="1" x14ac:dyDescent="0.25">
      <c r="A2111" s="58">
        <v>2101</v>
      </c>
      <c r="B2111" s="66" t="s">
        <v>9884</v>
      </c>
      <c r="C2111" s="67" t="s">
        <v>9885</v>
      </c>
      <c r="D2111" s="59" t="s">
        <v>9886</v>
      </c>
      <c r="E2111" s="66" t="s">
        <v>9884</v>
      </c>
      <c r="F2111" s="60" t="s">
        <v>9887</v>
      </c>
      <c r="G2111" s="62"/>
      <c r="H2111" s="61">
        <v>2002</v>
      </c>
      <c r="I2111" s="60" t="s">
        <v>1303</v>
      </c>
      <c r="J2111" s="60" t="s">
        <v>1260</v>
      </c>
      <c r="K2111" s="60">
        <v>75</v>
      </c>
      <c r="L2111" s="62"/>
      <c r="M2111" s="60">
        <v>1</v>
      </c>
      <c r="N2111" s="60">
        <v>1</v>
      </c>
      <c r="O2111" s="63" t="s">
        <v>681</v>
      </c>
      <c r="P2111" s="63" t="s">
        <v>700</v>
      </c>
      <c r="Q2111" s="62"/>
      <c r="R2111" s="62"/>
      <c r="S2111" s="62"/>
      <c r="T2111" s="62"/>
      <c r="U2111" s="62"/>
      <c r="V2111" s="62"/>
      <c r="W2111" s="62"/>
      <c r="X2111" s="63" t="s">
        <v>9888</v>
      </c>
      <c r="Y2111" s="63" t="s">
        <v>9889</v>
      </c>
      <c r="Z2111" s="62"/>
      <c r="AA2111" s="62"/>
      <c r="AB2111" s="60"/>
    </row>
    <row r="2112" spans="1:28" ht="15" customHeight="1" x14ac:dyDescent="0.25">
      <c r="A2112" s="58">
        <v>2102</v>
      </c>
      <c r="B2112" s="66" t="s">
        <v>9890</v>
      </c>
      <c r="C2112" s="67" t="s">
        <v>9891</v>
      </c>
      <c r="D2112" s="59" t="s">
        <v>9892</v>
      </c>
      <c r="E2112" s="66" t="s">
        <v>9890</v>
      </c>
      <c r="F2112" s="60" t="s">
        <v>9893</v>
      </c>
      <c r="G2112" s="62"/>
      <c r="H2112" s="61">
        <v>2004</v>
      </c>
      <c r="I2112" s="60" t="s">
        <v>1303</v>
      </c>
      <c r="J2112" s="60" t="s">
        <v>1260</v>
      </c>
      <c r="K2112" s="60">
        <v>75</v>
      </c>
      <c r="L2112" s="62"/>
      <c r="M2112" s="60">
        <v>1</v>
      </c>
      <c r="N2112" s="60">
        <v>1</v>
      </c>
      <c r="O2112" s="63" t="s">
        <v>681</v>
      </c>
      <c r="P2112" s="63" t="s">
        <v>700</v>
      </c>
      <c r="Q2112" s="62"/>
      <c r="R2112" s="62"/>
      <c r="S2112" s="62"/>
      <c r="T2112" s="62"/>
      <c r="U2112" s="62"/>
      <c r="V2112" s="62"/>
      <c r="W2112" s="62"/>
      <c r="X2112" s="63" t="s">
        <v>700</v>
      </c>
      <c r="Y2112" s="62"/>
      <c r="Z2112" s="62"/>
      <c r="AA2112" s="62"/>
      <c r="AB2112" s="60"/>
    </row>
    <row r="2113" spans="1:28" ht="15" customHeight="1" x14ac:dyDescent="0.25">
      <c r="A2113" s="58">
        <v>2103</v>
      </c>
      <c r="B2113" s="66" t="s">
        <v>9894</v>
      </c>
      <c r="C2113" s="67" t="s">
        <v>9895</v>
      </c>
      <c r="D2113" s="59" t="s">
        <v>9896</v>
      </c>
      <c r="E2113" s="66" t="s">
        <v>9894</v>
      </c>
      <c r="F2113" s="60" t="s">
        <v>9897</v>
      </c>
      <c r="G2113" s="62"/>
      <c r="H2113" s="61">
        <v>2004</v>
      </c>
      <c r="I2113" s="60" t="s">
        <v>1303</v>
      </c>
      <c r="J2113" s="60" t="s">
        <v>1260</v>
      </c>
      <c r="K2113" s="60">
        <v>160</v>
      </c>
      <c r="L2113" s="62"/>
      <c r="M2113" s="60">
        <v>1</v>
      </c>
      <c r="N2113" s="60">
        <v>1</v>
      </c>
      <c r="O2113" s="63" t="s">
        <v>681</v>
      </c>
      <c r="P2113" s="63" t="s">
        <v>1228</v>
      </c>
      <c r="Q2113" s="62"/>
      <c r="R2113" s="62"/>
      <c r="S2113" s="62"/>
      <c r="T2113" s="62"/>
      <c r="U2113" s="62"/>
      <c r="V2113" s="62"/>
      <c r="W2113" s="62"/>
      <c r="X2113" s="63" t="s">
        <v>1228</v>
      </c>
      <c r="Y2113" s="62"/>
      <c r="Z2113" s="62"/>
      <c r="AA2113" s="62"/>
      <c r="AB2113" s="60"/>
    </row>
    <row r="2114" spans="1:28" ht="15" customHeight="1" x14ac:dyDescent="0.25">
      <c r="A2114" s="58">
        <v>2104</v>
      </c>
      <c r="B2114" s="66" t="s">
        <v>9898</v>
      </c>
      <c r="C2114" s="67" t="s">
        <v>9899</v>
      </c>
      <c r="D2114" s="59" t="s">
        <v>9900</v>
      </c>
      <c r="E2114" s="66" t="s">
        <v>9898</v>
      </c>
      <c r="F2114" s="60" t="s">
        <v>9901</v>
      </c>
      <c r="G2114" s="62"/>
      <c r="H2114" s="61">
        <v>2000</v>
      </c>
      <c r="I2114" s="60" t="s">
        <v>1296</v>
      </c>
      <c r="J2114" s="60" t="s">
        <v>684</v>
      </c>
      <c r="K2114" s="60">
        <v>250</v>
      </c>
      <c r="L2114" s="62"/>
      <c r="M2114" s="60">
        <v>1</v>
      </c>
      <c r="N2114" s="60">
        <v>1</v>
      </c>
      <c r="O2114" s="63" t="s">
        <v>681</v>
      </c>
      <c r="P2114" s="63" t="s">
        <v>980</v>
      </c>
      <c r="Q2114" s="62"/>
      <c r="R2114" s="62"/>
      <c r="S2114" s="62"/>
      <c r="T2114" s="62"/>
      <c r="U2114" s="62"/>
      <c r="V2114" s="62"/>
      <c r="W2114" s="62"/>
      <c r="X2114" s="63" t="s">
        <v>2156</v>
      </c>
      <c r="Y2114" s="62"/>
      <c r="Z2114" s="62"/>
      <c r="AA2114" s="62"/>
      <c r="AB2114" s="63" t="s">
        <v>2157</v>
      </c>
    </row>
    <row r="2115" spans="1:28" ht="15" customHeight="1" x14ac:dyDescent="0.25">
      <c r="A2115" s="58">
        <v>2105</v>
      </c>
      <c r="B2115" s="66" t="s">
        <v>9902</v>
      </c>
      <c r="C2115" s="67" t="s">
        <v>9903</v>
      </c>
      <c r="D2115" s="59" t="s">
        <v>9904</v>
      </c>
      <c r="E2115" s="66" t="s">
        <v>9902</v>
      </c>
      <c r="F2115" s="60" t="s">
        <v>9905</v>
      </c>
      <c r="G2115" s="62"/>
      <c r="H2115" s="61">
        <v>2005</v>
      </c>
      <c r="I2115" s="60" t="s">
        <v>1296</v>
      </c>
      <c r="J2115" s="60" t="s">
        <v>684</v>
      </c>
      <c r="K2115" s="60">
        <v>75</v>
      </c>
      <c r="L2115" s="62"/>
      <c r="M2115" s="60">
        <v>1</v>
      </c>
      <c r="N2115" s="60">
        <v>1</v>
      </c>
      <c r="O2115" s="63" t="s">
        <v>681</v>
      </c>
      <c r="P2115" s="63" t="s">
        <v>700</v>
      </c>
      <c r="Q2115" s="62"/>
      <c r="R2115" s="62"/>
      <c r="S2115" s="62"/>
      <c r="T2115" s="62"/>
      <c r="U2115" s="62"/>
      <c r="V2115" s="62"/>
      <c r="W2115" s="62"/>
      <c r="X2115" s="63" t="s">
        <v>700</v>
      </c>
      <c r="Y2115" s="62"/>
      <c r="Z2115" s="62"/>
      <c r="AA2115" s="62"/>
      <c r="AB2115" s="60"/>
    </row>
    <row r="2116" spans="1:28" ht="15" customHeight="1" x14ac:dyDescent="0.25">
      <c r="A2116" s="58">
        <v>2106</v>
      </c>
      <c r="B2116" s="66" t="s">
        <v>9906</v>
      </c>
      <c r="C2116" s="67" t="s">
        <v>9907</v>
      </c>
      <c r="D2116" s="59" t="s">
        <v>9908</v>
      </c>
      <c r="E2116" s="66" t="s">
        <v>9906</v>
      </c>
      <c r="F2116" s="60" t="s">
        <v>9909</v>
      </c>
      <c r="G2116" s="62"/>
      <c r="H2116" s="61">
        <v>1997</v>
      </c>
      <c r="I2116" s="60" t="s">
        <v>689</v>
      </c>
      <c r="J2116" s="60" t="s">
        <v>1260</v>
      </c>
      <c r="K2116" s="60">
        <v>50</v>
      </c>
      <c r="L2116" s="62"/>
      <c r="M2116" s="60">
        <v>1</v>
      </c>
      <c r="N2116" s="60">
        <v>1</v>
      </c>
      <c r="O2116" s="63" t="s">
        <v>681</v>
      </c>
      <c r="P2116" s="63" t="s">
        <v>788</v>
      </c>
      <c r="Q2116" s="62"/>
      <c r="R2116" s="62"/>
      <c r="S2116" s="62"/>
      <c r="T2116" s="62"/>
      <c r="U2116" s="62"/>
      <c r="V2116" s="62"/>
      <c r="W2116" s="62"/>
      <c r="X2116" s="63" t="s">
        <v>788</v>
      </c>
      <c r="Y2116" s="62"/>
      <c r="Z2116" s="62"/>
      <c r="AA2116" s="62"/>
      <c r="AB2116" s="60"/>
    </row>
    <row r="2117" spans="1:28" ht="15" customHeight="1" x14ac:dyDescent="0.25">
      <c r="A2117" s="58">
        <v>2107</v>
      </c>
      <c r="B2117" s="66" t="s">
        <v>9910</v>
      </c>
      <c r="C2117" s="67" t="s">
        <v>9911</v>
      </c>
      <c r="D2117" s="59" t="s">
        <v>9912</v>
      </c>
      <c r="E2117" s="66" t="s">
        <v>9910</v>
      </c>
      <c r="F2117" s="60" t="s">
        <v>9913</v>
      </c>
      <c r="G2117" s="62"/>
      <c r="H2117" s="61">
        <v>1994</v>
      </c>
      <c r="I2117" s="60" t="s">
        <v>689</v>
      </c>
      <c r="J2117" s="60" t="s">
        <v>1245</v>
      </c>
      <c r="K2117" s="60">
        <v>75</v>
      </c>
      <c r="L2117" s="62"/>
      <c r="M2117" s="60">
        <v>1</v>
      </c>
      <c r="N2117" s="60">
        <v>1</v>
      </c>
      <c r="O2117" s="63" t="s">
        <v>681</v>
      </c>
      <c r="P2117" s="63" t="s">
        <v>700</v>
      </c>
      <c r="Q2117" s="62"/>
      <c r="R2117" s="62"/>
      <c r="S2117" s="62"/>
      <c r="T2117" s="62"/>
      <c r="U2117" s="62"/>
      <c r="V2117" s="62"/>
      <c r="W2117" s="62"/>
      <c r="X2117" s="63" t="s">
        <v>700</v>
      </c>
      <c r="Y2117" s="62"/>
      <c r="Z2117" s="62"/>
      <c r="AA2117" s="62"/>
      <c r="AB2117" s="60"/>
    </row>
    <row r="2118" spans="1:28" ht="15" customHeight="1" x14ac:dyDescent="0.25">
      <c r="A2118" s="58">
        <v>2108</v>
      </c>
      <c r="B2118" s="66" t="s">
        <v>9914</v>
      </c>
      <c r="C2118" s="67" t="s">
        <v>9915</v>
      </c>
      <c r="D2118" s="59" t="s">
        <v>9916</v>
      </c>
      <c r="E2118" s="66" t="s">
        <v>9914</v>
      </c>
      <c r="F2118" s="60" t="s">
        <v>9917</v>
      </c>
      <c r="G2118" s="62"/>
      <c r="H2118" s="61">
        <v>1999</v>
      </c>
      <c r="I2118" s="60" t="s">
        <v>689</v>
      </c>
      <c r="J2118" s="60" t="s">
        <v>684</v>
      </c>
      <c r="K2118" s="60">
        <v>75</v>
      </c>
      <c r="L2118" s="62"/>
      <c r="M2118" s="60">
        <v>1</v>
      </c>
      <c r="N2118" s="60">
        <v>1</v>
      </c>
      <c r="O2118" s="63" t="s">
        <v>681</v>
      </c>
      <c r="P2118" s="63" t="s">
        <v>700</v>
      </c>
      <c r="Q2118" s="62"/>
      <c r="R2118" s="62"/>
      <c r="S2118" s="62"/>
      <c r="T2118" s="62"/>
      <c r="U2118" s="62"/>
      <c r="V2118" s="62"/>
      <c r="W2118" s="62"/>
      <c r="X2118" s="63" t="s">
        <v>700</v>
      </c>
      <c r="Y2118" s="62"/>
      <c r="Z2118" s="62"/>
      <c r="AA2118" s="62"/>
      <c r="AB2118" s="60"/>
    </row>
    <row r="2119" spans="1:28" ht="15" customHeight="1" x14ac:dyDescent="0.25">
      <c r="A2119" s="58">
        <v>2109</v>
      </c>
      <c r="B2119" s="66" t="s">
        <v>9918</v>
      </c>
      <c r="C2119" s="67" t="s">
        <v>9919</v>
      </c>
      <c r="D2119" s="59" t="s">
        <v>9920</v>
      </c>
      <c r="E2119" s="66" t="s">
        <v>9918</v>
      </c>
      <c r="F2119" s="60" t="s">
        <v>9921</v>
      </c>
      <c r="G2119" s="62"/>
      <c r="H2119" s="61">
        <v>2002</v>
      </c>
      <c r="I2119" s="60" t="s">
        <v>1303</v>
      </c>
      <c r="J2119" s="60" t="s">
        <v>1260</v>
      </c>
      <c r="K2119" s="60">
        <v>250</v>
      </c>
      <c r="L2119" s="62"/>
      <c r="M2119" s="60">
        <v>1</v>
      </c>
      <c r="N2119" s="60">
        <v>1</v>
      </c>
      <c r="O2119" s="63" t="s">
        <v>681</v>
      </c>
      <c r="P2119" s="63" t="s">
        <v>980</v>
      </c>
      <c r="Q2119" s="62"/>
      <c r="R2119" s="62"/>
      <c r="S2119" s="62"/>
      <c r="T2119" s="62"/>
      <c r="U2119" s="62"/>
      <c r="V2119" s="62"/>
      <c r="W2119" s="62"/>
      <c r="X2119" s="63" t="s">
        <v>980</v>
      </c>
      <c r="Y2119" s="62"/>
      <c r="Z2119" s="62"/>
      <c r="AA2119" s="62"/>
      <c r="AB2119" s="60"/>
    </row>
    <row r="2120" spans="1:28" ht="15" customHeight="1" x14ac:dyDescent="0.25">
      <c r="A2120" s="58">
        <v>2110</v>
      </c>
      <c r="B2120" s="66" t="s">
        <v>9922</v>
      </c>
      <c r="C2120" s="67" t="s">
        <v>9923</v>
      </c>
      <c r="D2120" s="59" t="s">
        <v>9924</v>
      </c>
      <c r="E2120" s="66" t="s">
        <v>9922</v>
      </c>
      <c r="F2120" s="60" t="s">
        <v>9925</v>
      </c>
      <c r="G2120" s="62"/>
      <c r="H2120" s="61">
        <v>2008</v>
      </c>
      <c r="I2120" s="60" t="s">
        <v>1303</v>
      </c>
      <c r="J2120" s="60" t="s">
        <v>684</v>
      </c>
      <c r="K2120" s="60">
        <v>160</v>
      </c>
      <c r="L2120" s="62"/>
      <c r="M2120" s="60">
        <v>1</v>
      </c>
      <c r="N2120" s="60">
        <v>1</v>
      </c>
      <c r="O2120" s="63" t="s">
        <v>681</v>
      </c>
      <c r="P2120" s="63" t="s">
        <v>1228</v>
      </c>
      <c r="Q2120" s="63" t="s">
        <v>9926</v>
      </c>
      <c r="R2120" s="62"/>
      <c r="S2120" s="62"/>
      <c r="T2120" s="62"/>
      <c r="U2120" s="62"/>
      <c r="V2120" s="62"/>
      <c r="W2120" s="62"/>
      <c r="X2120" s="63" t="s">
        <v>1228</v>
      </c>
      <c r="Y2120" s="62"/>
      <c r="Z2120" s="62"/>
      <c r="AA2120" s="62"/>
      <c r="AB2120" s="60"/>
    </row>
    <row r="2121" spans="1:28" ht="15" customHeight="1" x14ac:dyDescent="0.25">
      <c r="A2121" s="58">
        <v>2111</v>
      </c>
      <c r="B2121" s="66" t="s">
        <v>9927</v>
      </c>
      <c r="C2121" s="67" t="s">
        <v>9928</v>
      </c>
      <c r="D2121" s="59" t="s">
        <v>9929</v>
      </c>
      <c r="E2121" s="66" t="s">
        <v>9927</v>
      </c>
      <c r="F2121" s="60" t="s">
        <v>9930</v>
      </c>
      <c r="G2121" s="62"/>
      <c r="H2121" s="61">
        <v>2004</v>
      </c>
      <c r="I2121" s="62"/>
      <c r="J2121" s="60" t="s">
        <v>1283</v>
      </c>
      <c r="K2121" s="60">
        <v>100</v>
      </c>
      <c r="L2121" s="62"/>
      <c r="M2121" s="60">
        <v>1</v>
      </c>
      <c r="N2121" s="60">
        <v>1</v>
      </c>
      <c r="O2121" s="63" t="s">
        <v>681</v>
      </c>
      <c r="P2121" s="63" t="s">
        <v>912</v>
      </c>
      <c r="Q2121" s="62"/>
      <c r="R2121" s="62"/>
      <c r="S2121" s="62"/>
      <c r="T2121" s="62"/>
      <c r="U2121" s="62"/>
      <c r="V2121" s="62"/>
      <c r="W2121" s="62"/>
      <c r="X2121" s="63" t="s">
        <v>912</v>
      </c>
      <c r="Y2121" s="62"/>
      <c r="Z2121" s="62"/>
      <c r="AA2121" s="62"/>
      <c r="AB2121" s="60"/>
    </row>
    <row r="2122" spans="1:28" ht="15" customHeight="1" x14ac:dyDescent="0.25">
      <c r="A2122" s="58">
        <v>2112</v>
      </c>
      <c r="B2122" s="66" t="s">
        <v>9931</v>
      </c>
      <c r="C2122" s="67" t="s">
        <v>9932</v>
      </c>
      <c r="D2122" s="59" t="s">
        <v>9933</v>
      </c>
      <c r="E2122" s="66" t="s">
        <v>9931</v>
      </c>
      <c r="F2122" s="60" t="s">
        <v>9934</v>
      </c>
      <c r="G2122" s="62"/>
      <c r="H2122" s="61">
        <v>2005</v>
      </c>
      <c r="I2122" s="60" t="s">
        <v>689</v>
      </c>
      <c r="J2122" s="60" t="s">
        <v>1283</v>
      </c>
      <c r="K2122" s="60" t="s">
        <v>7809</v>
      </c>
      <c r="L2122" s="62"/>
      <c r="M2122" s="60">
        <v>1</v>
      </c>
      <c r="N2122" s="60">
        <v>1</v>
      </c>
      <c r="O2122" s="63" t="s">
        <v>681</v>
      </c>
      <c r="P2122" s="63" t="s">
        <v>5254</v>
      </c>
      <c r="Q2122" s="62"/>
      <c r="R2122" s="62"/>
      <c r="S2122" s="62"/>
      <c r="T2122" s="62"/>
      <c r="U2122" s="62"/>
      <c r="V2122" s="62"/>
      <c r="W2122" s="62"/>
      <c r="X2122" s="63" t="s">
        <v>5254</v>
      </c>
      <c r="Y2122" s="62"/>
      <c r="Z2122" s="62"/>
      <c r="AA2122" s="62"/>
      <c r="AB2122" s="60"/>
    </row>
    <row r="2123" spans="1:28" ht="15" customHeight="1" x14ac:dyDescent="0.25">
      <c r="A2123" s="58">
        <v>2113</v>
      </c>
      <c r="B2123" s="66" t="s">
        <v>629</v>
      </c>
      <c r="C2123" s="67" t="s">
        <v>9935</v>
      </c>
      <c r="D2123" s="59" t="s">
        <v>9936</v>
      </c>
      <c r="E2123" s="66" t="s">
        <v>629</v>
      </c>
      <c r="F2123" s="60" t="s">
        <v>9937</v>
      </c>
      <c r="G2123" s="62"/>
      <c r="H2123" s="61">
        <v>2005</v>
      </c>
      <c r="I2123" s="60" t="s">
        <v>689</v>
      </c>
      <c r="J2123" s="60" t="s">
        <v>1102</v>
      </c>
      <c r="K2123" s="60">
        <v>250</v>
      </c>
      <c r="L2123" s="62"/>
      <c r="M2123" s="60">
        <v>1</v>
      </c>
      <c r="N2123" s="60">
        <v>1</v>
      </c>
      <c r="O2123" s="63" t="s">
        <v>681</v>
      </c>
      <c r="P2123" s="63" t="s">
        <v>980</v>
      </c>
      <c r="Q2123" s="62"/>
      <c r="R2123" s="62"/>
      <c r="S2123" s="62"/>
      <c r="T2123" s="62"/>
      <c r="U2123" s="62"/>
      <c r="V2123" s="62"/>
      <c r="W2123" s="62"/>
      <c r="X2123" s="63" t="s">
        <v>7842</v>
      </c>
      <c r="Y2123" s="62"/>
      <c r="Z2123" s="62"/>
      <c r="AA2123" s="62"/>
      <c r="AB2123" s="63" t="s">
        <v>7843</v>
      </c>
    </row>
    <row r="2124" spans="1:28" ht="15" customHeight="1" x14ac:dyDescent="0.25">
      <c r="A2124" s="58">
        <v>2114</v>
      </c>
      <c r="B2124" s="66" t="s">
        <v>619</v>
      </c>
      <c r="C2124" s="67" t="s">
        <v>9938</v>
      </c>
      <c r="D2124" s="59" t="s">
        <v>9939</v>
      </c>
      <c r="E2124" s="66" t="s">
        <v>619</v>
      </c>
      <c r="F2124" s="60" t="s">
        <v>9940</v>
      </c>
      <c r="G2124" s="62"/>
      <c r="H2124" s="61">
        <v>1997</v>
      </c>
      <c r="I2124" s="60" t="s">
        <v>689</v>
      </c>
      <c r="J2124" s="60" t="s">
        <v>1260</v>
      </c>
      <c r="K2124" s="60">
        <v>160</v>
      </c>
      <c r="L2124" s="62"/>
      <c r="M2124" s="60">
        <v>1</v>
      </c>
      <c r="N2124" s="60">
        <v>1</v>
      </c>
      <c r="O2124" s="63" t="s">
        <v>681</v>
      </c>
      <c r="P2124" s="63" t="s">
        <v>1228</v>
      </c>
      <c r="Q2124" s="62"/>
      <c r="R2124" s="62"/>
      <c r="S2124" s="62"/>
      <c r="T2124" s="62"/>
      <c r="U2124" s="62"/>
      <c r="V2124" s="62"/>
      <c r="W2124" s="62"/>
      <c r="X2124" s="63" t="s">
        <v>1228</v>
      </c>
      <c r="Y2124" s="62"/>
      <c r="Z2124" s="62"/>
      <c r="AA2124" s="62"/>
      <c r="AB2124" s="60"/>
    </row>
    <row r="2125" spans="1:28" ht="15" customHeight="1" x14ac:dyDescent="0.25">
      <c r="A2125" s="58">
        <v>2115</v>
      </c>
      <c r="B2125" s="66" t="s">
        <v>9941</v>
      </c>
      <c r="C2125" s="67" t="s">
        <v>9942</v>
      </c>
      <c r="D2125" s="59" t="s">
        <v>9943</v>
      </c>
      <c r="E2125" s="66" t="s">
        <v>9941</v>
      </c>
      <c r="F2125" s="60" t="s">
        <v>9944</v>
      </c>
      <c r="G2125" s="62"/>
      <c r="H2125" s="61">
        <v>1999</v>
      </c>
      <c r="I2125" s="60" t="s">
        <v>689</v>
      </c>
      <c r="J2125" s="60" t="s">
        <v>684</v>
      </c>
      <c r="K2125" s="60">
        <v>320</v>
      </c>
      <c r="L2125" s="62"/>
      <c r="M2125" s="60">
        <v>1</v>
      </c>
      <c r="N2125" s="60">
        <v>1</v>
      </c>
      <c r="O2125" s="63" t="s">
        <v>681</v>
      </c>
      <c r="P2125" s="63" t="s">
        <v>970</v>
      </c>
      <c r="Q2125" s="62"/>
      <c r="R2125" s="62"/>
      <c r="S2125" s="62"/>
      <c r="T2125" s="62"/>
      <c r="U2125" s="62"/>
      <c r="V2125" s="62"/>
      <c r="W2125" s="62"/>
      <c r="X2125" s="63" t="s">
        <v>970</v>
      </c>
      <c r="Y2125" s="62"/>
      <c r="Z2125" s="62"/>
      <c r="AA2125" s="62"/>
      <c r="AB2125" s="60"/>
    </row>
    <row r="2126" spans="1:28" ht="15" customHeight="1" x14ac:dyDescent="0.25">
      <c r="A2126" s="58">
        <v>2116</v>
      </c>
      <c r="B2126" s="66" t="s">
        <v>617</v>
      </c>
      <c r="C2126" s="67" t="s">
        <v>9945</v>
      </c>
      <c r="D2126" s="59" t="s">
        <v>9946</v>
      </c>
      <c r="E2126" s="66" t="s">
        <v>617</v>
      </c>
      <c r="F2126" s="60" t="s">
        <v>9947</v>
      </c>
      <c r="G2126" s="62"/>
      <c r="H2126" s="61">
        <v>2013</v>
      </c>
      <c r="I2126" s="60" t="s">
        <v>689</v>
      </c>
      <c r="J2126" s="60" t="s">
        <v>1710</v>
      </c>
      <c r="K2126" s="60" t="s">
        <v>2088</v>
      </c>
      <c r="L2126" s="62"/>
      <c r="M2126" s="60">
        <v>1</v>
      </c>
      <c r="N2126" s="60">
        <v>1</v>
      </c>
      <c r="O2126" s="63" t="s">
        <v>681</v>
      </c>
      <c r="P2126" s="63" t="s">
        <v>9948</v>
      </c>
      <c r="Q2126" s="63" t="s">
        <v>9949</v>
      </c>
      <c r="R2126" s="62"/>
      <c r="S2126" s="62"/>
      <c r="T2126" s="62"/>
      <c r="U2126" s="62"/>
      <c r="V2126" s="62"/>
      <c r="W2126" s="62"/>
      <c r="X2126" s="63" t="s">
        <v>9948</v>
      </c>
      <c r="Y2126" s="62"/>
      <c r="Z2126" s="62"/>
      <c r="AA2126" s="62"/>
      <c r="AB2126" s="60"/>
    </row>
    <row r="2127" spans="1:28" ht="15" customHeight="1" x14ac:dyDescent="0.25">
      <c r="A2127" s="58">
        <v>2117</v>
      </c>
      <c r="B2127" s="66" t="s">
        <v>9950</v>
      </c>
      <c r="C2127" s="67" t="s">
        <v>9951</v>
      </c>
      <c r="D2127" s="59" t="s">
        <v>9952</v>
      </c>
      <c r="E2127" s="66" t="s">
        <v>9950</v>
      </c>
      <c r="F2127" s="60" t="s">
        <v>9953</v>
      </c>
      <c r="G2127" s="62"/>
      <c r="H2127" s="61">
        <v>1998</v>
      </c>
      <c r="I2127" s="60" t="s">
        <v>689</v>
      </c>
      <c r="J2127" s="60" t="s">
        <v>1260</v>
      </c>
      <c r="K2127" s="60">
        <v>400</v>
      </c>
      <c r="L2127" s="62"/>
      <c r="M2127" s="60">
        <v>1</v>
      </c>
      <c r="N2127" s="60">
        <v>1</v>
      </c>
      <c r="O2127" s="63" t="s">
        <v>681</v>
      </c>
      <c r="P2127" s="63" t="s">
        <v>1867</v>
      </c>
      <c r="Q2127" s="62"/>
      <c r="R2127" s="62"/>
      <c r="S2127" s="62"/>
      <c r="T2127" s="62"/>
      <c r="U2127" s="62"/>
      <c r="V2127" s="62"/>
      <c r="W2127" s="62"/>
      <c r="X2127" s="63" t="s">
        <v>1867</v>
      </c>
      <c r="Y2127" s="62"/>
      <c r="Z2127" s="62"/>
      <c r="AA2127" s="62"/>
      <c r="AB2127" s="60"/>
    </row>
    <row r="2128" spans="1:28" ht="15" customHeight="1" x14ac:dyDescent="0.25">
      <c r="A2128" s="58">
        <v>2118</v>
      </c>
      <c r="B2128" s="66" t="s">
        <v>9954</v>
      </c>
      <c r="C2128" s="67" t="s">
        <v>9955</v>
      </c>
      <c r="D2128" s="59" t="s">
        <v>9956</v>
      </c>
      <c r="E2128" s="66" t="s">
        <v>9954</v>
      </c>
      <c r="F2128" s="60" t="s">
        <v>9957</v>
      </c>
      <c r="G2128" s="62"/>
      <c r="H2128" s="61">
        <v>2006</v>
      </c>
      <c r="I2128" s="60" t="s">
        <v>689</v>
      </c>
      <c r="J2128" s="60" t="s">
        <v>684</v>
      </c>
      <c r="K2128" s="60">
        <v>250</v>
      </c>
      <c r="L2128" s="62"/>
      <c r="M2128" s="60">
        <v>1</v>
      </c>
      <c r="N2128" s="60">
        <v>1</v>
      </c>
      <c r="O2128" s="63" t="s">
        <v>681</v>
      </c>
      <c r="P2128" s="63" t="s">
        <v>1029</v>
      </c>
      <c r="Q2128" s="63" t="s">
        <v>9958</v>
      </c>
      <c r="R2128" s="62"/>
      <c r="S2128" s="62"/>
      <c r="T2128" s="62"/>
      <c r="U2128" s="62"/>
      <c r="V2128" s="62"/>
      <c r="W2128" s="62"/>
      <c r="X2128" s="63" t="s">
        <v>1029</v>
      </c>
      <c r="Y2128" s="62"/>
      <c r="Z2128" s="62"/>
      <c r="AA2128" s="62"/>
      <c r="AB2128" s="60"/>
    </row>
    <row r="2129" spans="1:28" ht="15" customHeight="1" x14ac:dyDescent="0.25">
      <c r="A2129" s="58">
        <v>2119</v>
      </c>
      <c r="B2129" s="66" t="s">
        <v>9959</v>
      </c>
      <c r="C2129" s="67" t="s">
        <v>9960</v>
      </c>
      <c r="D2129" s="59" t="s">
        <v>9961</v>
      </c>
      <c r="E2129" s="66" t="s">
        <v>9959</v>
      </c>
      <c r="F2129" s="60" t="s">
        <v>9962</v>
      </c>
      <c r="G2129" s="62"/>
      <c r="H2129" s="61">
        <v>1997</v>
      </c>
      <c r="I2129" s="60" t="s">
        <v>1303</v>
      </c>
      <c r="J2129" s="60" t="s">
        <v>1260</v>
      </c>
      <c r="K2129" s="60">
        <v>50</v>
      </c>
      <c r="L2129" s="62"/>
      <c r="M2129" s="60">
        <v>1</v>
      </c>
      <c r="N2129" s="60">
        <v>1</v>
      </c>
      <c r="O2129" s="63" t="s">
        <v>681</v>
      </c>
      <c r="P2129" s="63" t="s">
        <v>788</v>
      </c>
      <c r="Q2129" s="62"/>
      <c r="R2129" s="62"/>
      <c r="S2129" s="62"/>
      <c r="T2129" s="62"/>
      <c r="U2129" s="62"/>
      <c r="V2129" s="62"/>
      <c r="W2129" s="62"/>
      <c r="X2129" s="63" t="s">
        <v>788</v>
      </c>
      <c r="Y2129" s="62"/>
      <c r="Z2129" s="62"/>
      <c r="AA2129" s="62"/>
      <c r="AB2129" s="60"/>
    </row>
    <row r="2130" spans="1:28" ht="15" customHeight="1" x14ac:dyDescent="0.25">
      <c r="A2130" s="58">
        <v>2120</v>
      </c>
      <c r="B2130" s="66" t="s">
        <v>9963</v>
      </c>
      <c r="C2130" s="67" t="s">
        <v>9964</v>
      </c>
      <c r="D2130" s="59" t="s">
        <v>9965</v>
      </c>
      <c r="E2130" s="66" t="s">
        <v>9963</v>
      </c>
      <c r="F2130" s="60" t="s">
        <v>9966</v>
      </c>
      <c r="G2130" s="62"/>
      <c r="H2130" s="61">
        <v>1997</v>
      </c>
      <c r="I2130" s="60" t="s">
        <v>1303</v>
      </c>
      <c r="J2130" s="60" t="s">
        <v>1260</v>
      </c>
      <c r="K2130" s="60">
        <v>160</v>
      </c>
      <c r="L2130" s="62"/>
      <c r="M2130" s="60">
        <v>1</v>
      </c>
      <c r="N2130" s="60">
        <v>1</v>
      </c>
      <c r="O2130" s="63" t="s">
        <v>681</v>
      </c>
      <c r="P2130" s="63" t="s">
        <v>1228</v>
      </c>
      <c r="Q2130" s="62"/>
      <c r="R2130" s="62"/>
      <c r="S2130" s="62"/>
      <c r="T2130" s="62"/>
      <c r="U2130" s="62"/>
      <c r="V2130" s="62"/>
      <c r="W2130" s="62"/>
      <c r="X2130" s="63" t="s">
        <v>1228</v>
      </c>
      <c r="Y2130" s="62"/>
      <c r="Z2130" s="62"/>
      <c r="AA2130" s="62"/>
      <c r="AB2130" s="60"/>
    </row>
    <row r="2131" spans="1:28" ht="15" customHeight="1" x14ac:dyDescent="0.25">
      <c r="A2131" s="58">
        <v>2121</v>
      </c>
      <c r="B2131" s="66" t="s">
        <v>599</v>
      </c>
      <c r="C2131" s="67" t="s">
        <v>9967</v>
      </c>
      <c r="D2131" s="59" t="s">
        <v>9968</v>
      </c>
      <c r="E2131" s="66" t="s">
        <v>599</v>
      </c>
      <c r="F2131" s="60" t="s">
        <v>9969</v>
      </c>
      <c r="G2131" s="62"/>
      <c r="H2131" s="61">
        <v>2005</v>
      </c>
      <c r="I2131" s="60" t="s">
        <v>1303</v>
      </c>
      <c r="J2131" s="60" t="s">
        <v>1102</v>
      </c>
      <c r="K2131" s="60">
        <v>75</v>
      </c>
      <c r="L2131" s="62"/>
      <c r="M2131" s="60">
        <v>1</v>
      </c>
      <c r="N2131" s="60">
        <v>1</v>
      </c>
      <c r="O2131" s="63" t="s">
        <v>681</v>
      </c>
      <c r="P2131" s="63" t="s">
        <v>700</v>
      </c>
      <c r="Q2131" s="62"/>
      <c r="R2131" s="62"/>
      <c r="S2131" s="62"/>
      <c r="T2131" s="62"/>
      <c r="U2131" s="62"/>
      <c r="V2131" s="62"/>
      <c r="W2131" s="62"/>
      <c r="X2131" s="63" t="s">
        <v>700</v>
      </c>
      <c r="Y2131" s="62"/>
      <c r="Z2131" s="62"/>
      <c r="AA2131" s="62"/>
      <c r="AB2131" s="60"/>
    </row>
    <row r="2132" spans="1:28" ht="15" customHeight="1" x14ac:dyDescent="0.25">
      <c r="A2132" s="58">
        <v>2122</v>
      </c>
      <c r="B2132" s="66" t="s">
        <v>9970</v>
      </c>
      <c r="C2132" s="67" t="s">
        <v>9971</v>
      </c>
      <c r="D2132" s="59" t="s">
        <v>9972</v>
      </c>
      <c r="E2132" s="66" t="s">
        <v>9970</v>
      </c>
      <c r="F2132" s="60" t="s">
        <v>9973</v>
      </c>
      <c r="G2132" s="62"/>
      <c r="H2132" s="61">
        <v>2000</v>
      </c>
      <c r="I2132" s="60" t="s">
        <v>1303</v>
      </c>
      <c r="J2132" s="60" t="s">
        <v>1102</v>
      </c>
      <c r="K2132" s="60" t="s">
        <v>2111</v>
      </c>
      <c r="L2132" s="62"/>
      <c r="M2132" s="60">
        <v>1</v>
      </c>
      <c r="N2132" s="60">
        <v>1</v>
      </c>
      <c r="O2132" s="63" t="s">
        <v>681</v>
      </c>
      <c r="P2132" s="63" t="s">
        <v>700</v>
      </c>
      <c r="Q2132" s="62"/>
      <c r="R2132" s="62"/>
      <c r="S2132" s="62"/>
      <c r="T2132" s="62"/>
      <c r="U2132" s="62"/>
      <c r="V2132" s="62"/>
      <c r="W2132" s="62"/>
      <c r="X2132" s="63" t="s">
        <v>1904</v>
      </c>
      <c r="Y2132" s="62"/>
      <c r="Z2132" s="62"/>
      <c r="AA2132" s="62"/>
      <c r="AB2132" s="63" t="s">
        <v>1905</v>
      </c>
    </row>
    <row r="2133" spans="1:28" ht="15" customHeight="1" x14ac:dyDescent="0.25">
      <c r="A2133" s="58">
        <v>2123</v>
      </c>
      <c r="B2133" s="66" t="s">
        <v>9974</v>
      </c>
      <c r="C2133" s="67" t="s">
        <v>9975</v>
      </c>
      <c r="D2133" s="59" t="s">
        <v>9976</v>
      </c>
      <c r="E2133" s="66" t="s">
        <v>9974</v>
      </c>
      <c r="F2133" s="60" t="s">
        <v>9977</v>
      </c>
      <c r="G2133" s="62"/>
      <c r="H2133" s="61">
        <v>2012</v>
      </c>
      <c r="I2133" s="60" t="s">
        <v>1565</v>
      </c>
      <c r="J2133" s="60" t="s">
        <v>2533</v>
      </c>
      <c r="K2133" s="60">
        <v>750</v>
      </c>
      <c r="L2133" s="62"/>
      <c r="M2133" s="60">
        <v>1</v>
      </c>
      <c r="N2133" s="60">
        <v>1</v>
      </c>
      <c r="O2133" s="63" t="s">
        <v>681</v>
      </c>
      <c r="P2133" s="63" t="s">
        <v>1093</v>
      </c>
      <c r="Q2133" s="63" t="s">
        <v>9978</v>
      </c>
      <c r="R2133" s="62"/>
      <c r="S2133" s="62"/>
      <c r="T2133" s="62"/>
      <c r="U2133" s="62"/>
      <c r="V2133" s="62"/>
      <c r="W2133" s="62"/>
      <c r="X2133" s="63" t="s">
        <v>1093</v>
      </c>
      <c r="Y2133" s="62"/>
      <c r="Z2133" s="62"/>
      <c r="AA2133" s="62"/>
      <c r="AB2133" s="60"/>
    </row>
    <row r="2134" spans="1:28" ht="15" customHeight="1" x14ac:dyDescent="0.25">
      <c r="A2134" s="58">
        <v>2124</v>
      </c>
      <c r="B2134" s="66" t="s">
        <v>9979</v>
      </c>
      <c r="C2134" s="67" t="s">
        <v>9980</v>
      </c>
      <c r="D2134" s="59" t="s">
        <v>9981</v>
      </c>
      <c r="E2134" s="66" t="s">
        <v>9979</v>
      </c>
      <c r="F2134" s="60" t="s">
        <v>9982</v>
      </c>
      <c r="G2134" s="62"/>
      <c r="H2134" s="61">
        <v>2012</v>
      </c>
      <c r="I2134" s="60" t="s">
        <v>689</v>
      </c>
      <c r="J2134" s="60" t="s">
        <v>1283</v>
      </c>
      <c r="K2134" s="60">
        <v>37.5</v>
      </c>
      <c r="L2134" s="62"/>
      <c r="M2134" s="60">
        <v>1</v>
      </c>
      <c r="N2134" s="60">
        <v>1</v>
      </c>
      <c r="O2134" s="63" t="s">
        <v>681</v>
      </c>
      <c r="P2134" s="63" t="s">
        <v>766</v>
      </c>
      <c r="Q2134" s="63" t="s">
        <v>9983</v>
      </c>
      <c r="R2134" s="62"/>
      <c r="S2134" s="62"/>
      <c r="T2134" s="62"/>
      <c r="U2134" s="62"/>
      <c r="V2134" s="62"/>
      <c r="W2134" s="62"/>
      <c r="X2134" s="63" t="s">
        <v>766</v>
      </c>
      <c r="Y2134" s="62"/>
      <c r="Z2134" s="62"/>
      <c r="AA2134" s="62"/>
      <c r="AB2134" s="60"/>
    </row>
    <row r="2135" spans="1:28" ht="15" customHeight="1" x14ac:dyDescent="0.25">
      <c r="A2135" s="58">
        <v>2125</v>
      </c>
      <c r="B2135" s="66" t="s">
        <v>9984</v>
      </c>
      <c r="C2135" s="67" t="s">
        <v>9985</v>
      </c>
      <c r="D2135" s="59" t="s">
        <v>9986</v>
      </c>
      <c r="E2135" s="66" t="s">
        <v>9984</v>
      </c>
      <c r="F2135" s="60" t="s">
        <v>9987</v>
      </c>
      <c r="G2135" s="62"/>
      <c r="H2135" s="61">
        <v>2005</v>
      </c>
      <c r="I2135" s="60" t="s">
        <v>689</v>
      </c>
      <c r="J2135" s="60" t="s">
        <v>1283</v>
      </c>
      <c r="K2135" s="60" t="s">
        <v>2133</v>
      </c>
      <c r="L2135" s="62"/>
      <c r="M2135" s="60">
        <v>1</v>
      </c>
      <c r="N2135" s="60">
        <v>1</v>
      </c>
      <c r="O2135" s="63" t="s">
        <v>681</v>
      </c>
      <c r="P2135" s="63" t="s">
        <v>1038</v>
      </c>
      <c r="Q2135" s="62"/>
      <c r="R2135" s="62"/>
      <c r="S2135" s="62"/>
      <c r="T2135" s="62"/>
      <c r="U2135" s="62"/>
      <c r="V2135" s="62"/>
      <c r="W2135" s="62"/>
      <c r="X2135" s="63" t="s">
        <v>1038</v>
      </c>
      <c r="Y2135" s="62"/>
      <c r="Z2135" s="62"/>
      <c r="AA2135" s="62"/>
      <c r="AB2135" s="60"/>
    </row>
    <row r="2136" spans="1:28" ht="15" customHeight="1" x14ac:dyDescent="0.25">
      <c r="A2136" s="58">
        <v>2126</v>
      </c>
      <c r="B2136" s="66" t="s">
        <v>573</v>
      </c>
      <c r="C2136" s="67" t="s">
        <v>9988</v>
      </c>
      <c r="D2136" s="59" t="s">
        <v>9989</v>
      </c>
      <c r="E2136" s="66" t="s">
        <v>573</v>
      </c>
      <c r="F2136" s="60" t="s">
        <v>9990</v>
      </c>
      <c r="G2136" s="62"/>
      <c r="H2136" s="61">
        <v>2006</v>
      </c>
      <c r="I2136" s="60" t="s">
        <v>689</v>
      </c>
      <c r="J2136" s="60" t="s">
        <v>1283</v>
      </c>
      <c r="K2136" s="60" t="s">
        <v>8172</v>
      </c>
      <c r="L2136" s="62"/>
      <c r="M2136" s="60">
        <v>1</v>
      </c>
      <c r="N2136" s="60">
        <v>1</v>
      </c>
      <c r="O2136" s="63" t="s">
        <v>681</v>
      </c>
      <c r="P2136" s="63" t="s">
        <v>912</v>
      </c>
      <c r="Q2136" s="63" t="s">
        <v>9991</v>
      </c>
      <c r="R2136" s="62"/>
      <c r="S2136" s="62"/>
      <c r="T2136" s="62"/>
      <c r="U2136" s="62"/>
      <c r="V2136" s="62"/>
      <c r="W2136" s="62"/>
      <c r="X2136" s="63" t="s">
        <v>912</v>
      </c>
      <c r="Y2136" s="62"/>
      <c r="Z2136" s="62"/>
      <c r="AA2136" s="62"/>
      <c r="AB2136" s="60"/>
    </row>
    <row r="2137" spans="1:28" ht="15" customHeight="1" x14ac:dyDescent="0.25">
      <c r="A2137" s="58">
        <v>2127</v>
      </c>
      <c r="B2137" s="66" t="s">
        <v>627</v>
      </c>
      <c r="C2137" s="67" t="s">
        <v>9992</v>
      </c>
      <c r="D2137" s="59" t="s">
        <v>9993</v>
      </c>
      <c r="E2137" s="66" t="s">
        <v>627</v>
      </c>
      <c r="F2137" s="60" t="s">
        <v>9994</v>
      </c>
      <c r="G2137" s="62"/>
      <c r="H2137" s="61">
        <v>1999</v>
      </c>
      <c r="I2137" s="60" t="s">
        <v>689</v>
      </c>
      <c r="J2137" s="60" t="s">
        <v>684</v>
      </c>
      <c r="K2137" s="60">
        <v>75</v>
      </c>
      <c r="L2137" s="62"/>
      <c r="M2137" s="60">
        <v>1</v>
      </c>
      <c r="N2137" s="60">
        <v>1</v>
      </c>
      <c r="O2137" s="63" t="s">
        <v>681</v>
      </c>
      <c r="P2137" s="63" t="s">
        <v>700</v>
      </c>
      <c r="Q2137" s="62"/>
      <c r="R2137" s="62"/>
      <c r="S2137" s="62"/>
      <c r="T2137" s="62"/>
      <c r="U2137" s="62"/>
      <c r="V2137" s="62"/>
      <c r="W2137" s="62"/>
      <c r="X2137" s="63" t="s">
        <v>700</v>
      </c>
      <c r="Y2137" s="62"/>
      <c r="Z2137" s="62"/>
      <c r="AA2137" s="62"/>
      <c r="AB2137" s="60"/>
    </row>
    <row r="2138" spans="1:28" ht="15" customHeight="1" x14ac:dyDescent="0.25">
      <c r="A2138" s="58">
        <v>2128</v>
      </c>
      <c r="B2138" s="66" t="s">
        <v>9995</v>
      </c>
      <c r="C2138" s="67" t="s">
        <v>9996</v>
      </c>
      <c r="D2138" s="59" t="s">
        <v>9997</v>
      </c>
      <c r="E2138" s="66" t="s">
        <v>9995</v>
      </c>
      <c r="F2138" s="60" t="s">
        <v>9998</v>
      </c>
      <c r="G2138" s="62"/>
      <c r="H2138" s="61">
        <v>2002</v>
      </c>
      <c r="I2138" s="60" t="s">
        <v>689</v>
      </c>
      <c r="J2138" s="60" t="s">
        <v>684</v>
      </c>
      <c r="K2138" s="60">
        <v>250</v>
      </c>
      <c r="L2138" s="62"/>
      <c r="M2138" s="60">
        <v>1</v>
      </c>
      <c r="N2138" s="60">
        <v>1</v>
      </c>
      <c r="O2138" s="63" t="s">
        <v>681</v>
      </c>
      <c r="P2138" s="63" t="s">
        <v>980</v>
      </c>
      <c r="Q2138" s="62"/>
      <c r="R2138" s="62"/>
      <c r="S2138" s="62"/>
      <c r="T2138" s="62"/>
      <c r="U2138" s="62"/>
      <c r="V2138" s="62"/>
      <c r="W2138" s="62"/>
      <c r="X2138" s="63" t="s">
        <v>980</v>
      </c>
      <c r="Y2138" s="62"/>
      <c r="Z2138" s="62"/>
      <c r="AA2138" s="62"/>
      <c r="AB2138" s="60"/>
    </row>
    <row r="2139" spans="1:28" ht="15" customHeight="1" x14ac:dyDescent="0.25">
      <c r="A2139" s="58">
        <v>2129</v>
      </c>
      <c r="B2139" s="66" t="s">
        <v>9999</v>
      </c>
      <c r="C2139" s="67" t="s">
        <v>10000</v>
      </c>
      <c r="D2139" s="59" t="s">
        <v>10001</v>
      </c>
      <c r="E2139" s="66" t="s">
        <v>9999</v>
      </c>
      <c r="F2139" s="60" t="s">
        <v>10002</v>
      </c>
      <c r="G2139" s="62"/>
      <c r="H2139" s="61">
        <v>2000</v>
      </c>
      <c r="I2139" s="60" t="s">
        <v>1445</v>
      </c>
      <c r="J2139" s="60" t="s">
        <v>684</v>
      </c>
      <c r="K2139" s="60">
        <v>400</v>
      </c>
      <c r="L2139" s="62"/>
      <c r="M2139" s="60">
        <v>1</v>
      </c>
      <c r="N2139" s="60">
        <v>1</v>
      </c>
      <c r="O2139" s="63" t="s">
        <v>681</v>
      </c>
      <c r="P2139" s="63" t="s">
        <v>1038</v>
      </c>
      <c r="Q2139" s="62"/>
      <c r="R2139" s="62"/>
      <c r="S2139" s="62"/>
      <c r="T2139" s="62"/>
      <c r="U2139" s="62"/>
      <c r="V2139" s="62"/>
      <c r="W2139" s="62"/>
      <c r="X2139" s="63" t="s">
        <v>2127</v>
      </c>
      <c r="Y2139" s="62"/>
      <c r="Z2139" s="62"/>
      <c r="AA2139" s="62"/>
      <c r="AB2139" s="63" t="s">
        <v>2128</v>
      </c>
    </row>
    <row r="2140" spans="1:28" ht="15" customHeight="1" x14ac:dyDescent="0.25">
      <c r="A2140" s="58">
        <v>2130</v>
      </c>
      <c r="B2140" s="66" t="s">
        <v>10003</v>
      </c>
      <c r="C2140" s="67" t="s">
        <v>10004</v>
      </c>
      <c r="D2140" s="59" t="s">
        <v>10005</v>
      </c>
      <c r="E2140" s="66" t="s">
        <v>10003</v>
      </c>
      <c r="F2140" s="60" t="s">
        <v>10006</v>
      </c>
      <c r="G2140" s="62"/>
      <c r="H2140" s="61">
        <v>1999</v>
      </c>
      <c r="I2140" s="60" t="s">
        <v>1445</v>
      </c>
      <c r="J2140" s="60" t="s">
        <v>684</v>
      </c>
      <c r="K2140" s="60">
        <v>400</v>
      </c>
      <c r="L2140" s="62"/>
      <c r="M2140" s="60">
        <v>1</v>
      </c>
      <c r="N2140" s="60">
        <v>1</v>
      </c>
      <c r="O2140" s="63" t="s">
        <v>681</v>
      </c>
      <c r="P2140" s="63" t="s">
        <v>1038</v>
      </c>
      <c r="Q2140" s="62"/>
      <c r="R2140" s="62"/>
      <c r="S2140" s="62"/>
      <c r="T2140" s="62"/>
      <c r="U2140" s="62"/>
      <c r="V2140" s="62"/>
      <c r="W2140" s="62"/>
      <c r="X2140" s="63" t="s">
        <v>1038</v>
      </c>
      <c r="Y2140" s="62"/>
      <c r="Z2140" s="62"/>
      <c r="AA2140" s="62"/>
      <c r="AB2140" s="60"/>
    </row>
    <row r="2141" spans="1:28" ht="15" customHeight="1" x14ac:dyDescent="0.25">
      <c r="A2141" s="58">
        <v>2131</v>
      </c>
      <c r="B2141" s="66" t="s">
        <v>10007</v>
      </c>
      <c r="C2141" s="67" t="s">
        <v>10008</v>
      </c>
      <c r="D2141" s="59" t="s">
        <v>10009</v>
      </c>
      <c r="E2141" s="66" t="s">
        <v>10007</v>
      </c>
      <c r="F2141" s="60" t="s">
        <v>10010</v>
      </c>
      <c r="G2141" s="62"/>
      <c r="H2141" s="61">
        <v>2018</v>
      </c>
      <c r="I2141" s="62"/>
      <c r="J2141" s="60" t="s">
        <v>683</v>
      </c>
      <c r="K2141" s="60">
        <v>1000</v>
      </c>
      <c r="L2141" s="62"/>
      <c r="M2141" s="60">
        <v>1</v>
      </c>
      <c r="N2141" s="60">
        <v>1</v>
      </c>
      <c r="O2141" s="63" t="s">
        <v>681</v>
      </c>
      <c r="P2141" s="63" t="s">
        <v>10011</v>
      </c>
      <c r="Q2141" s="62"/>
      <c r="R2141" s="62"/>
      <c r="S2141" s="62"/>
      <c r="T2141" s="62"/>
      <c r="U2141" s="62"/>
      <c r="V2141" s="62"/>
      <c r="W2141" s="62"/>
      <c r="X2141" s="63" t="s">
        <v>10011</v>
      </c>
      <c r="Y2141" s="62"/>
      <c r="Z2141" s="62"/>
      <c r="AA2141" s="62"/>
      <c r="AB2141" s="60"/>
    </row>
    <row r="2142" spans="1:28" ht="15" customHeight="1" x14ac:dyDescent="0.25">
      <c r="A2142" s="58">
        <v>2132</v>
      </c>
      <c r="B2142" s="66" t="s">
        <v>605</v>
      </c>
      <c r="C2142" s="67" t="s">
        <v>10012</v>
      </c>
      <c r="D2142" s="59" t="s">
        <v>10013</v>
      </c>
      <c r="E2142" s="66" t="s">
        <v>605</v>
      </c>
      <c r="F2142" s="60" t="s">
        <v>10014</v>
      </c>
      <c r="G2142" s="62"/>
      <c r="H2142" s="61">
        <v>2007</v>
      </c>
      <c r="I2142" s="60" t="s">
        <v>689</v>
      </c>
      <c r="J2142" s="60" t="s">
        <v>687</v>
      </c>
      <c r="K2142" s="60">
        <v>50</v>
      </c>
      <c r="L2142" s="62"/>
      <c r="M2142" s="60">
        <v>1</v>
      </c>
      <c r="N2142" s="60">
        <v>1</v>
      </c>
      <c r="O2142" s="63" t="s">
        <v>681</v>
      </c>
      <c r="P2142" s="63" t="s">
        <v>788</v>
      </c>
      <c r="Q2142" s="63" t="s">
        <v>10015</v>
      </c>
      <c r="R2142" s="62"/>
      <c r="S2142" s="62"/>
      <c r="T2142" s="62"/>
      <c r="U2142" s="62"/>
      <c r="V2142" s="62"/>
      <c r="W2142" s="62"/>
      <c r="X2142" s="63" t="s">
        <v>788</v>
      </c>
      <c r="Y2142" s="62"/>
      <c r="Z2142" s="62"/>
      <c r="AA2142" s="62"/>
      <c r="AB2142" s="60"/>
    </row>
    <row r="2143" spans="1:28" ht="15" customHeight="1" x14ac:dyDescent="0.25">
      <c r="A2143" s="58">
        <v>2133</v>
      </c>
      <c r="B2143" s="66" t="s">
        <v>10016</v>
      </c>
      <c r="C2143" s="67" t="s">
        <v>10017</v>
      </c>
      <c r="D2143" s="59" t="s">
        <v>10018</v>
      </c>
      <c r="E2143" s="66" t="s">
        <v>10016</v>
      </c>
      <c r="F2143" s="60" t="s">
        <v>10019</v>
      </c>
      <c r="G2143" s="62"/>
      <c r="H2143" s="61">
        <v>2020</v>
      </c>
      <c r="I2143" s="62"/>
      <c r="J2143" s="62"/>
      <c r="K2143" s="60">
        <v>560</v>
      </c>
      <c r="L2143" s="62"/>
      <c r="M2143" s="60">
        <v>1</v>
      </c>
      <c r="N2143" s="60">
        <v>1</v>
      </c>
      <c r="O2143" s="63" t="s">
        <v>681</v>
      </c>
      <c r="P2143" s="63" t="s">
        <v>4452</v>
      </c>
      <c r="Q2143" s="63" t="s">
        <v>10020</v>
      </c>
      <c r="R2143" s="62"/>
      <c r="S2143" s="62"/>
      <c r="T2143" s="62"/>
      <c r="U2143" s="62"/>
      <c r="V2143" s="62"/>
      <c r="W2143" s="62"/>
      <c r="X2143" s="63" t="s">
        <v>4452</v>
      </c>
      <c r="Y2143" s="62"/>
      <c r="Z2143" s="62"/>
      <c r="AA2143" s="62"/>
      <c r="AB2143" s="60"/>
    </row>
    <row r="2144" spans="1:28" ht="15" customHeight="1" x14ac:dyDescent="0.25">
      <c r="A2144" s="58">
        <v>2134</v>
      </c>
      <c r="B2144" s="66" t="s">
        <v>574</v>
      </c>
      <c r="C2144" s="67" t="s">
        <v>10021</v>
      </c>
      <c r="D2144" s="59" t="s">
        <v>10022</v>
      </c>
      <c r="E2144" s="66" t="s">
        <v>574</v>
      </c>
      <c r="F2144" s="60" t="s">
        <v>10023</v>
      </c>
      <c r="G2144" s="62"/>
      <c r="H2144" s="61">
        <v>1998</v>
      </c>
      <c r="I2144" s="60" t="s">
        <v>689</v>
      </c>
      <c r="J2144" s="60" t="s">
        <v>1260</v>
      </c>
      <c r="K2144" s="60">
        <v>100</v>
      </c>
      <c r="L2144" s="62"/>
      <c r="M2144" s="60">
        <v>1</v>
      </c>
      <c r="N2144" s="60">
        <v>1</v>
      </c>
      <c r="O2144" s="63" t="s">
        <v>681</v>
      </c>
      <c r="P2144" s="63" t="s">
        <v>912</v>
      </c>
      <c r="Q2144" s="62"/>
      <c r="R2144" s="62"/>
      <c r="S2144" s="62"/>
      <c r="T2144" s="62"/>
      <c r="U2144" s="62"/>
      <c r="V2144" s="62"/>
      <c r="W2144" s="62"/>
      <c r="X2144" s="63" t="s">
        <v>912</v>
      </c>
      <c r="Y2144" s="62"/>
      <c r="Z2144" s="62"/>
      <c r="AA2144" s="62"/>
      <c r="AB2144" s="60"/>
    </row>
    <row r="2145" spans="1:28" ht="15" customHeight="1" x14ac:dyDescent="0.25">
      <c r="A2145" s="58">
        <v>2135</v>
      </c>
      <c r="B2145" s="66" t="s">
        <v>10024</v>
      </c>
      <c r="C2145" s="67" t="s">
        <v>10025</v>
      </c>
      <c r="D2145" s="59" t="s">
        <v>10026</v>
      </c>
      <c r="E2145" s="66" t="s">
        <v>10024</v>
      </c>
      <c r="F2145" s="60" t="s">
        <v>10027</v>
      </c>
      <c r="G2145" s="62"/>
      <c r="H2145" s="61">
        <v>1998</v>
      </c>
      <c r="I2145" s="60" t="s">
        <v>689</v>
      </c>
      <c r="J2145" s="60" t="s">
        <v>1283</v>
      </c>
      <c r="K2145" s="60" t="s">
        <v>2133</v>
      </c>
      <c r="L2145" s="62"/>
      <c r="M2145" s="60">
        <v>1</v>
      </c>
      <c r="N2145" s="60">
        <v>1</v>
      </c>
      <c r="O2145" s="63" t="s">
        <v>681</v>
      </c>
      <c r="P2145" s="63" t="s">
        <v>1038</v>
      </c>
      <c r="Q2145" s="62"/>
      <c r="R2145" s="62"/>
      <c r="S2145" s="62"/>
      <c r="T2145" s="62"/>
      <c r="U2145" s="62"/>
      <c r="V2145" s="62"/>
      <c r="W2145" s="62"/>
      <c r="X2145" s="63" t="s">
        <v>1038</v>
      </c>
      <c r="Y2145" s="62"/>
      <c r="Z2145" s="62"/>
      <c r="AA2145" s="62"/>
      <c r="AB2145" s="60"/>
    </row>
    <row r="2146" spans="1:28" ht="15" customHeight="1" x14ac:dyDescent="0.25">
      <c r="A2146" s="58">
        <v>2136</v>
      </c>
      <c r="B2146" s="66" t="s">
        <v>10028</v>
      </c>
      <c r="C2146" s="67" t="s">
        <v>10029</v>
      </c>
      <c r="D2146" s="59" t="s">
        <v>10030</v>
      </c>
      <c r="E2146" s="66" t="s">
        <v>10028</v>
      </c>
      <c r="F2146" s="60" t="s">
        <v>10031</v>
      </c>
      <c r="G2146" s="62"/>
      <c r="H2146" s="61">
        <v>2004</v>
      </c>
      <c r="I2146" s="60" t="s">
        <v>1296</v>
      </c>
      <c r="J2146" s="60" t="s">
        <v>684</v>
      </c>
      <c r="K2146" s="60">
        <v>100</v>
      </c>
      <c r="L2146" s="62"/>
      <c r="M2146" s="60">
        <v>1</v>
      </c>
      <c r="N2146" s="60">
        <v>1</v>
      </c>
      <c r="O2146" s="63" t="s">
        <v>681</v>
      </c>
      <c r="P2146" s="63" t="s">
        <v>912</v>
      </c>
      <c r="Q2146" s="62"/>
      <c r="R2146" s="62"/>
      <c r="S2146" s="62"/>
      <c r="T2146" s="62"/>
      <c r="U2146" s="62"/>
      <c r="V2146" s="62"/>
      <c r="W2146" s="62"/>
      <c r="X2146" s="63" t="s">
        <v>912</v>
      </c>
      <c r="Y2146" s="62"/>
      <c r="Z2146" s="62"/>
      <c r="AA2146" s="62"/>
      <c r="AB2146" s="60"/>
    </row>
    <row r="2147" spans="1:28" ht="15" customHeight="1" x14ac:dyDescent="0.25">
      <c r="A2147" s="58">
        <v>2137</v>
      </c>
      <c r="B2147" s="66" t="s">
        <v>10032</v>
      </c>
      <c r="C2147" s="67" t="s">
        <v>10033</v>
      </c>
      <c r="D2147" s="59" t="s">
        <v>10034</v>
      </c>
      <c r="E2147" s="66" t="s">
        <v>10032</v>
      </c>
      <c r="F2147" s="60" t="s">
        <v>10035</v>
      </c>
      <c r="G2147" s="62"/>
      <c r="H2147" s="61">
        <v>2006</v>
      </c>
      <c r="I2147" s="60" t="s">
        <v>689</v>
      </c>
      <c r="J2147" s="60" t="s">
        <v>699</v>
      </c>
      <c r="K2147" s="60">
        <v>400</v>
      </c>
      <c r="L2147" s="62"/>
      <c r="M2147" s="60">
        <v>1</v>
      </c>
      <c r="N2147" s="60">
        <v>1</v>
      </c>
      <c r="O2147" s="63" t="s">
        <v>681</v>
      </c>
      <c r="P2147" s="63" t="s">
        <v>1038</v>
      </c>
      <c r="Q2147" s="62"/>
      <c r="R2147" s="62"/>
      <c r="S2147" s="62"/>
      <c r="T2147" s="62"/>
      <c r="U2147" s="62"/>
      <c r="V2147" s="62"/>
      <c r="W2147" s="62"/>
      <c r="X2147" s="63" t="s">
        <v>1038</v>
      </c>
      <c r="Y2147" s="62"/>
      <c r="Z2147" s="62"/>
      <c r="AA2147" s="62"/>
      <c r="AB2147" s="60"/>
    </row>
    <row r="2148" spans="1:28" ht="15" customHeight="1" x14ac:dyDescent="0.25">
      <c r="A2148" s="58">
        <v>2138</v>
      </c>
      <c r="B2148" s="66" t="s">
        <v>10036</v>
      </c>
      <c r="C2148" s="67" t="s">
        <v>10037</v>
      </c>
      <c r="D2148" s="59" t="s">
        <v>10038</v>
      </c>
      <c r="E2148" s="66" t="s">
        <v>10036</v>
      </c>
      <c r="F2148" s="60" t="s">
        <v>10039</v>
      </c>
      <c r="G2148" s="62"/>
      <c r="H2148" s="61">
        <v>2000</v>
      </c>
      <c r="I2148" s="60" t="s">
        <v>1296</v>
      </c>
      <c r="J2148" s="60" t="s">
        <v>684</v>
      </c>
      <c r="K2148" s="60">
        <v>100</v>
      </c>
      <c r="L2148" s="62"/>
      <c r="M2148" s="60">
        <v>1</v>
      </c>
      <c r="N2148" s="60">
        <v>1</v>
      </c>
      <c r="O2148" s="63" t="s">
        <v>681</v>
      </c>
      <c r="P2148" s="63" t="s">
        <v>912</v>
      </c>
      <c r="Q2148" s="62"/>
      <c r="R2148" s="62"/>
      <c r="S2148" s="62"/>
      <c r="T2148" s="62"/>
      <c r="U2148" s="62"/>
      <c r="V2148" s="62"/>
      <c r="W2148" s="62"/>
      <c r="X2148" s="63" t="s">
        <v>921</v>
      </c>
      <c r="Y2148" s="62"/>
      <c r="Z2148" s="62"/>
      <c r="AA2148" s="62"/>
      <c r="AB2148" s="63" t="s">
        <v>922</v>
      </c>
    </row>
    <row r="2149" spans="1:28" ht="15" customHeight="1" x14ac:dyDescent="0.25">
      <c r="A2149" s="58">
        <v>2139</v>
      </c>
      <c r="B2149" s="66" t="s">
        <v>10040</v>
      </c>
      <c r="C2149" s="67" t="s">
        <v>10041</v>
      </c>
      <c r="D2149" s="59" t="s">
        <v>10042</v>
      </c>
      <c r="E2149" s="66" t="s">
        <v>10040</v>
      </c>
      <c r="F2149" s="60" t="s">
        <v>10043</v>
      </c>
      <c r="G2149" s="62"/>
      <c r="H2149" s="61">
        <v>2007</v>
      </c>
      <c r="I2149" s="60" t="s">
        <v>689</v>
      </c>
      <c r="J2149" s="60" t="s">
        <v>1283</v>
      </c>
      <c r="K2149" s="60" t="s">
        <v>2111</v>
      </c>
      <c r="L2149" s="62"/>
      <c r="M2149" s="60">
        <v>1</v>
      </c>
      <c r="N2149" s="60">
        <v>1</v>
      </c>
      <c r="O2149" s="63" t="s">
        <v>681</v>
      </c>
      <c r="P2149" s="63" t="s">
        <v>700</v>
      </c>
      <c r="Q2149" s="63" t="s">
        <v>10044</v>
      </c>
      <c r="R2149" s="62"/>
      <c r="S2149" s="62"/>
      <c r="T2149" s="62"/>
      <c r="U2149" s="62"/>
      <c r="V2149" s="62"/>
      <c r="W2149" s="62"/>
      <c r="X2149" s="63" t="s">
        <v>700</v>
      </c>
      <c r="Y2149" s="62"/>
      <c r="Z2149" s="62"/>
      <c r="AA2149" s="62"/>
      <c r="AB2149" s="60"/>
    </row>
    <row r="2150" spans="1:28" ht="15" customHeight="1" x14ac:dyDescent="0.25">
      <c r="A2150" s="58">
        <v>2140</v>
      </c>
      <c r="B2150" s="66" t="s">
        <v>10045</v>
      </c>
      <c r="C2150" s="67" t="s">
        <v>10046</v>
      </c>
      <c r="D2150" s="59" t="s">
        <v>10047</v>
      </c>
      <c r="E2150" s="66" t="s">
        <v>10045</v>
      </c>
      <c r="F2150" s="60" t="s">
        <v>10048</v>
      </c>
      <c r="G2150" s="62"/>
      <c r="H2150" s="61">
        <v>2004</v>
      </c>
      <c r="I2150" s="60" t="s">
        <v>1296</v>
      </c>
      <c r="J2150" s="60" t="s">
        <v>684</v>
      </c>
      <c r="K2150" s="60">
        <v>100</v>
      </c>
      <c r="L2150" s="62"/>
      <c r="M2150" s="60">
        <v>1</v>
      </c>
      <c r="N2150" s="60">
        <v>1</v>
      </c>
      <c r="O2150" s="63" t="s">
        <v>681</v>
      </c>
      <c r="P2150" s="63" t="s">
        <v>912</v>
      </c>
      <c r="Q2150" s="62"/>
      <c r="R2150" s="62"/>
      <c r="S2150" s="62"/>
      <c r="T2150" s="62"/>
      <c r="U2150" s="62"/>
      <c r="V2150" s="62"/>
      <c r="W2150" s="62"/>
      <c r="X2150" s="63" t="s">
        <v>912</v>
      </c>
      <c r="Y2150" s="62"/>
      <c r="Z2150" s="62"/>
      <c r="AA2150" s="62"/>
      <c r="AB2150" s="60"/>
    </row>
    <row r="2151" spans="1:28" ht="15" customHeight="1" x14ac:dyDescent="0.25">
      <c r="A2151" s="58">
        <v>2141</v>
      </c>
      <c r="B2151" s="66" t="s">
        <v>10049</v>
      </c>
      <c r="C2151" s="67" t="s">
        <v>10050</v>
      </c>
      <c r="D2151" s="59" t="s">
        <v>10051</v>
      </c>
      <c r="E2151" s="66" t="s">
        <v>10049</v>
      </c>
      <c r="F2151" s="60" t="s">
        <v>10052</v>
      </c>
      <c r="G2151" s="62"/>
      <c r="H2151" s="61">
        <v>2004</v>
      </c>
      <c r="I2151" s="60" t="s">
        <v>1296</v>
      </c>
      <c r="J2151" s="60" t="s">
        <v>684</v>
      </c>
      <c r="K2151" s="60">
        <v>100</v>
      </c>
      <c r="L2151" s="62"/>
      <c r="M2151" s="60">
        <v>1</v>
      </c>
      <c r="N2151" s="60">
        <v>1</v>
      </c>
      <c r="O2151" s="63" t="s">
        <v>681</v>
      </c>
      <c r="P2151" s="63" t="s">
        <v>912</v>
      </c>
      <c r="Q2151" s="62"/>
      <c r="R2151" s="62"/>
      <c r="S2151" s="62"/>
      <c r="T2151" s="62"/>
      <c r="U2151" s="62"/>
      <c r="V2151" s="62"/>
      <c r="W2151" s="62"/>
      <c r="X2151" s="63" t="s">
        <v>912</v>
      </c>
      <c r="Y2151" s="62"/>
      <c r="Z2151" s="62"/>
      <c r="AA2151" s="62"/>
      <c r="AB2151" s="60"/>
    </row>
    <row r="2152" spans="1:28" ht="15" customHeight="1" x14ac:dyDescent="0.25">
      <c r="A2152" s="58">
        <v>2142</v>
      </c>
      <c r="B2152" s="66" t="s">
        <v>10053</v>
      </c>
      <c r="C2152" s="67" t="s">
        <v>10054</v>
      </c>
      <c r="D2152" s="59" t="s">
        <v>10055</v>
      </c>
      <c r="E2152" s="66" t="s">
        <v>10053</v>
      </c>
      <c r="F2152" s="60" t="s">
        <v>10056</v>
      </c>
      <c r="G2152" s="62"/>
      <c r="H2152" s="61">
        <v>1998</v>
      </c>
      <c r="I2152" s="60" t="s">
        <v>689</v>
      </c>
      <c r="J2152" s="60" t="s">
        <v>1260</v>
      </c>
      <c r="K2152" s="60">
        <v>400</v>
      </c>
      <c r="L2152" s="62"/>
      <c r="M2152" s="60">
        <v>1</v>
      </c>
      <c r="N2152" s="60">
        <v>1</v>
      </c>
      <c r="O2152" s="63" t="s">
        <v>681</v>
      </c>
      <c r="P2152" s="63" t="s">
        <v>1038</v>
      </c>
      <c r="Q2152" s="62"/>
      <c r="R2152" s="62"/>
      <c r="S2152" s="62"/>
      <c r="T2152" s="62"/>
      <c r="U2152" s="62"/>
      <c r="V2152" s="62"/>
      <c r="W2152" s="62"/>
      <c r="X2152" s="63" t="s">
        <v>1038</v>
      </c>
      <c r="Y2152" s="62"/>
      <c r="Z2152" s="62"/>
      <c r="AA2152" s="62"/>
      <c r="AB2152" s="60"/>
    </row>
    <row r="2153" spans="1:28" ht="15" customHeight="1" x14ac:dyDescent="0.25">
      <c r="A2153" s="58">
        <v>2143</v>
      </c>
      <c r="B2153" s="66" t="s">
        <v>10057</v>
      </c>
      <c r="C2153" s="67" t="s">
        <v>10058</v>
      </c>
      <c r="D2153" s="59" t="s">
        <v>10059</v>
      </c>
      <c r="E2153" s="66" t="s">
        <v>10057</v>
      </c>
      <c r="F2153" s="60" t="s">
        <v>10060</v>
      </c>
      <c r="G2153" s="62"/>
      <c r="H2153" s="61">
        <v>2004</v>
      </c>
      <c r="I2153" s="60" t="s">
        <v>689</v>
      </c>
      <c r="J2153" s="60" t="s">
        <v>684</v>
      </c>
      <c r="K2153" s="60">
        <v>25</v>
      </c>
      <c r="L2153" s="62"/>
      <c r="M2153" s="60">
        <v>1</v>
      </c>
      <c r="N2153" s="60">
        <v>1</v>
      </c>
      <c r="O2153" s="63" t="s">
        <v>681</v>
      </c>
      <c r="P2153" s="63" t="s">
        <v>734</v>
      </c>
      <c r="Q2153" s="62"/>
      <c r="R2153" s="62"/>
      <c r="S2153" s="62"/>
      <c r="T2153" s="62"/>
      <c r="U2153" s="62"/>
      <c r="V2153" s="62"/>
      <c r="W2153" s="62"/>
      <c r="X2153" s="63" t="s">
        <v>734</v>
      </c>
      <c r="Y2153" s="62"/>
      <c r="Z2153" s="62"/>
      <c r="AA2153" s="62"/>
      <c r="AB2153" s="60"/>
    </row>
    <row r="2154" spans="1:28" ht="15" customHeight="1" x14ac:dyDescent="0.25">
      <c r="A2154" s="58">
        <v>2144</v>
      </c>
      <c r="B2154" s="66" t="s">
        <v>10061</v>
      </c>
      <c r="C2154" s="67" t="s">
        <v>10062</v>
      </c>
      <c r="D2154" s="59" t="s">
        <v>10063</v>
      </c>
      <c r="E2154" s="66" t="s">
        <v>10061</v>
      </c>
      <c r="F2154" s="60" t="s">
        <v>10064</v>
      </c>
      <c r="G2154" s="62"/>
      <c r="H2154" s="61">
        <v>2013</v>
      </c>
      <c r="I2154" s="62"/>
      <c r="J2154" s="60" t="s">
        <v>680</v>
      </c>
      <c r="K2154" s="60">
        <v>50</v>
      </c>
      <c r="L2154" s="62"/>
      <c r="M2154" s="60">
        <v>1</v>
      </c>
      <c r="N2154" s="60">
        <v>1</v>
      </c>
      <c r="O2154" s="63" t="s">
        <v>681</v>
      </c>
      <c r="P2154" s="63" t="s">
        <v>788</v>
      </c>
      <c r="Q2154" s="62"/>
      <c r="R2154" s="62"/>
      <c r="S2154" s="62"/>
      <c r="T2154" s="62"/>
      <c r="U2154" s="62"/>
      <c r="V2154" s="62"/>
      <c r="W2154" s="62"/>
      <c r="X2154" s="63" t="s">
        <v>5957</v>
      </c>
      <c r="Y2154" s="63" t="s">
        <v>5958</v>
      </c>
      <c r="Z2154" s="62"/>
      <c r="AA2154" s="62"/>
      <c r="AB2154" s="60"/>
    </row>
    <row r="2155" spans="1:28" ht="15" customHeight="1" x14ac:dyDescent="0.25">
      <c r="A2155" s="58">
        <v>2145</v>
      </c>
      <c r="B2155" s="66" t="s">
        <v>10065</v>
      </c>
      <c r="C2155" s="67" t="s">
        <v>10066</v>
      </c>
      <c r="D2155" s="59" t="s">
        <v>10067</v>
      </c>
      <c r="E2155" s="66" t="s">
        <v>10065</v>
      </c>
      <c r="F2155" s="60" t="s">
        <v>10068</v>
      </c>
      <c r="G2155" s="62"/>
      <c r="H2155" s="61">
        <v>2013</v>
      </c>
      <c r="I2155" s="60" t="s">
        <v>689</v>
      </c>
      <c r="J2155" s="60" t="s">
        <v>680</v>
      </c>
      <c r="K2155" s="60" t="s">
        <v>10069</v>
      </c>
      <c r="L2155" s="62"/>
      <c r="M2155" s="60">
        <v>1</v>
      </c>
      <c r="N2155" s="60">
        <v>1</v>
      </c>
      <c r="O2155" s="63" t="s">
        <v>681</v>
      </c>
      <c r="P2155" s="63" t="s">
        <v>1378</v>
      </c>
      <c r="Q2155" s="63" t="s">
        <v>10070</v>
      </c>
      <c r="R2155" s="62"/>
      <c r="S2155" s="62"/>
      <c r="T2155" s="62"/>
      <c r="U2155" s="62"/>
      <c r="V2155" s="62"/>
      <c r="W2155" s="62"/>
      <c r="X2155" s="63" t="s">
        <v>1378</v>
      </c>
      <c r="Y2155" s="62"/>
      <c r="Z2155" s="62"/>
      <c r="AA2155" s="62"/>
      <c r="AB2155" s="60"/>
    </row>
    <row r="2156" spans="1:28" ht="15" customHeight="1" x14ac:dyDescent="0.25">
      <c r="A2156" s="58">
        <v>2146</v>
      </c>
      <c r="B2156" s="66" t="s">
        <v>10071</v>
      </c>
      <c r="C2156" s="67" t="s">
        <v>10072</v>
      </c>
      <c r="D2156" s="59" t="s">
        <v>10073</v>
      </c>
      <c r="E2156" s="66" t="s">
        <v>10071</v>
      </c>
      <c r="F2156" s="60" t="s">
        <v>10074</v>
      </c>
      <c r="G2156" s="62"/>
      <c r="H2156" s="61">
        <v>1997</v>
      </c>
      <c r="I2156" s="62"/>
      <c r="J2156" s="60" t="s">
        <v>680</v>
      </c>
      <c r="K2156" s="60">
        <v>50</v>
      </c>
      <c r="L2156" s="62"/>
      <c r="M2156" s="60">
        <v>1</v>
      </c>
      <c r="N2156" s="60">
        <v>1</v>
      </c>
      <c r="O2156" s="63" t="s">
        <v>681</v>
      </c>
      <c r="P2156" s="63" t="s">
        <v>788</v>
      </c>
      <c r="Q2156" s="62"/>
      <c r="R2156" s="62"/>
      <c r="S2156" s="62"/>
      <c r="T2156" s="62"/>
      <c r="U2156" s="62"/>
      <c r="V2156" s="62"/>
      <c r="W2156" s="62"/>
      <c r="X2156" s="63" t="s">
        <v>788</v>
      </c>
      <c r="Y2156" s="62"/>
      <c r="Z2156" s="62"/>
      <c r="AA2156" s="62"/>
      <c r="AB2156" s="60"/>
    </row>
    <row r="2157" spans="1:28" ht="15" customHeight="1" x14ac:dyDescent="0.25">
      <c r="A2157" s="58">
        <v>2147</v>
      </c>
      <c r="B2157" s="66" t="s">
        <v>10075</v>
      </c>
      <c r="C2157" s="67" t="s">
        <v>10076</v>
      </c>
      <c r="D2157" s="59" t="s">
        <v>10077</v>
      </c>
      <c r="E2157" s="66" t="s">
        <v>10075</v>
      </c>
      <c r="F2157" s="60" t="s">
        <v>10078</v>
      </c>
      <c r="G2157" s="62"/>
      <c r="H2157" s="61">
        <v>2001</v>
      </c>
      <c r="I2157" s="60" t="s">
        <v>689</v>
      </c>
      <c r="J2157" s="60" t="s">
        <v>680</v>
      </c>
      <c r="K2157" s="60">
        <v>75</v>
      </c>
      <c r="L2157" s="62"/>
      <c r="M2157" s="60">
        <v>1</v>
      </c>
      <c r="N2157" s="60">
        <v>1</v>
      </c>
      <c r="O2157" s="63" t="s">
        <v>681</v>
      </c>
      <c r="P2157" s="63" t="s">
        <v>10079</v>
      </c>
      <c r="Q2157" s="62"/>
      <c r="R2157" s="62"/>
      <c r="S2157" s="62"/>
      <c r="T2157" s="62"/>
      <c r="U2157" s="62"/>
      <c r="V2157" s="62"/>
      <c r="W2157" s="62"/>
      <c r="X2157" s="63" t="s">
        <v>10079</v>
      </c>
      <c r="Y2157" s="62"/>
      <c r="Z2157" s="62"/>
      <c r="AA2157" s="62"/>
      <c r="AB2157" s="60"/>
    </row>
    <row r="2158" spans="1:28" ht="15" customHeight="1" x14ac:dyDescent="0.25">
      <c r="A2158" s="58">
        <v>2148</v>
      </c>
      <c r="B2158" s="66" t="s">
        <v>10080</v>
      </c>
      <c r="C2158" s="67" t="s">
        <v>10081</v>
      </c>
      <c r="D2158" s="59" t="s">
        <v>10082</v>
      </c>
      <c r="E2158" s="66" t="s">
        <v>10080</v>
      </c>
      <c r="F2158" s="60" t="s">
        <v>10083</v>
      </c>
      <c r="G2158" s="62"/>
      <c r="H2158" s="61">
        <v>2013</v>
      </c>
      <c r="I2158" s="60" t="s">
        <v>689</v>
      </c>
      <c r="J2158" s="60" t="s">
        <v>1710</v>
      </c>
      <c r="K2158" s="60">
        <v>50</v>
      </c>
      <c r="L2158" s="62"/>
      <c r="M2158" s="60">
        <v>1</v>
      </c>
      <c r="N2158" s="60">
        <v>1</v>
      </c>
      <c r="O2158" s="63" t="s">
        <v>681</v>
      </c>
      <c r="P2158" s="63" t="s">
        <v>1317</v>
      </c>
      <c r="Q2158" s="63" t="s">
        <v>10084</v>
      </c>
      <c r="R2158" s="62"/>
      <c r="S2158" s="62"/>
      <c r="T2158" s="62"/>
      <c r="U2158" s="62"/>
      <c r="V2158" s="62"/>
      <c r="W2158" s="62"/>
      <c r="X2158" s="62"/>
      <c r="Y2158" s="62"/>
      <c r="Z2158" s="62"/>
      <c r="AA2158" s="62"/>
      <c r="AB2158" s="63" t="s">
        <v>4511</v>
      </c>
    </row>
    <row r="2159" spans="1:28" ht="15" customHeight="1" x14ac:dyDescent="0.25">
      <c r="A2159" s="58">
        <v>2149</v>
      </c>
      <c r="B2159" s="66" t="s">
        <v>10085</v>
      </c>
      <c r="C2159" s="67" t="s">
        <v>10086</v>
      </c>
      <c r="D2159" s="59" t="s">
        <v>10087</v>
      </c>
      <c r="E2159" s="66" t="s">
        <v>10085</v>
      </c>
      <c r="F2159" s="60" t="s">
        <v>10088</v>
      </c>
      <c r="G2159" s="62"/>
      <c r="H2159" s="61">
        <v>2016</v>
      </c>
      <c r="I2159" s="60" t="s">
        <v>689</v>
      </c>
      <c r="J2159" s="60" t="s">
        <v>687</v>
      </c>
      <c r="K2159" s="60">
        <v>560</v>
      </c>
      <c r="L2159" s="62"/>
      <c r="M2159" s="60">
        <v>1</v>
      </c>
      <c r="N2159" s="60">
        <v>1</v>
      </c>
      <c r="O2159" s="63" t="s">
        <v>681</v>
      </c>
      <c r="P2159" s="63" t="s">
        <v>10089</v>
      </c>
      <c r="Q2159" s="63" t="s">
        <v>10090</v>
      </c>
      <c r="R2159" s="62"/>
      <c r="S2159" s="62"/>
      <c r="T2159" s="62"/>
      <c r="U2159" s="62"/>
      <c r="V2159" s="62"/>
      <c r="W2159" s="62"/>
      <c r="X2159" s="63" t="s">
        <v>10089</v>
      </c>
      <c r="Y2159" s="62"/>
      <c r="Z2159" s="62"/>
      <c r="AA2159" s="62"/>
      <c r="AB2159" s="60"/>
    </row>
    <row r="2160" spans="1:28" ht="15" customHeight="1" x14ac:dyDescent="0.25">
      <c r="A2160" s="58">
        <v>2150</v>
      </c>
      <c r="B2160" s="66" t="s">
        <v>10091</v>
      </c>
      <c r="C2160" s="67" t="s">
        <v>10092</v>
      </c>
      <c r="D2160" s="59" t="s">
        <v>10093</v>
      </c>
      <c r="E2160" s="66" t="s">
        <v>10091</v>
      </c>
      <c r="F2160" s="60" t="s">
        <v>10094</v>
      </c>
      <c r="G2160" s="62"/>
      <c r="H2160" s="61">
        <v>2014</v>
      </c>
      <c r="I2160" s="60" t="s">
        <v>689</v>
      </c>
      <c r="J2160" s="60" t="s">
        <v>680</v>
      </c>
      <c r="K2160" s="60">
        <v>160</v>
      </c>
      <c r="L2160" s="62"/>
      <c r="M2160" s="60">
        <v>1</v>
      </c>
      <c r="N2160" s="60">
        <v>1</v>
      </c>
      <c r="O2160" s="63" t="s">
        <v>681</v>
      </c>
      <c r="P2160" s="63" t="s">
        <v>10095</v>
      </c>
      <c r="Q2160" s="63" t="s">
        <v>10096</v>
      </c>
      <c r="R2160" s="62"/>
      <c r="S2160" s="62"/>
      <c r="T2160" s="62"/>
      <c r="U2160" s="62"/>
      <c r="V2160" s="62"/>
      <c r="W2160" s="62"/>
      <c r="X2160" s="63" t="s">
        <v>10095</v>
      </c>
      <c r="Y2160" s="62"/>
      <c r="Z2160" s="62"/>
      <c r="AA2160" s="62"/>
      <c r="AB2160" s="60"/>
    </row>
    <row r="2161" spans="1:28" ht="15" customHeight="1" x14ac:dyDescent="0.25">
      <c r="A2161" s="58">
        <v>2151</v>
      </c>
      <c r="B2161" s="66" t="s">
        <v>10097</v>
      </c>
      <c r="C2161" s="67" t="s">
        <v>10098</v>
      </c>
      <c r="D2161" s="59" t="s">
        <v>10099</v>
      </c>
      <c r="E2161" s="66" t="s">
        <v>10097</v>
      </c>
      <c r="F2161" s="60" t="s">
        <v>10100</v>
      </c>
      <c r="G2161" s="62"/>
      <c r="H2161" s="61">
        <v>2016</v>
      </c>
      <c r="I2161" s="60" t="s">
        <v>689</v>
      </c>
      <c r="J2161" s="60" t="s">
        <v>680</v>
      </c>
      <c r="K2161" s="60">
        <v>400</v>
      </c>
      <c r="L2161" s="62"/>
      <c r="M2161" s="60">
        <v>1</v>
      </c>
      <c r="N2161" s="60">
        <v>1</v>
      </c>
      <c r="O2161" s="63" t="s">
        <v>681</v>
      </c>
      <c r="P2161" s="63" t="s">
        <v>2722</v>
      </c>
      <c r="Q2161" s="63" t="s">
        <v>10101</v>
      </c>
      <c r="R2161" s="62"/>
      <c r="S2161" s="62"/>
      <c r="T2161" s="62"/>
      <c r="U2161" s="62"/>
      <c r="V2161" s="62"/>
      <c r="W2161" s="62"/>
      <c r="X2161" s="63" t="s">
        <v>2722</v>
      </c>
      <c r="Y2161" s="62"/>
      <c r="Z2161" s="62"/>
      <c r="AA2161" s="62"/>
      <c r="AB2161" s="60"/>
    </row>
    <row r="2162" spans="1:28" ht="15" customHeight="1" x14ac:dyDescent="0.25">
      <c r="A2162" s="58">
        <v>2152</v>
      </c>
      <c r="B2162" s="66" t="s">
        <v>10102</v>
      </c>
      <c r="C2162" s="67" t="s">
        <v>10103</v>
      </c>
      <c r="D2162" s="59" t="s">
        <v>10104</v>
      </c>
      <c r="E2162" s="66" t="s">
        <v>10102</v>
      </c>
      <c r="F2162" s="60" t="s">
        <v>10105</v>
      </c>
      <c r="G2162" s="62"/>
      <c r="H2162" s="61">
        <v>2000</v>
      </c>
      <c r="I2162" s="60" t="s">
        <v>1565</v>
      </c>
      <c r="J2162" s="60" t="s">
        <v>680</v>
      </c>
      <c r="K2162" s="60">
        <v>400</v>
      </c>
      <c r="L2162" s="62"/>
      <c r="M2162" s="60">
        <v>1</v>
      </c>
      <c r="N2162" s="60">
        <v>1</v>
      </c>
      <c r="O2162" s="63" t="s">
        <v>681</v>
      </c>
      <c r="P2162" s="63" t="s">
        <v>1038</v>
      </c>
      <c r="Q2162" s="62"/>
      <c r="R2162" s="62"/>
      <c r="S2162" s="62"/>
      <c r="T2162" s="62"/>
      <c r="U2162" s="62"/>
      <c r="V2162" s="62"/>
      <c r="W2162" s="62"/>
      <c r="X2162" s="63" t="s">
        <v>2127</v>
      </c>
      <c r="Y2162" s="62"/>
      <c r="Z2162" s="62"/>
      <c r="AA2162" s="62"/>
      <c r="AB2162" s="63" t="s">
        <v>2128</v>
      </c>
    </row>
    <row r="2163" spans="1:28" ht="15" customHeight="1" x14ac:dyDescent="0.25">
      <c r="A2163" s="58">
        <v>2153</v>
      </c>
      <c r="B2163" s="66" t="s">
        <v>10106</v>
      </c>
      <c r="C2163" s="67" t="s">
        <v>10107</v>
      </c>
      <c r="D2163" s="59" t="s">
        <v>10108</v>
      </c>
      <c r="E2163" s="66" t="s">
        <v>10106</v>
      </c>
      <c r="F2163" s="60" t="s">
        <v>10109</v>
      </c>
      <c r="G2163" s="62"/>
      <c r="H2163" s="61">
        <v>2003</v>
      </c>
      <c r="I2163" s="60" t="s">
        <v>1296</v>
      </c>
      <c r="J2163" s="60" t="s">
        <v>684</v>
      </c>
      <c r="K2163" s="60">
        <v>75</v>
      </c>
      <c r="L2163" s="62"/>
      <c r="M2163" s="60">
        <v>1</v>
      </c>
      <c r="N2163" s="60">
        <v>1</v>
      </c>
      <c r="O2163" s="63" t="s">
        <v>681</v>
      </c>
      <c r="P2163" s="63" t="s">
        <v>700</v>
      </c>
      <c r="Q2163" s="62"/>
      <c r="R2163" s="62"/>
      <c r="S2163" s="62"/>
      <c r="T2163" s="62"/>
      <c r="U2163" s="62"/>
      <c r="V2163" s="62"/>
      <c r="W2163" s="62"/>
      <c r="X2163" s="63" t="s">
        <v>700</v>
      </c>
      <c r="Y2163" s="62"/>
      <c r="Z2163" s="62"/>
      <c r="AA2163" s="62"/>
      <c r="AB2163" s="60"/>
    </row>
    <row r="2164" spans="1:28" ht="15" customHeight="1" x14ac:dyDescent="0.25">
      <c r="A2164" s="58">
        <v>2154</v>
      </c>
      <c r="B2164" s="66" t="s">
        <v>10110</v>
      </c>
      <c r="C2164" s="67" t="s">
        <v>10111</v>
      </c>
      <c r="D2164" s="59" t="s">
        <v>10112</v>
      </c>
      <c r="E2164" s="66" t="s">
        <v>10110</v>
      </c>
      <c r="F2164" s="60" t="s">
        <v>10113</v>
      </c>
      <c r="G2164" s="62"/>
      <c r="H2164" s="61">
        <v>2003</v>
      </c>
      <c r="I2164" s="60" t="s">
        <v>1296</v>
      </c>
      <c r="J2164" s="60" t="s">
        <v>1260</v>
      </c>
      <c r="K2164" s="60">
        <v>75</v>
      </c>
      <c r="L2164" s="62"/>
      <c r="M2164" s="60">
        <v>1</v>
      </c>
      <c r="N2164" s="60">
        <v>1</v>
      </c>
      <c r="O2164" s="63" t="s">
        <v>681</v>
      </c>
      <c r="P2164" s="63" t="s">
        <v>700</v>
      </c>
      <c r="Q2164" s="62"/>
      <c r="R2164" s="62"/>
      <c r="S2164" s="62"/>
      <c r="T2164" s="62"/>
      <c r="U2164" s="62"/>
      <c r="V2164" s="62"/>
      <c r="W2164" s="62"/>
      <c r="X2164" s="63" t="s">
        <v>2074</v>
      </c>
      <c r="Y2164" s="63" t="s">
        <v>2075</v>
      </c>
      <c r="Z2164" s="62"/>
      <c r="AA2164" s="62"/>
      <c r="AB2164" s="60"/>
    </row>
    <row r="2165" spans="1:28" ht="15" customHeight="1" x14ac:dyDescent="0.25">
      <c r="A2165" s="58">
        <v>2155</v>
      </c>
      <c r="B2165" s="66" t="s">
        <v>10114</v>
      </c>
      <c r="C2165" s="67" t="s">
        <v>10115</v>
      </c>
      <c r="D2165" s="59" t="s">
        <v>10116</v>
      </c>
      <c r="E2165" s="66" t="s">
        <v>10114</v>
      </c>
      <c r="F2165" s="60" t="s">
        <v>10117</v>
      </c>
      <c r="G2165" s="62"/>
      <c r="H2165" s="61">
        <v>2014</v>
      </c>
      <c r="I2165" s="60" t="s">
        <v>1303</v>
      </c>
      <c r="J2165" s="60" t="s">
        <v>688</v>
      </c>
      <c r="K2165" s="60">
        <v>75</v>
      </c>
      <c r="L2165" s="62"/>
      <c r="M2165" s="60">
        <v>1</v>
      </c>
      <c r="N2165" s="60">
        <v>1</v>
      </c>
      <c r="O2165" s="63" t="s">
        <v>681</v>
      </c>
      <c r="P2165" s="63" t="s">
        <v>5540</v>
      </c>
      <c r="Q2165" s="63" t="s">
        <v>10118</v>
      </c>
      <c r="R2165" s="62"/>
      <c r="S2165" s="62"/>
      <c r="T2165" s="62"/>
      <c r="U2165" s="62"/>
      <c r="V2165" s="62"/>
      <c r="W2165" s="62"/>
      <c r="X2165" s="63" t="s">
        <v>5540</v>
      </c>
      <c r="Y2165" s="62"/>
      <c r="Z2165" s="62"/>
      <c r="AA2165" s="62"/>
      <c r="AB2165" s="60"/>
    </row>
    <row r="2166" spans="1:28" ht="15" customHeight="1" x14ac:dyDescent="0.25">
      <c r="A2166" s="58">
        <v>2156</v>
      </c>
      <c r="B2166" s="66" t="s">
        <v>10119</v>
      </c>
      <c r="C2166" s="67" t="s">
        <v>10120</v>
      </c>
      <c r="D2166" s="59" t="s">
        <v>10121</v>
      </c>
      <c r="E2166" s="66" t="s">
        <v>10119</v>
      </c>
      <c r="F2166" s="60" t="s">
        <v>10122</v>
      </c>
      <c r="G2166" s="62"/>
      <c r="H2166" s="61">
        <v>1999</v>
      </c>
      <c r="I2166" s="60" t="s">
        <v>1303</v>
      </c>
      <c r="J2166" s="60" t="s">
        <v>688</v>
      </c>
      <c r="K2166" s="60">
        <v>250</v>
      </c>
      <c r="L2166" s="62"/>
      <c r="M2166" s="60">
        <v>1</v>
      </c>
      <c r="N2166" s="60">
        <v>1</v>
      </c>
      <c r="O2166" s="63" t="s">
        <v>681</v>
      </c>
      <c r="P2166" s="63" t="s">
        <v>980</v>
      </c>
      <c r="Q2166" s="62"/>
      <c r="R2166" s="62"/>
      <c r="S2166" s="62"/>
      <c r="T2166" s="62"/>
      <c r="U2166" s="62"/>
      <c r="V2166" s="62"/>
      <c r="W2166" s="62"/>
      <c r="X2166" s="63" t="s">
        <v>980</v>
      </c>
      <c r="Y2166" s="62"/>
      <c r="Z2166" s="62"/>
      <c r="AA2166" s="62"/>
      <c r="AB2166" s="60"/>
    </row>
    <row r="2167" spans="1:28" ht="15" customHeight="1" x14ac:dyDescent="0.25">
      <c r="A2167" s="58">
        <v>2157</v>
      </c>
      <c r="B2167" s="66" t="s">
        <v>10123</v>
      </c>
      <c r="C2167" s="67" t="s">
        <v>10124</v>
      </c>
      <c r="D2167" s="59" t="s">
        <v>10125</v>
      </c>
      <c r="E2167" s="66" t="s">
        <v>10123</v>
      </c>
      <c r="F2167" s="60" t="s">
        <v>10126</v>
      </c>
      <c r="G2167" s="62"/>
      <c r="H2167" s="61">
        <v>2001</v>
      </c>
      <c r="I2167" s="60" t="s">
        <v>1303</v>
      </c>
      <c r="J2167" s="60" t="s">
        <v>688</v>
      </c>
      <c r="K2167" s="60">
        <v>400</v>
      </c>
      <c r="L2167" s="62"/>
      <c r="M2167" s="60">
        <v>1</v>
      </c>
      <c r="N2167" s="60">
        <v>1</v>
      </c>
      <c r="O2167" s="63" t="s">
        <v>681</v>
      </c>
      <c r="P2167" s="63" t="s">
        <v>1038</v>
      </c>
      <c r="Q2167" s="62"/>
      <c r="R2167" s="62"/>
      <c r="S2167" s="62"/>
      <c r="T2167" s="62"/>
      <c r="U2167" s="62"/>
      <c r="V2167" s="62"/>
      <c r="W2167" s="62"/>
      <c r="X2167" s="63" t="s">
        <v>1038</v>
      </c>
      <c r="Y2167" s="62"/>
      <c r="Z2167" s="62"/>
      <c r="AA2167" s="62"/>
      <c r="AB2167" s="60"/>
    </row>
    <row r="2168" spans="1:28" ht="15" customHeight="1" x14ac:dyDescent="0.25">
      <c r="A2168" s="58">
        <v>2158</v>
      </c>
      <c r="B2168" s="66" t="s">
        <v>10127</v>
      </c>
      <c r="C2168" s="67" t="s">
        <v>10128</v>
      </c>
      <c r="D2168" s="59" t="s">
        <v>10129</v>
      </c>
      <c r="E2168" s="66" t="s">
        <v>10127</v>
      </c>
      <c r="F2168" s="60" t="s">
        <v>10130</v>
      </c>
      <c r="G2168" s="62"/>
      <c r="H2168" s="61">
        <v>2004</v>
      </c>
      <c r="I2168" s="60" t="s">
        <v>1303</v>
      </c>
      <c r="J2168" s="60" t="s">
        <v>688</v>
      </c>
      <c r="K2168" s="60" t="s">
        <v>8400</v>
      </c>
      <c r="L2168" s="62"/>
      <c r="M2168" s="60">
        <v>1</v>
      </c>
      <c r="N2168" s="60">
        <v>1</v>
      </c>
      <c r="O2168" s="63" t="s">
        <v>681</v>
      </c>
      <c r="P2168" s="63" t="s">
        <v>788</v>
      </c>
      <c r="Q2168" s="62"/>
      <c r="R2168" s="62"/>
      <c r="S2168" s="62"/>
      <c r="T2168" s="62"/>
      <c r="U2168" s="62"/>
      <c r="V2168" s="62"/>
      <c r="W2168" s="62"/>
      <c r="X2168" s="63" t="s">
        <v>788</v>
      </c>
      <c r="Y2168" s="62"/>
      <c r="Z2168" s="62"/>
      <c r="AA2168" s="62"/>
      <c r="AB2168" s="60"/>
    </row>
    <row r="2169" spans="1:28" ht="15" customHeight="1" x14ac:dyDescent="0.25">
      <c r="A2169" s="58">
        <v>2159</v>
      </c>
      <c r="B2169" s="66" t="s">
        <v>10131</v>
      </c>
      <c r="C2169" s="67" t="s">
        <v>10132</v>
      </c>
      <c r="D2169" s="59" t="s">
        <v>10133</v>
      </c>
      <c r="E2169" s="66" t="s">
        <v>10131</v>
      </c>
      <c r="F2169" s="60" t="s">
        <v>10134</v>
      </c>
      <c r="G2169" s="62"/>
      <c r="H2169" s="61">
        <v>1997</v>
      </c>
      <c r="I2169" s="62"/>
      <c r="J2169" s="60" t="s">
        <v>680</v>
      </c>
      <c r="K2169" s="60">
        <v>75</v>
      </c>
      <c r="L2169" s="62"/>
      <c r="M2169" s="60">
        <v>1</v>
      </c>
      <c r="N2169" s="60">
        <v>1</v>
      </c>
      <c r="O2169" s="63" t="s">
        <v>681</v>
      </c>
      <c r="P2169" s="63" t="s">
        <v>4826</v>
      </c>
      <c r="Q2169" s="62"/>
      <c r="R2169" s="62"/>
      <c r="S2169" s="62"/>
      <c r="T2169" s="62"/>
      <c r="U2169" s="62"/>
      <c r="V2169" s="62"/>
      <c r="W2169" s="62"/>
      <c r="X2169" s="63" t="s">
        <v>4826</v>
      </c>
      <c r="Y2169" s="62"/>
      <c r="Z2169" s="62"/>
      <c r="AA2169" s="62"/>
      <c r="AB2169" s="60"/>
    </row>
    <row r="2170" spans="1:28" ht="15" customHeight="1" x14ac:dyDescent="0.25">
      <c r="A2170" s="58">
        <v>2160</v>
      </c>
      <c r="B2170" s="66" t="s">
        <v>10135</v>
      </c>
      <c r="C2170" s="67" t="s">
        <v>10136</v>
      </c>
      <c r="D2170" s="59" t="s">
        <v>10137</v>
      </c>
      <c r="E2170" s="66" t="s">
        <v>10135</v>
      </c>
      <c r="F2170" s="60" t="s">
        <v>10138</v>
      </c>
      <c r="G2170" s="62"/>
      <c r="H2170" s="61">
        <v>1999</v>
      </c>
      <c r="I2170" s="60" t="s">
        <v>689</v>
      </c>
      <c r="J2170" s="60" t="s">
        <v>684</v>
      </c>
      <c r="K2170" s="60">
        <v>100</v>
      </c>
      <c r="L2170" s="62"/>
      <c r="M2170" s="60">
        <v>1</v>
      </c>
      <c r="N2170" s="60">
        <v>1</v>
      </c>
      <c r="O2170" s="63" t="s">
        <v>681</v>
      </c>
      <c r="P2170" s="63" t="s">
        <v>912</v>
      </c>
      <c r="Q2170" s="62"/>
      <c r="R2170" s="62"/>
      <c r="S2170" s="62"/>
      <c r="T2170" s="62"/>
      <c r="U2170" s="62"/>
      <c r="V2170" s="62"/>
      <c r="W2170" s="62"/>
      <c r="X2170" s="63" t="s">
        <v>912</v>
      </c>
      <c r="Y2170" s="62"/>
      <c r="Z2170" s="62"/>
      <c r="AA2170" s="62"/>
      <c r="AB2170" s="60"/>
    </row>
    <row r="2171" spans="1:28" ht="15" customHeight="1" x14ac:dyDescent="0.25">
      <c r="A2171" s="58">
        <v>2161</v>
      </c>
      <c r="B2171" s="66" t="s">
        <v>10139</v>
      </c>
      <c r="C2171" s="67" t="s">
        <v>10140</v>
      </c>
      <c r="D2171" s="59" t="s">
        <v>10141</v>
      </c>
      <c r="E2171" s="66" t="s">
        <v>10139</v>
      </c>
      <c r="F2171" s="60" t="s">
        <v>10142</v>
      </c>
      <c r="G2171" s="62"/>
      <c r="H2171" s="61">
        <v>2005</v>
      </c>
      <c r="I2171" s="60" t="s">
        <v>689</v>
      </c>
      <c r="J2171" s="60" t="s">
        <v>687</v>
      </c>
      <c r="K2171" s="60">
        <v>400</v>
      </c>
      <c r="L2171" s="62"/>
      <c r="M2171" s="60">
        <v>1</v>
      </c>
      <c r="N2171" s="60">
        <v>1</v>
      </c>
      <c r="O2171" s="63" t="s">
        <v>681</v>
      </c>
      <c r="P2171" s="63" t="s">
        <v>1038</v>
      </c>
      <c r="Q2171" s="62"/>
      <c r="R2171" s="62"/>
      <c r="S2171" s="62"/>
      <c r="T2171" s="62"/>
      <c r="U2171" s="62"/>
      <c r="V2171" s="62"/>
      <c r="W2171" s="62"/>
      <c r="X2171" s="63" t="s">
        <v>3266</v>
      </c>
      <c r="Y2171" s="63" t="s">
        <v>3267</v>
      </c>
      <c r="Z2171" s="62"/>
      <c r="AA2171" s="62"/>
      <c r="AB2171" s="60"/>
    </row>
    <row r="2172" spans="1:28" ht="15" customHeight="1" x14ac:dyDescent="0.25">
      <c r="A2172" s="58">
        <v>2162</v>
      </c>
      <c r="B2172" s="66" t="s">
        <v>10143</v>
      </c>
      <c r="C2172" s="67" t="s">
        <v>10144</v>
      </c>
      <c r="D2172" s="59" t="s">
        <v>10145</v>
      </c>
      <c r="E2172" s="66" t="s">
        <v>10143</v>
      </c>
      <c r="F2172" s="60" t="s">
        <v>10146</v>
      </c>
      <c r="G2172" s="62"/>
      <c r="H2172" s="61">
        <v>2003</v>
      </c>
      <c r="I2172" s="60" t="s">
        <v>689</v>
      </c>
      <c r="J2172" s="60" t="s">
        <v>684</v>
      </c>
      <c r="K2172" s="60">
        <v>50</v>
      </c>
      <c r="L2172" s="62"/>
      <c r="M2172" s="60">
        <v>1</v>
      </c>
      <c r="N2172" s="60">
        <v>1</v>
      </c>
      <c r="O2172" s="63" t="s">
        <v>681</v>
      </c>
      <c r="P2172" s="63" t="s">
        <v>788</v>
      </c>
      <c r="Q2172" s="62"/>
      <c r="R2172" s="62"/>
      <c r="S2172" s="62"/>
      <c r="T2172" s="62"/>
      <c r="U2172" s="62"/>
      <c r="V2172" s="62"/>
      <c r="W2172" s="62"/>
      <c r="X2172" s="63" t="s">
        <v>788</v>
      </c>
      <c r="Y2172" s="62"/>
      <c r="Z2172" s="62"/>
      <c r="AA2172" s="62"/>
      <c r="AB2172" s="60"/>
    </row>
    <row r="2173" spans="1:28" ht="15" customHeight="1" x14ac:dyDescent="0.25">
      <c r="A2173" s="58">
        <v>2163</v>
      </c>
      <c r="B2173" s="66" t="s">
        <v>10147</v>
      </c>
      <c r="C2173" s="67" t="s">
        <v>10148</v>
      </c>
      <c r="D2173" s="59" t="s">
        <v>10149</v>
      </c>
      <c r="E2173" s="66" t="s">
        <v>10147</v>
      </c>
      <c r="F2173" s="60" t="s">
        <v>10150</v>
      </c>
      <c r="G2173" s="62"/>
      <c r="H2173" s="61">
        <v>1997</v>
      </c>
      <c r="I2173" s="60" t="s">
        <v>689</v>
      </c>
      <c r="J2173" s="60" t="s">
        <v>687</v>
      </c>
      <c r="K2173" s="60">
        <v>50</v>
      </c>
      <c r="L2173" s="62"/>
      <c r="M2173" s="60">
        <v>1</v>
      </c>
      <c r="N2173" s="60">
        <v>1</v>
      </c>
      <c r="O2173" s="63" t="s">
        <v>681</v>
      </c>
      <c r="P2173" s="63" t="s">
        <v>2935</v>
      </c>
      <c r="Q2173" s="62"/>
      <c r="R2173" s="62"/>
      <c r="S2173" s="62"/>
      <c r="T2173" s="62"/>
      <c r="U2173" s="62"/>
      <c r="V2173" s="62"/>
      <c r="W2173" s="62"/>
      <c r="X2173" s="63" t="s">
        <v>2935</v>
      </c>
      <c r="Y2173" s="62"/>
      <c r="Z2173" s="62"/>
      <c r="AA2173" s="62"/>
      <c r="AB2173" s="60"/>
    </row>
    <row r="2174" spans="1:28" ht="15" customHeight="1" x14ac:dyDescent="0.25">
      <c r="A2174" s="58">
        <v>2164</v>
      </c>
      <c r="B2174" s="66" t="s">
        <v>10151</v>
      </c>
      <c r="C2174" s="67" t="s">
        <v>10152</v>
      </c>
      <c r="D2174" s="59" t="s">
        <v>10153</v>
      </c>
      <c r="E2174" s="66" t="s">
        <v>10151</v>
      </c>
      <c r="F2174" s="60" t="s">
        <v>10154</v>
      </c>
      <c r="G2174" s="62"/>
      <c r="H2174" s="61">
        <v>2014</v>
      </c>
      <c r="I2174" s="60" t="s">
        <v>689</v>
      </c>
      <c r="J2174" s="60" t="s">
        <v>1710</v>
      </c>
      <c r="K2174" s="60">
        <v>50</v>
      </c>
      <c r="L2174" s="62"/>
      <c r="M2174" s="60">
        <v>1</v>
      </c>
      <c r="N2174" s="60">
        <v>1</v>
      </c>
      <c r="O2174" s="63" t="s">
        <v>681</v>
      </c>
      <c r="P2174" s="63" t="s">
        <v>3176</v>
      </c>
      <c r="Q2174" s="63" t="s">
        <v>10155</v>
      </c>
      <c r="R2174" s="62"/>
      <c r="S2174" s="62"/>
      <c r="T2174" s="62"/>
      <c r="U2174" s="62"/>
      <c r="V2174" s="62"/>
      <c r="W2174" s="62"/>
      <c r="X2174" s="63" t="s">
        <v>3176</v>
      </c>
      <c r="Y2174" s="62"/>
      <c r="Z2174" s="62"/>
      <c r="AA2174" s="62"/>
      <c r="AB2174" s="60"/>
    </row>
    <row r="2175" spans="1:28" ht="15" customHeight="1" x14ac:dyDescent="0.25">
      <c r="A2175" s="58">
        <v>2165</v>
      </c>
      <c r="B2175" s="66" t="s">
        <v>10156</v>
      </c>
      <c r="C2175" s="67" t="s">
        <v>10157</v>
      </c>
      <c r="D2175" s="59" t="s">
        <v>10158</v>
      </c>
      <c r="E2175" s="66" t="s">
        <v>10156</v>
      </c>
      <c r="F2175" s="60" t="s">
        <v>10159</v>
      </c>
      <c r="G2175" s="62"/>
      <c r="H2175" s="61">
        <v>2006</v>
      </c>
      <c r="I2175" s="60" t="s">
        <v>689</v>
      </c>
      <c r="J2175" s="60" t="s">
        <v>684</v>
      </c>
      <c r="K2175" s="60">
        <v>25</v>
      </c>
      <c r="L2175" s="62"/>
      <c r="M2175" s="60">
        <v>1</v>
      </c>
      <c r="N2175" s="60">
        <v>1</v>
      </c>
      <c r="O2175" s="63" t="s">
        <v>681</v>
      </c>
      <c r="P2175" s="63" t="s">
        <v>734</v>
      </c>
      <c r="Q2175" s="63" t="s">
        <v>10160</v>
      </c>
      <c r="R2175" s="62"/>
      <c r="S2175" s="62"/>
      <c r="T2175" s="62"/>
      <c r="U2175" s="62"/>
      <c r="V2175" s="62"/>
      <c r="W2175" s="62"/>
      <c r="X2175" s="63" t="s">
        <v>734</v>
      </c>
      <c r="Y2175" s="62"/>
      <c r="Z2175" s="62"/>
      <c r="AA2175" s="62"/>
      <c r="AB2175" s="60"/>
    </row>
    <row r="2176" spans="1:28" ht="15" customHeight="1" x14ac:dyDescent="0.25">
      <c r="A2176" s="58">
        <v>2166</v>
      </c>
      <c r="B2176" s="66" t="s">
        <v>10161</v>
      </c>
      <c r="C2176" s="67" t="s">
        <v>10162</v>
      </c>
      <c r="D2176" s="59" t="s">
        <v>10163</v>
      </c>
      <c r="E2176" s="66" t="s">
        <v>10161</v>
      </c>
      <c r="F2176" s="60" t="s">
        <v>10164</v>
      </c>
      <c r="G2176" s="62"/>
      <c r="H2176" s="61">
        <v>1997</v>
      </c>
      <c r="I2176" s="60" t="s">
        <v>689</v>
      </c>
      <c r="J2176" s="60" t="s">
        <v>1260</v>
      </c>
      <c r="K2176" s="60">
        <v>50</v>
      </c>
      <c r="L2176" s="62"/>
      <c r="M2176" s="60">
        <v>1</v>
      </c>
      <c r="N2176" s="60">
        <v>1</v>
      </c>
      <c r="O2176" s="63" t="s">
        <v>681</v>
      </c>
      <c r="P2176" s="63" t="s">
        <v>788</v>
      </c>
      <c r="Q2176" s="62"/>
      <c r="R2176" s="62"/>
      <c r="S2176" s="62"/>
      <c r="T2176" s="62"/>
      <c r="U2176" s="62"/>
      <c r="V2176" s="62"/>
      <c r="W2176" s="62"/>
      <c r="X2176" s="63" t="s">
        <v>788</v>
      </c>
      <c r="Y2176" s="62"/>
      <c r="Z2176" s="62"/>
      <c r="AA2176" s="62"/>
      <c r="AB2176" s="60"/>
    </row>
    <row r="2177" spans="1:28" ht="15" customHeight="1" x14ac:dyDescent="0.25">
      <c r="A2177" s="58">
        <v>2167</v>
      </c>
      <c r="B2177" s="66" t="s">
        <v>10165</v>
      </c>
      <c r="C2177" s="67" t="s">
        <v>10166</v>
      </c>
      <c r="D2177" s="59" t="s">
        <v>10167</v>
      </c>
      <c r="E2177" s="66" t="s">
        <v>10165</v>
      </c>
      <c r="F2177" s="60" t="s">
        <v>10168</v>
      </c>
      <c r="G2177" s="62"/>
      <c r="H2177" s="61">
        <v>1998</v>
      </c>
      <c r="I2177" s="60" t="s">
        <v>689</v>
      </c>
      <c r="J2177" s="60" t="s">
        <v>684</v>
      </c>
      <c r="K2177" s="60">
        <v>50</v>
      </c>
      <c r="L2177" s="62"/>
      <c r="M2177" s="60">
        <v>1</v>
      </c>
      <c r="N2177" s="60">
        <v>1</v>
      </c>
      <c r="O2177" s="63" t="s">
        <v>681</v>
      </c>
      <c r="P2177" s="63" t="s">
        <v>788</v>
      </c>
      <c r="Q2177" s="62"/>
      <c r="R2177" s="62"/>
      <c r="S2177" s="62"/>
      <c r="T2177" s="62"/>
      <c r="U2177" s="62"/>
      <c r="V2177" s="62"/>
      <c r="W2177" s="62"/>
      <c r="X2177" s="63" t="s">
        <v>788</v>
      </c>
      <c r="Y2177" s="62"/>
      <c r="Z2177" s="62"/>
      <c r="AA2177" s="62"/>
      <c r="AB2177" s="60"/>
    </row>
    <row r="2178" spans="1:28" ht="15" customHeight="1" x14ac:dyDescent="0.25">
      <c r="A2178" s="58">
        <v>2168</v>
      </c>
      <c r="B2178" s="66" t="s">
        <v>10169</v>
      </c>
      <c r="C2178" s="67" t="s">
        <v>10170</v>
      </c>
      <c r="D2178" s="59" t="s">
        <v>10171</v>
      </c>
      <c r="E2178" s="66" t="s">
        <v>10169</v>
      </c>
      <c r="F2178" s="60" t="s">
        <v>10172</v>
      </c>
      <c r="G2178" s="62"/>
      <c r="H2178" s="61">
        <v>2006</v>
      </c>
      <c r="I2178" s="60" t="s">
        <v>689</v>
      </c>
      <c r="J2178" s="60" t="s">
        <v>687</v>
      </c>
      <c r="K2178" s="60" t="s">
        <v>2111</v>
      </c>
      <c r="L2178" s="62"/>
      <c r="M2178" s="60">
        <v>1</v>
      </c>
      <c r="N2178" s="60">
        <v>1</v>
      </c>
      <c r="O2178" s="63" t="s">
        <v>681</v>
      </c>
      <c r="P2178" s="63" t="s">
        <v>700</v>
      </c>
      <c r="Q2178" s="63" t="s">
        <v>10173</v>
      </c>
      <c r="R2178" s="62"/>
      <c r="S2178" s="62"/>
      <c r="T2178" s="62"/>
      <c r="U2178" s="62"/>
      <c r="V2178" s="62"/>
      <c r="W2178" s="62"/>
      <c r="X2178" s="63" t="s">
        <v>700</v>
      </c>
      <c r="Y2178" s="62"/>
      <c r="Z2178" s="62"/>
      <c r="AA2178" s="62"/>
      <c r="AB2178" s="60"/>
    </row>
    <row r="2179" spans="1:28" ht="15" customHeight="1" x14ac:dyDescent="0.25">
      <c r="A2179" s="58">
        <v>2169</v>
      </c>
      <c r="B2179" s="66" t="s">
        <v>10174</v>
      </c>
      <c r="C2179" s="67" t="s">
        <v>10175</v>
      </c>
      <c r="D2179" s="59" t="s">
        <v>10176</v>
      </c>
      <c r="E2179" s="66" t="s">
        <v>10174</v>
      </c>
      <c r="F2179" s="60" t="s">
        <v>10177</v>
      </c>
      <c r="G2179" s="62"/>
      <c r="H2179" s="61">
        <v>2003</v>
      </c>
      <c r="I2179" s="60" t="s">
        <v>689</v>
      </c>
      <c r="J2179" s="60" t="s">
        <v>684</v>
      </c>
      <c r="K2179" s="60">
        <v>100</v>
      </c>
      <c r="L2179" s="62"/>
      <c r="M2179" s="60">
        <v>1</v>
      </c>
      <c r="N2179" s="60">
        <v>1</v>
      </c>
      <c r="O2179" s="63" t="s">
        <v>681</v>
      </c>
      <c r="P2179" s="63" t="s">
        <v>912</v>
      </c>
      <c r="Q2179" s="62"/>
      <c r="R2179" s="62"/>
      <c r="S2179" s="62"/>
      <c r="T2179" s="62"/>
      <c r="U2179" s="62"/>
      <c r="V2179" s="62"/>
      <c r="W2179" s="62"/>
      <c r="X2179" s="63" t="s">
        <v>10178</v>
      </c>
      <c r="Y2179" s="62"/>
      <c r="Z2179" s="62"/>
      <c r="AA2179" s="62"/>
      <c r="AB2179" s="63" t="s">
        <v>10179</v>
      </c>
    </row>
    <row r="2180" spans="1:28" ht="15" customHeight="1" x14ac:dyDescent="0.25">
      <c r="A2180" s="58">
        <v>2170</v>
      </c>
      <c r="B2180" s="66" t="s">
        <v>10180</v>
      </c>
      <c r="C2180" s="67" t="s">
        <v>10181</v>
      </c>
      <c r="D2180" s="59" t="s">
        <v>10182</v>
      </c>
      <c r="E2180" s="66" t="s">
        <v>10180</v>
      </c>
      <c r="F2180" s="60" t="s">
        <v>10183</v>
      </c>
      <c r="G2180" s="62"/>
      <c r="H2180" s="61">
        <v>2001</v>
      </c>
      <c r="I2180" s="60" t="s">
        <v>689</v>
      </c>
      <c r="J2180" s="60" t="s">
        <v>684</v>
      </c>
      <c r="K2180" s="60">
        <v>320</v>
      </c>
      <c r="L2180" s="62"/>
      <c r="M2180" s="60">
        <v>1</v>
      </c>
      <c r="N2180" s="60">
        <v>1</v>
      </c>
      <c r="O2180" s="63" t="s">
        <v>681</v>
      </c>
      <c r="P2180" s="63" t="s">
        <v>4263</v>
      </c>
      <c r="Q2180" s="62"/>
      <c r="R2180" s="62"/>
      <c r="S2180" s="62"/>
      <c r="T2180" s="62"/>
      <c r="U2180" s="62"/>
      <c r="V2180" s="62"/>
      <c r="W2180" s="62"/>
      <c r="X2180" s="63" t="s">
        <v>4263</v>
      </c>
      <c r="Y2180" s="62"/>
      <c r="Z2180" s="62"/>
      <c r="AA2180" s="62"/>
      <c r="AB2180" s="60"/>
    </row>
    <row r="2181" spans="1:28" ht="15" customHeight="1" x14ac:dyDescent="0.25">
      <c r="A2181" s="58">
        <v>2171</v>
      </c>
      <c r="B2181" s="66" t="s">
        <v>10184</v>
      </c>
      <c r="C2181" s="67" t="s">
        <v>10185</v>
      </c>
      <c r="D2181" s="59" t="s">
        <v>10186</v>
      </c>
      <c r="E2181" s="66" t="s">
        <v>10184</v>
      </c>
      <c r="F2181" s="60" t="s">
        <v>10187</v>
      </c>
      <c r="G2181" s="62"/>
      <c r="H2181" s="61">
        <v>2005</v>
      </c>
      <c r="I2181" s="60" t="s">
        <v>689</v>
      </c>
      <c r="J2181" s="60" t="s">
        <v>1283</v>
      </c>
      <c r="K2181" s="60" t="s">
        <v>2111</v>
      </c>
      <c r="L2181" s="62"/>
      <c r="M2181" s="60">
        <v>1</v>
      </c>
      <c r="N2181" s="60">
        <v>1</v>
      </c>
      <c r="O2181" s="63" t="s">
        <v>681</v>
      </c>
      <c r="P2181" s="63" t="s">
        <v>700</v>
      </c>
      <c r="Q2181" s="62"/>
      <c r="R2181" s="62"/>
      <c r="S2181" s="62"/>
      <c r="T2181" s="62"/>
      <c r="U2181" s="62"/>
      <c r="V2181" s="62"/>
      <c r="W2181" s="62"/>
      <c r="X2181" s="63" t="s">
        <v>700</v>
      </c>
      <c r="Y2181" s="62"/>
      <c r="Z2181" s="62"/>
      <c r="AA2181" s="62"/>
      <c r="AB2181" s="60"/>
    </row>
    <row r="2182" spans="1:28" ht="15" customHeight="1" x14ac:dyDescent="0.25">
      <c r="A2182" s="58">
        <v>2172</v>
      </c>
      <c r="B2182" s="66" t="s">
        <v>10188</v>
      </c>
      <c r="C2182" s="67" t="s">
        <v>10189</v>
      </c>
      <c r="D2182" s="59" t="s">
        <v>10190</v>
      </c>
      <c r="E2182" s="66" t="s">
        <v>10188</v>
      </c>
      <c r="F2182" s="60" t="s">
        <v>10191</v>
      </c>
      <c r="G2182" s="62"/>
      <c r="H2182" s="61">
        <v>2005</v>
      </c>
      <c r="I2182" s="60" t="s">
        <v>689</v>
      </c>
      <c r="J2182" s="60" t="s">
        <v>1283</v>
      </c>
      <c r="K2182" s="60" t="s">
        <v>2111</v>
      </c>
      <c r="L2182" s="62"/>
      <c r="M2182" s="60">
        <v>1</v>
      </c>
      <c r="N2182" s="60">
        <v>1</v>
      </c>
      <c r="O2182" s="63" t="s">
        <v>681</v>
      </c>
      <c r="P2182" s="63" t="s">
        <v>700</v>
      </c>
      <c r="Q2182" s="62"/>
      <c r="R2182" s="62"/>
      <c r="S2182" s="62"/>
      <c r="T2182" s="62"/>
      <c r="U2182" s="62"/>
      <c r="V2182" s="62"/>
      <c r="W2182" s="62"/>
      <c r="X2182" s="63" t="s">
        <v>700</v>
      </c>
      <c r="Y2182" s="62"/>
      <c r="Z2182" s="62"/>
      <c r="AA2182" s="62"/>
      <c r="AB2182" s="60"/>
    </row>
    <row r="2183" spans="1:28" ht="15" customHeight="1" x14ac:dyDescent="0.25">
      <c r="A2183" s="58">
        <v>2173</v>
      </c>
      <c r="B2183" s="66" t="s">
        <v>10192</v>
      </c>
      <c r="C2183" s="67" t="s">
        <v>10193</v>
      </c>
      <c r="D2183" s="59" t="s">
        <v>10194</v>
      </c>
      <c r="E2183" s="66" t="s">
        <v>10192</v>
      </c>
      <c r="F2183" s="60" t="s">
        <v>10195</v>
      </c>
      <c r="G2183" s="62"/>
      <c r="H2183" s="61">
        <v>2007</v>
      </c>
      <c r="I2183" s="62"/>
      <c r="J2183" s="60" t="s">
        <v>1102</v>
      </c>
      <c r="K2183" s="60" t="s">
        <v>2155</v>
      </c>
      <c r="L2183" s="62"/>
      <c r="M2183" s="60">
        <v>1</v>
      </c>
      <c r="N2183" s="60">
        <v>1</v>
      </c>
      <c r="O2183" s="63" t="s">
        <v>681</v>
      </c>
      <c r="P2183" s="63" t="s">
        <v>980</v>
      </c>
      <c r="Q2183" s="63" t="s">
        <v>10196</v>
      </c>
      <c r="R2183" s="62"/>
      <c r="S2183" s="62"/>
      <c r="T2183" s="62"/>
      <c r="U2183" s="62"/>
      <c r="V2183" s="62"/>
      <c r="W2183" s="62"/>
      <c r="X2183" s="63" t="s">
        <v>980</v>
      </c>
      <c r="Y2183" s="62"/>
      <c r="Z2183" s="62"/>
      <c r="AA2183" s="62"/>
      <c r="AB2183" s="60"/>
    </row>
    <row r="2184" spans="1:28" ht="15" customHeight="1" x14ac:dyDescent="0.25">
      <c r="A2184" s="58">
        <v>2174</v>
      </c>
      <c r="B2184" s="66" t="s">
        <v>10197</v>
      </c>
      <c r="C2184" s="67" t="s">
        <v>10198</v>
      </c>
      <c r="D2184" s="59" t="s">
        <v>10199</v>
      </c>
      <c r="E2184" s="66" t="s">
        <v>10197</v>
      </c>
      <c r="F2184" s="60" t="s">
        <v>10200</v>
      </c>
      <c r="G2184" s="62"/>
      <c r="H2184" s="61">
        <v>2000</v>
      </c>
      <c r="I2184" s="60" t="s">
        <v>1296</v>
      </c>
      <c r="J2184" s="60" t="s">
        <v>684</v>
      </c>
      <c r="K2184" s="60">
        <v>400</v>
      </c>
      <c r="L2184" s="62"/>
      <c r="M2184" s="60">
        <v>1</v>
      </c>
      <c r="N2184" s="60">
        <v>1</v>
      </c>
      <c r="O2184" s="63" t="s">
        <v>681</v>
      </c>
      <c r="P2184" s="63" t="s">
        <v>1038</v>
      </c>
      <c r="Q2184" s="62"/>
      <c r="R2184" s="62"/>
      <c r="S2184" s="62"/>
      <c r="T2184" s="62"/>
      <c r="U2184" s="62"/>
      <c r="V2184" s="62"/>
      <c r="W2184" s="62"/>
      <c r="X2184" s="63" t="s">
        <v>2240</v>
      </c>
      <c r="Y2184" s="62"/>
      <c r="Z2184" s="62"/>
      <c r="AA2184" s="62"/>
      <c r="AB2184" s="63" t="s">
        <v>2150</v>
      </c>
    </row>
    <row r="2185" spans="1:28" ht="15" customHeight="1" x14ac:dyDescent="0.25">
      <c r="A2185" s="58">
        <v>2175</v>
      </c>
      <c r="B2185" s="66" t="s">
        <v>10201</v>
      </c>
      <c r="C2185" s="67" t="s">
        <v>10202</v>
      </c>
      <c r="D2185" s="59" t="s">
        <v>10203</v>
      </c>
      <c r="E2185" s="66" t="s">
        <v>10201</v>
      </c>
      <c r="F2185" s="60" t="s">
        <v>10204</v>
      </c>
      <c r="G2185" s="62"/>
      <c r="H2185" s="61">
        <v>1999</v>
      </c>
      <c r="I2185" s="60" t="s">
        <v>1303</v>
      </c>
      <c r="J2185" s="60" t="s">
        <v>684</v>
      </c>
      <c r="K2185" s="60">
        <v>250</v>
      </c>
      <c r="L2185" s="62"/>
      <c r="M2185" s="60">
        <v>1</v>
      </c>
      <c r="N2185" s="60">
        <v>1</v>
      </c>
      <c r="O2185" s="63" t="s">
        <v>681</v>
      </c>
      <c r="P2185" s="63" t="s">
        <v>980</v>
      </c>
      <c r="Q2185" s="62"/>
      <c r="R2185" s="62"/>
      <c r="S2185" s="62"/>
      <c r="T2185" s="62"/>
      <c r="U2185" s="62"/>
      <c r="V2185" s="62"/>
      <c r="W2185" s="62"/>
      <c r="X2185" s="63" t="s">
        <v>980</v>
      </c>
      <c r="Y2185" s="62"/>
      <c r="Z2185" s="62"/>
      <c r="AA2185" s="62"/>
      <c r="AB2185" s="60"/>
    </row>
    <row r="2186" spans="1:28" ht="15" customHeight="1" x14ac:dyDescent="0.25">
      <c r="A2186" s="58">
        <v>2176</v>
      </c>
      <c r="B2186" s="66" t="s">
        <v>10205</v>
      </c>
      <c r="C2186" s="67" t="s">
        <v>10206</v>
      </c>
      <c r="D2186" s="59" t="s">
        <v>10207</v>
      </c>
      <c r="E2186" s="66" t="s">
        <v>10205</v>
      </c>
      <c r="F2186" s="60" t="s">
        <v>10208</v>
      </c>
      <c r="G2186" s="62"/>
      <c r="H2186" s="61">
        <v>2005</v>
      </c>
      <c r="I2186" s="60" t="s">
        <v>1303</v>
      </c>
      <c r="J2186" s="60" t="s">
        <v>1102</v>
      </c>
      <c r="K2186" s="60">
        <v>100</v>
      </c>
      <c r="L2186" s="62"/>
      <c r="M2186" s="60">
        <v>1</v>
      </c>
      <c r="N2186" s="60">
        <v>1</v>
      </c>
      <c r="O2186" s="63" t="s">
        <v>681</v>
      </c>
      <c r="P2186" s="63" t="s">
        <v>912</v>
      </c>
      <c r="Q2186" s="62"/>
      <c r="R2186" s="62"/>
      <c r="S2186" s="62"/>
      <c r="T2186" s="62"/>
      <c r="U2186" s="62"/>
      <c r="V2186" s="62"/>
      <c r="W2186" s="62"/>
      <c r="X2186" s="63" t="s">
        <v>10178</v>
      </c>
      <c r="Y2186" s="62"/>
      <c r="Z2186" s="62"/>
      <c r="AA2186" s="62"/>
      <c r="AB2186" s="63" t="s">
        <v>10179</v>
      </c>
    </row>
    <row r="2187" spans="1:28" ht="15" customHeight="1" x14ac:dyDescent="0.25">
      <c r="A2187" s="58">
        <v>2177</v>
      </c>
      <c r="B2187" s="66" t="s">
        <v>10209</v>
      </c>
      <c r="C2187" s="67" t="s">
        <v>10210</v>
      </c>
      <c r="D2187" s="59" t="s">
        <v>10211</v>
      </c>
      <c r="E2187" s="66" t="s">
        <v>10209</v>
      </c>
      <c r="F2187" s="60" t="s">
        <v>10212</v>
      </c>
      <c r="G2187" s="62"/>
      <c r="H2187" s="61">
        <v>2015</v>
      </c>
      <c r="I2187" s="62"/>
      <c r="J2187" s="60" t="s">
        <v>684</v>
      </c>
      <c r="K2187" s="60">
        <v>160</v>
      </c>
      <c r="L2187" s="62"/>
      <c r="M2187" s="60">
        <v>1</v>
      </c>
      <c r="N2187" s="60">
        <v>1</v>
      </c>
      <c r="O2187" s="63" t="s">
        <v>681</v>
      </c>
      <c r="P2187" s="63" t="s">
        <v>10213</v>
      </c>
      <c r="Q2187" s="63" t="s">
        <v>10214</v>
      </c>
      <c r="R2187" s="62"/>
      <c r="S2187" s="62"/>
      <c r="T2187" s="62"/>
      <c r="U2187" s="62"/>
      <c r="V2187" s="62"/>
      <c r="W2187" s="62"/>
      <c r="X2187" s="63" t="s">
        <v>10213</v>
      </c>
      <c r="Y2187" s="62"/>
      <c r="Z2187" s="62"/>
      <c r="AA2187" s="62"/>
      <c r="AB2187" s="60"/>
    </row>
    <row r="2188" spans="1:28" ht="15" customHeight="1" x14ac:dyDescent="0.25">
      <c r="A2188" s="58">
        <v>2178</v>
      </c>
      <c r="B2188" s="66" t="s">
        <v>10215</v>
      </c>
      <c r="C2188" s="67" t="s">
        <v>10216</v>
      </c>
      <c r="D2188" s="59" t="s">
        <v>10217</v>
      </c>
      <c r="E2188" s="66" t="s">
        <v>10215</v>
      </c>
      <c r="F2188" s="60" t="s">
        <v>10218</v>
      </c>
      <c r="G2188" s="62"/>
      <c r="H2188" s="61">
        <v>2014</v>
      </c>
      <c r="I2188" s="62"/>
      <c r="J2188" s="60" t="s">
        <v>684</v>
      </c>
      <c r="K2188" s="60" t="s">
        <v>2155</v>
      </c>
      <c r="L2188" s="62"/>
      <c r="M2188" s="60">
        <v>1</v>
      </c>
      <c r="N2188" s="60">
        <v>1</v>
      </c>
      <c r="O2188" s="63" t="s">
        <v>681</v>
      </c>
      <c r="P2188" s="63" t="s">
        <v>4635</v>
      </c>
      <c r="Q2188" s="63" t="s">
        <v>10219</v>
      </c>
      <c r="R2188" s="62"/>
      <c r="S2188" s="62"/>
      <c r="T2188" s="62"/>
      <c r="U2188" s="62"/>
      <c r="V2188" s="62"/>
      <c r="W2188" s="62"/>
      <c r="X2188" s="62"/>
      <c r="Y2188" s="62"/>
      <c r="Z2188" s="62"/>
      <c r="AA2188" s="62"/>
      <c r="AB2188" s="63" t="s">
        <v>10220</v>
      </c>
    </row>
    <row r="2189" spans="1:28" ht="15" customHeight="1" x14ac:dyDescent="0.25">
      <c r="A2189" s="58">
        <v>2179</v>
      </c>
      <c r="B2189" s="66" t="s">
        <v>10221</v>
      </c>
      <c r="C2189" s="67" t="s">
        <v>10222</v>
      </c>
      <c r="D2189" s="59" t="s">
        <v>10223</v>
      </c>
      <c r="E2189" s="66" t="s">
        <v>10221</v>
      </c>
      <c r="F2189" s="60" t="s">
        <v>10224</v>
      </c>
      <c r="G2189" s="62"/>
      <c r="H2189" s="61">
        <v>1997</v>
      </c>
      <c r="I2189" s="60" t="s">
        <v>689</v>
      </c>
      <c r="J2189" s="60" t="s">
        <v>1260</v>
      </c>
      <c r="K2189" s="60">
        <v>400</v>
      </c>
      <c r="L2189" s="62"/>
      <c r="M2189" s="60">
        <v>1</v>
      </c>
      <c r="N2189" s="60">
        <v>1</v>
      </c>
      <c r="O2189" s="63" t="s">
        <v>681</v>
      </c>
      <c r="P2189" s="63" t="s">
        <v>1038</v>
      </c>
      <c r="Q2189" s="62"/>
      <c r="R2189" s="62"/>
      <c r="S2189" s="62"/>
      <c r="T2189" s="62"/>
      <c r="U2189" s="62"/>
      <c r="V2189" s="62"/>
      <c r="W2189" s="62"/>
      <c r="X2189" s="63" t="s">
        <v>1038</v>
      </c>
      <c r="Y2189" s="62"/>
      <c r="Z2189" s="62"/>
      <c r="AA2189" s="62"/>
      <c r="AB2189" s="60"/>
    </row>
    <row r="2190" spans="1:28" ht="15" customHeight="1" x14ac:dyDescent="0.25">
      <c r="A2190" s="58">
        <v>2180</v>
      </c>
      <c r="B2190" s="66" t="s">
        <v>10225</v>
      </c>
      <c r="C2190" s="67" t="s">
        <v>10226</v>
      </c>
      <c r="D2190" s="59" t="s">
        <v>10227</v>
      </c>
      <c r="E2190" s="66" t="s">
        <v>10225</v>
      </c>
      <c r="F2190" s="60" t="s">
        <v>10228</v>
      </c>
      <c r="G2190" s="62"/>
      <c r="H2190" s="61">
        <v>1992</v>
      </c>
      <c r="I2190" s="60" t="s">
        <v>689</v>
      </c>
      <c r="J2190" s="60" t="s">
        <v>1283</v>
      </c>
      <c r="K2190" s="60">
        <v>75</v>
      </c>
      <c r="L2190" s="62"/>
      <c r="M2190" s="60">
        <v>1</v>
      </c>
      <c r="N2190" s="60">
        <v>1</v>
      </c>
      <c r="O2190" s="63" t="s">
        <v>681</v>
      </c>
      <c r="P2190" s="63" t="s">
        <v>700</v>
      </c>
      <c r="Q2190" s="62"/>
      <c r="R2190" s="62"/>
      <c r="S2190" s="62"/>
      <c r="T2190" s="62"/>
      <c r="U2190" s="62"/>
      <c r="V2190" s="62"/>
      <c r="W2190" s="62"/>
      <c r="X2190" s="63" t="s">
        <v>700</v>
      </c>
      <c r="Y2190" s="62"/>
      <c r="Z2190" s="62"/>
      <c r="AA2190" s="62"/>
      <c r="AB2190" s="60"/>
    </row>
    <row r="2191" spans="1:28" ht="15" customHeight="1" x14ac:dyDescent="0.25">
      <c r="A2191" s="58">
        <v>2181</v>
      </c>
      <c r="B2191" s="66" t="s">
        <v>10229</v>
      </c>
      <c r="C2191" s="67" t="s">
        <v>10230</v>
      </c>
      <c r="D2191" s="59" t="s">
        <v>10231</v>
      </c>
      <c r="E2191" s="66" t="s">
        <v>10229</v>
      </c>
      <c r="F2191" s="60" t="s">
        <v>10232</v>
      </c>
      <c r="G2191" s="62"/>
      <c r="H2191" s="61">
        <v>2007</v>
      </c>
      <c r="I2191" s="60" t="s">
        <v>689</v>
      </c>
      <c r="J2191" s="60" t="s">
        <v>1283</v>
      </c>
      <c r="K2191" s="60" t="s">
        <v>2133</v>
      </c>
      <c r="L2191" s="62"/>
      <c r="M2191" s="60">
        <v>1</v>
      </c>
      <c r="N2191" s="60">
        <v>1</v>
      </c>
      <c r="O2191" s="63" t="s">
        <v>681</v>
      </c>
      <c r="P2191" s="63" t="s">
        <v>1038</v>
      </c>
      <c r="Q2191" s="63" t="s">
        <v>10233</v>
      </c>
      <c r="R2191" s="62"/>
      <c r="S2191" s="62"/>
      <c r="T2191" s="62"/>
      <c r="U2191" s="62"/>
      <c r="V2191" s="62"/>
      <c r="W2191" s="62"/>
      <c r="X2191" s="63" t="s">
        <v>1038</v>
      </c>
      <c r="Y2191" s="62"/>
      <c r="Z2191" s="62"/>
      <c r="AA2191" s="62"/>
      <c r="AB2191" s="60"/>
    </row>
    <row r="2192" spans="1:28" ht="15" customHeight="1" x14ac:dyDescent="0.25">
      <c r="A2192" s="58">
        <v>2182</v>
      </c>
      <c r="B2192" s="66" t="s">
        <v>10234</v>
      </c>
      <c r="C2192" s="67" t="s">
        <v>10235</v>
      </c>
      <c r="D2192" s="59" t="s">
        <v>10236</v>
      </c>
      <c r="E2192" s="66" t="s">
        <v>10234</v>
      </c>
      <c r="F2192" s="60" t="s">
        <v>10237</v>
      </c>
      <c r="G2192" s="62"/>
      <c r="H2192" s="61">
        <v>2001</v>
      </c>
      <c r="I2192" s="60" t="s">
        <v>689</v>
      </c>
      <c r="J2192" s="60" t="s">
        <v>684</v>
      </c>
      <c r="K2192" s="60">
        <v>400</v>
      </c>
      <c r="L2192" s="62"/>
      <c r="M2192" s="60">
        <v>1</v>
      </c>
      <c r="N2192" s="60">
        <v>1</v>
      </c>
      <c r="O2192" s="63" t="s">
        <v>681</v>
      </c>
      <c r="P2192" s="63" t="s">
        <v>1038</v>
      </c>
      <c r="Q2192" s="62"/>
      <c r="R2192" s="62"/>
      <c r="S2192" s="62"/>
      <c r="T2192" s="62"/>
      <c r="U2192" s="62"/>
      <c r="V2192" s="62"/>
      <c r="W2192" s="62"/>
      <c r="X2192" s="63" t="s">
        <v>1038</v>
      </c>
      <c r="Y2192" s="62"/>
      <c r="Z2192" s="62"/>
      <c r="AA2192" s="62"/>
      <c r="AB2192" s="60"/>
    </row>
    <row r="2193" spans="1:28" ht="15" customHeight="1" x14ac:dyDescent="0.25">
      <c r="A2193" s="58">
        <v>2183</v>
      </c>
      <c r="B2193" s="66" t="s">
        <v>10238</v>
      </c>
      <c r="C2193" s="67" t="s">
        <v>10239</v>
      </c>
      <c r="D2193" s="59" t="s">
        <v>10240</v>
      </c>
      <c r="E2193" s="66" t="s">
        <v>10238</v>
      </c>
      <c r="F2193" s="60" t="s">
        <v>10241</v>
      </c>
      <c r="G2193" s="62"/>
      <c r="H2193" s="61">
        <v>2002</v>
      </c>
      <c r="I2193" s="60" t="s">
        <v>689</v>
      </c>
      <c r="J2193" s="60" t="s">
        <v>1260</v>
      </c>
      <c r="K2193" s="60">
        <v>100</v>
      </c>
      <c r="L2193" s="62"/>
      <c r="M2193" s="60">
        <v>1</v>
      </c>
      <c r="N2193" s="60">
        <v>1</v>
      </c>
      <c r="O2193" s="63" t="s">
        <v>681</v>
      </c>
      <c r="P2193" s="63" t="s">
        <v>912</v>
      </c>
      <c r="Q2193" s="62"/>
      <c r="R2193" s="62"/>
      <c r="S2193" s="62"/>
      <c r="T2193" s="62"/>
      <c r="U2193" s="62"/>
      <c r="V2193" s="62"/>
      <c r="W2193" s="62"/>
      <c r="X2193" s="63" t="s">
        <v>912</v>
      </c>
      <c r="Y2193" s="62"/>
      <c r="Z2193" s="62"/>
      <c r="AA2193" s="62"/>
      <c r="AB2193" s="60"/>
    </row>
    <row r="2194" spans="1:28" ht="15" customHeight="1" x14ac:dyDescent="0.25">
      <c r="A2194" s="58">
        <v>2184</v>
      </c>
      <c r="B2194" s="66" t="s">
        <v>10242</v>
      </c>
      <c r="C2194" s="67" t="s">
        <v>10243</v>
      </c>
      <c r="D2194" s="59" t="s">
        <v>10244</v>
      </c>
      <c r="E2194" s="66" t="s">
        <v>10242</v>
      </c>
      <c r="F2194" s="60" t="s">
        <v>10245</v>
      </c>
      <c r="G2194" s="62"/>
      <c r="H2194" s="61">
        <v>2002</v>
      </c>
      <c r="I2194" s="60" t="s">
        <v>689</v>
      </c>
      <c r="J2194" s="60" t="s">
        <v>687</v>
      </c>
      <c r="K2194" s="60">
        <v>100</v>
      </c>
      <c r="L2194" s="62"/>
      <c r="M2194" s="60">
        <v>1</v>
      </c>
      <c r="N2194" s="60">
        <v>1</v>
      </c>
      <c r="O2194" s="63" t="s">
        <v>681</v>
      </c>
      <c r="P2194" s="63" t="s">
        <v>8505</v>
      </c>
      <c r="Q2194" s="62"/>
      <c r="R2194" s="62"/>
      <c r="S2194" s="62"/>
      <c r="T2194" s="62"/>
      <c r="U2194" s="62"/>
      <c r="V2194" s="62"/>
      <c r="W2194" s="62"/>
      <c r="X2194" s="63" t="s">
        <v>8505</v>
      </c>
      <c r="Y2194" s="62"/>
      <c r="Z2194" s="62"/>
      <c r="AA2194" s="62"/>
      <c r="AB2194" s="60"/>
    </row>
    <row r="2195" spans="1:28" ht="15" customHeight="1" x14ac:dyDescent="0.25">
      <c r="A2195" s="58">
        <v>2185</v>
      </c>
      <c r="B2195" s="66" t="s">
        <v>10246</v>
      </c>
      <c r="C2195" s="67" t="s">
        <v>10247</v>
      </c>
      <c r="D2195" s="59" t="s">
        <v>10248</v>
      </c>
      <c r="E2195" s="66" t="s">
        <v>10246</v>
      </c>
      <c r="F2195" s="60" t="s">
        <v>10249</v>
      </c>
      <c r="G2195" s="62"/>
      <c r="H2195" s="61">
        <v>2016</v>
      </c>
      <c r="I2195" s="60" t="s">
        <v>689</v>
      </c>
      <c r="J2195" s="60" t="s">
        <v>680</v>
      </c>
      <c r="K2195" s="60">
        <v>1000</v>
      </c>
      <c r="L2195" s="62"/>
      <c r="M2195" s="60">
        <v>1</v>
      </c>
      <c r="N2195" s="60">
        <v>1</v>
      </c>
      <c r="O2195" s="63" t="s">
        <v>681</v>
      </c>
      <c r="P2195" s="63" t="s">
        <v>10250</v>
      </c>
      <c r="Q2195" s="63" t="s">
        <v>10251</v>
      </c>
      <c r="R2195" s="62"/>
      <c r="S2195" s="62"/>
      <c r="T2195" s="62"/>
      <c r="U2195" s="62"/>
      <c r="V2195" s="62"/>
      <c r="W2195" s="62"/>
      <c r="X2195" s="63" t="s">
        <v>10250</v>
      </c>
      <c r="Y2195" s="62"/>
      <c r="Z2195" s="62"/>
      <c r="AA2195" s="62"/>
      <c r="AB2195" s="60"/>
    </row>
    <row r="2196" spans="1:28" ht="15" customHeight="1" x14ac:dyDescent="0.25">
      <c r="A2196" s="58">
        <v>2186</v>
      </c>
      <c r="B2196" s="66" t="s">
        <v>10252</v>
      </c>
      <c r="C2196" s="67" t="s">
        <v>10253</v>
      </c>
      <c r="D2196" s="59" t="s">
        <v>10254</v>
      </c>
      <c r="E2196" s="66" t="s">
        <v>10252</v>
      </c>
      <c r="F2196" s="60" t="s">
        <v>10255</v>
      </c>
      <c r="G2196" s="62"/>
      <c r="H2196" s="61">
        <v>2017</v>
      </c>
      <c r="I2196" s="60" t="s">
        <v>1565</v>
      </c>
      <c r="J2196" s="60" t="s">
        <v>687</v>
      </c>
      <c r="K2196" s="60">
        <v>100</v>
      </c>
      <c r="L2196" s="62"/>
      <c r="M2196" s="60">
        <v>1</v>
      </c>
      <c r="N2196" s="60">
        <v>1</v>
      </c>
      <c r="O2196" s="63" t="s">
        <v>681</v>
      </c>
      <c r="P2196" s="63" t="s">
        <v>2784</v>
      </c>
      <c r="Q2196" s="63" t="s">
        <v>2785</v>
      </c>
      <c r="R2196" s="62"/>
      <c r="S2196" s="62"/>
      <c r="T2196" s="62"/>
      <c r="U2196" s="62"/>
      <c r="V2196" s="62"/>
      <c r="W2196" s="62"/>
      <c r="X2196" s="63" t="s">
        <v>2784</v>
      </c>
      <c r="Y2196" s="62"/>
      <c r="Z2196" s="62"/>
      <c r="AA2196" s="62"/>
      <c r="AB2196" s="60"/>
    </row>
    <row r="2197" spans="1:28" ht="15" customHeight="1" x14ac:dyDescent="0.25">
      <c r="A2197" s="58">
        <v>2187</v>
      </c>
      <c r="B2197" s="66" t="s">
        <v>10256</v>
      </c>
      <c r="C2197" s="67" t="s">
        <v>10257</v>
      </c>
      <c r="D2197" s="59" t="s">
        <v>10258</v>
      </c>
      <c r="E2197" s="66" t="s">
        <v>10256</v>
      </c>
      <c r="F2197" s="60" t="s">
        <v>10259</v>
      </c>
      <c r="G2197" s="62"/>
      <c r="H2197" s="61">
        <v>2017</v>
      </c>
      <c r="I2197" s="60" t="s">
        <v>1565</v>
      </c>
      <c r="J2197" s="60" t="s">
        <v>687</v>
      </c>
      <c r="K2197" s="60">
        <v>100</v>
      </c>
      <c r="L2197" s="62"/>
      <c r="M2197" s="60">
        <v>1</v>
      </c>
      <c r="N2197" s="60">
        <v>1</v>
      </c>
      <c r="O2197" s="63" t="s">
        <v>681</v>
      </c>
      <c r="P2197" s="63" t="s">
        <v>2784</v>
      </c>
      <c r="Q2197" s="63" t="s">
        <v>2785</v>
      </c>
      <c r="R2197" s="62"/>
      <c r="S2197" s="62"/>
      <c r="T2197" s="62"/>
      <c r="U2197" s="62"/>
      <c r="V2197" s="62"/>
      <c r="W2197" s="62"/>
      <c r="X2197" s="63" t="s">
        <v>2784</v>
      </c>
      <c r="Y2197" s="62"/>
      <c r="Z2197" s="62"/>
      <c r="AA2197" s="62"/>
      <c r="AB2197" s="60"/>
    </row>
    <row r="2198" spans="1:28" ht="15" customHeight="1" x14ac:dyDescent="0.25">
      <c r="A2198" s="58">
        <v>2188</v>
      </c>
      <c r="B2198" s="66" t="s">
        <v>10260</v>
      </c>
      <c r="C2198" s="67" t="s">
        <v>10261</v>
      </c>
      <c r="D2198" s="59" t="s">
        <v>10262</v>
      </c>
      <c r="E2198" s="66" t="s">
        <v>10260</v>
      </c>
      <c r="F2198" s="60" t="s">
        <v>10263</v>
      </c>
      <c r="G2198" s="62"/>
      <c r="H2198" s="61">
        <v>2009</v>
      </c>
      <c r="I2198" s="60" t="s">
        <v>689</v>
      </c>
      <c r="J2198" s="60" t="s">
        <v>699</v>
      </c>
      <c r="K2198" s="60">
        <v>37.5</v>
      </c>
      <c r="L2198" s="62"/>
      <c r="M2198" s="60">
        <v>1</v>
      </c>
      <c r="N2198" s="60">
        <v>1</v>
      </c>
      <c r="O2198" s="63" t="s">
        <v>681</v>
      </c>
      <c r="P2198" s="63" t="s">
        <v>10264</v>
      </c>
      <c r="Q2198" s="62"/>
      <c r="R2198" s="62"/>
      <c r="S2198" s="62"/>
      <c r="T2198" s="62"/>
      <c r="U2198" s="62"/>
      <c r="V2198" s="62"/>
      <c r="W2198" s="62"/>
      <c r="X2198" s="62"/>
      <c r="Y2198" s="63" t="s">
        <v>10264</v>
      </c>
      <c r="Z2198" s="62"/>
      <c r="AA2198" s="62"/>
      <c r="AB2198" s="60"/>
    </row>
    <row r="2199" spans="1:28" ht="15" customHeight="1" x14ac:dyDescent="0.25">
      <c r="A2199" s="58">
        <v>2189</v>
      </c>
      <c r="B2199" s="66" t="s">
        <v>10265</v>
      </c>
      <c r="C2199" s="67" t="s">
        <v>10266</v>
      </c>
      <c r="D2199" s="59" t="s">
        <v>10267</v>
      </c>
      <c r="E2199" s="66" t="s">
        <v>10265</v>
      </c>
      <c r="F2199" s="60" t="s">
        <v>10268</v>
      </c>
      <c r="G2199" s="62"/>
      <c r="H2199" s="61">
        <v>2007</v>
      </c>
      <c r="I2199" s="60" t="s">
        <v>689</v>
      </c>
      <c r="J2199" s="60" t="s">
        <v>680</v>
      </c>
      <c r="K2199" s="60">
        <v>250</v>
      </c>
      <c r="L2199" s="62"/>
      <c r="M2199" s="60">
        <v>1</v>
      </c>
      <c r="N2199" s="60">
        <v>1</v>
      </c>
      <c r="O2199" s="63" t="s">
        <v>681</v>
      </c>
      <c r="P2199" s="63" t="s">
        <v>980</v>
      </c>
      <c r="Q2199" s="63" t="s">
        <v>10269</v>
      </c>
      <c r="R2199" s="62"/>
      <c r="S2199" s="62"/>
      <c r="T2199" s="62"/>
      <c r="U2199" s="62"/>
      <c r="V2199" s="62"/>
      <c r="W2199" s="62"/>
      <c r="X2199" s="63" t="s">
        <v>980</v>
      </c>
      <c r="Y2199" s="62"/>
      <c r="Z2199" s="62"/>
      <c r="AA2199" s="62"/>
      <c r="AB2199" s="60"/>
    </row>
    <row r="2200" spans="1:28" ht="15" customHeight="1" x14ac:dyDescent="0.25">
      <c r="A2200" s="58">
        <v>2190</v>
      </c>
      <c r="B2200" s="66" t="s">
        <v>10270</v>
      </c>
      <c r="C2200" s="67" t="s">
        <v>10271</v>
      </c>
      <c r="D2200" s="59" t="s">
        <v>10272</v>
      </c>
      <c r="E2200" s="66" t="s">
        <v>10270</v>
      </c>
      <c r="F2200" s="60" t="s">
        <v>10273</v>
      </c>
      <c r="G2200" s="62"/>
      <c r="H2200" s="61">
        <v>2009</v>
      </c>
      <c r="I2200" s="60" t="s">
        <v>682</v>
      </c>
      <c r="J2200" s="60" t="s">
        <v>687</v>
      </c>
      <c r="K2200" s="60">
        <v>200</v>
      </c>
      <c r="L2200" s="62"/>
      <c r="M2200" s="60">
        <v>1</v>
      </c>
      <c r="N2200" s="60">
        <v>1</v>
      </c>
      <c r="O2200" s="63" t="s">
        <v>681</v>
      </c>
      <c r="P2200" s="63" t="s">
        <v>10274</v>
      </c>
      <c r="Q2200" s="62"/>
      <c r="R2200" s="62"/>
      <c r="S2200" s="62"/>
      <c r="T2200" s="62"/>
      <c r="U2200" s="62"/>
      <c r="V2200" s="62"/>
      <c r="W2200" s="62"/>
      <c r="X2200" s="62"/>
      <c r="Y2200" s="63" t="s">
        <v>10274</v>
      </c>
      <c r="Z2200" s="62"/>
      <c r="AA2200" s="62"/>
      <c r="AB2200" s="60"/>
    </row>
    <row r="2201" spans="1:28" ht="15" customHeight="1" x14ac:dyDescent="0.25">
      <c r="A2201" s="58">
        <v>2191</v>
      </c>
      <c r="B2201" s="66" t="s">
        <v>10275</v>
      </c>
      <c r="C2201" s="67" t="s">
        <v>10276</v>
      </c>
      <c r="D2201" s="59" t="s">
        <v>10277</v>
      </c>
      <c r="E2201" s="66" t="s">
        <v>10275</v>
      </c>
      <c r="F2201" s="60" t="s">
        <v>10278</v>
      </c>
      <c r="G2201" s="62"/>
      <c r="H2201" s="61">
        <v>2007</v>
      </c>
      <c r="I2201" s="60" t="s">
        <v>689</v>
      </c>
      <c r="J2201" s="60" t="s">
        <v>687</v>
      </c>
      <c r="K2201" s="60">
        <v>50</v>
      </c>
      <c r="L2201" s="62"/>
      <c r="M2201" s="60">
        <v>1</v>
      </c>
      <c r="N2201" s="60">
        <v>1</v>
      </c>
      <c r="O2201" s="63" t="s">
        <v>681</v>
      </c>
      <c r="P2201" s="63" t="s">
        <v>788</v>
      </c>
      <c r="Q2201" s="63" t="s">
        <v>10279</v>
      </c>
      <c r="R2201" s="62"/>
      <c r="S2201" s="62"/>
      <c r="T2201" s="62"/>
      <c r="U2201" s="62"/>
      <c r="V2201" s="62"/>
      <c r="W2201" s="62"/>
      <c r="X2201" s="63" t="s">
        <v>788</v>
      </c>
      <c r="Y2201" s="62"/>
      <c r="Z2201" s="62"/>
      <c r="AA2201" s="62"/>
      <c r="AB2201" s="60"/>
    </row>
    <row r="2202" spans="1:28" ht="15" customHeight="1" x14ac:dyDescent="0.25">
      <c r="A2202" s="58">
        <v>2192</v>
      </c>
      <c r="B2202" s="66" t="s">
        <v>10280</v>
      </c>
      <c r="C2202" s="67" t="s">
        <v>10281</v>
      </c>
      <c r="D2202" s="59" t="s">
        <v>10282</v>
      </c>
      <c r="E2202" s="66" t="s">
        <v>10280</v>
      </c>
      <c r="F2202" s="60" t="s">
        <v>10283</v>
      </c>
      <c r="G2202" s="62"/>
      <c r="H2202" s="61">
        <v>2010</v>
      </c>
      <c r="I2202" s="60" t="s">
        <v>679</v>
      </c>
      <c r="J2202" s="60" t="s">
        <v>680</v>
      </c>
      <c r="K2202" s="60">
        <v>25</v>
      </c>
      <c r="L2202" s="62"/>
      <c r="M2202" s="60">
        <v>1</v>
      </c>
      <c r="N2202" s="60">
        <v>1</v>
      </c>
      <c r="O2202" s="63" t="s">
        <v>681</v>
      </c>
      <c r="P2202" s="63" t="s">
        <v>711</v>
      </c>
      <c r="Q2202" s="62"/>
      <c r="R2202" s="62"/>
      <c r="S2202" s="62"/>
      <c r="T2202" s="62"/>
      <c r="U2202" s="62"/>
      <c r="V2202" s="62"/>
      <c r="W2202" s="62"/>
      <c r="X2202" s="63" t="s">
        <v>711</v>
      </c>
      <c r="Y2202" s="62"/>
      <c r="Z2202" s="62"/>
      <c r="AA2202" s="62"/>
      <c r="AB2202" s="60"/>
    </row>
    <row r="2203" spans="1:28" ht="15" customHeight="1" x14ac:dyDescent="0.25">
      <c r="A2203" s="58">
        <v>2193</v>
      </c>
      <c r="B2203" s="66" t="s">
        <v>10284</v>
      </c>
      <c r="C2203" s="67" t="s">
        <v>10285</v>
      </c>
      <c r="D2203" s="59" t="s">
        <v>10286</v>
      </c>
      <c r="E2203" s="66" t="s">
        <v>10284</v>
      </c>
      <c r="F2203" s="60" t="s">
        <v>10287</v>
      </c>
      <c r="G2203" s="62"/>
      <c r="H2203" s="61">
        <v>2010</v>
      </c>
      <c r="I2203" s="60" t="s">
        <v>679</v>
      </c>
      <c r="J2203" s="60" t="s">
        <v>680</v>
      </c>
      <c r="K2203" s="60">
        <v>25</v>
      </c>
      <c r="L2203" s="62"/>
      <c r="M2203" s="60">
        <v>1</v>
      </c>
      <c r="N2203" s="60">
        <v>1</v>
      </c>
      <c r="O2203" s="63" t="s">
        <v>681</v>
      </c>
      <c r="P2203" s="63" t="s">
        <v>8577</v>
      </c>
      <c r="Q2203" s="62"/>
      <c r="R2203" s="62"/>
      <c r="S2203" s="62"/>
      <c r="T2203" s="62"/>
      <c r="U2203" s="62"/>
      <c r="V2203" s="62"/>
      <c r="W2203" s="62"/>
      <c r="X2203" s="63" t="s">
        <v>8577</v>
      </c>
      <c r="Y2203" s="62"/>
      <c r="Z2203" s="62"/>
      <c r="AA2203" s="62"/>
      <c r="AB2203" s="60"/>
    </row>
    <row r="2204" spans="1:28" ht="15" customHeight="1" x14ac:dyDescent="0.25">
      <c r="A2204" s="58">
        <v>2194</v>
      </c>
      <c r="B2204" s="66" t="s">
        <v>10288</v>
      </c>
      <c r="C2204" s="67" t="s">
        <v>10289</v>
      </c>
      <c r="D2204" s="59" t="s">
        <v>10290</v>
      </c>
      <c r="E2204" s="66" t="s">
        <v>10288</v>
      </c>
      <c r="F2204" s="60" t="s">
        <v>10291</v>
      </c>
      <c r="G2204" s="62"/>
      <c r="H2204" s="61">
        <v>2010</v>
      </c>
      <c r="I2204" s="60" t="s">
        <v>679</v>
      </c>
      <c r="J2204" s="60" t="s">
        <v>680</v>
      </c>
      <c r="K2204" s="60">
        <v>25</v>
      </c>
      <c r="L2204" s="62"/>
      <c r="M2204" s="60">
        <v>1</v>
      </c>
      <c r="N2204" s="60">
        <v>1</v>
      </c>
      <c r="O2204" s="63" t="s">
        <v>681</v>
      </c>
      <c r="P2204" s="63" t="s">
        <v>711</v>
      </c>
      <c r="Q2204" s="62"/>
      <c r="R2204" s="62"/>
      <c r="S2204" s="62"/>
      <c r="T2204" s="62"/>
      <c r="U2204" s="62"/>
      <c r="V2204" s="62"/>
      <c r="W2204" s="62"/>
      <c r="X2204" s="63" t="s">
        <v>711</v>
      </c>
      <c r="Y2204" s="62"/>
      <c r="Z2204" s="62"/>
      <c r="AA2204" s="62"/>
      <c r="AB2204" s="60"/>
    </row>
    <row r="2205" spans="1:28" ht="15" customHeight="1" x14ac:dyDescent="0.25">
      <c r="A2205" s="58">
        <v>2195</v>
      </c>
      <c r="B2205" s="66" t="s">
        <v>2821</v>
      </c>
      <c r="C2205" s="67" t="s">
        <v>10292</v>
      </c>
      <c r="D2205" s="59" t="s">
        <v>10293</v>
      </c>
      <c r="E2205" s="66" t="s">
        <v>2821</v>
      </c>
      <c r="F2205" s="60" t="s">
        <v>10294</v>
      </c>
      <c r="G2205" s="62"/>
      <c r="H2205" s="61">
        <v>2011</v>
      </c>
      <c r="I2205" s="60" t="s">
        <v>679</v>
      </c>
      <c r="J2205" s="60" t="s">
        <v>680</v>
      </c>
      <c r="K2205" s="60">
        <v>25</v>
      </c>
      <c r="L2205" s="62"/>
      <c r="M2205" s="60">
        <v>1</v>
      </c>
      <c r="N2205" s="60">
        <v>1</v>
      </c>
      <c r="O2205" s="63" t="s">
        <v>681</v>
      </c>
      <c r="P2205" s="63" t="s">
        <v>711</v>
      </c>
      <c r="Q2205" s="62"/>
      <c r="R2205" s="62"/>
      <c r="S2205" s="62"/>
      <c r="T2205" s="62"/>
      <c r="U2205" s="62"/>
      <c r="V2205" s="62"/>
      <c r="W2205" s="62"/>
      <c r="X2205" s="63" t="s">
        <v>711</v>
      </c>
      <c r="Y2205" s="62"/>
      <c r="Z2205" s="62"/>
      <c r="AA2205" s="62"/>
      <c r="AB2205" s="60"/>
    </row>
    <row r="2206" spans="1:28" ht="15" customHeight="1" x14ac:dyDescent="0.25">
      <c r="A2206" s="58">
        <v>2196</v>
      </c>
      <c r="B2206" s="66" t="s">
        <v>174</v>
      </c>
      <c r="C2206" s="67" t="s">
        <v>10295</v>
      </c>
      <c r="D2206" s="59" t="s">
        <v>10296</v>
      </c>
      <c r="E2206" s="66" t="s">
        <v>174</v>
      </c>
      <c r="F2206" s="60" t="s">
        <v>10297</v>
      </c>
      <c r="G2206" s="62"/>
      <c r="H2206" s="61">
        <v>1973</v>
      </c>
      <c r="I2206" s="60" t="s">
        <v>679</v>
      </c>
      <c r="J2206" s="60" t="s">
        <v>680</v>
      </c>
      <c r="K2206" s="60">
        <v>25</v>
      </c>
      <c r="L2206" s="62"/>
      <c r="M2206" s="60">
        <v>1</v>
      </c>
      <c r="N2206" s="60">
        <v>1</v>
      </c>
      <c r="O2206" s="63" t="s">
        <v>681</v>
      </c>
      <c r="P2206" s="63" t="s">
        <v>734</v>
      </c>
      <c r="Q2206" s="62"/>
      <c r="R2206" s="62"/>
      <c r="S2206" s="62"/>
      <c r="T2206" s="62"/>
      <c r="U2206" s="62"/>
      <c r="V2206" s="62"/>
      <c r="W2206" s="62"/>
      <c r="X2206" s="63" t="s">
        <v>734</v>
      </c>
      <c r="Y2206" s="62"/>
      <c r="Z2206" s="62"/>
      <c r="AA2206" s="62"/>
      <c r="AB2206" s="60"/>
    </row>
    <row r="2207" spans="1:28" ht="15" customHeight="1" x14ac:dyDescent="0.25">
      <c r="A2207" s="58">
        <v>2197</v>
      </c>
      <c r="B2207" s="66" t="s">
        <v>10298</v>
      </c>
      <c r="C2207" s="67" t="s">
        <v>10299</v>
      </c>
      <c r="D2207" s="59" t="s">
        <v>10300</v>
      </c>
      <c r="E2207" s="66" t="s">
        <v>10298</v>
      </c>
      <c r="F2207" s="60" t="s">
        <v>10301</v>
      </c>
      <c r="G2207" s="62"/>
      <c r="H2207" s="61">
        <v>1973</v>
      </c>
      <c r="I2207" s="60" t="s">
        <v>679</v>
      </c>
      <c r="J2207" s="60" t="s">
        <v>680</v>
      </c>
      <c r="K2207" s="60">
        <v>25</v>
      </c>
      <c r="L2207" s="62"/>
      <c r="M2207" s="60">
        <v>1</v>
      </c>
      <c r="N2207" s="60">
        <v>1</v>
      </c>
      <c r="O2207" s="63" t="s">
        <v>681</v>
      </c>
      <c r="P2207" s="63" t="s">
        <v>734</v>
      </c>
      <c r="Q2207" s="62"/>
      <c r="R2207" s="62"/>
      <c r="S2207" s="62"/>
      <c r="T2207" s="62"/>
      <c r="U2207" s="62"/>
      <c r="V2207" s="62"/>
      <c r="W2207" s="62"/>
      <c r="X2207" s="63" t="s">
        <v>734</v>
      </c>
      <c r="Y2207" s="62"/>
      <c r="Z2207" s="62"/>
      <c r="AA2207" s="62"/>
      <c r="AB2207" s="60"/>
    </row>
    <row r="2208" spans="1:28" ht="15" customHeight="1" x14ac:dyDescent="0.25">
      <c r="A2208" s="58">
        <v>2198</v>
      </c>
      <c r="B2208" s="66" t="s">
        <v>10302</v>
      </c>
      <c r="C2208" s="67" t="s">
        <v>10303</v>
      </c>
      <c r="D2208" s="59" t="s">
        <v>10304</v>
      </c>
      <c r="E2208" s="66" t="s">
        <v>10302</v>
      </c>
      <c r="F2208" s="60" t="s">
        <v>10305</v>
      </c>
      <c r="G2208" s="62"/>
      <c r="H2208" s="61">
        <v>1979</v>
      </c>
      <c r="I2208" s="60" t="s">
        <v>807</v>
      </c>
      <c r="J2208" s="60" t="s">
        <v>680</v>
      </c>
      <c r="K2208" s="60">
        <v>25</v>
      </c>
      <c r="L2208" s="62"/>
      <c r="M2208" s="60">
        <v>1</v>
      </c>
      <c r="N2208" s="60">
        <v>1</v>
      </c>
      <c r="O2208" s="63" t="s">
        <v>681</v>
      </c>
      <c r="P2208" s="63" t="s">
        <v>734</v>
      </c>
      <c r="Q2208" s="62"/>
      <c r="R2208" s="62"/>
      <c r="S2208" s="62"/>
      <c r="T2208" s="62"/>
      <c r="U2208" s="62"/>
      <c r="V2208" s="62"/>
      <c r="W2208" s="62"/>
      <c r="X2208" s="63" t="s">
        <v>734</v>
      </c>
      <c r="Y2208" s="62"/>
      <c r="Z2208" s="62"/>
      <c r="AA2208" s="62"/>
      <c r="AB2208" s="60"/>
    </row>
    <row r="2209" spans="1:28" ht="15" customHeight="1" x14ac:dyDescent="0.25">
      <c r="A2209" s="58">
        <v>2199</v>
      </c>
      <c r="B2209" s="66" t="s">
        <v>10306</v>
      </c>
      <c r="C2209" s="67" t="s">
        <v>10307</v>
      </c>
      <c r="D2209" s="59" t="s">
        <v>10308</v>
      </c>
      <c r="E2209" s="66" t="s">
        <v>10306</v>
      </c>
      <c r="F2209" s="60" t="s">
        <v>10309</v>
      </c>
      <c r="G2209" s="62"/>
      <c r="H2209" s="61">
        <v>1997</v>
      </c>
      <c r="I2209" s="60" t="s">
        <v>689</v>
      </c>
      <c r="J2209" s="60" t="s">
        <v>687</v>
      </c>
      <c r="K2209" s="60">
        <v>25</v>
      </c>
      <c r="L2209" s="62"/>
      <c r="M2209" s="60">
        <v>1</v>
      </c>
      <c r="N2209" s="60">
        <v>1</v>
      </c>
      <c r="O2209" s="63" t="s">
        <v>681</v>
      </c>
      <c r="P2209" s="63" t="s">
        <v>734</v>
      </c>
      <c r="Q2209" s="62"/>
      <c r="R2209" s="62"/>
      <c r="S2209" s="62"/>
      <c r="T2209" s="62"/>
      <c r="U2209" s="62"/>
      <c r="V2209" s="62"/>
      <c r="W2209" s="62"/>
      <c r="X2209" s="63" t="s">
        <v>734</v>
      </c>
      <c r="Y2209" s="62"/>
      <c r="Z2209" s="62"/>
      <c r="AA2209" s="62"/>
      <c r="AB2209" s="60"/>
    </row>
    <row r="2210" spans="1:28" ht="15" customHeight="1" x14ac:dyDescent="0.25">
      <c r="A2210" s="58">
        <v>2200</v>
      </c>
      <c r="B2210" s="66" t="s">
        <v>10310</v>
      </c>
      <c r="C2210" s="67" t="s">
        <v>10311</v>
      </c>
      <c r="D2210" s="59" t="s">
        <v>10312</v>
      </c>
      <c r="E2210" s="66" t="s">
        <v>10310</v>
      </c>
      <c r="F2210" s="60" t="s">
        <v>10313</v>
      </c>
      <c r="G2210" s="62"/>
      <c r="H2210" s="61">
        <v>2014</v>
      </c>
      <c r="I2210" s="60" t="s">
        <v>689</v>
      </c>
      <c r="J2210" s="60" t="s">
        <v>687</v>
      </c>
      <c r="K2210" s="60">
        <v>25</v>
      </c>
      <c r="L2210" s="62"/>
      <c r="M2210" s="60">
        <v>1</v>
      </c>
      <c r="N2210" s="60">
        <v>1</v>
      </c>
      <c r="O2210" s="63" t="s">
        <v>681</v>
      </c>
      <c r="P2210" s="63" t="s">
        <v>734</v>
      </c>
      <c r="Q2210" s="62"/>
      <c r="R2210" s="62"/>
      <c r="S2210" s="62"/>
      <c r="T2210" s="62"/>
      <c r="U2210" s="62"/>
      <c r="V2210" s="62"/>
      <c r="W2210" s="62"/>
      <c r="X2210" s="63" t="s">
        <v>734</v>
      </c>
      <c r="Y2210" s="62"/>
      <c r="Z2210" s="62"/>
      <c r="AA2210" s="62"/>
      <c r="AB2210" s="60"/>
    </row>
    <row r="2211" spans="1:28" ht="15" customHeight="1" x14ac:dyDescent="0.25">
      <c r="A2211" s="58">
        <v>2201</v>
      </c>
      <c r="B2211" s="66" t="s">
        <v>10314</v>
      </c>
      <c r="C2211" s="67" t="s">
        <v>10315</v>
      </c>
      <c r="D2211" s="59" t="s">
        <v>10316</v>
      </c>
      <c r="E2211" s="66" t="s">
        <v>10314</v>
      </c>
      <c r="F2211" s="60" t="s">
        <v>10317</v>
      </c>
      <c r="G2211" s="62"/>
      <c r="H2211" s="61">
        <v>1997</v>
      </c>
      <c r="I2211" s="60" t="s">
        <v>689</v>
      </c>
      <c r="J2211" s="60" t="s">
        <v>687</v>
      </c>
      <c r="K2211" s="60">
        <v>25</v>
      </c>
      <c r="L2211" s="62"/>
      <c r="M2211" s="60">
        <v>1</v>
      </c>
      <c r="N2211" s="60">
        <v>1</v>
      </c>
      <c r="O2211" s="63" t="s">
        <v>681</v>
      </c>
      <c r="P2211" s="63" t="s">
        <v>2585</v>
      </c>
      <c r="Q2211" s="62"/>
      <c r="R2211" s="62"/>
      <c r="S2211" s="62"/>
      <c r="T2211" s="62"/>
      <c r="U2211" s="62"/>
      <c r="V2211" s="62"/>
      <c r="W2211" s="62"/>
      <c r="X2211" s="63" t="s">
        <v>2585</v>
      </c>
      <c r="Y2211" s="62"/>
      <c r="Z2211" s="62"/>
      <c r="AA2211" s="62"/>
      <c r="AB2211" s="60"/>
    </row>
    <row r="2212" spans="1:28" ht="15" customHeight="1" x14ac:dyDescent="0.25">
      <c r="A2212" s="58">
        <v>2202</v>
      </c>
      <c r="B2212" s="66" t="s">
        <v>10318</v>
      </c>
      <c r="C2212" s="67" t="s">
        <v>10319</v>
      </c>
      <c r="D2212" s="59" t="s">
        <v>10320</v>
      </c>
      <c r="E2212" s="66" t="s">
        <v>10318</v>
      </c>
      <c r="F2212" s="60" t="s">
        <v>10321</v>
      </c>
      <c r="G2212" s="62"/>
      <c r="H2212" s="61">
        <v>1975</v>
      </c>
      <c r="I2212" s="60" t="s">
        <v>679</v>
      </c>
      <c r="J2212" s="60" t="s">
        <v>687</v>
      </c>
      <c r="K2212" s="60">
        <v>25</v>
      </c>
      <c r="L2212" s="62"/>
      <c r="M2212" s="60">
        <v>1</v>
      </c>
      <c r="N2212" s="60">
        <v>1</v>
      </c>
      <c r="O2212" s="63" t="s">
        <v>681</v>
      </c>
      <c r="P2212" s="63" t="s">
        <v>734</v>
      </c>
      <c r="Q2212" s="62"/>
      <c r="R2212" s="62"/>
      <c r="S2212" s="62"/>
      <c r="T2212" s="62"/>
      <c r="U2212" s="62"/>
      <c r="V2212" s="62"/>
      <c r="W2212" s="62"/>
      <c r="X2212" s="63" t="s">
        <v>734</v>
      </c>
      <c r="Y2212" s="62"/>
      <c r="Z2212" s="62"/>
      <c r="AA2212" s="62"/>
      <c r="AB2212" s="60"/>
    </row>
    <row r="2213" spans="1:28" ht="15" customHeight="1" x14ac:dyDescent="0.25">
      <c r="A2213" s="58">
        <v>2203</v>
      </c>
      <c r="B2213" s="66" t="s">
        <v>10322</v>
      </c>
      <c r="C2213" s="67" t="s">
        <v>10323</v>
      </c>
      <c r="D2213" s="59" t="s">
        <v>10324</v>
      </c>
      <c r="E2213" s="66" t="s">
        <v>10322</v>
      </c>
      <c r="F2213" s="60" t="s">
        <v>10325</v>
      </c>
      <c r="G2213" s="62"/>
      <c r="H2213" s="61">
        <v>1970</v>
      </c>
      <c r="I2213" s="60" t="s">
        <v>807</v>
      </c>
      <c r="J2213" s="60" t="s">
        <v>699</v>
      </c>
      <c r="K2213" s="60">
        <v>25</v>
      </c>
      <c r="L2213" s="62"/>
      <c r="M2213" s="60">
        <v>1</v>
      </c>
      <c r="N2213" s="60">
        <v>1</v>
      </c>
      <c r="O2213" s="63" t="s">
        <v>681</v>
      </c>
      <c r="P2213" s="63" t="s">
        <v>734</v>
      </c>
      <c r="Q2213" s="62"/>
      <c r="R2213" s="62"/>
      <c r="S2213" s="62"/>
      <c r="T2213" s="62"/>
      <c r="U2213" s="62"/>
      <c r="V2213" s="62"/>
      <c r="W2213" s="62"/>
      <c r="X2213" s="63" t="s">
        <v>734</v>
      </c>
      <c r="Y2213" s="62"/>
      <c r="Z2213" s="62"/>
      <c r="AA2213" s="62"/>
      <c r="AB2213" s="60"/>
    </row>
    <row r="2214" spans="1:28" ht="15" customHeight="1" x14ac:dyDescent="0.25">
      <c r="A2214" s="58">
        <v>2204</v>
      </c>
      <c r="B2214" s="66" t="s">
        <v>10326</v>
      </c>
      <c r="C2214" s="67" t="s">
        <v>10327</v>
      </c>
      <c r="D2214" s="59" t="s">
        <v>10328</v>
      </c>
      <c r="E2214" s="66" t="s">
        <v>10326</v>
      </c>
      <c r="F2214" s="60" t="s">
        <v>10329</v>
      </c>
      <c r="G2214" s="62"/>
      <c r="H2214" s="61">
        <v>1973</v>
      </c>
      <c r="I2214" s="60" t="s">
        <v>679</v>
      </c>
      <c r="J2214" s="60" t="s">
        <v>710</v>
      </c>
      <c r="K2214" s="60">
        <v>10</v>
      </c>
      <c r="L2214" s="62"/>
      <c r="M2214" s="60">
        <v>1</v>
      </c>
      <c r="N2214" s="60">
        <v>1</v>
      </c>
      <c r="O2214" s="63" t="s">
        <v>681</v>
      </c>
      <c r="P2214" s="63" t="s">
        <v>757</v>
      </c>
      <c r="Q2214" s="62"/>
      <c r="R2214" s="62"/>
      <c r="S2214" s="62"/>
      <c r="T2214" s="62"/>
      <c r="U2214" s="62"/>
      <c r="V2214" s="62"/>
      <c r="W2214" s="62"/>
      <c r="X2214" s="63" t="s">
        <v>757</v>
      </c>
      <c r="Y2214" s="62"/>
      <c r="Z2214" s="62"/>
      <c r="AA2214" s="62"/>
      <c r="AB2214" s="60"/>
    </row>
    <row r="2215" spans="1:28" ht="15" customHeight="1" x14ac:dyDescent="0.25">
      <c r="A2215" s="58">
        <v>2205</v>
      </c>
      <c r="B2215" s="66" t="s">
        <v>10330</v>
      </c>
      <c r="C2215" s="67" t="s">
        <v>10331</v>
      </c>
      <c r="D2215" s="59" t="s">
        <v>10332</v>
      </c>
      <c r="E2215" s="66" t="s">
        <v>10330</v>
      </c>
      <c r="F2215" s="60" t="s">
        <v>10333</v>
      </c>
      <c r="G2215" s="62"/>
      <c r="H2215" s="61">
        <v>1973</v>
      </c>
      <c r="I2215" s="60" t="s">
        <v>689</v>
      </c>
      <c r="J2215" s="60" t="s">
        <v>680</v>
      </c>
      <c r="K2215" s="60">
        <v>10</v>
      </c>
      <c r="L2215" s="62"/>
      <c r="M2215" s="60">
        <v>1</v>
      </c>
      <c r="N2215" s="60">
        <v>1</v>
      </c>
      <c r="O2215" s="63" t="s">
        <v>681</v>
      </c>
      <c r="P2215" s="63" t="s">
        <v>755</v>
      </c>
      <c r="Q2215" s="62"/>
      <c r="R2215" s="62"/>
      <c r="S2215" s="62"/>
      <c r="T2215" s="62"/>
      <c r="U2215" s="62"/>
      <c r="V2215" s="62"/>
      <c r="W2215" s="62"/>
      <c r="X2215" s="63" t="s">
        <v>755</v>
      </c>
      <c r="Y2215" s="62"/>
      <c r="Z2215" s="62"/>
      <c r="AA2215" s="62"/>
      <c r="AB2215" s="60"/>
    </row>
    <row r="2216" spans="1:28" ht="15" customHeight="1" x14ac:dyDescent="0.25">
      <c r="A2216" s="58">
        <v>2206</v>
      </c>
      <c r="B2216" s="66" t="s">
        <v>10334</v>
      </c>
      <c r="C2216" s="67" t="s">
        <v>10335</v>
      </c>
      <c r="D2216" s="59" t="s">
        <v>10336</v>
      </c>
      <c r="E2216" s="66" t="s">
        <v>10334</v>
      </c>
      <c r="F2216" s="60" t="s">
        <v>10337</v>
      </c>
      <c r="G2216" s="62"/>
      <c r="H2216" s="61">
        <v>1973</v>
      </c>
      <c r="I2216" s="60" t="s">
        <v>679</v>
      </c>
      <c r="J2216" s="60" t="s">
        <v>699</v>
      </c>
      <c r="K2216" s="60">
        <v>10</v>
      </c>
      <c r="L2216" s="62"/>
      <c r="M2216" s="60">
        <v>1</v>
      </c>
      <c r="N2216" s="60">
        <v>1</v>
      </c>
      <c r="O2216" s="63" t="s">
        <v>681</v>
      </c>
      <c r="P2216" s="63" t="s">
        <v>755</v>
      </c>
      <c r="Q2216" s="62"/>
      <c r="R2216" s="62"/>
      <c r="S2216" s="62"/>
      <c r="T2216" s="62"/>
      <c r="U2216" s="62"/>
      <c r="V2216" s="62"/>
      <c r="W2216" s="62"/>
      <c r="X2216" s="63" t="s">
        <v>755</v>
      </c>
      <c r="Y2216" s="62"/>
      <c r="Z2216" s="62"/>
      <c r="AA2216" s="62"/>
      <c r="AB2216" s="60"/>
    </row>
    <row r="2217" spans="1:28" ht="15" customHeight="1" x14ac:dyDescent="0.25">
      <c r="A2217" s="58">
        <v>2207</v>
      </c>
      <c r="B2217" s="66" t="s">
        <v>10338</v>
      </c>
      <c r="C2217" s="67" t="s">
        <v>10339</v>
      </c>
      <c r="D2217" s="59" t="s">
        <v>10340</v>
      </c>
      <c r="E2217" s="66" t="s">
        <v>10338</v>
      </c>
      <c r="F2217" s="60" t="s">
        <v>10341</v>
      </c>
      <c r="G2217" s="62"/>
      <c r="H2217" s="61">
        <v>2008</v>
      </c>
      <c r="I2217" s="60" t="s">
        <v>689</v>
      </c>
      <c r="J2217" s="60" t="s">
        <v>699</v>
      </c>
      <c r="K2217" s="60">
        <v>25</v>
      </c>
      <c r="L2217" s="62"/>
      <c r="M2217" s="60">
        <v>1</v>
      </c>
      <c r="N2217" s="60">
        <v>1</v>
      </c>
      <c r="O2217" s="63" t="s">
        <v>681</v>
      </c>
      <c r="P2217" s="63" t="s">
        <v>2849</v>
      </c>
      <c r="Q2217" s="62"/>
      <c r="R2217" s="62"/>
      <c r="S2217" s="62"/>
      <c r="T2217" s="62"/>
      <c r="U2217" s="62"/>
      <c r="V2217" s="62"/>
      <c r="W2217" s="62"/>
      <c r="X2217" s="63" t="s">
        <v>2849</v>
      </c>
      <c r="Y2217" s="62"/>
      <c r="Z2217" s="62"/>
      <c r="AA2217" s="62"/>
      <c r="AB2217" s="60"/>
    </row>
    <row r="2218" spans="1:28" ht="15" customHeight="1" x14ac:dyDescent="0.25">
      <c r="A2218" s="58">
        <v>2208</v>
      </c>
      <c r="B2218" s="66" t="s">
        <v>10342</v>
      </c>
      <c r="C2218" s="67" t="s">
        <v>10343</v>
      </c>
      <c r="D2218" s="59" t="s">
        <v>10344</v>
      </c>
      <c r="E2218" s="66" t="s">
        <v>10342</v>
      </c>
      <c r="F2218" s="60" t="s">
        <v>10345</v>
      </c>
      <c r="G2218" s="62"/>
      <c r="H2218" s="61">
        <v>1973</v>
      </c>
      <c r="I2218" s="60" t="s">
        <v>679</v>
      </c>
      <c r="J2218" s="60" t="s">
        <v>699</v>
      </c>
      <c r="K2218" s="60">
        <v>25</v>
      </c>
      <c r="L2218" s="62"/>
      <c r="M2218" s="60">
        <v>1</v>
      </c>
      <c r="N2218" s="60">
        <v>1</v>
      </c>
      <c r="O2218" s="63" t="s">
        <v>681</v>
      </c>
      <c r="P2218" s="63" t="s">
        <v>734</v>
      </c>
      <c r="Q2218" s="62"/>
      <c r="R2218" s="62"/>
      <c r="S2218" s="62"/>
      <c r="T2218" s="62"/>
      <c r="U2218" s="62"/>
      <c r="V2218" s="62"/>
      <c r="W2218" s="62"/>
      <c r="X2218" s="63" t="s">
        <v>734</v>
      </c>
      <c r="Y2218" s="62"/>
      <c r="Z2218" s="62"/>
      <c r="AA2218" s="62"/>
      <c r="AB2218" s="60"/>
    </row>
    <row r="2219" spans="1:28" ht="15" customHeight="1" x14ac:dyDescent="0.25">
      <c r="A2219" s="58">
        <v>2209</v>
      </c>
      <c r="B2219" s="66" t="s">
        <v>10346</v>
      </c>
      <c r="C2219" s="67" t="s">
        <v>10347</v>
      </c>
      <c r="D2219" s="59" t="s">
        <v>10348</v>
      </c>
      <c r="E2219" s="66" t="s">
        <v>10346</v>
      </c>
      <c r="F2219" s="60" t="s">
        <v>10349</v>
      </c>
      <c r="G2219" s="62"/>
      <c r="H2219" s="61">
        <v>1991</v>
      </c>
      <c r="I2219" s="60" t="s">
        <v>689</v>
      </c>
      <c r="J2219" s="60" t="s">
        <v>699</v>
      </c>
      <c r="K2219" s="60">
        <v>37.5</v>
      </c>
      <c r="L2219" s="62"/>
      <c r="M2219" s="60">
        <v>1</v>
      </c>
      <c r="N2219" s="60">
        <v>1</v>
      </c>
      <c r="O2219" s="63" t="s">
        <v>681</v>
      </c>
      <c r="P2219" s="63" t="s">
        <v>766</v>
      </c>
      <c r="Q2219" s="62"/>
      <c r="R2219" s="62"/>
      <c r="S2219" s="62"/>
      <c r="T2219" s="62"/>
      <c r="U2219" s="62"/>
      <c r="V2219" s="62"/>
      <c r="W2219" s="62"/>
      <c r="X2219" s="63" t="s">
        <v>766</v>
      </c>
      <c r="Y2219" s="62"/>
      <c r="Z2219" s="62"/>
      <c r="AA2219" s="62"/>
      <c r="AB2219" s="60"/>
    </row>
    <row r="2220" spans="1:28" ht="15" customHeight="1" x14ac:dyDescent="0.25">
      <c r="A2220" s="58">
        <v>2210</v>
      </c>
      <c r="B2220" s="66" t="s">
        <v>10350</v>
      </c>
      <c r="C2220" s="67" t="s">
        <v>10351</v>
      </c>
      <c r="D2220" s="59" t="s">
        <v>10352</v>
      </c>
      <c r="E2220" s="66" t="s">
        <v>10350</v>
      </c>
      <c r="F2220" s="60" t="s">
        <v>10353</v>
      </c>
      <c r="G2220" s="62"/>
      <c r="H2220" s="61">
        <v>1994</v>
      </c>
      <c r="I2220" s="60" t="s">
        <v>689</v>
      </c>
      <c r="J2220" s="60" t="s">
        <v>699</v>
      </c>
      <c r="K2220" s="60">
        <v>37.5</v>
      </c>
      <c r="L2220" s="62"/>
      <c r="M2220" s="60">
        <v>1</v>
      </c>
      <c r="N2220" s="60">
        <v>1</v>
      </c>
      <c r="O2220" s="63" t="s">
        <v>681</v>
      </c>
      <c r="P2220" s="63" t="s">
        <v>766</v>
      </c>
      <c r="Q2220" s="62"/>
      <c r="R2220" s="62"/>
      <c r="S2220" s="62"/>
      <c r="T2220" s="62"/>
      <c r="U2220" s="62"/>
      <c r="V2220" s="62"/>
      <c r="W2220" s="62"/>
      <c r="X2220" s="63" t="s">
        <v>766</v>
      </c>
      <c r="Y2220" s="62"/>
      <c r="Z2220" s="62"/>
      <c r="AA2220" s="62"/>
      <c r="AB2220" s="60"/>
    </row>
    <row r="2221" spans="1:28" ht="15" customHeight="1" x14ac:dyDescent="0.25">
      <c r="A2221" s="58">
        <v>2211</v>
      </c>
      <c r="B2221" s="66" t="s">
        <v>10354</v>
      </c>
      <c r="C2221" s="67" t="s">
        <v>10355</v>
      </c>
      <c r="D2221" s="59" t="s">
        <v>10356</v>
      </c>
      <c r="E2221" s="66" t="s">
        <v>10354</v>
      </c>
      <c r="F2221" s="60" t="s">
        <v>10357</v>
      </c>
      <c r="G2221" s="62"/>
      <c r="H2221" s="61">
        <v>1986</v>
      </c>
      <c r="I2221" s="60" t="s">
        <v>679</v>
      </c>
      <c r="J2221" s="60" t="s">
        <v>699</v>
      </c>
      <c r="K2221" s="60">
        <v>37.5</v>
      </c>
      <c r="L2221" s="62"/>
      <c r="M2221" s="60">
        <v>1</v>
      </c>
      <c r="N2221" s="60">
        <v>1</v>
      </c>
      <c r="O2221" s="63" t="s">
        <v>681</v>
      </c>
      <c r="P2221" s="63" t="s">
        <v>766</v>
      </c>
      <c r="Q2221" s="62"/>
      <c r="R2221" s="62"/>
      <c r="S2221" s="62"/>
      <c r="T2221" s="62"/>
      <c r="U2221" s="62"/>
      <c r="V2221" s="62"/>
      <c r="W2221" s="62"/>
      <c r="X2221" s="63" t="s">
        <v>4751</v>
      </c>
      <c r="Y2221" s="63" t="s">
        <v>816</v>
      </c>
      <c r="Z2221" s="62"/>
      <c r="AA2221" s="62"/>
      <c r="AB2221" s="60"/>
    </row>
    <row r="2222" spans="1:28" ht="15" customHeight="1" x14ac:dyDescent="0.25">
      <c r="A2222" s="58">
        <v>2212</v>
      </c>
      <c r="B2222" s="66" t="s">
        <v>10358</v>
      </c>
      <c r="C2222" s="67" t="s">
        <v>10359</v>
      </c>
      <c r="D2222" s="59" t="s">
        <v>10360</v>
      </c>
      <c r="E2222" s="66" t="s">
        <v>10358</v>
      </c>
      <c r="F2222" s="60" t="s">
        <v>10361</v>
      </c>
      <c r="G2222" s="62"/>
      <c r="H2222" s="61">
        <v>1994</v>
      </c>
      <c r="I2222" s="60" t="s">
        <v>689</v>
      </c>
      <c r="J2222" s="60" t="s">
        <v>699</v>
      </c>
      <c r="K2222" s="60">
        <v>37.5</v>
      </c>
      <c r="L2222" s="62"/>
      <c r="M2222" s="60">
        <v>1</v>
      </c>
      <c r="N2222" s="60">
        <v>1</v>
      </c>
      <c r="O2222" s="63" t="s">
        <v>681</v>
      </c>
      <c r="P2222" s="63" t="s">
        <v>766</v>
      </c>
      <c r="Q2222" s="62"/>
      <c r="R2222" s="62"/>
      <c r="S2222" s="62"/>
      <c r="T2222" s="62"/>
      <c r="U2222" s="62"/>
      <c r="V2222" s="62"/>
      <c r="W2222" s="62"/>
      <c r="X2222" s="63" t="s">
        <v>766</v>
      </c>
      <c r="Y2222" s="62"/>
      <c r="Z2222" s="62"/>
      <c r="AA2222" s="62"/>
      <c r="AB2222" s="60"/>
    </row>
    <row r="2223" spans="1:28" ht="15" customHeight="1" x14ac:dyDescent="0.25">
      <c r="A2223" s="58">
        <v>2213</v>
      </c>
      <c r="B2223" s="66" t="s">
        <v>335</v>
      </c>
      <c r="C2223" s="67" t="s">
        <v>10362</v>
      </c>
      <c r="D2223" s="59" t="s">
        <v>10363</v>
      </c>
      <c r="E2223" s="66" t="s">
        <v>335</v>
      </c>
      <c r="F2223" s="60" t="s">
        <v>10364</v>
      </c>
      <c r="G2223" s="62"/>
      <c r="H2223" s="61">
        <v>1994</v>
      </c>
      <c r="I2223" s="60" t="s">
        <v>689</v>
      </c>
      <c r="J2223" s="60" t="s">
        <v>710</v>
      </c>
      <c r="K2223" s="60">
        <v>50</v>
      </c>
      <c r="L2223" s="62"/>
      <c r="M2223" s="60">
        <v>1</v>
      </c>
      <c r="N2223" s="60">
        <v>1</v>
      </c>
      <c r="O2223" s="63" t="s">
        <v>681</v>
      </c>
      <c r="P2223" s="63" t="s">
        <v>869</v>
      </c>
      <c r="Q2223" s="62"/>
      <c r="R2223" s="62"/>
      <c r="S2223" s="62"/>
      <c r="T2223" s="62"/>
      <c r="U2223" s="62"/>
      <c r="V2223" s="62"/>
      <c r="W2223" s="62"/>
      <c r="X2223" s="62"/>
      <c r="Y2223" s="63" t="s">
        <v>869</v>
      </c>
      <c r="Z2223" s="62"/>
      <c r="AA2223" s="62"/>
      <c r="AB2223" s="60"/>
    </row>
    <row r="2224" spans="1:28" ht="15" customHeight="1" x14ac:dyDescent="0.25">
      <c r="A2224" s="58">
        <v>2214</v>
      </c>
      <c r="B2224" s="66" t="s">
        <v>310</v>
      </c>
      <c r="C2224" s="67" t="s">
        <v>10365</v>
      </c>
      <c r="D2224" s="59" t="s">
        <v>10366</v>
      </c>
      <c r="E2224" s="66" t="s">
        <v>310</v>
      </c>
      <c r="F2224" s="60" t="s">
        <v>10367</v>
      </c>
      <c r="G2224" s="62"/>
      <c r="H2224" s="61">
        <v>1993</v>
      </c>
      <c r="I2224" s="60" t="s">
        <v>689</v>
      </c>
      <c r="J2224" s="60" t="s">
        <v>710</v>
      </c>
      <c r="K2224" s="60">
        <v>50</v>
      </c>
      <c r="L2224" s="62"/>
      <c r="M2224" s="60">
        <v>1</v>
      </c>
      <c r="N2224" s="60">
        <v>1</v>
      </c>
      <c r="O2224" s="63" t="s">
        <v>681</v>
      </c>
      <c r="P2224" s="63" t="s">
        <v>2918</v>
      </c>
      <c r="Q2224" s="62"/>
      <c r="R2224" s="62"/>
      <c r="S2224" s="62"/>
      <c r="T2224" s="62"/>
      <c r="U2224" s="62"/>
      <c r="V2224" s="62"/>
      <c r="W2224" s="62"/>
      <c r="X2224" s="63" t="s">
        <v>2918</v>
      </c>
      <c r="Y2224" s="62"/>
      <c r="Z2224" s="62"/>
      <c r="AA2224" s="62"/>
      <c r="AB2224" s="60"/>
    </row>
    <row r="2225" spans="1:28" ht="15" customHeight="1" x14ac:dyDescent="0.25">
      <c r="A2225" s="58">
        <v>2215</v>
      </c>
      <c r="B2225" s="66" t="s">
        <v>254</v>
      </c>
      <c r="C2225" s="67" t="s">
        <v>10368</v>
      </c>
      <c r="D2225" s="59" t="s">
        <v>10369</v>
      </c>
      <c r="E2225" s="66" t="s">
        <v>254</v>
      </c>
      <c r="F2225" s="60" t="s">
        <v>10370</v>
      </c>
      <c r="G2225" s="62"/>
      <c r="H2225" s="61">
        <v>2008</v>
      </c>
      <c r="I2225" s="60" t="s">
        <v>689</v>
      </c>
      <c r="J2225" s="60" t="s">
        <v>710</v>
      </c>
      <c r="K2225" s="60">
        <v>50</v>
      </c>
      <c r="L2225" s="62"/>
      <c r="M2225" s="60">
        <v>1</v>
      </c>
      <c r="N2225" s="60">
        <v>1</v>
      </c>
      <c r="O2225" s="63" t="s">
        <v>681</v>
      </c>
      <c r="P2225" s="63" t="s">
        <v>784</v>
      </c>
      <c r="Q2225" s="62"/>
      <c r="R2225" s="62"/>
      <c r="S2225" s="62"/>
      <c r="T2225" s="62"/>
      <c r="U2225" s="62"/>
      <c r="V2225" s="62"/>
      <c r="W2225" s="62"/>
      <c r="X2225" s="63" t="s">
        <v>784</v>
      </c>
      <c r="Y2225" s="62"/>
      <c r="Z2225" s="62"/>
      <c r="AA2225" s="62"/>
      <c r="AB2225" s="60"/>
    </row>
    <row r="2226" spans="1:28" ht="15" customHeight="1" x14ac:dyDescent="0.25">
      <c r="A2226" s="58">
        <v>2216</v>
      </c>
      <c r="B2226" s="66" t="s">
        <v>10371</v>
      </c>
      <c r="C2226" s="67" t="s">
        <v>10372</v>
      </c>
      <c r="D2226" s="59" t="s">
        <v>10373</v>
      </c>
      <c r="E2226" s="66" t="s">
        <v>10371</v>
      </c>
      <c r="F2226" s="60" t="s">
        <v>10374</v>
      </c>
      <c r="G2226" s="62"/>
      <c r="H2226" s="61">
        <v>2009</v>
      </c>
      <c r="I2226" s="60" t="s">
        <v>807</v>
      </c>
      <c r="J2226" s="60" t="s">
        <v>680</v>
      </c>
      <c r="K2226" s="60">
        <v>50</v>
      </c>
      <c r="L2226" s="62"/>
      <c r="M2226" s="60">
        <v>1</v>
      </c>
      <c r="N2226" s="60">
        <v>1</v>
      </c>
      <c r="O2226" s="63" t="s">
        <v>681</v>
      </c>
      <c r="P2226" s="63" t="s">
        <v>784</v>
      </c>
      <c r="Q2226" s="62"/>
      <c r="R2226" s="62"/>
      <c r="S2226" s="62"/>
      <c r="T2226" s="62"/>
      <c r="U2226" s="62"/>
      <c r="V2226" s="62"/>
      <c r="W2226" s="62"/>
      <c r="X2226" s="63" t="s">
        <v>784</v>
      </c>
      <c r="Y2226" s="62"/>
      <c r="Z2226" s="62"/>
      <c r="AA2226" s="62"/>
      <c r="AB2226" s="60"/>
    </row>
    <row r="2227" spans="1:28" ht="15" customHeight="1" x14ac:dyDescent="0.25">
      <c r="A2227" s="58">
        <v>2217</v>
      </c>
      <c r="B2227" s="66" t="s">
        <v>378</v>
      </c>
      <c r="C2227" s="67" t="s">
        <v>10375</v>
      </c>
      <c r="D2227" s="59" t="s">
        <v>10376</v>
      </c>
      <c r="E2227" s="66" t="s">
        <v>378</v>
      </c>
      <c r="F2227" s="60" t="s">
        <v>10377</v>
      </c>
      <c r="G2227" s="62"/>
      <c r="H2227" s="61">
        <v>1997</v>
      </c>
      <c r="I2227" s="60" t="s">
        <v>689</v>
      </c>
      <c r="J2227" s="60" t="s">
        <v>710</v>
      </c>
      <c r="K2227" s="60">
        <v>50</v>
      </c>
      <c r="L2227" s="62"/>
      <c r="M2227" s="60">
        <v>1</v>
      </c>
      <c r="N2227" s="60">
        <v>1</v>
      </c>
      <c r="O2227" s="63" t="s">
        <v>681</v>
      </c>
      <c r="P2227" s="63" t="s">
        <v>788</v>
      </c>
      <c r="Q2227" s="62"/>
      <c r="R2227" s="62"/>
      <c r="S2227" s="62"/>
      <c r="T2227" s="62"/>
      <c r="U2227" s="62"/>
      <c r="V2227" s="62"/>
      <c r="W2227" s="62"/>
      <c r="X2227" s="63" t="s">
        <v>788</v>
      </c>
      <c r="Y2227" s="62"/>
      <c r="Z2227" s="62"/>
      <c r="AA2227" s="62"/>
      <c r="AB2227" s="60"/>
    </row>
    <row r="2228" spans="1:28" ht="15" customHeight="1" x14ac:dyDescent="0.25">
      <c r="A2228" s="58">
        <v>2218</v>
      </c>
      <c r="B2228" s="66" t="s">
        <v>309</v>
      </c>
      <c r="C2228" s="67" t="s">
        <v>10378</v>
      </c>
      <c r="D2228" s="59" t="s">
        <v>10379</v>
      </c>
      <c r="E2228" s="66" t="s">
        <v>309</v>
      </c>
      <c r="F2228" s="60" t="s">
        <v>10380</v>
      </c>
      <c r="G2228" s="62"/>
      <c r="H2228" s="61">
        <v>1993</v>
      </c>
      <c r="I2228" s="60" t="s">
        <v>689</v>
      </c>
      <c r="J2228" s="60" t="s">
        <v>710</v>
      </c>
      <c r="K2228" s="60">
        <v>50</v>
      </c>
      <c r="L2228" s="62"/>
      <c r="M2228" s="60">
        <v>1</v>
      </c>
      <c r="N2228" s="60">
        <v>1</v>
      </c>
      <c r="O2228" s="63" t="s">
        <v>681</v>
      </c>
      <c r="P2228" s="63" t="s">
        <v>788</v>
      </c>
      <c r="Q2228" s="62"/>
      <c r="R2228" s="62"/>
      <c r="S2228" s="62"/>
      <c r="T2228" s="62"/>
      <c r="U2228" s="62"/>
      <c r="V2228" s="62"/>
      <c r="W2228" s="62"/>
      <c r="X2228" s="63" t="s">
        <v>788</v>
      </c>
      <c r="Y2228" s="62"/>
      <c r="Z2228" s="62"/>
      <c r="AA2228" s="62"/>
      <c r="AB2228" s="60"/>
    </row>
    <row r="2229" spans="1:28" ht="15" customHeight="1" x14ac:dyDescent="0.25">
      <c r="A2229" s="58">
        <v>2219</v>
      </c>
      <c r="B2229" s="66" t="s">
        <v>284</v>
      </c>
      <c r="C2229" s="67" t="s">
        <v>10381</v>
      </c>
      <c r="D2229" s="59" t="s">
        <v>10382</v>
      </c>
      <c r="E2229" s="66" t="s">
        <v>284</v>
      </c>
      <c r="F2229" s="60" t="s">
        <v>10383</v>
      </c>
      <c r="G2229" s="62"/>
      <c r="H2229" s="61">
        <v>1991</v>
      </c>
      <c r="I2229" s="60" t="s">
        <v>689</v>
      </c>
      <c r="J2229" s="60" t="s">
        <v>680</v>
      </c>
      <c r="K2229" s="60">
        <v>50</v>
      </c>
      <c r="L2229" s="62"/>
      <c r="M2229" s="60">
        <v>1</v>
      </c>
      <c r="N2229" s="60">
        <v>1</v>
      </c>
      <c r="O2229" s="63" t="s">
        <v>681</v>
      </c>
      <c r="P2229" s="63" t="s">
        <v>788</v>
      </c>
      <c r="Q2229" s="62"/>
      <c r="R2229" s="62"/>
      <c r="S2229" s="62"/>
      <c r="T2229" s="62"/>
      <c r="U2229" s="62"/>
      <c r="V2229" s="62"/>
      <c r="W2229" s="62"/>
      <c r="X2229" s="63" t="s">
        <v>4850</v>
      </c>
      <c r="Y2229" s="63" t="s">
        <v>4851</v>
      </c>
      <c r="Z2229" s="62"/>
      <c r="AA2229" s="62"/>
      <c r="AB2229" s="60"/>
    </row>
    <row r="2230" spans="1:28" ht="15" customHeight="1" x14ac:dyDescent="0.25">
      <c r="A2230" s="58">
        <v>2220</v>
      </c>
      <c r="B2230" s="66" t="s">
        <v>10384</v>
      </c>
      <c r="C2230" s="67" t="s">
        <v>10385</v>
      </c>
      <c r="D2230" s="59" t="s">
        <v>10386</v>
      </c>
      <c r="E2230" s="66" t="s">
        <v>10384</v>
      </c>
      <c r="F2230" s="60" t="s">
        <v>10387</v>
      </c>
      <c r="G2230" s="62"/>
      <c r="H2230" s="61">
        <v>1973</v>
      </c>
      <c r="I2230" s="60" t="s">
        <v>679</v>
      </c>
      <c r="J2230" s="60" t="s">
        <v>687</v>
      </c>
      <c r="K2230" s="60">
        <v>25</v>
      </c>
      <c r="L2230" s="62"/>
      <c r="M2230" s="60">
        <v>1</v>
      </c>
      <c r="N2230" s="60">
        <v>1</v>
      </c>
      <c r="O2230" s="63" t="s">
        <v>681</v>
      </c>
      <c r="P2230" s="63" t="s">
        <v>734</v>
      </c>
      <c r="Q2230" s="62"/>
      <c r="R2230" s="62"/>
      <c r="S2230" s="62"/>
      <c r="T2230" s="62"/>
      <c r="U2230" s="62"/>
      <c r="V2230" s="62"/>
      <c r="W2230" s="62"/>
      <c r="X2230" s="63" t="s">
        <v>734</v>
      </c>
      <c r="Y2230" s="62"/>
      <c r="Z2230" s="62"/>
      <c r="AA2230" s="62"/>
      <c r="AB2230" s="60"/>
    </row>
    <row r="2231" spans="1:28" ht="15" customHeight="1" x14ac:dyDescent="0.25">
      <c r="A2231" s="58">
        <v>2221</v>
      </c>
      <c r="B2231" s="66" t="s">
        <v>10388</v>
      </c>
      <c r="C2231" s="67" t="s">
        <v>10389</v>
      </c>
      <c r="D2231" s="59" t="s">
        <v>10390</v>
      </c>
      <c r="E2231" s="66" t="s">
        <v>10388</v>
      </c>
      <c r="F2231" s="60" t="s">
        <v>10391</v>
      </c>
      <c r="G2231" s="62"/>
      <c r="H2231" s="61">
        <v>1997</v>
      </c>
      <c r="I2231" s="60" t="s">
        <v>689</v>
      </c>
      <c r="J2231" s="60" t="s">
        <v>699</v>
      </c>
      <c r="K2231" s="60">
        <v>25</v>
      </c>
      <c r="L2231" s="62"/>
      <c r="M2231" s="60">
        <v>1</v>
      </c>
      <c r="N2231" s="60">
        <v>1</v>
      </c>
      <c r="O2231" s="63" t="s">
        <v>681</v>
      </c>
      <c r="P2231" s="63" t="s">
        <v>734</v>
      </c>
      <c r="Q2231" s="62"/>
      <c r="R2231" s="62"/>
      <c r="S2231" s="62"/>
      <c r="T2231" s="62"/>
      <c r="U2231" s="62"/>
      <c r="V2231" s="62"/>
      <c r="W2231" s="62"/>
      <c r="X2231" s="63" t="s">
        <v>734</v>
      </c>
      <c r="Y2231" s="62"/>
      <c r="Z2231" s="62"/>
      <c r="AA2231" s="62"/>
      <c r="AB2231" s="60"/>
    </row>
    <row r="2232" spans="1:28" ht="15" customHeight="1" x14ac:dyDescent="0.25">
      <c r="A2232" s="58">
        <v>2222</v>
      </c>
      <c r="B2232" s="66" t="s">
        <v>10392</v>
      </c>
      <c r="C2232" s="67" t="s">
        <v>10393</v>
      </c>
      <c r="D2232" s="59" t="s">
        <v>10394</v>
      </c>
      <c r="E2232" s="66" t="s">
        <v>10392</v>
      </c>
      <c r="F2232" s="60" t="s">
        <v>10395</v>
      </c>
      <c r="G2232" s="62"/>
      <c r="H2232" s="61">
        <v>1962</v>
      </c>
      <c r="I2232" s="60" t="s">
        <v>679</v>
      </c>
      <c r="J2232" s="60" t="s">
        <v>699</v>
      </c>
      <c r="K2232" s="60">
        <v>25</v>
      </c>
      <c r="L2232" s="62"/>
      <c r="M2232" s="60">
        <v>1</v>
      </c>
      <c r="N2232" s="60">
        <v>1</v>
      </c>
      <c r="O2232" s="63" t="s">
        <v>681</v>
      </c>
      <c r="P2232" s="63" t="s">
        <v>734</v>
      </c>
      <c r="Q2232" s="62"/>
      <c r="R2232" s="62"/>
      <c r="S2232" s="62"/>
      <c r="T2232" s="62"/>
      <c r="U2232" s="62"/>
      <c r="V2232" s="62"/>
      <c r="W2232" s="62"/>
      <c r="X2232" s="63" t="s">
        <v>734</v>
      </c>
      <c r="Y2232" s="62"/>
      <c r="Z2232" s="62"/>
      <c r="AA2232" s="62"/>
      <c r="AB2232" s="60"/>
    </row>
    <row r="2233" spans="1:28" ht="15" customHeight="1" x14ac:dyDescent="0.25">
      <c r="A2233" s="58">
        <v>2223</v>
      </c>
      <c r="B2233" s="66" t="s">
        <v>10396</v>
      </c>
      <c r="C2233" s="67" t="s">
        <v>10397</v>
      </c>
      <c r="D2233" s="59" t="s">
        <v>10398</v>
      </c>
      <c r="E2233" s="66" t="s">
        <v>10396</v>
      </c>
      <c r="F2233" s="60" t="s">
        <v>10399</v>
      </c>
      <c r="G2233" s="62"/>
      <c r="H2233" s="61">
        <v>1974</v>
      </c>
      <c r="I2233" s="60" t="s">
        <v>988</v>
      </c>
      <c r="J2233" s="60" t="s">
        <v>699</v>
      </c>
      <c r="K2233" s="60">
        <v>25</v>
      </c>
      <c r="L2233" s="62"/>
      <c r="M2233" s="60">
        <v>1</v>
      </c>
      <c r="N2233" s="60">
        <v>1</v>
      </c>
      <c r="O2233" s="63" t="s">
        <v>681</v>
      </c>
      <c r="P2233" s="63" t="s">
        <v>734</v>
      </c>
      <c r="Q2233" s="62"/>
      <c r="R2233" s="62"/>
      <c r="S2233" s="62"/>
      <c r="T2233" s="62"/>
      <c r="U2233" s="62"/>
      <c r="V2233" s="62"/>
      <c r="W2233" s="62"/>
      <c r="X2233" s="63" t="s">
        <v>734</v>
      </c>
      <c r="Y2233" s="62"/>
      <c r="Z2233" s="62"/>
      <c r="AA2233" s="62"/>
      <c r="AB2233" s="60"/>
    </row>
    <row r="2234" spans="1:28" ht="15" customHeight="1" x14ac:dyDescent="0.25">
      <c r="A2234" s="58">
        <v>2224</v>
      </c>
      <c r="B2234" s="66" t="s">
        <v>188</v>
      </c>
      <c r="C2234" s="67" t="s">
        <v>10400</v>
      </c>
      <c r="D2234" s="59" t="s">
        <v>10401</v>
      </c>
      <c r="E2234" s="66" t="s">
        <v>188</v>
      </c>
      <c r="F2234" s="60" t="s">
        <v>10402</v>
      </c>
      <c r="G2234" s="62"/>
      <c r="H2234" s="61">
        <v>1976</v>
      </c>
      <c r="I2234" s="60" t="s">
        <v>679</v>
      </c>
      <c r="J2234" s="60" t="s">
        <v>710</v>
      </c>
      <c r="K2234" s="60">
        <v>37.5</v>
      </c>
      <c r="L2234" s="62"/>
      <c r="M2234" s="60">
        <v>1</v>
      </c>
      <c r="N2234" s="60">
        <v>1</v>
      </c>
      <c r="O2234" s="63" t="s">
        <v>681</v>
      </c>
      <c r="P2234" s="63" t="s">
        <v>816</v>
      </c>
      <c r="Q2234" s="62"/>
      <c r="R2234" s="62"/>
      <c r="S2234" s="62"/>
      <c r="T2234" s="62"/>
      <c r="U2234" s="62"/>
      <c r="V2234" s="62"/>
      <c r="W2234" s="62"/>
      <c r="X2234" s="63" t="s">
        <v>816</v>
      </c>
      <c r="Y2234" s="62"/>
      <c r="Z2234" s="62"/>
      <c r="AA2234" s="62"/>
      <c r="AB2234" s="60"/>
    </row>
    <row r="2235" spans="1:28" ht="15" customHeight="1" x14ac:dyDescent="0.25">
      <c r="A2235" s="58">
        <v>2225</v>
      </c>
      <c r="B2235" s="66" t="s">
        <v>10403</v>
      </c>
      <c r="C2235" s="67" t="s">
        <v>10404</v>
      </c>
      <c r="D2235" s="59" t="s">
        <v>10405</v>
      </c>
      <c r="E2235" s="66" t="s">
        <v>10403</v>
      </c>
      <c r="F2235" s="60" t="s">
        <v>10406</v>
      </c>
      <c r="G2235" s="62"/>
      <c r="H2235" s="61">
        <v>1973</v>
      </c>
      <c r="I2235" s="60" t="s">
        <v>689</v>
      </c>
      <c r="J2235" s="60" t="s">
        <v>680</v>
      </c>
      <c r="K2235" s="60">
        <v>37.5</v>
      </c>
      <c r="L2235" s="62"/>
      <c r="M2235" s="60">
        <v>1</v>
      </c>
      <c r="N2235" s="60">
        <v>1</v>
      </c>
      <c r="O2235" s="63" t="s">
        <v>681</v>
      </c>
      <c r="P2235" s="63" t="s">
        <v>766</v>
      </c>
      <c r="Q2235" s="62"/>
      <c r="R2235" s="62"/>
      <c r="S2235" s="62"/>
      <c r="T2235" s="62"/>
      <c r="U2235" s="62"/>
      <c r="V2235" s="62"/>
      <c r="W2235" s="62"/>
      <c r="X2235" s="63" t="s">
        <v>766</v>
      </c>
      <c r="Y2235" s="62"/>
      <c r="Z2235" s="62"/>
      <c r="AA2235" s="62"/>
      <c r="AB2235" s="60"/>
    </row>
    <row r="2236" spans="1:28" ht="15" customHeight="1" x14ac:dyDescent="0.25">
      <c r="A2236" s="58">
        <v>2226</v>
      </c>
      <c r="B2236" s="66" t="s">
        <v>10407</v>
      </c>
      <c r="C2236" s="67" t="s">
        <v>10408</v>
      </c>
      <c r="D2236" s="59" t="s">
        <v>10409</v>
      </c>
      <c r="E2236" s="66" t="s">
        <v>10407</v>
      </c>
      <c r="F2236" s="60" t="s">
        <v>10410</v>
      </c>
      <c r="G2236" s="62"/>
      <c r="H2236" s="61">
        <v>1991</v>
      </c>
      <c r="I2236" s="60" t="s">
        <v>689</v>
      </c>
      <c r="J2236" s="60" t="s">
        <v>680</v>
      </c>
      <c r="K2236" s="60">
        <v>37.5</v>
      </c>
      <c r="L2236" s="62"/>
      <c r="M2236" s="60">
        <v>1</v>
      </c>
      <c r="N2236" s="60">
        <v>1</v>
      </c>
      <c r="O2236" s="63" t="s">
        <v>681</v>
      </c>
      <c r="P2236" s="63" t="s">
        <v>10411</v>
      </c>
      <c r="Q2236" s="62"/>
      <c r="R2236" s="62"/>
      <c r="S2236" s="62"/>
      <c r="T2236" s="62"/>
      <c r="U2236" s="62"/>
      <c r="V2236" s="62"/>
      <c r="W2236" s="62"/>
      <c r="X2236" s="62"/>
      <c r="Y2236" s="63" t="s">
        <v>10411</v>
      </c>
      <c r="Z2236" s="62"/>
      <c r="AA2236" s="62"/>
      <c r="AB2236" s="60"/>
    </row>
    <row r="2237" spans="1:28" ht="15" customHeight="1" x14ac:dyDescent="0.25">
      <c r="A2237" s="58">
        <v>2227</v>
      </c>
      <c r="B2237" s="66" t="s">
        <v>10412</v>
      </c>
      <c r="C2237" s="67" t="s">
        <v>10413</v>
      </c>
      <c r="D2237" s="59" t="s">
        <v>10414</v>
      </c>
      <c r="E2237" s="66" t="s">
        <v>10412</v>
      </c>
      <c r="F2237" s="60" t="s">
        <v>10415</v>
      </c>
      <c r="G2237" s="62"/>
      <c r="H2237" s="61">
        <v>2009</v>
      </c>
      <c r="I2237" s="60" t="s">
        <v>679</v>
      </c>
      <c r="J2237" s="60" t="s">
        <v>680</v>
      </c>
      <c r="K2237" s="60">
        <v>50</v>
      </c>
      <c r="L2237" s="62"/>
      <c r="M2237" s="60">
        <v>1</v>
      </c>
      <c r="N2237" s="60">
        <v>1</v>
      </c>
      <c r="O2237" s="63" t="s">
        <v>681</v>
      </c>
      <c r="P2237" s="63" t="s">
        <v>10416</v>
      </c>
      <c r="Q2237" s="62"/>
      <c r="R2237" s="62"/>
      <c r="S2237" s="62"/>
      <c r="T2237" s="62"/>
      <c r="U2237" s="62"/>
      <c r="V2237" s="62"/>
      <c r="W2237" s="62"/>
      <c r="X2237" s="63" t="s">
        <v>10416</v>
      </c>
      <c r="Y2237" s="62"/>
      <c r="Z2237" s="62"/>
      <c r="AA2237" s="62"/>
      <c r="AB2237" s="60"/>
    </row>
    <row r="2238" spans="1:28" ht="15" customHeight="1" x14ac:dyDescent="0.25">
      <c r="A2238" s="58">
        <v>2228</v>
      </c>
      <c r="B2238" s="66" t="s">
        <v>277</v>
      </c>
      <c r="C2238" s="67" t="s">
        <v>10417</v>
      </c>
      <c r="D2238" s="59" t="s">
        <v>10418</v>
      </c>
      <c r="E2238" s="66" t="s">
        <v>277</v>
      </c>
      <c r="F2238" s="60" t="s">
        <v>10419</v>
      </c>
      <c r="G2238" s="62"/>
      <c r="H2238" s="61">
        <v>1991</v>
      </c>
      <c r="I2238" s="60" t="s">
        <v>689</v>
      </c>
      <c r="J2238" s="60" t="s">
        <v>687</v>
      </c>
      <c r="K2238" s="60">
        <v>50</v>
      </c>
      <c r="L2238" s="62"/>
      <c r="M2238" s="60">
        <v>1</v>
      </c>
      <c r="N2238" s="60">
        <v>1</v>
      </c>
      <c r="O2238" s="63" t="s">
        <v>681</v>
      </c>
      <c r="P2238" s="63" t="s">
        <v>788</v>
      </c>
      <c r="Q2238" s="62"/>
      <c r="R2238" s="62"/>
      <c r="S2238" s="62"/>
      <c r="T2238" s="62"/>
      <c r="U2238" s="62"/>
      <c r="V2238" s="62"/>
      <c r="W2238" s="62"/>
      <c r="X2238" s="63" t="s">
        <v>897</v>
      </c>
      <c r="Y2238" s="63" t="s">
        <v>898</v>
      </c>
      <c r="Z2238" s="62"/>
      <c r="AA2238" s="62"/>
      <c r="AB2238" s="60"/>
    </row>
    <row r="2239" spans="1:28" ht="15" customHeight="1" x14ac:dyDescent="0.25">
      <c r="A2239" s="58">
        <v>2229</v>
      </c>
      <c r="B2239" s="66" t="s">
        <v>259</v>
      </c>
      <c r="C2239" s="67" t="s">
        <v>10420</v>
      </c>
      <c r="D2239" s="59" t="s">
        <v>10421</v>
      </c>
      <c r="E2239" s="66" t="s">
        <v>259</v>
      </c>
      <c r="F2239" s="60" t="s">
        <v>10422</v>
      </c>
      <c r="G2239" s="62"/>
      <c r="H2239" s="61">
        <v>1991</v>
      </c>
      <c r="I2239" s="60" t="s">
        <v>689</v>
      </c>
      <c r="J2239" s="60" t="s">
        <v>687</v>
      </c>
      <c r="K2239" s="60">
        <v>50</v>
      </c>
      <c r="L2239" s="62"/>
      <c r="M2239" s="60">
        <v>1</v>
      </c>
      <c r="N2239" s="60">
        <v>1</v>
      </c>
      <c r="O2239" s="63" t="s">
        <v>681</v>
      </c>
      <c r="P2239" s="63" t="s">
        <v>788</v>
      </c>
      <c r="Q2239" s="62"/>
      <c r="R2239" s="62"/>
      <c r="S2239" s="62"/>
      <c r="T2239" s="62"/>
      <c r="U2239" s="62"/>
      <c r="V2239" s="62"/>
      <c r="W2239" s="62"/>
      <c r="X2239" s="63" t="s">
        <v>10423</v>
      </c>
      <c r="Y2239" s="63" t="s">
        <v>10424</v>
      </c>
      <c r="Z2239" s="62"/>
      <c r="AA2239" s="62"/>
      <c r="AB2239" s="60"/>
    </row>
    <row r="2240" spans="1:28" ht="15" customHeight="1" x14ac:dyDescent="0.25">
      <c r="A2240" s="58">
        <v>2230</v>
      </c>
      <c r="B2240" s="66" t="s">
        <v>233</v>
      </c>
      <c r="C2240" s="67" t="s">
        <v>10425</v>
      </c>
      <c r="D2240" s="59" t="s">
        <v>10426</v>
      </c>
      <c r="E2240" s="66" t="s">
        <v>233</v>
      </c>
      <c r="F2240" s="60" t="s">
        <v>10427</v>
      </c>
      <c r="G2240" s="62"/>
      <c r="H2240" s="61">
        <v>1973</v>
      </c>
      <c r="I2240" s="62"/>
      <c r="J2240" s="60" t="s">
        <v>687</v>
      </c>
      <c r="K2240" s="60">
        <v>50</v>
      </c>
      <c r="L2240" s="62"/>
      <c r="M2240" s="60">
        <v>1</v>
      </c>
      <c r="N2240" s="60">
        <v>1</v>
      </c>
      <c r="O2240" s="63" t="s">
        <v>681</v>
      </c>
      <c r="P2240" s="63" t="s">
        <v>788</v>
      </c>
      <c r="Q2240" s="62"/>
      <c r="R2240" s="62"/>
      <c r="S2240" s="62"/>
      <c r="T2240" s="62"/>
      <c r="U2240" s="62"/>
      <c r="V2240" s="62"/>
      <c r="W2240" s="62"/>
      <c r="X2240" s="63" t="s">
        <v>788</v>
      </c>
      <c r="Y2240" s="62"/>
      <c r="Z2240" s="62"/>
      <c r="AA2240" s="62"/>
      <c r="AB2240" s="60"/>
    </row>
    <row r="2241" spans="1:28" ht="15" customHeight="1" x14ac:dyDescent="0.25">
      <c r="A2241" s="58">
        <v>2231</v>
      </c>
      <c r="B2241" s="66" t="s">
        <v>323</v>
      </c>
      <c r="C2241" s="67" t="s">
        <v>10428</v>
      </c>
      <c r="D2241" s="59" t="s">
        <v>10429</v>
      </c>
      <c r="E2241" s="66" t="s">
        <v>323</v>
      </c>
      <c r="F2241" s="60" t="s">
        <v>10430</v>
      </c>
      <c r="G2241" s="62"/>
      <c r="H2241" s="61">
        <v>1994</v>
      </c>
      <c r="I2241" s="60" t="s">
        <v>689</v>
      </c>
      <c r="J2241" s="60" t="s">
        <v>687</v>
      </c>
      <c r="K2241" s="60">
        <v>50</v>
      </c>
      <c r="L2241" s="62"/>
      <c r="M2241" s="60">
        <v>1</v>
      </c>
      <c r="N2241" s="60">
        <v>1</v>
      </c>
      <c r="O2241" s="63" t="s">
        <v>681</v>
      </c>
      <c r="P2241" s="63" t="s">
        <v>788</v>
      </c>
      <c r="Q2241" s="62"/>
      <c r="R2241" s="62"/>
      <c r="S2241" s="62"/>
      <c r="T2241" s="62"/>
      <c r="U2241" s="62"/>
      <c r="V2241" s="62"/>
      <c r="W2241" s="62"/>
      <c r="X2241" s="63" t="s">
        <v>840</v>
      </c>
      <c r="Y2241" s="63" t="s">
        <v>830</v>
      </c>
      <c r="Z2241" s="62"/>
      <c r="AA2241" s="62"/>
      <c r="AB2241" s="60"/>
    </row>
    <row r="2242" spans="1:28" ht="15" customHeight="1" x14ac:dyDescent="0.25">
      <c r="A2242" s="58">
        <v>2232</v>
      </c>
      <c r="B2242" s="66" t="s">
        <v>202</v>
      </c>
      <c r="C2242" s="67" t="s">
        <v>10431</v>
      </c>
      <c r="D2242" s="59" t="s">
        <v>10432</v>
      </c>
      <c r="E2242" s="66" t="s">
        <v>202</v>
      </c>
      <c r="F2242" s="60" t="s">
        <v>10433</v>
      </c>
      <c r="G2242" s="62"/>
      <c r="H2242" s="61">
        <v>1983</v>
      </c>
      <c r="I2242" s="62"/>
      <c r="J2242" s="60" t="s">
        <v>687</v>
      </c>
      <c r="K2242" s="60">
        <v>50</v>
      </c>
      <c r="L2242" s="62"/>
      <c r="M2242" s="60">
        <v>1</v>
      </c>
      <c r="N2242" s="60">
        <v>1</v>
      </c>
      <c r="O2242" s="63" t="s">
        <v>681</v>
      </c>
      <c r="P2242" s="63" t="s">
        <v>864</v>
      </c>
      <c r="Q2242" s="62"/>
      <c r="R2242" s="62"/>
      <c r="S2242" s="62"/>
      <c r="T2242" s="62"/>
      <c r="U2242" s="62"/>
      <c r="V2242" s="62"/>
      <c r="W2242" s="62"/>
      <c r="X2242" s="63" t="s">
        <v>10434</v>
      </c>
      <c r="Y2242" s="63" t="s">
        <v>784</v>
      </c>
      <c r="Z2242" s="62"/>
      <c r="AA2242" s="62"/>
      <c r="AB2242" s="60"/>
    </row>
    <row r="2243" spans="1:28" ht="15" customHeight="1" x14ac:dyDescent="0.25">
      <c r="A2243" s="58">
        <v>2233</v>
      </c>
      <c r="B2243" s="66" t="s">
        <v>231</v>
      </c>
      <c r="C2243" s="67" t="s">
        <v>10435</v>
      </c>
      <c r="D2243" s="59" t="s">
        <v>10436</v>
      </c>
      <c r="E2243" s="66" t="s">
        <v>231</v>
      </c>
      <c r="F2243" s="60" t="s">
        <v>10437</v>
      </c>
      <c r="G2243" s="62"/>
      <c r="H2243" s="61">
        <v>1972</v>
      </c>
      <c r="I2243" s="60" t="s">
        <v>679</v>
      </c>
      <c r="J2243" s="60" t="s">
        <v>687</v>
      </c>
      <c r="K2243" s="60">
        <v>50</v>
      </c>
      <c r="L2243" s="62"/>
      <c r="M2243" s="60">
        <v>1</v>
      </c>
      <c r="N2243" s="60">
        <v>1</v>
      </c>
      <c r="O2243" s="63" t="s">
        <v>681</v>
      </c>
      <c r="P2243" s="63" t="s">
        <v>788</v>
      </c>
      <c r="Q2243" s="62"/>
      <c r="R2243" s="62"/>
      <c r="S2243" s="62"/>
      <c r="T2243" s="62"/>
      <c r="U2243" s="62"/>
      <c r="V2243" s="62"/>
      <c r="W2243" s="62"/>
      <c r="X2243" s="63" t="s">
        <v>788</v>
      </c>
      <c r="Y2243" s="62"/>
      <c r="Z2243" s="62"/>
      <c r="AA2243" s="62"/>
      <c r="AB2243" s="60"/>
    </row>
    <row r="2244" spans="1:28" ht="15" customHeight="1" x14ac:dyDescent="0.25">
      <c r="A2244" s="58">
        <v>2234</v>
      </c>
      <c r="B2244" s="66" t="s">
        <v>208</v>
      </c>
      <c r="C2244" s="67" t="s">
        <v>10438</v>
      </c>
      <c r="D2244" s="59" t="s">
        <v>10439</v>
      </c>
      <c r="E2244" s="66" t="s">
        <v>208</v>
      </c>
      <c r="F2244" s="60" t="s">
        <v>10440</v>
      </c>
      <c r="G2244" s="62"/>
      <c r="H2244" s="61">
        <v>1974</v>
      </c>
      <c r="I2244" s="60" t="s">
        <v>679</v>
      </c>
      <c r="J2244" s="60" t="s">
        <v>687</v>
      </c>
      <c r="K2244" s="60">
        <v>50</v>
      </c>
      <c r="L2244" s="62"/>
      <c r="M2244" s="60">
        <v>1</v>
      </c>
      <c r="N2244" s="60">
        <v>1</v>
      </c>
      <c r="O2244" s="63" t="s">
        <v>681</v>
      </c>
      <c r="P2244" s="63" t="s">
        <v>788</v>
      </c>
      <c r="Q2244" s="62"/>
      <c r="R2244" s="62"/>
      <c r="S2244" s="62"/>
      <c r="T2244" s="62"/>
      <c r="U2244" s="62"/>
      <c r="V2244" s="62"/>
      <c r="W2244" s="62"/>
      <c r="X2244" s="63" t="s">
        <v>788</v>
      </c>
      <c r="Y2244" s="62"/>
      <c r="Z2244" s="62"/>
      <c r="AA2244" s="62"/>
      <c r="AB2244" s="60"/>
    </row>
    <row r="2245" spans="1:28" ht="15" customHeight="1" x14ac:dyDescent="0.25">
      <c r="A2245" s="58">
        <v>2235</v>
      </c>
      <c r="B2245" s="66" t="s">
        <v>339</v>
      </c>
      <c r="C2245" s="67" t="s">
        <v>10441</v>
      </c>
      <c r="D2245" s="59" t="s">
        <v>10442</v>
      </c>
      <c r="E2245" s="66" t="s">
        <v>339</v>
      </c>
      <c r="F2245" s="60" t="s">
        <v>10443</v>
      </c>
      <c r="G2245" s="62"/>
      <c r="H2245" s="61">
        <v>1994</v>
      </c>
      <c r="I2245" s="60" t="s">
        <v>689</v>
      </c>
      <c r="J2245" s="60" t="s">
        <v>687</v>
      </c>
      <c r="K2245" s="60">
        <v>50</v>
      </c>
      <c r="L2245" s="62"/>
      <c r="M2245" s="60">
        <v>1</v>
      </c>
      <c r="N2245" s="60">
        <v>1</v>
      </c>
      <c r="O2245" s="63" t="s">
        <v>681</v>
      </c>
      <c r="P2245" s="63" t="s">
        <v>788</v>
      </c>
      <c r="Q2245" s="62"/>
      <c r="R2245" s="62"/>
      <c r="S2245" s="62"/>
      <c r="T2245" s="62"/>
      <c r="U2245" s="62"/>
      <c r="V2245" s="62"/>
      <c r="W2245" s="62"/>
      <c r="X2245" s="63" t="s">
        <v>1342</v>
      </c>
      <c r="Y2245" s="63" t="s">
        <v>869</v>
      </c>
      <c r="Z2245" s="62"/>
      <c r="AA2245" s="62"/>
      <c r="AB2245" s="60"/>
    </row>
    <row r="2246" spans="1:28" ht="15" customHeight="1" x14ac:dyDescent="0.25">
      <c r="A2246" s="58">
        <v>2236</v>
      </c>
      <c r="B2246" s="66" t="s">
        <v>10444</v>
      </c>
      <c r="C2246" s="67" t="s">
        <v>10445</v>
      </c>
      <c r="D2246" s="59" t="s">
        <v>10446</v>
      </c>
      <c r="E2246" s="66" t="s">
        <v>10444</v>
      </c>
      <c r="F2246" s="60" t="s">
        <v>10447</v>
      </c>
      <c r="G2246" s="62"/>
      <c r="H2246" s="61">
        <v>2007</v>
      </c>
      <c r="I2246" s="60" t="s">
        <v>807</v>
      </c>
      <c r="J2246" s="60" t="s">
        <v>699</v>
      </c>
      <c r="K2246" s="60">
        <v>50</v>
      </c>
      <c r="L2246" s="62"/>
      <c r="M2246" s="60">
        <v>1</v>
      </c>
      <c r="N2246" s="60">
        <v>1</v>
      </c>
      <c r="O2246" s="63" t="s">
        <v>681</v>
      </c>
      <c r="P2246" s="63" t="s">
        <v>705</v>
      </c>
      <c r="Q2246" s="63" t="s">
        <v>10448</v>
      </c>
      <c r="R2246" s="62"/>
      <c r="S2246" s="62"/>
      <c r="T2246" s="62"/>
      <c r="U2246" s="62"/>
      <c r="V2246" s="62"/>
      <c r="W2246" s="62"/>
      <c r="X2246" s="63" t="s">
        <v>705</v>
      </c>
      <c r="Y2246" s="62"/>
      <c r="Z2246" s="62"/>
      <c r="AA2246" s="62"/>
      <c r="AB2246" s="60"/>
    </row>
    <row r="2247" spans="1:28" ht="15" customHeight="1" x14ac:dyDescent="0.25">
      <c r="A2247" s="58">
        <v>2237</v>
      </c>
      <c r="B2247" s="66" t="s">
        <v>411</v>
      </c>
      <c r="C2247" s="67" t="s">
        <v>10449</v>
      </c>
      <c r="D2247" s="59" t="s">
        <v>10450</v>
      </c>
      <c r="E2247" s="66" t="s">
        <v>411</v>
      </c>
      <c r="F2247" s="60" t="s">
        <v>10451</v>
      </c>
      <c r="G2247" s="62"/>
      <c r="H2247" s="61">
        <v>1993</v>
      </c>
      <c r="I2247" s="60" t="s">
        <v>689</v>
      </c>
      <c r="J2247" s="60" t="s">
        <v>710</v>
      </c>
      <c r="K2247" s="60">
        <v>75</v>
      </c>
      <c r="L2247" s="62"/>
      <c r="M2247" s="60">
        <v>1</v>
      </c>
      <c r="N2247" s="60">
        <v>1</v>
      </c>
      <c r="O2247" s="63" t="s">
        <v>681</v>
      </c>
      <c r="P2247" s="63" t="s">
        <v>10452</v>
      </c>
      <c r="Q2247" s="62"/>
      <c r="R2247" s="62"/>
      <c r="S2247" s="62"/>
      <c r="T2247" s="62"/>
      <c r="U2247" s="62"/>
      <c r="V2247" s="62"/>
      <c r="W2247" s="62"/>
      <c r="X2247" s="63" t="s">
        <v>10452</v>
      </c>
      <c r="Y2247" s="62"/>
      <c r="Z2247" s="62"/>
      <c r="AA2247" s="62"/>
      <c r="AB2247" s="60"/>
    </row>
    <row r="2248" spans="1:28" ht="15" customHeight="1" x14ac:dyDescent="0.25">
      <c r="A2248" s="58">
        <v>2238</v>
      </c>
      <c r="B2248" s="66" t="s">
        <v>220</v>
      </c>
      <c r="C2248" s="67" t="s">
        <v>10453</v>
      </c>
      <c r="D2248" s="59" t="s">
        <v>10454</v>
      </c>
      <c r="E2248" s="66" t="s">
        <v>220</v>
      </c>
      <c r="F2248" s="60" t="s">
        <v>10455</v>
      </c>
      <c r="G2248" s="62"/>
      <c r="H2248" s="61">
        <v>1974</v>
      </c>
      <c r="I2248" s="62"/>
      <c r="J2248" s="60" t="s">
        <v>687</v>
      </c>
      <c r="K2248" s="60">
        <v>50</v>
      </c>
      <c r="L2248" s="62"/>
      <c r="M2248" s="60">
        <v>1</v>
      </c>
      <c r="N2248" s="60">
        <v>1</v>
      </c>
      <c r="O2248" s="63" t="s">
        <v>681</v>
      </c>
      <c r="P2248" s="63" t="s">
        <v>864</v>
      </c>
      <c r="Q2248" s="62"/>
      <c r="R2248" s="62"/>
      <c r="S2248" s="62"/>
      <c r="T2248" s="62"/>
      <c r="U2248" s="62"/>
      <c r="V2248" s="62"/>
      <c r="W2248" s="62"/>
      <c r="X2248" s="63" t="s">
        <v>864</v>
      </c>
      <c r="Y2248" s="62"/>
      <c r="Z2248" s="62"/>
      <c r="AA2248" s="62"/>
      <c r="AB2248" s="60"/>
    </row>
    <row r="2249" spans="1:28" ht="15" customHeight="1" x14ac:dyDescent="0.25">
      <c r="A2249" s="58">
        <v>2239</v>
      </c>
      <c r="B2249" s="66" t="s">
        <v>367</v>
      </c>
      <c r="C2249" s="67" t="s">
        <v>10456</v>
      </c>
      <c r="D2249" s="59" t="s">
        <v>10457</v>
      </c>
      <c r="E2249" s="66" t="s">
        <v>367</v>
      </c>
      <c r="F2249" s="60" t="s">
        <v>10458</v>
      </c>
      <c r="G2249" s="62"/>
      <c r="H2249" s="61">
        <v>1997</v>
      </c>
      <c r="I2249" s="60" t="s">
        <v>689</v>
      </c>
      <c r="J2249" s="60" t="s">
        <v>687</v>
      </c>
      <c r="K2249" s="60">
        <v>50</v>
      </c>
      <c r="L2249" s="62"/>
      <c r="M2249" s="60">
        <v>1</v>
      </c>
      <c r="N2249" s="60">
        <v>1</v>
      </c>
      <c r="O2249" s="63" t="s">
        <v>681</v>
      </c>
      <c r="P2249" s="63" t="s">
        <v>864</v>
      </c>
      <c r="Q2249" s="62"/>
      <c r="R2249" s="62"/>
      <c r="S2249" s="62"/>
      <c r="T2249" s="62"/>
      <c r="U2249" s="62"/>
      <c r="V2249" s="62"/>
      <c r="W2249" s="62"/>
      <c r="X2249" s="63" t="s">
        <v>864</v>
      </c>
      <c r="Y2249" s="62"/>
      <c r="Z2249" s="62"/>
      <c r="AA2249" s="62"/>
      <c r="AB2249" s="60"/>
    </row>
    <row r="2250" spans="1:28" ht="15" customHeight="1" x14ac:dyDescent="0.25">
      <c r="A2250" s="58">
        <v>2240</v>
      </c>
      <c r="B2250" s="66" t="s">
        <v>217</v>
      </c>
      <c r="C2250" s="67" t="s">
        <v>10459</v>
      </c>
      <c r="D2250" s="59" t="s">
        <v>10460</v>
      </c>
      <c r="E2250" s="66" t="s">
        <v>217</v>
      </c>
      <c r="F2250" s="60" t="s">
        <v>10461</v>
      </c>
      <c r="G2250" s="62"/>
      <c r="H2250" s="61">
        <v>1972</v>
      </c>
      <c r="I2250" s="62"/>
      <c r="J2250" s="60" t="s">
        <v>687</v>
      </c>
      <c r="K2250" s="60">
        <v>50</v>
      </c>
      <c r="L2250" s="62"/>
      <c r="M2250" s="60">
        <v>1</v>
      </c>
      <c r="N2250" s="60">
        <v>1</v>
      </c>
      <c r="O2250" s="63" t="s">
        <v>681</v>
      </c>
      <c r="P2250" s="63" t="s">
        <v>864</v>
      </c>
      <c r="Q2250" s="62"/>
      <c r="R2250" s="62"/>
      <c r="S2250" s="62"/>
      <c r="T2250" s="62"/>
      <c r="U2250" s="62"/>
      <c r="V2250" s="62"/>
      <c r="W2250" s="62"/>
      <c r="X2250" s="63" t="s">
        <v>864</v>
      </c>
      <c r="Y2250" s="62"/>
      <c r="Z2250" s="62"/>
      <c r="AA2250" s="62"/>
      <c r="AB2250" s="60"/>
    </row>
    <row r="2251" spans="1:28" ht="15" customHeight="1" x14ac:dyDescent="0.25">
      <c r="A2251" s="58">
        <v>2241</v>
      </c>
      <c r="B2251" s="66" t="s">
        <v>267</v>
      </c>
      <c r="C2251" s="67" t="s">
        <v>10462</v>
      </c>
      <c r="D2251" s="59" t="s">
        <v>10463</v>
      </c>
      <c r="E2251" s="66" t="s">
        <v>267</v>
      </c>
      <c r="F2251" s="60" t="s">
        <v>10464</v>
      </c>
      <c r="G2251" s="62"/>
      <c r="H2251" s="61">
        <v>1991</v>
      </c>
      <c r="I2251" s="60" t="s">
        <v>689</v>
      </c>
      <c r="J2251" s="60" t="s">
        <v>687</v>
      </c>
      <c r="K2251" s="60">
        <v>50</v>
      </c>
      <c r="L2251" s="62"/>
      <c r="M2251" s="60">
        <v>1</v>
      </c>
      <c r="N2251" s="60">
        <v>1</v>
      </c>
      <c r="O2251" s="63" t="s">
        <v>681</v>
      </c>
      <c r="P2251" s="63" t="s">
        <v>788</v>
      </c>
      <c r="Q2251" s="62"/>
      <c r="R2251" s="62"/>
      <c r="S2251" s="62"/>
      <c r="T2251" s="62"/>
      <c r="U2251" s="62"/>
      <c r="V2251" s="62"/>
      <c r="W2251" s="62"/>
      <c r="X2251" s="63" t="s">
        <v>788</v>
      </c>
      <c r="Y2251" s="62"/>
      <c r="Z2251" s="62"/>
      <c r="AA2251" s="62"/>
      <c r="AB2251" s="60"/>
    </row>
    <row r="2252" spans="1:28" ht="15" customHeight="1" x14ac:dyDescent="0.25">
      <c r="A2252" s="58">
        <v>2242</v>
      </c>
      <c r="B2252" s="66" t="s">
        <v>365</v>
      </c>
      <c r="C2252" s="67" t="s">
        <v>10465</v>
      </c>
      <c r="D2252" s="59" t="s">
        <v>10466</v>
      </c>
      <c r="E2252" s="66" t="s">
        <v>365</v>
      </c>
      <c r="F2252" s="60" t="s">
        <v>10467</v>
      </c>
      <c r="G2252" s="62"/>
      <c r="H2252" s="61">
        <v>1997</v>
      </c>
      <c r="I2252" s="60" t="s">
        <v>689</v>
      </c>
      <c r="J2252" s="60" t="s">
        <v>680</v>
      </c>
      <c r="K2252" s="60">
        <v>50</v>
      </c>
      <c r="L2252" s="62"/>
      <c r="M2252" s="60">
        <v>1</v>
      </c>
      <c r="N2252" s="60">
        <v>1</v>
      </c>
      <c r="O2252" s="63" t="s">
        <v>681</v>
      </c>
      <c r="P2252" s="63" t="s">
        <v>788</v>
      </c>
      <c r="Q2252" s="62"/>
      <c r="R2252" s="62"/>
      <c r="S2252" s="62"/>
      <c r="T2252" s="62"/>
      <c r="U2252" s="62"/>
      <c r="V2252" s="62"/>
      <c r="W2252" s="62"/>
      <c r="X2252" s="63" t="s">
        <v>788</v>
      </c>
      <c r="Y2252" s="62"/>
      <c r="Z2252" s="62"/>
      <c r="AA2252" s="62"/>
      <c r="AB2252" s="60"/>
    </row>
    <row r="2253" spans="1:28" ht="15" customHeight="1" x14ac:dyDescent="0.25">
      <c r="A2253" s="58">
        <v>2243</v>
      </c>
      <c r="B2253" s="66" t="s">
        <v>204</v>
      </c>
      <c r="C2253" s="67" t="s">
        <v>10468</v>
      </c>
      <c r="D2253" s="59" t="s">
        <v>10469</v>
      </c>
      <c r="E2253" s="66" t="s">
        <v>204</v>
      </c>
      <c r="F2253" s="60" t="s">
        <v>10470</v>
      </c>
      <c r="G2253" s="62"/>
      <c r="H2253" s="61">
        <v>1987</v>
      </c>
      <c r="I2253" s="60" t="s">
        <v>679</v>
      </c>
      <c r="J2253" s="60" t="s">
        <v>680</v>
      </c>
      <c r="K2253" s="60">
        <v>50</v>
      </c>
      <c r="L2253" s="62"/>
      <c r="M2253" s="60">
        <v>1</v>
      </c>
      <c r="N2253" s="60">
        <v>1</v>
      </c>
      <c r="O2253" s="63" t="s">
        <v>681</v>
      </c>
      <c r="P2253" s="63" t="s">
        <v>784</v>
      </c>
      <c r="Q2253" s="62"/>
      <c r="R2253" s="62"/>
      <c r="S2253" s="62"/>
      <c r="T2253" s="62"/>
      <c r="U2253" s="62"/>
      <c r="V2253" s="62"/>
      <c r="W2253" s="62"/>
      <c r="X2253" s="62"/>
      <c r="Y2253" s="63" t="s">
        <v>784</v>
      </c>
      <c r="Z2253" s="62"/>
      <c r="AA2253" s="62"/>
      <c r="AB2253" s="60"/>
    </row>
    <row r="2254" spans="1:28" ht="15" customHeight="1" x14ac:dyDescent="0.25">
      <c r="A2254" s="58">
        <v>2244</v>
      </c>
      <c r="B2254" s="66" t="s">
        <v>379</v>
      </c>
      <c r="C2254" s="67" t="s">
        <v>10471</v>
      </c>
      <c r="D2254" s="59" t="s">
        <v>10472</v>
      </c>
      <c r="E2254" s="66" t="s">
        <v>379</v>
      </c>
      <c r="F2254" s="60" t="s">
        <v>10473</v>
      </c>
      <c r="G2254" s="62"/>
      <c r="H2254" s="61">
        <v>1997</v>
      </c>
      <c r="I2254" s="60" t="s">
        <v>689</v>
      </c>
      <c r="J2254" s="60" t="s">
        <v>680</v>
      </c>
      <c r="K2254" s="60">
        <v>50</v>
      </c>
      <c r="L2254" s="62"/>
      <c r="M2254" s="60">
        <v>1</v>
      </c>
      <c r="N2254" s="60">
        <v>1</v>
      </c>
      <c r="O2254" s="63" t="s">
        <v>681</v>
      </c>
      <c r="P2254" s="63" t="s">
        <v>2935</v>
      </c>
      <c r="Q2254" s="62"/>
      <c r="R2254" s="62"/>
      <c r="S2254" s="62"/>
      <c r="T2254" s="62"/>
      <c r="U2254" s="62"/>
      <c r="V2254" s="62"/>
      <c r="W2254" s="62"/>
      <c r="X2254" s="63" t="s">
        <v>2935</v>
      </c>
      <c r="Y2254" s="62"/>
      <c r="Z2254" s="62"/>
      <c r="AA2254" s="62"/>
      <c r="AB2254" s="60"/>
    </row>
    <row r="2255" spans="1:28" ht="15" customHeight="1" x14ac:dyDescent="0.25">
      <c r="A2255" s="58">
        <v>2245</v>
      </c>
      <c r="B2255" s="66" t="s">
        <v>10474</v>
      </c>
      <c r="C2255" s="67" t="s">
        <v>10475</v>
      </c>
      <c r="D2255" s="59" t="s">
        <v>10476</v>
      </c>
      <c r="E2255" s="66" t="s">
        <v>10474</v>
      </c>
      <c r="F2255" s="60" t="s">
        <v>10477</v>
      </c>
      <c r="G2255" s="62"/>
      <c r="H2255" s="61">
        <v>1975</v>
      </c>
      <c r="I2255" s="60" t="s">
        <v>679</v>
      </c>
      <c r="J2255" s="60" t="s">
        <v>680</v>
      </c>
      <c r="K2255" s="60">
        <v>50</v>
      </c>
      <c r="L2255" s="62"/>
      <c r="M2255" s="60">
        <v>1</v>
      </c>
      <c r="N2255" s="60">
        <v>1</v>
      </c>
      <c r="O2255" s="63" t="s">
        <v>681</v>
      </c>
      <c r="P2255" s="63" t="s">
        <v>788</v>
      </c>
      <c r="Q2255" s="62"/>
      <c r="R2255" s="62"/>
      <c r="S2255" s="62"/>
      <c r="T2255" s="62"/>
      <c r="U2255" s="62"/>
      <c r="V2255" s="62"/>
      <c r="W2255" s="62"/>
      <c r="X2255" s="63" t="s">
        <v>788</v>
      </c>
      <c r="Y2255" s="62"/>
      <c r="Z2255" s="62"/>
      <c r="AA2255" s="62"/>
      <c r="AB2255" s="60"/>
    </row>
    <row r="2256" spans="1:28" ht="15" customHeight="1" x14ac:dyDescent="0.25">
      <c r="A2256" s="58">
        <v>2246</v>
      </c>
      <c r="B2256" s="66" t="s">
        <v>332</v>
      </c>
      <c r="C2256" s="67" t="s">
        <v>10478</v>
      </c>
      <c r="D2256" s="59" t="s">
        <v>10479</v>
      </c>
      <c r="E2256" s="66" t="s">
        <v>332</v>
      </c>
      <c r="F2256" s="60" t="s">
        <v>10480</v>
      </c>
      <c r="G2256" s="62"/>
      <c r="H2256" s="61">
        <v>1994</v>
      </c>
      <c r="I2256" s="60" t="s">
        <v>689</v>
      </c>
      <c r="J2256" s="60" t="s">
        <v>680</v>
      </c>
      <c r="K2256" s="60">
        <v>50</v>
      </c>
      <c r="L2256" s="62"/>
      <c r="M2256" s="60">
        <v>1</v>
      </c>
      <c r="N2256" s="60">
        <v>1</v>
      </c>
      <c r="O2256" s="63" t="s">
        <v>681</v>
      </c>
      <c r="P2256" s="63" t="s">
        <v>788</v>
      </c>
      <c r="Q2256" s="62"/>
      <c r="R2256" s="62"/>
      <c r="S2256" s="62"/>
      <c r="T2256" s="62"/>
      <c r="U2256" s="62"/>
      <c r="V2256" s="62"/>
      <c r="W2256" s="62"/>
      <c r="X2256" s="63" t="s">
        <v>873</v>
      </c>
      <c r="Y2256" s="63" t="s">
        <v>874</v>
      </c>
      <c r="Z2256" s="62"/>
      <c r="AA2256" s="62"/>
      <c r="AB2256" s="60"/>
    </row>
    <row r="2257" spans="1:28" ht="15" customHeight="1" x14ac:dyDescent="0.25">
      <c r="A2257" s="58">
        <v>2247</v>
      </c>
      <c r="B2257" s="66" t="s">
        <v>10481</v>
      </c>
      <c r="C2257" s="67" t="s">
        <v>10482</v>
      </c>
      <c r="D2257" s="59" t="s">
        <v>10483</v>
      </c>
      <c r="E2257" s="66" t="s">
        <v>10481</v>
      </c>
      <c r="F2257" s="60" t="s">
        <v>10484</v>
      </c>
      <c r="G2257" s="62"/>
      <c r="H2257" s="61">
        <v>1997</v>
      </c>
      <c r="I2257" s="60" t="s">
        <v>682</v>
      </c>
      <c r="J2257" s="60" t="s">
        <v>680</v>
      </c>
      <c r="K2257" s="60">
        <v>50</v>
      </c>
      <c r="L2257" s="62"/>
      <c r="M2257" s="60">
        <v>1</v>
      </c>
      <c r="N2257" s="60">
        <v>1</v>
      </c>
      <c r="O2257" s="63" t="s">
        <v>681</v>
      </c>
      <c r="P2257" s="63" t="s">
        <v>864</v>
      </c>
      <c r="Q2257" s="62"/>
      <c r="R2257" s="62"/>
      <c r="S2257" s="62"/>
      <c r="T2257" s="62"/>
      <c r="U2257" s="62"/>
      <c r="V2257" s="62"/>
      <c r="W2257" s="62"/>
      <c r="X2257" s="63" t="s">
        <v>864</v>
      </c>
      <c r="Y2257" s="62"/>
      <c r="Z2257" s="62"/>
      <c r="AA2257" s="62"/>
      <c r="AB2257" s="60"/>
    </row>
    <row r="2258" spans="1:28" ht="15" customHeight="1" x14ac:dyDescent="0.25">
      <c r="A2258" s="58">
        <v>2248</v>
      </c>
      <c r="B2258" s="66" t="s">
        <v>242</v>
      </c>
      <c r="C2258" s="67" t="s">
        <v>10485</v>
      </c>
      <c r="D2258" s="59" t="s">
        <v>10486</v>
      </c>
      <c r="E2258" s="66" t="s">
        <v>242</v>
      </c>
      <c r="F2258" s="60" t="s">
        <v>10487</v>
      </c>
      <c r="G2258" s="62"/>
      <c r="H2258" s="61">
        <v>1978</v>
      </c>
      <c r="I2258" s="60" t="s">
        <v>679</v>
      </c>
      <c r="J2258" s="60" t="s">
        <v>687</v>
      </c>
      <c r="K2258" s="60">
        <v>50</v>
      </c>
      <c r="L2258" s="62"/>
      <c r="M2258" s="60">
        <v>1</v>
      </c>
      <c r="N2258" s="60">
        <v>1</v>
      </c>
      <c r="O2258" s="63" t="s">
        <v>681</v>
      </c>
      <c r="P2258" s="63" t="s">
        <v>788</v>
      </c>
      <c r="Q2258" s="62"/>
      <c r="R2258" s="62"/>
      <c r="S2258" s="62"/>
      <c r="T2258" s="62"/>
      <c r="U2258" s="62"/>
      <c r="V2258" s="62"/>
      <c r="W2258" s="62"/>
      <c r="X2258" s="63" t="s">
        <v>788</v>
      </c>
      <c r="Y2258" s="62"/>
      <c r="Z2258" s="62"/>
      <c r="AA2258" s="62"/>
      <c r="AB2258" s="60"/>
    </row>
    <row r="2259" spans="1:28" ht="15" customHeight="1" x14ac:dyDescent="0.25">
      <c r="A2259" s="58">
        <v>2249</v>
      </c>
      <c r="B2259" s="66" t="s">
        <v>350</v>
      </c>
      <c r="C2259" s="67" t="s">
        <v>10488</v>
      </c>
      <c r="D2259" s="59" t="s">
        <v>10489</v>
      </c>
      <c r="E2259" s="66" t="s">
        <v>350</v>
      </c>
      <c r="F2259" s="60" t="s">
        <v>10490</v>
      </c>
      <c r="G2259" s="62"/>
      <c r="H2259" s="61">
        <v>1997</v>
      </c>
      <c r="I2259" s="60" t="s">
        <v>689</v>
      </c>
      <c r="J2259" s="60" t="s">
        <v>687</v>
      </c>
      <c r="K2259" s="60">
        <v>50</v>
      </c>
      <c r="L2259" s="62"/>
      <c r="M2259" s="60">
        <v>1</v>
      </c>
      <c r="N2259" s="60">
        <v>1</v>
      </c>
      <c r="O2259" s="63" t="s">
        <v>681</v>
      </c>
      <c r="P2259" s="63" t="s">
        <v>788</v>
      </c>
      <c r="Q2259" s="62"/>
      <c r="R2259" s="62"/>
      <c r="S2259" s="62"/>
      <c r="T2259" s="62"/>
      <c r="U2259" s="62"/>
      <c r="V2259" s="62"/>
      <c r="W2259" s="62"/>
      <c r="X2259" s="63" t="s">
        <v>788</v>
      </c>
      <c r="Y2259" s="62"/>
      <c r="Z2259" s="62"/>
      <c r="AA2259" s="62"/>
      <c r="AB2259" s="60"/>
    </row>
    <row r="2260" spans="1:28" ht="15" customHeight="1" x14ac:dyDescent="0.25">
      <c r="A2260" s="58">
        <v>2250</v>
      </c>
      <c r="B2260" s="66" t="s">
        <v>343</v>
      </c>
      <c r="C2260" s="67" t="s">
        <v>10491</v>
      </c>
      <c r="D2260" s="59" t="s">
        <v>10492</v>
      </c>
      <c r="E2260" s="66" t="s">
        <v>343</v>
      </c>
      <c r="F2260" s="60" t="s">
        <v>10493</v>
      </c>
      <c r="G2260" s="62"/>
      <c r="H2260" s="61">
        <v>1995</v>
      </c>
      <c r="I2260" s="60" t="s">
        <v>689</v>
      </c>
      <c r="J2260" s="60" t="s">
        <v>680</v>
      </c>
      <c r="K2260" s="60">
        <v>50</v>
      </c>
      <c r="L2260" s="62"/>
      <c r="M2260" s="60">
        <v>1</v>
      </c>
      <c r="N2260" s="60">
        <v>1</v>
      </c>
      <c r="O2260" s="63" t="s">
        <v>681</v>
      </c>
      <c r="P2260" s="63" t="s">
        <v>788</v>
      </c>
      <c r="Q2260" s="62"/>
      <c r="R2260" s="62"/>
      <c r="S2260" s="62"/>
      <c r="T2260" s="62"/>
      <c r="U2260" s="62"/>
      <c r="V2260" s="62"/>
      <c r="W2260" s="62"/>
      <c r="X2260" s="63" t="s">
        <v>788</v>
      </c>
      <c r="Y2260" s="62"/>
      <c r="Z2260" s="62"/>
      <c r="AA2260" s="62"/>
      <c r="AB2260" s="60"/>
    </row>
    <row r="2261" spans="1:28" ht="15" customHeight="1" x14ac:dyDescent="0.25">
      <c r="A2261" s="58">
        <v>2251</v>
      </c>
      <c r="B2261" s="66" t="s">
        <v>304</v>
      </c>
      <c r="C2261" s="67" t="s">
        <v>10494</v>
      </c>
      <c r="D2261" s="59" t="s">
        <v>10495</v>
      </c>
      <c r="E2261" s="66" t="s">
        <v>304</v>
      </c>
      <c r="F2261" s="60" t="s">
        <v>10496</v>
      </c>
      <c r="G2261" s="62"/>
      <c r="H2261" s="61">
        <v>1993</v>
      </c>
      <c r="I2261" s="60" t="s">
        <v>689</v>
      </c>
      <c r="J2261" s="60" t="s">
        <v>687</v>
      </c>
      <c r="K2261" s="60">
        <v>50</v>
      </c>
      <c r="L2261" s="62"/>
      <c r="M2261" s="60">
        <v>1</v>
      </c>
      <c r="N2261" s="60">
        <v>1</v>
      </c>
      <c r="O2261" s="63" t="s">
        <v>681</v>
      </c>
      <c r="P2261" s="63" t="s">
        <v>788</v>
      </c>
      <c r="Q2261" s="62"/>
      <c r="R2261" s="62"/>
      <c r="S2261" s="62"/>
      <c r="T2261" s="62"/>
      <c r="U2261" s="62"/>
      <c r="V2261" s="62"/>
      <c r="W2261" s="62"/>
      <c r="X2261" s="63" t="s">
        <v>788</v>
      </c>
      <c r="Y2261" s="62"/>
      <c r="Z2261" s="62"/>
      <c r="AA2261" s="62"/>
      <c r="AB2261" s="60"/>
    </row>
    <row r="2262" spans="1:28" ht="15" customHeight="1" x14ac:dyDescent="0.25">
      <c r="A2262" s="58">
        <v>2252</v>
      </c>
      <c r="B2262" s="66" t="s">
        <v>325</v>
      </c>
      <c r="C2262" s="67" t="s">
        <v>10497</v>
      </c>
      <c r="D2262" s="59" t="s">
        <v>10498</v>
      </c>
      <c r="E2262" s="66" t="s">
        <v>325</v>
      </c>
      <c r="F2262" s="60" t="s">
        <v>10499</v>
      </c>
      <c r="G2262" s="62"/>
      <c r="H2262" s="61">
        <v>1991</v>
      </c>
      <c r="I2262" s="62"/>
      <c r="J2262" s="60" t="s">
        <v>687</v>
      </c>
      <c r="K2262" s="60">
        <v>50</v>
      </c>
      <c r="L2262" s="62"/>
      <c r="M2262" s="60">
        <v>1</v>
      </c>
      <c r="N2262" s="60">
        <v>1</v>
      </c>
      <c r="O2262" s="63" t="s">
        <v>681</v>
      </c>
      <c r="P2262" s="63" t="s">
        <v>788</v>
      </c>
      <c r="Q2262" s="62"/>
      <c r="R2262" s="62"/>
      <c r="S2262" s="62"/>
      <c r="T2262" s="62"/>
      <c r="U2262" s="62"/>
      <c r="V2262" s="62"/>
      <c r="W2262" s="62"/>
      <c r="X2262" s="63" t="s">
        <v>10500</v>
      </c>
      <c r="Y2262" s="63" t="s">
        <v>2902</v>
      </c>
      <c r="Z2262" s="62"/>
      <c r="AA2262" s="62"/>
      <c r="AB2262" s="60"/>
    </row>
    <row r="2263" spans="1:28" ht="15" customHeight="1" x14ac:dyDescent="0.25">
      <c r="A2263" s="58">
        <v>2253</v>
      </c>
      <c r="B2263" s="66" t="s">
        <v>253</v>
      </c>
      <c r="C2263" s="67" t="s">
        <v>10501</v>
      </c>
      <c r="D2263" s="59" t="s">
        <v>10502</v>
      </c>
      <c r="E2263" s="66" t="s">
        <v>253</v>
      </c>
      <c r="F2263" s="60" t="s">
        <v>10503</v>
      </c>
      <c r="G2263" s="62"/>
      <c r="H2263" s="61">
        <v>1994</v>
      </c>
      <c r="I2263" s="60" t="s">
        <v>689</v>
      </c>
      <c r="J2263" s="60" t="s">
        <v>680</v>
      </c>
      <c r="K2263" s="60">
        <v>50</v>
      </c>
      <c r="L2263" s="62"/>
      <c r="M2263" s="60">
        <v>1</v>
      </c>
      <c r="N2263" s="60">
        <v>1</v>
      </c>
      <c r="O2263" s="63" t="s">
        <v>681</v>
      </c>
      <c r="P2263" s="63" t="s">
        <v>788</v>
      </c>
      <c r="Q2263" s="62"/>
      <c r="R2263" s="62"/>
      <c r="S2263" s="62"/>
      <c r="T2263" s="62"/>
      <c r="U2263" s="62"/>
      <c r="V2263" s="62"/>
      <c r="W2263" s="62"/>
      <c r="X2263" s="63" t="s">
        <v>788</v>
      </c>
      <c r="Y2263" s="62"/>
      <c r="Z2263" s="62"/>
      <c r="AA2263" s="62"/>
      <c r="AB2263" s="60"/>
    </row>
    <row r="2264" spans="1:28" ht="15" customHeight="1" x14ac:dyDescent="0.25">
      <c r="A2264" s="58">
        <v>2254</v>
      </c>
      <c r="B2264" s="66" t="s">
        <v>264</v>
      </c>
      <c r="C2264" s="67" t="s">
        <v>10504</v>
      </c>
      <c r="D2264" s="59" t="s">
        <v>10505</v>
      </c>
      <c r="E2264" s="66" t="s">
        <v>264</v>
      </c>
      <c r="F2264" s="60" t="s">
        <v>10506</v>
      </c>
      <c r="G2264" s="62"/>
      <c r="H2264" s="61">
        <v>1990</v>
      </c>
      <c r="I2264" s="60" t="s">
        <v>689</v>
      </c>
      <c r="J2264" s="60" t="s">
        <v>680</v>
      </c>
      <c r="K2264" s="60">
        <v>50</v>
      </c>
      <c r="L2264" s="62"/>
      <c r="M2264" s="60">
        <v>1</v>
      </c>
      <c r="N2264" s="60">
        <v>1</v>
      </c>
      <c r="O2264" s="63" t="s">
        <v>681</v>
      </c>
      <c r="P2264" s="63" t="s">
        <v>788</v>
      </c>
      <c r="Q2264" s="62"/>
      <c r="R2264" s="62"/>
      <c r="S2264" s="62"/>
      <c r="T2264" s="62"/>
      <c r="U2264" s="62"/>
      <c r="V2264" s="62"/>
      <c r="W2264" s="62"/>
      <c r="X2264" s="63" t="s">
        <v>10507</v>
      </c>
      <c r="Y2264" s="63" t="s">
        <v>10508</v>
      </c>
      <c r="Z2264" s="62"/>
      <c r="AA2264" s="62"/>
      <c r="AB2264" s="60"/>
    </row>
    <row r="2265" spans="1:28" ht="15" customHeight="1" x14ac:dyDescent="0.25">
      <c r="A2265" s="58">
        <v>2255</v>
      </c>
      <c r="B2265" s="66" t="s">
        <v>10509</v>
      </c>
      <c r="C2265" s="67" t="s">
        <v>10510</v>
      </c>
      <c r="D2265" s="59" t="s">
        <v>10511</v>
      </c>
      <c r="E2265" s="66" t="s">
        <v>10509</v>
      </c>
      <c r="F2265" s="60" t="s">
        <v>10512</v>
      </c>
      <c r="G2265" s="62"/>
      <c r="H2265" s="61">
        <v>1972</v>
      </c>
      <c r="I2265" s="60" t="s">
        <v>807</v>
      </c>
      <c r="J2265" s="60" t="s">
        <v>680</v>
      </c>
      <c r="K2265" s="60">
        <v>50</v>
      </c>
      <c r="L2265" s="62"/>
      <c r="M2265" s="60">
        <v>1</v>
      </c>
      <c r="N2265" s="60">
        <v>1</v>
      </c>
      <c r="O2265" s="63" t="s">
        <v>681</v>
      </c>
      <c r="P2265" s="63" t="s">
        <v>784</v>
      </c>
      <c r="Q2265" s="62"/>
      <c r="R2265" s="62"/>
      <c r="S2265" s="62"/>
      <c r="T2265" s="62"/>
      <c r="U2265" s="62"/>
      <c r="V2265" s="62"/>
      <c r="W2265" s="62"/>
      <c r="X2265" s="63" t="s">
        <v>784</v>
      </c>
      <c r="Y2265" s="62"/>
      <c r="Z2265" s="62"/>
      <c r="AA2265" s="62"/>
      <c r="AB2265" s="60"/>
    </row>
    <row r="2266" spans="1:28" ht="15" customHeight="1" x14ac:dyDescent="0.25">
      <c r="A2266" s="58">
        <v>2256</v>
      </c>
      <c r="B2266" s="66" t="s">
        <v>10513</v>
      </c>
      <c r="C2266" s="67" t="s">
        <v>10514</v>
      </c>
      <c r="D2266" s="59" t="s">
        <v>10515</v>
      </c>
      <c r="E2266" s="66" t="s">
        <v>10513</v>
      </c>
      <c r="F2266" s="60" t="s">
        <v>10516</v>
      </c>
      <c r="G2266" s="62"/>
      <c r="H2266" s="61">
        <v>2009</v>
      </c>
      <c r="I2266" s="62"/>
      <c r="J2266" s="60" t="s">
        <v>680</v>
      </c>
      <c r="K2266" s="60">
        <v>100</v>
      </c>
      <c r="L2266" s="62"/>
      <c r="M2266" s="60">
        <v>1</v>
      </c>
      <c r="N2266" s="60">
        <v>1</v>
      </c>
      <c r="O2266" s="63" t="s">
        <v>681</v>
      </c>
      <c r="P2266" s="63" t="s">
        <v>10517</v>
      </c>
      <c r="Q2266" s="62"/>
      <c r="R2266" s="62"/>
      <c r="S2266" s="62"/>
      <c r="T2266" s="62"/>
      <c r="U2266" s="62"/>
      <c r="V2266" s="62"/>
      <c r="W2266" s="62"/>
      <c r="X2266" s="63" t="s">
        <v>10517</v>
      </c>
      <c r="Y2266" s="62"/>
      <c r="Z2266" s="62"/>
      <c r="AA2266" s="62"/>
      <c r="AB2266" s="60"/>
    </row>
    <row r="2267" spans="1:28" ht="15" customHeight="1" x14ac:dyDescent="0.25">
      <c r="A2267" s="58">
        <v>2257</v>
      </c>
      <c r="B2267" s="66" t="s">
        <v>10518</v>
      </c>
      <c r="C2267" s="67" t="s">
        <v>10519</v>
      </c>
      <c r="D2267" s="59" t="s">
        <v>10520</v>
      </c>
      <c r="E2267" s="66" t="s">
        <v>10518</v>
      </c>
      <c r="F2267" s="60" t="s">
        <v>10521</v>
      </c>
      <c r="G2267" s="62"/>
      <c r="H2267" s="61">
        <v>2009</v>
      </c>
      <c r="I2267" s="60" t="s">
        <v>689</v>
      </c>
      <c r="J2267" s="60" t="s">
        <v>680</v>
      </c>
      <c r="K2267" s="60">
        <v>100</v>
      </c>
      <c r="L2267" s="62"/>
      <c r="M2267" s="60">
        <v>1</v>
      </c>
      <c r="N2267" s="60">
        <v>1</v>
      </c>
      <c r="O2267" s="63" t="s">
        <v>681</v>
      </c>
      <c r="P2267" s="63" t="s">
        <v>10522</v>
      </c>
      <c r="Q2267" s="62"/>
      <c r="R2267" s="62"/>
      <c r="S2267" s="62"/>
      <c r="T2267" s="62"/>
      <c r="U2267" s="62"/>
      <c r="V2267" s="62"/>
      <c r="W2267" s="62"/>
      <c r="X2267" s="63" t="s">
        <v>10522</v>
      </c>
      <c r="Y2267" s="62"/>
      <c r="Z2267" s="62"/>
      <c r="AA2267" s="62"/>
      <c r="AB2267" s="60"/>
    </row>
    <row r="2268" spans="1:28" ht="15" customHeight="1" x14ac:dyDescent="0.25">
      <c r="A2268" s="58">
        <v>2258</v>
      </c>
      <c r="B2268" s="66" t="s">
        <v>10523</v>
      </c>
      <c r="C2268" s="67" t="s">
        <v>10524</v>
      </c>
      <c r="D2268" s="59" t="s">
        <v>10525</v>
      </c>
      <c r="E2268" s="66" t="s">
        <v>10523</v>
      </c>
      <c r="F2268" s="60" t="s">
        <v>10526</v>
      </c>
      <c r="G2268" s="62"/>
      <c r="H2268" s="61">
        <v>1991</v>
      </c>
      <c r="I2268" s="60" t="s">
        <v>689</v>
      </c>
      <c r="J2268" s="60" t="s">
        <v>680</v>
      </c>
      <c r="K2268" s="60">
        <v>100</v>
      </c>
      <c r="L2268" s="62"/>
      <c r="M2268" s="60">
        <v>4</v>
      </c>
      <c r="N2268" s="60">
        <v>1</v>
      </c>
      <c r="O2268" s="63" t="s">
        <v>681</v>
      </c>
      <c r="P2268" s="63" t="s">
        <v>6787</v>
      </c>
      <c r="Q2268" s="62"/>
      <c r="R2268" s="62"/>
      <c r="S2268" s="62"/>
      <c r="T2268" s="62"/>
      <c r="U2268" s="62"/>
      <c r="V2268" s="62"/>
      <c r="W2268" s="62"/>
      <c r="X2268" s="62"/>
      <c r="Y2268" s="63" t="s">
        <v>6787</v>
      </c>
      <c r="Z2268" s="62"/>
      <c r="AA2268" s="62"/>
      <c r="AB2268" s="60"/>
    </row>
    <row r="2269" spans="1:28" ht="15" customHeight="1" x14ac:dyDescent="0.25">
      <c r="A2269" s="58">
        <v>2259</v>
      </c>
      <c r="B2269" s="66" t="s">
        <v>424</v>
      </c>
      <c r="C2269" s="67" t="s">
        <v>10527</v>
      </c>
      <c r="D2269" s="59" t="s">
        <v>10528</v>
      </c>
      <c r="E2269" s="66" t="s">
        <v>424</v>
      </c>
      <c r="F2269" s="60" t="s">
        <v>10529</v>
      </c>
      <c r="G2269" s="62"/>
      <c r="H2269" s="61">
        <v>1997</v>
      </c>
      <c r="I2269" s="60" t="s">
        <v>689</v>
      </c>
      <c r="J2269" s="60" t="s">
        <v>680</v>
      </c>
      <c r="K2269" s="60">
        <v>100</v>
      </c>
      <c r="L2269" s="62"/>
      <c r="M2269" s="60">
        <v>1</v>
      </c>
      <c r="N2269" s="60">
        <v>1</v>
      </c>
      <c r="O2269" s="63" t="s">
        <v>681</v>
      </c>
      <c r="P2269" s="63" t="s">
        <v>912</v>
      </c>
      <c r="Q2269" s="62"/>
      <c r="R2269" s="62"/>
      <c r="S2269" s="62"/>
      <c r="T2269" s="62"/>
      <c r="U2269" s="62"/>
      <c r="V2269" s="62"/>
      <c r="W2269" s="62"/>
      <c r="X2269" s="63" t="s">
        <v>10530</v>
      </c>
      <c r="Y2269" s="63" t="s">
        <v>10531</v>
      </c>
      <c r="Z2269" s="62"/>
      <c r="AA2269" s="62"/>
      <c r="AB2269" s="60"/>
    </row>
    <row r="2270" spans="1:28" ht="15" customHeight="1" x14ac:dyDescent="0.25">
      <c r="A2270" s="58">
        <v>2260</v>
      </c>
      <c r="B2270" s="66" t="s">
        <v>10532</v>
      </c>
      <c r="C2270" s="67" t="s">
        <v>10533</v>
      </c>
      <c r="D2270" s="59" t="s">
        <v>10534</v>
      </c>
      <c r="E2270" s="66" t="s">
        <v>10532</v>
      </c>
      <c r="F2270" s="60" t="s">
        <v>10535</v>
      </c>
      <c r="G2270" s="62"/>
      <c r="H2270" s="61">
        <v>1976</v>
      </c>
      <c r="I2270" s="60" t="s">
        <v>988</v>
      </c>
      <c r="J2270" s="60" t="s">
        <v>680</v>
      </c>
      <c r="K2270" s="60">
        <v>100</v>
      </c>
      <c r="L2270" s="62"/>
      <c r="M2270" s="60">
        <v>1</v>
      </c>
      <c r="N2270" s="60">
        <v>1</v>
      </c>
      <c r="O2270" s="63" t="s">
        <v>681</v>
      </c>
      <c r="P2270" s="63" t="s">
        <v>912</v>
      </c>
      <c r="Q2270" s="62"/>
      <c r="R2270" s="62"/>
      <c r="S2270" s="62"/>
      <c r="T2270" s="62"/>
      <c r="U2270" s="62"/>
      <c r="V2270" s="62"/>
      <c r="W2270" s="62"/>
      <c r="X2270" s="63" t="s">
        <v>912</v>
      </c>
      <c r="Y2270" s="62"/>
      <c r="Z2270" s="62"/>
      <c r="AA2270" s="62"/>
      <c r="AB2270" s="60"/>
    </row>
    <row r="2271" spans="1:28" ht="15" customHeight="1" x14ac:dyDescent="0.25">
      <c r="A2271" s="58">
        <v>2261</v>
      </c>
      <c r="B2271" s="66" t="s">
        <v>427</v>
      </c>
      <c r="C2271" s="67" t="s">
        <v>10536</v>
      </c>
      <c r="D2271" s="59" t="s">
        <v>10537</v>
      </c>
      <c r="E2271" s="66" t="s">
        <v>427</v>
      </c>
      <c r="F2271" s="60" t="s">
        <v>10538</v>
      </c>
      <c r="G2271" s="62"/>
      <c r="H2271" s="61">
        <v>1974</v>
      </c>
      <c r="I2271" s="60" t="s">
        <v>679</v>
      </c>
      <c r="J2271" s="62"/>
      <c r="K2271" s="60">
        <v>100</v>
      </c>
      <c r="L2271" s="62"/>
      <c r="M2271" s="60">
        <v>1</v>
      </c>
      <c r="N2271" s="60">
        <v>1</v>
      </c>
      <c r="O2271" s="63" t="s">
        <v>681</v>
      </c>
      <c r="P2271" s="63" t="s">
        <v>2297</v>
      </c>
      <c r="Q2271" s="62"/>
      <c r="R2271" s="62"/>
      <c r="S2271" s="62"/>
      <c r="T2271" s="62"/>
      <c r="U2271" s="62"/>
      <c r="V2271" s="62"/>
      <c r="W2271" s="62"/>
      <c r="X2271" s="63" t="s">
        <v>2297</v>
      </c>
      <c r="Y2271" s="62"/>
      <c r="Z2271" s="62"/>
      <c r="AA2271" s="62"/>
      <c r="AB2271" s="60"/>
    </row>
    <row r="2272" spans="1:28" ht="15" customHeight="1" x14ac:dyDescent="0.25">
      <c r="A2272" s="58">
        <v>2262</v>
      </c>
      <c r="B2272" s="66" t="s">
        <v>10539</v>
      </c>
      <c r="C2272" s="67" t="s">
        <v>10540</v>
      </c>
      <c r="D2272" s="59" t="s">
        <v>10541</v>
      </c>
      <c r="E2272" s="66" t="s">
        <v>10539</v>
      </c>
      <c r="F2272" s="60" t="s">
        <v>10542</v>
      </c>
      <c r="G2272" s="62"/>
      <c r="H2272" s="61">
        <v>2014</v>
      </c>
      <c r="I2272" s="60" t="s">
        <v>682</v>
      </c>
      <c r="J2272" s="60" t="s">
        <v>699</v>
      </c>
      <c r="K2272" s="60">
        <v>100</v>
      </c>
      <c r="L2272" s="62"/>
      <c r="M2272" s="60">
        <v>1</v>
      </c>
      <c r="N2272" s="60">
        <v>1</v>
      </c>
      <c r="O2272" s="63" t="s">
        <v>681</v>
      </c>
      <c r="P2272" s="63" t="s">
        <v>912</v>
      </c>
      <c r="Q2272" s="62"/>
      <c r="R2272" s="62"/>
      <c r="S2272" s="62"/>
      <c r="T2272" s="62"/>
      <c r="U2272" s="62"/>
      <c r="V2272" s="62"/>
      <c r="W2272" s="62"/>
      <c r="X2272" s="63" t="s">
        <v>912</v>
      </c>
      <c r="Y2272" s="62"/>
      <c r="Z2272" s="62"/>
      <c r="AA2272" s="62"/>
      <c r="AB2272" s="60"/>
    </row>
    <row r="2273" spans="1:28" ht="15" customHeight="1" x14ac:dyDescent="0.25">
      <c r="A2273" s="58">
        <v>2263</v>
      </c>
      <c r="B2273" s="66" t="s">
        <v>10543</v>
      </c>
      <c r="C2273" s="67" t="s">
        <v>10544</v>
      </c>
      <c r="D2273" s="59" t="s">
        <v>10545</v>
      </c>
      <c r="E2273" s="66" t="s">
        <v>10543</v>
      </c>
      <c r="F2273" s="60" t="s">
        <v>10546</v>
      </c>
      <c r="G2273" s="62"/>
      <c r="H2273" s="61">
        <v>1993</v>
      </c>
      <c r="I2273" s="60" t="s">
        <v>689</v>
      </c>
      <c r="J2273" s="60" t="s">
        <v>699</v>
      </c>
      <c r="K2273" s="60">
        <v>100</v>
      </c>
      <c r="L2273" s="62"/>
      <c r="M2273" s="60">
        <v>1</v>
      </c>
      <c r="N2273" s="60">
        <v>1</v>
      </c>
      <c r="O2273" s="63" t="s">
        <v>681</v>
      </c>
      <c r="P2273" s="63" t="s">
        <v>2297</v>
      </c>
      <c r="Q2273" s="62"/>
      <c r="R2273" s="62"/>
      <c r="S2273" s="62"/>
      <c r="T2273" s="62"/>
      <c r="U2273" s="62"/>
      <c r="V2273" s="62"/>
      <c r="W2273" s="62"/>
      <c r="X2273" s="63" t="s">
        <v>2297</v>
      </c>
      <c r="Y2273" s="62"/>
      <c r="Z2273" s="62"/>
      <c r="AA2273" s="62"/>
      <c r="AB2273" s="60"/>
    </row>
    <row r="2274" spans="1:28" ht="15" customHeight="1" x14ac:dyDescent="0.25">
      <c r="A2274" s="58">
        <v>2264</v>
      </c>
      <c r="B2274" s="66" t="s">
        <v>10547</v>
      </c>
      <c r="C2274" s="67" t="s">
        <v>10548</v>
      </c>
      <c r="D2274" s="59" t="s">
        <v>10549</v>
      </c>
      <c r="E2274" s="66" t="s">
        <v>10547</v>
      </c>
      <c r="F2274" s="60" t="s">
        <v>10550</v>
      </c>
      <c r="G2274" s="62"/>
      <c r="H2274" s="61">
        <v>2000</v>
      </c>
      <c r="I2274" s="60" t="s">
        <v>689</v>
      </c>
      <c r="J2274" s="60" t="s">
        <v>699</v>
      </c>
      <c r="K2274" s="60">
        <v>100</v>
      </c>
      <c r="L2274" s="62"/>
      <c r="M2274" s="60">
        <v>1</v>
      </c>
      <c r="N2274" s="60">
        <v>1</v>
      </c>
      <c r="O2274" s="63" t="s">
        <v>681</v>
      </c>
      <c r="P2274" s="63" t="s">
        <v>912</v>
      </c>
      <c r="Q2274" s="62"/>
      <c r="R2274" s="62"/>
      <c r="S2274" s="62"/>
      <c r="T2274" s="62"/>
      <c r="U2274" s="62"/>
      <c r="V2274" s="62"/>
      <c r="W2274" s="62"/>
      <c r="X2274" s="63" t="s">
        <v>912</v>
      </c>
      <c r="Y2274" s="62"/>
      <c r="Z2274" s="62"/>
      <c r="AA2274" s="62"/>
      <c r="AB2274" s="60"/>
    </row>
    <row r="2275" spans="1:28" ht="15" customHeight="1" x14ac:dyDescent="0.25">
      <c r="A2275" s="58">
        <v>2265</v>
      </c>
      <c r="B2275" s="66" t="s">
        <v>10551</v>
      </c>
      <c r="C2275" s="67" t="s">
        <v>10552</v>
      </c>
      <c r="D2275" s="59" t="s">
        <v>10553</v>
      </c>
      <c r="E2275" s="66" t="s">
        <v>10551</v>
      </c>
      <c r="F2275" s="60" t="s">
        <v>10554</v>
      </c>
      <c r="G2275" s="62"/>
      <c r="H2275" s="61">
        <v>1997</v>
      </c>
      <c r="I2275" s="60" t="s">
        <v>689</v>
      </c>
      <c r="J2275" s="60" t="s">
        <v>699</v>
      </c>
      <c r="K2275" s="60">
        <v>100</v>
      </c>
      <c r="L2275" s="62"/>
      <c r="M2275" s="60">
        <v>1</v>
      </c>
      <c r="N2275" s="60">
        <v>1</v>
      </c>
      <c r="O2275" s="63" t="s">
        <v>681</v>
      </c>
      <c r="P2275" s="63" t="s">
        <v>912</v>
      </c>
      <c r="Q2275" s="62"/>
      <c r="R2275" s="62"/>
      <c r="S2275" s="62"/>
      <c r="T2275" s="62"/>
      <c r="U2275" s="62"/>
      <c r="V2275" s="62"/>
      <c r="W2275" s="62"/>
      <c r="X2275" s="63" t="s">
        <v>10555</v>
      </c>
      <c r="Y2275" s="63" t="s">
        <v>10556</v>
      </c>
      <c r="Z2275" s="62"/>
      <c r="AA2275" s="62"/>
      <c r="AB2275" s="60"/>
    </row>
    <row r="2276" spans="1:28" ht="15" customHeight="1" x14ac:dyDescent="0.25">
      <c r="A2276" s="58">
        <v>2266</v>
      </c>
      <c r="B2276" s="66" t="s">
        <v>401</v>
      </c>
      <c r="C2276" s="67" t="s">
        <v>10557</v>
      </c>
      <c r="D2276" s="59" t="s">
        <v>10558</v>
      </c>
      <c r="E2276" s="66" t="s">
        <v>401</v>
      </c>
      <c r="F2276" s="60" t="s">
        <v>10559</v>
      </c>
      <c r="G2276" s="62"/>
      <c r="H2276" s="61">
        <v>1991</v>
      </c>
      <c r="I2276" s="60" t="s">
        <v>689</v>
      </c>
      <c r="J2276" s="60" t="s">
        <v>680</v>
      </c>
      <c r="K2276" s="60">
        <v>75</v>
      </c>
      <c r="L2276" s="62"/>
      <c r="M2276" s="60">
        <v>1</v>
      </c>
      <c r="N2276" s="60">
        <v>1</v>
      </c>
      <c r="O2276" s="63" t="s">
        <v>681</v>
      </c>
      <c r="P2276" s="63" t="s">
        <v>700</v>
      </c>
      <c r="Q2276" s="62"/>
      <c r="R2276" s="62"/>
      <c r="S2276" s="62"/>
      <c r="T2276" s="62"/>
      <c r="U2276" s="62"/>
      <c r="V2276" s="62"/>
      <c r="W2276" s="62"/>
      <c r="X2276" s="63" t="s">
        <v>10560</v>
      </c>
      <c r="Y2276" s="63" t="s">
        <v>10561</v>
      </c>
      <c r="Z2276" s="62"/>
      <c r="AA2276" s="62"/>
      <c r="AB2276" s="60"/>
    </row>
    <row r="2277" spans="1:28" ht="15" customHeight="1" x14ac:dyDescent="0.25">
      <c r="A2277" s="58">
        <v>2267</v>
      </c>
      <c r="B2277" s="66" t="s">
        <v>402</v>
      </c>
      <c r="C2277" s="67" t="s">
        <v>10562</v>
      </c>
      <c r="D2277" s="59" t="s">
        <v>10563</v>
      </c>
      <c r="E2277" s="66" t="s">
        <v>402</v>
      </c>
      <c r="F2277" s="60" t="s">
        <v>10564</v>
      </c>
      <c r="G2277" s="62"/>
      <c r="H2277" s="61">
        <v>1991</v>
      </c>
      <c r="I2277" s="60" t="s">
        <v>689</v>
      </c>
      <c r="J2277" s="60" t="s">
        <v>687</v>
      </c>
      <c r="K2277" s="60">
        <v>75</v>
      </c>
      <c r="L2277" s="62"/>
      <c r="M2277" s="60">
        <v>1</v>
      </c>
      <c r="N2277" s="60">
        <v>1</v>
      </c>
      <c r="O2277" s="63" t="s">
        <v>681</v>
      </c>
      <c r="P2277" s="63" t="s">
        <v>700</v>
      </c>
      <c r="Q2277" s="62"/>
      <c r="R2277" s="62"/>
      <c r="S2277" s="62"/>
      <c r="T2277" s="62"/>
      <c r="U2277" s="62"/>
      <c r="V2277" s="62"/>
      <c r="W2277" s="62"/>
      <c r="X2277" s="63" t="s">
        <v>1154</v>
      </c>
      <c r="Y2277" s="63" t="s">
        <v>821</v>
      </c>
      <c r="Z2277" s="62"/>
      <c r="AA2277" s="62"/>
      <c r="AB2277" s="60"/>
    </row>
    <row r="2278" spans="1:28" ht="15" customHeight="1" x14ac:dyDescent="0.25">
      <c r="A2278" s="58">
        <v>2268</v>
      </c>
      <c r="B2278" s="66" t="s">
        <v>10565</v>
      </c>
      <c r="C2278" s="67" t="s">
        <v>10566</v>
      </c>
      <c r="D2278" s="59" t="s">
        <v>10567</v>
      </c>
      <c r="E2278" s="66" t="s">
        <v>10565</v>
      </c>
      <c r="F2278" s="60" t="s">
        <v>10568</v>
      </c>
      <c r="G2278" s="62"/>
      <c r="H2278" s="61">
        <v>1993</v>
      </c>
      <c r="I2278" s="60" t="s">
        <v>689</v>
      </c>
      <c r="J2278" s="60" t="s">
        <v>687</v>
      </c>
      <c r="K2278" s="60">
        <v>75</v>
      </c>
      <c r="L2278" s="62"/>
      <c r="M2278" s="60">
        <v>1</v>
      </c>
      <c r="N2278" s="60">
        <v>1</v>
      </c>
      <c r="O2278" s="63" t="s">
        <v>681</v>
      </c>
      <c r="P2278" s="63" t="s">
        <v>700</v>
      </c>
      <c r="Q2278" s="62"/>
      <c r="R2278" s="62"/>
      <c r="S2278" s="62"/>
      <c r="T2278" s="62"/>
      <c r="U2278" s="62"/>
      <c r="V2278" s="62"/>
      <c r="W2278" s="62"/>
      <c r="X2278" s="63" t="s">
        <v>700</v>
      </c>
      <c r="Y2278" s="62"/>
      <c r="Z2278" s="62"/>
      <c r="AA2278" s="62"/>
      <c r="AB2278" s="60"/>
    </row>
    <row r="2279" spans="1:28" ht="15" customHeight="1" x14ac:dyDescent="0.25">
      <c r="A2279" s="58">
        <v>2269</v>
      </c>
      <c r="B2279" s="66" t="s">
        <v>10569</v>
      </c>
      <c r="C2279" s="67" t="s">
        <v>10570</v>
      </c>
      <c r="D2279" s="59" t="s">
        <v>10571</v>
      </c>
      <c r="E2279" s="66" t="s">
        <v>10569</v>
      </c>
      <c r="F2279" s="60" t="s">
        <v>10572</v>
      </c>
      <c r="G2279" s="62"/>
      <c r="H2279" s="61">
        <v>1995</v>
      </c>
      <c r="I2279" s="60" t="s">
        <v>689</v>
      </c>
      <c r="J2279" s="60" t="s">
        <v>687</v>
      </c>
      <c r="K2279" s="60">
        <v>75</v>
      </c>
      <c r="L2279" s="62"/>
      <c r="M2279" s="60">
        <v>1</v>
      </c>
      <c r="N2279" s="60">
        <v>1</v>
      </c>
      <c r="O2279" s="63" t="s">
        <v>681</v>
      </c>
      <c r="P2279" s="63" t="s">
        <v>1222</v>
      </c>
      <c r="Q2279" s="62"/>
      <c r="R2279" s="62"/>
      <c r="S2279" s="62"/>
      <c r="T2279" s="62"/>
      <c r="U2279" s="62"/>
      <c r="V2279" s="62"/>
      <c r="W2279" s="62"/>
      <c r="X2279" s="63" t="s">
        <v>1222</v>
      </c>
      <c r="Y2279" s="62"/>
      <c r="Z2279" s="62"/>
      <c r="AA2279" s="62"/>
      <c r="AB2279" s="60"/>
    </row>
    <row r="2280" spans="1:28" ht="15" customHeight="1" x14ac:dyDescent="0.25">
      <c r="A2280" s="58">
        <v>2270</v>
      </c>
      <c r="B2280" s="66" t="s">
        <v>10573</v>
      </c>
      <c r="C2280" s="67" t="s">
        <v>10574</v>
      </c>
      <c r="D2280" s="59" t="s">
        <v>10575</v>
      </c>
      <c r="E2280" s="66" t="s">
        <v>10573</v>
      </c>
      <c r="F2280" s="60" t="s">
        <v>10576</v>
      </c>
      <c r="G2280" s="62"/>
      <c r="H2280" s="61">
        <v>1997</v>
      </c>
      <c r="I2280" s="60" t="s">
        <v>689</v>
      </c>
      <c r="J2280" s="60" t="s">
        <v>699</v>
      </c>
      <c r="K2280" s="60">
        <v>75</v>
      </c>
      <c r="L2280" s="62"/>
      <c r="M2280" s="60">
        <v>1</v>
      </c>
      <c r="N2280" s="60">
        <v>1</v>
      </c>
      <c r="O2280" s="63" t="s">
        <v>681</v>
      </c>
      <c r="P2280" s="63" t="s">
        <v>1222</v>
      </c>
      <c r="Q2280" s="62"/>
      <c r="R2280" s="62"/>
      <c r="S2280" s="62"/>
      <c r="T2280" s="62"/>
      <c r="U2280" s="62"/>
      <c r="V2280" s="62"/>
      <c r="W2280" s="62"/>
      <c r="X2280" s="63" t="s">
        <v>10577</v>
      </c>
      <c r="Y2280" s="63" t="s">
        <v>10578</v>
      </c>
      <c r="Z2280" s="62"/>
      <c r="AA2280" s="62"/>
      <c r="AB2280" s="60"/>
    </row>
    <row r="2281" spans="1:28" ht="15" customHeight="1" x14ac:dyDescent="0.25">
      <c r="A2281" s="58">
        <v>2271</v>
      </c>
      <c r="B2281" s="66" t="s">
        <v>10579</v>
      </c>
      <c r="C2281" s="67" t="s">
        <v>10580</v>
      </c>
      <c r="D2281" s="59" t="s">
        <v>10581</v>
      </c>
      <c r="E2281" s="66" t="s">
        <v>10579</v>
      </c>
      <c r="F2281" s="60" t="s">
        <v>10582</v>
      </c>
      <c r="G2281" s="62"/>
      <c r="H2281" s="61">
        <v>1992</v>
      </c>
      <c r="I2281" s="60" t="s">
        <v>689</v>
      </c>
      <c r="J2281" s="60" t="s">
        <v>699</v>
      </c>
      <c r="K2281" s="60">
        <v>100</v>
      </c>
      <c r="L2281" s="62"/>
      <c r="M2281" s="60">
        <v>1</v>
      </c>
      <c r="N2281" s="60">
        <v>1</v>
      </c>
      <c r="O2281" s="63" t="s">
        <v>681</v>
      </c>
      <c r="P2281" s="63" t="s">
        <v>912</v>
      </c>
      <c r="Q2281" s="62"/>
      <c r="R2281" s="62"/>
      <c r="S2281" s="62"/>
      <c r="T2281" s="62"/>
      <c r="U2281" s="62"/>
      <c r="V2281" s="62"/>
      <c r="W2281" s="62"/>
      <c r="X2281" s="63" t="s">
        <v>3043</v>
      </c>
      <c r="Y2281" s="63" t="s">
        <v>3044</v>
      </c>
      <c r="Z2281" s="62"/>
      <c r="AA2281" s="62"/>
      <c r="AB2281" s="60"/>
    </row>
    <row r="2282" spans="1:28" ht="15" customHeight="1" x14ac:dyDescent="0.25">
      <c r="A2282" s="58">
        <v>2272</v>
      </c>
      <c r="B2282" s="66" t="s">
        <v>10583</v>
      </c>
      <c r="C2282" s="67" t="s">
        <v>10584</v>
      </c>
      <c r="D2282" s="59" t="s">
        <v>10585</v>
      </c>
      <c r="E2282" s="66" t="s">
        <v>10583</v>
      </c>
      <c r="F2282" s="60" t="s">
        <v>10586</v>
      </c>
      <c r="G2282" s="62"/>
      <c r="H2282" s="61">
        <v>2014</v>
      </c>
      <c r="I2282" s="60" t="s">
        <v>682</v>
      </c>
      <c r="J2282" s="60" t="s">
        <v>687</v>
      </c>
      <c r="K2282" s="60">
        <v>160</v>
      </c>
      <c r="L2282" s="62"/>
      <c r="M2282" s="60">
        <v>1</v>
      </c>
      <c r="N2282" s="60">
        <v>1</v>
      </c>
      <c r="O2282" s="63" t="s">
        <v>681</v>
      </c>
      <c r="P2282" s="63" t="s">
        <v>1228</v>
      </c>
      <c r="Q2282" s="62"/>
      <c r="R2282" s="62"/>
      <c r="S2282" s="62"/>
      <c r="T2282" s="62"/>
      <c r="U2282" s="62"/>
      <c r="V2282" s="62"/>
      <c r="W2282" s="62"/>
      <c r="X2282" s="63" t="s">
        <v>1228</v>
      </c>
      <c r="Y2282" s="62"/>
      <c r="Z2282" s="62"/>
      <c r="AA2282" s="62"/>
      <c r="AB2282" s="60"/>
    </row>
    <row r="2283" spans="1:28" ht="15" customHeight="1" x14ac:dyDescent="0.25">
      <c r="A2283" s="58">
        <v>2273</v>
      </c>
      <c r="B2283" s="66" t="s">
        <v>10587</v>
      </c>
      <c r="C2283" s="67" t="s">
        <v>10588</v>
      </c>
      <c r="D2283" s="59" t="s">
        <v>10589</v>
      </c>
      <c r="E2283" s="66" t="s">
        <v>10587</v>
      </c>
      <c r="F2283" s="60" t="s">
        <v>10590</v>
      </c>
      <c r="G2283" s="62"/>
      <c r="H2283" s="61">
        <v>1997</v>
      </c>
      <c r="I2283" s="60" t="s">
        <v>689</v>
      </c>
      <c r="J2283" s="60" t="s">
        <v>699</v>
      </c>
      <c r="K2283" s="60">
        <v>160</v>
      </c>
      <c r="L2283" s="62"/>
      <c r="M2283" s="60">
        <v>1</v>
      </c>
      <c r="N2283" s="60">
        <v>1</v>
      </c>
      <c r="O2283" s="63" t="s">
        <v>681</v>
      </c>
      <c r="P2283" s="63" t="s">
        <v>1657</v>
      </c>
      <c r="Q2283" s="62"/>
      <c r="R2283" s="62"/>
      <c r="S2283" s="62"/>
      <c r="T2283" s="62"/>
      <c r="U2283" s="62"/>
      <c r="V2283" s="62"/>
      <c r="W2283" s="62"/>
      <c r="X2283" s="63" t="s">
        <v>1657</v>
      </c>
      <c r="Y2283" s="62"/>
      <c r="Z2283" s="62"/>
      <c r="AA2283" s="62"/>
      <c r="AB2283" s="60"/>
    </row>
    <row r="2284" spans="1:28" ht="15" customHeight="1" x14ac:dyDescent="0.25">
      <c r="A2284" s="58">
        <v>2274</v>
      </c>
      <c r="B2284" s="66" t="s">
        <v>10591</v>
      </c>
      <c r="C2284" s="67" t="s">
        <v>10592</v>
      </c>
      <c r="D2284" s="59" t="s">
        <v>10593</v>
      </c>
      <c r="E2284" s="66" t="s">
        <v>10591</v>
      </c>
      <c r="F2284" s="60" t="s">
        <v>10594</v>
      </c>
      <c r="G2284" s="62"/>
      <c r="H2284" s="61">
        <v>1995</v>
      </c>
      <c r="I2284" s="60" t="s">
        <v>689</v>
      </c>
      <c r="J2284" s="60" t="s">
        <v>699</v>
      </c>
      <c r="K2284" s="60">
        <v>100</v>
      </c>
      <c r="L2284" s="62"/>
      <c r="M2284" s="60">
        <v>1</v>
      </c>
      <c r="N2284" s="60">
        <v>1</v>
      </c>
      <c r="O2284" s="63" t="s">
        <v>681</v>
      </c>
      <c r="P2284" s="63" t="s">
        <v>912</v>
      </c>
      <c r="Q2284" s="62"/>
      <c r="R2284" s="62"/>
      <c r="S2284" s="62"/>
      <c r="T2284" s="62"/>
      <c r="U2284" s="62"/>
      <c r="V2284" s="62"/>
      <c r="W2284" s="62"/>
      <c r="X2284" s="63" t="s">
        <v>912</v>
      </c>
      <c r="Y2284" s="62"/>
      <c r="Z2284" s="62"/>
      <c r="AA2284" s="62"/>
      <c r="AB2284" s="60"/>
    </row>
    <row r="2285" spans="1:28" ht="15" customHeight="1" x14ac:dyDescent="0.25">
      <c r="A2285" s="58">
        <v>2275</v>
      </c>
      <c r="B2285" s="66" t="s">
        <v>10595</v>
      </c>
      <c r="C2285" s="67" t="s">
        <v>10596</v>
      </c>
      <c r="D2285" s="59" t="s">
        <v>10597</v>
      </c>
      <c r="E2285" s="66" t="s">
        <v>10595</v>
      </c>
      <c r="F2285" s="60" t="s">
        <v>10598</v>
      </c>
      <c r="G2285" s="62"/>
      <c r="H2285" s="61">
        <v>1994</v>
      </c>
      <c r="I2285" s="60" t="s">
        <v>689</v>
      </c>
      <c r="J2285" s="60" t="s">
        <v>699</v>
      </c>
      <c r="K2285" s="60">
        <v>250</v>
      </c>
      <c r="L2285" s="62"/>
      <c r="M2285" s="60">
        <v>1</v>
      </c>
      <c r="N2285" s="60">
        <v>1</v>
      </c>
      <c r="O2285" s="63" t="s">
        <v>681</v>
      </c>
      <c r="P2285" s="63" t="s">
        <v>980</v>
      </c>
      <c r="Q2285" s="62"/>
      <c r="R2285" s="62"/>
      <c r="S2285" s="62"/>
      <c r="T2285" s="62"/>
      <c r="U2285" s="62"/>
      <c r="V2285" s="62"/>
      <c r="W2285" s="62"/>
      <c r="X2285" s="63" t="s">
        <v>10599</v>
      </c>
      <c r="Y2285" s="63" t="s">
        <v>4997</v>
      </c>
      <c r="Z2285" s="62"/>
      <c r="AA2285" s="62"/>
      <c r="AB2285" s="60"/>
    </row>
    <row r="2286" spans="1:28" ht="15" customHeight="1" x14ac:dyDescent="0.25">
      <c r="A2286" s="58">
        <v>2276</v>
      </c>
      <c r="B2286" s="66" t="s">
        <v>10600</v>
      </c>
      <c r="C2286" s="67" t="s">
        <v>10601</v>
      </c>
      <c r="D2286" s="59" t="s">
        <v>10602</v>
      </c>
      <c r="E2286" s="66" t="s">
        <v>10600</v>
      </c>
      <c r="F2286" s="60" t="s">
        <v>10603</v>
      </c>
      <c r="G2286" s="62"/>
      <c r="H2286" s="61">
        <v>2008</v>
      </c>
      <c r="I2286" s="60" t="s">
        <v>679</v>
      </c>
      <c r="J2286" s="60" t="s">
        <v>710</v>
      </c>
      <c r="K2286" s="60">
        <v>300</v>
      </c>
      <c r="L2286" s="62"/>
      <c r="M2286" s="60">
        <v>1</v>
      </c>
      <c r="N2286" s="60">
        <v>1</v>
      </c>
      <c r="O2286" s="63" t="s">
        <v>681</v>
      </c>
      <c r="P2286" s="63" t="s">
        <v>3081</v>
      </c>
      <c r="Q2286" s="62"/>
      <c r="R2286" s="62"/>
      <c r="S2286" s="62"/>
      <c r="T2286" s="62"/>
      <c r="U2286" s="62"/>
      <c r="V2286" s="62"/>
      <c r="W2286" s="62"/>
      <c r="X2286" s="63" t="s">
        <v>3081</v>
      </c>
      <c r="Y2286" s="62"/>
      <c r="Z2286" s="62"/>
      <c r="AA2286" s="62"/>
      <c r="AB2286" s="60"/>
    </row>
    <row r="2287" spans="1:28" ht="15" customHeight="1" x14ac:dyDescent="0.25">
      <c r="A2287" s="58">
        <v>2277</v>
      </c>
      <c r="B2287" s="66" t="s">
        <v>10604</v>
      </c>
      <c r="C2287" s="67" t="s">
        <v>10605</v>
      </c>
      <c r="D2287" s="59" t="s">
        <v>10606</v>
      </c>
      <c r="E2287" s="66" t="s">
        <v>10604</v>
      </c>
      <c r="F2287" s="60" t="s">
        <v>10607</v>
      </c>
      <c r="G2287" s="62"/>
      <c r="H2287" s="61">
        <v>1972</v>
      </c>
      <c r="I2287" s="60" t="s">
        <v>988</v>
      </c>
      <c r="J2287" s="60" t="s">
        <v>710</v>
      </c>
      <c r="K2287" s="60">
        <v>300</v>
      </c>
      <c r="L2287" s="62"/>
      <c r="M2287" s="60">
        <v>1</v>
      </c>
      <c r="N2287" s="60">
        <v>1</v>
      </c>
      <c r="O2287" s="63" t="s">
        <v>681</v>
      </c>
      <c r="P2287" s="63" t="s">
        <v>989</v>
      </c>
      <c r="Q2287" s="62"/>
      <c r="R2287" s="62"/>
      <c r="S2287" s="62"/>
      <c r="T2287" s="62"/>
      <c r="U2287" s="62"/>
      <c r="V2287" s="62"/>
      <c r="W2287" s="62"/>
      <c r="X2287" s="63" t="s">
        <v>989</v>
      </c>
      <c r="Y2287" s="62"/>
      <c r="Z2287" s="62"/>
      <c r="AA2287" s="62"/>
      <c r="AB2287" s="60"/>
    </row>
    <row r="2288" spans="1:28" ht="15" customHeight="1" x14ac:dyDescent="0.25">
      <c r="A2288" s="58">
        <v>2278</v>
      </c>
      <c r="B2288" s="66" t="s">
        <v>517</v>
      </c>
      <c r="C2288" s="67" t="s">
        <v>10608</v>
      </c>
      <c r="D2288" s="59" t="s">
        <v>10609</v>
      </c>
      <c r="E2288" s="66" t="s">
        <v>517</v>
      </c>
      <c r="F2288" s="60" t="s">
        <v>10610</v>
      </c>
      <c r="G2288" s="62"/>
      <c r="H2288" s="61">
        <v>1973</v>
      </c>
      <c r="I2288" s="60" t="s">
        <v>682</v>
      </c>
      <c r="J2288" s="60" t="s">
        <v>680</v>
      </c>
      <c r="K2288" s="60">
        <v>315</v>
      </c>
      <c r="L2288" s="62"/>
      <c r="M2288" s="60">
        <v>1</v>
      </c>
      <c r="N2288" s="60">
        <v>1</v>
      </c>
      <c r="O2288" s="63" t="s">
        <v>681</v>
      </c>
      <c r="P2288" s="63" t="s">
        <v>996</v>
      </c>
      <c r="Q2288" s="62"/>
      <c r="R2288" s="62"/>
      <c r="S2288" s="62"/>
      <c r="T2288" s="62"/>
      <c r="U2288" s="62"/>
      <c r="V2288" s="62"/>
      <c r="W2288" s="62"/>
      <c r="X2288" s="63" t="s">
        <v>996</v>
      </c>
      <c r="Y2288" s="62"/>
      <c r="Z2288" s="62"/>
      <c r="AA2288" s="62"/>
      <c r="AB2288" s="60"/>
    </row>
    <row r="2289" spans="1:28" ht="15" customHeight="1" x14ac:dyDescent="0.25">
      <c r="A2289" s="58">
        <v>2279</v>
      </c>
      <c r="B2289" s="66" t="s">
        <v>513</v>
      </c>
      <c r="C2289" s="67" t="s">
        <v>10611</v>
      </c>
      <c r="D2289" s="59" t="s">
        <v>10612</v>
      </c>
      <c r="E2289" s="66" t="s">
        <v>513</v>
      </c>
      <c r="F2289" s="60" t="s">
        <v>10613</v>
      </c>
      <c r="G2289" s="62"/>
      <c r="H2289" s="61">
        <v>1976</v>
      </c>
      <c r="I2289" s="60" t="s">
        <v>682</v>
      </c>
      <c r="J2289" s="60" t="s">
        <v>680</v>
      </c>
      <c r="K2289" s="60">
        <v>315</v>
      </c>
      <c r="L2289" s="62"/>
      <c r="M2289" s="60">
        <v>1</v>
      </c>
      <c r="N2289" s="60">
        <v>1</v>
      </c>
      <c r="O2289" s="63" t="s">
        <v>681</v>
      </c>
      <c r="P2289" s="63" t="s">
        <v>996</v>
      </c>
      <c r="Q2289" s="62"/>
      <c r="R2289" s="62"/>
      <c r="S2289" s="62"/>
      <c r="T2289" s="62"/>
      <c r="U2289" s="62"/>
      <c r="V2289" s="62"/>
      <c r="W2289" s="62"/>
      <c r="X2289" s="63" t="s">
        <v>996</v>
      </c>
      <c r="Y2289" s="62"/>
      <c r="Z2289" s="62"/>
      <c r="AA2289" s="62"/>
      <c r="AB2289" s="60"/>
    </row>
    <row r="2290" spans="1:28" ht="15" customHeight="1" x14ac:dyDescent="0.25">
      <c r="A2290" s="58">
        <v>2280</v>
      </c>
      <c r="B2290" s="66" t="s">
        <v>10614</v>
      </c>
      <c r="C2290" s="67" t="s">
        <v>10615</v>
      </c>
      <c r="D2290" s="59" t="s">
        <v>10616</v>
      </c>
      <c r="E2290" s="66" t="s">
        <v>10614</v>
      </c>
      <c r="F2290" s="60" t="s">
        <v>10617</v>
      </c>
      <c r="G2290" s="62"/>
      <c r="H2290" s="61">
        <v>2009</v>
      </c>
      <c r="I2290" s="60" t="s">
        <v>679</v>
      </c>
      <c r="J2290" s="60" t="s">
        <v>680</v>
      </c>
      <c r="K2290" s="60">
        <v>300</v>
      </c>
      <c r="L2290" s="62"/>
      <c r="M2290" s="60">
        <v>1</v>
      </c>
      <c r="N2290" s="60">
        <v>1</v>
      </c>
      <c r="O2290" s="63" t="s">
        <v>681</v>
      </c>
      <c r="P2290" s="63" t="s">
        <v>10618</v>
      </c>
      <c r="Q2290" s="62"/>
      <c r="R2290" s="62"/>
      <c r="S2290" s="62"/>
      <c r="T2290" s="62"/>
      <c r="U2290" s="62"/>
      <c r="V2290" s="62"/>
      <c r="W2290" s="62"/>
      <c r="X2290" s="63" t="s">
        <v>10618</v>
      </c>
      <c r="Y2290" s="62"/>
      <c r="Z2290" s="62"/>
      <c r="AA2290" s="62"/>
      <c r="AB2290" s="60"/>
    </row>
    <row r="2291" spans="1:28" ht="15" customHeight="1" x14ac:dyDescent="0.25">
      <c r="A2291" s="58">
        <v>2281</v>
      </c>
      <c r="B2291" s="66" t="s">
        <v>10619</v>
      </c>
      <c r="C2291" s="67" t="s">
        <v>10620</v>
      </c>
      <c r="D2291" s="59" t="s">
        <v>10621</v>
      </c>
      <c r="E2291" s="66" t="s">
        <v>10619</v>
      </c>
      <c r="F2291" s="60" t="s">
        <v>10622</v>
      </c>
      <c r="G2291" s="62"/>
      <c r="H2291" s="61">
        <v>1972</v>
      </c>
      <c r="I2291" s="60" t="s">
        <v>682</v>
      </c>
      <c r="J2291" s="60" t="s">
        <v>680</v>
      </c>
      <c r="K2291" s="60">
        <v>315</v>
      </c>
      <c r="L2291" s="62"/>
      <c r="M2291" s="60">
        <v>1</v>
      </c>
      <c r="N2291" s="60">
        <v>1</v>
      </c>
      <c r="O2291" s="63" t="s">
        <v>681</v>
      </c>
      <c r="P2291" s="63" t="s">
        <v>1004</v>
      </c>
      <c r="Q2291" s="62"/>
      <c r="R2291" s="62"/>
      <c r="S2291" s="62"/>
      <c r="T2291" s="62"/>
      <c r="U2291" s="62"/>
      <c r="V2291" s="62"/>
      <c r="W2291" s="62"/>
      <c r="X2291" s="63" t="s">
        <v>1004</v>
      </c>
      <c r="Y2291" s="62"/>
      <c r="Z2291" s="62"/>
      <c r="AA2291" s="62"/>
      <c r="AB2291" s="60"/>
    </row>
    <row r="2292" spans="1:28" ht="15" customHeight="1" x14ac:dyDescent="0.25">
      <c r="A2292" s="58">
        <v>2282</v>
      </c>
      <c r="B2292" s="66" t="s">
        <v>10623</v>
      </c>
      <c r="C2292" s="67" t="s">
        <v>10624</v>
      </c>
      <c r="D2292" s="59" t="s">
        <v>10625</v>
      </c>
      <c r="E2292" s="66" t="s">
        <v>10623</v>
      </c>
      <c r="F2292" s="60" t="s">
        <v>10626</v>
      </c>
      <c r="G2292" s="62"/>
      <c r="H2292" s="61">
        <v>1970</v>
      </c>
      <c r="I2292" s="60" t="s">
        <v>682</v>
      </c>
      <c r="J2292" s="60" t="s">
        <v>687</v>
      </c>
      <c r="K2292" s="60">
        <v>315</v>
      </c>
      <c r="L2292" s="62"/>
      <c r="M2292" s="60">
        <v>1</v>
      </c>
      <c r="N2292" s="60">
        <v>1</v>
      </c>
      <c r="O2292" s="63" t="s">
        <v>681</v>
      </c>
      <c r="P2292" s="63" t="s">
        <v>996</v>
      </c>
      <c r="Q2292" s="62"/>
      <c r="R2292" s="62"/>
      <c r="S2292" s="62"/>
      <c r="T2292" s="62"/>
      <c r="U2292" s="62"/>
      <c r="V2292" s="62"/>
      <c r="W2292" s="62"/>
      <c r="X2292" s="63" t="s">
        <v>996</v>
      </c>
      <c r="Y2292" s="62"/>
      <c r="Z2292" s="62"/>
      <c r="AA2292" s="62"/>
      <c r="AB2292" s="60"/>
    </row>
    <row r="2293" spans="1:28" ht="15" customHeight="1" x14ac:dyDescent="0.25">
      <c r="A2293" s="58">
        <v>2283</v>
      </c>
      <c r="B2293" s="66" t="s">
        <v>10627</v>
      </c>
      <c r="C2293" s="67" t="s">
        <v>10628</v>
      </c>
      <c r="D2293" s="59" t="s">
        <v>10629</v>
      </c>
      <c r="E2293" s="66" t="s">
        <v>10627</v>
      </c>
      <c r="F2293" s="60" t="s">
        <v>10630</v>
      </c>
      <c r="G2293" s="62"/>
      <c r="H2293" s="61">
        <v>1977</v>
      </c>
      <c r="I2293" s="60" t="s">
        <v>679</v>
      </c>
      <c r="J2293" s="60" t="s">
        <v>687</v>
      </c>
      <c r="K2293" s="60">
        <v>300</v>
      </c>
      <c r="L2293" s="62"/>
      <c r="M2293" s="60">
        <v>1</v>
      </c>
      <c r="N2293" s="60">
        <v>1</v>
      </c>
      <c r="O2293" s="63" t="s">
        <v>681</v>
      </c>
      <c r="P2293" s="63" t="s">
        <v>7207</v>
      </c>
      <c r="Q2293" s="62"/>
      <c r="R2293" s="62"/>
      <c r="S2293" s="62"/>
      <c r="T2293" s="62"/>
      <c r="U2293" s="62"/>
      <c r="V2293" s="62"/>
      <c r="W2293" s="62"/>
      <c r="X2293" s="63" t="s">
        <v>7207</v>
      </c>
      <c r="Y2293" s="62"/>
      <c r="Z2293" s="62"/>
      <c r="AA2293" s="62"/>
      <c r="AB2293" s="60"/>
    </row>
    <row r="2294" spans="1:28" ht="15" customHeight="1" x14ac:dyDescent="0.25">
      <c r="A2294" s="58">
        <v>2284</v>
      </c>
      <c r="B2294" s="66" t="s">
        <v>10631</v>
      </c>
      <c r="C2294" s="67" t="s">
        <v>10632</v>
      </c>
      <c r="D2294" s="59" t="s">
        <v>10633</v>
      </c>
      <c r="E2294" s="66" t="s">
        <v>10631</v>
      </c>
      <c r="F2294" s="60" t="s">
        <v>10634</v>
      </c>
      <c r="G2294" s="62"/>
      <c r="H2294" s="61">
        <v>1970</v>
      </c>
      <c r="I2294" s="60" t="s">
        <v>679</v>
      </c>
      <c r="J2294" s="60" t="s">
        <v>687</v>
      </c>
      <c r="K2294" s="60">
        <v>300</v>
      </c>
      <c r="L2294" s="62"/>
      <c r="M2294" s="60">
        <v>1</v>
      </c>
      <c r="N2294" s="60">
        <v>1</v>
      </c>
      <c r="O2294" s="63" t="s">
        <v>681</v>
      </c>
      <c r="P2294" s="63" t="s">
        <v>7207</v>
      </c>
      <c r="Q2294" s="62"/>
      <c r="R2294" s="62"/>
      <c r="S2294" s="62"/>
      <c r="T2294" s="62"/>
      <c r="U2294" s="62"/>
      <c r="V2294" s="62"/>
      <c r="W2294" s="62"/>
      <c r="X2294" s="63" t="s">
        <v>7207</v>
      </c>
      <c r="Y2294" s="62"/>
      <c r="Z2294" s="62"/>
      <c r="AA2294" s="62"/>
      <c r="AB2294" s="60"/>
    </row>
    <row r="2295" spans="1:28" ht="15" customHeight="1" x14ac:dyDescent="0.25">
      <c r="A2295" s="58">
        <v>2285</v>
      </c>
      <c r="B2295" s="66" t="s">
        <v>10635</v>
      </c>
      <c r="C2295" s="67" t="s">
        <v>10636</v>
      </c>
      <c r="D2295" s="59" t="s">
        <v>10637</v>
      </c>
      <c r="E2295" s="66" t="s">
        <v>10635</v>
      </c>
      <c r="F2295" s="60" t="s">
        <v>10638</v>
      </c>
      <c r="G2295" s="62"/>
      <c r="H2295" s="61">
        <v>1974</v>
      </c>
      <c r="I2295" s="60" t="s">
        <v>679</v>
      </c>
      <c r="J2295" s="60" t="s">
        <v>680</v>
      </c>
      <c r="K2295" s="60">
        <v>167</v>
      </c>
      <c r="L2295" s="62"/>
      <c r="M2295" s="60">
        <v>1</v>
      </c>
      <c r="N2295" s="60">
        <v>1</v>
      </c>
      <c r="O2295" s="63" t="s">
        <v>681</v>
      </c>
      <c r="P2295" s="63" t="s">
        <v>10639</v>
      </c>
      <c r="Q2295" s="62"/>
      <c r="R2295" s="62"/>
      <c r="S2295" s="62"/>
      <c r="T2295" s="62"/>
      <c r="U2295" s="62"/>
      <c r="V2295" s="62"/>
      <c r="W2295" s="62"/>
      <c r="X2295" s="63" t="s">
        <v>10639</v>
      </c>
      <c r="Y2295" s="62"/>
      <c r="Z2295" s="62"/>
      <c r="AA2295" s="62"/>
      <c r="AB2295" s="60"/>
    </row>
    <row r="2296" spans="1:28" ht="15" customHeight="1" x14ac:dyDescent="0.25">
      <c r="A2296" s="58">
        <v>2286</v>
      </c>
      <c r="B2296" s="66" t="s">
        <v>448</v>
      </c>
      <c r="C2296" s="67" t="s">
        <v>10640</v>
      </c>
      <c r="D2296" s="59" t="s">
        <v>10641</v>
      </c>
      <c r="E2296" s="66" t="s">
        <v>448</v>
      </c>
      <c r="F2296" s="60" t="s">
        <v>10642</v>
      </c>
      <c r="G2296" s="62"/>
      <c r="H2296" s="61">
        <v>1975</v>
      </c>
      <c r="I2296" s="60" t="s">
        <v>679</v>
      </c>
      <c r="J2296" s="60" t="s">
        <v>687</v>
      </c>
      <c r="K2296" s="60">
        <v>167</v>
      </c>
      <c r="L2296" s="62"/>
      <c r="M2296" s="60">
        <v>1</v>
      </c>
      <c r="N2296" s="60">
        <v>1</v>
      </c>
      <c r="O2296" s="63" t="s">
        <v>681</v>
      </c>
      <c r="P2296" s="63" t="s">
        <v>1228</v>
      </c>
      <c r="Q2296" s="62"/>
      <c r="R2296" s="62"/>
      <c r="S2296" s="62"/>
      <c r="T2296" s="62"/>
      <c r="U2296" s="62"/>
      <c r="V2296" s="62"/>
      <c r="W2296" s="62"/>
      <c r="X2296" s="63" t="s">
        <v>1228</v>
      </c>
      <c r="Y2296" s="62"/>
      <c r="Z2296" s="62"/>
      <c r="AA2296" s="62"/>
      <c r="AB2296" s="60"/>
    </row>
    <row r="2297" spans="1:28" ht="15" customHeight="1" x14ac:dyDescent="0.25">
      <c r="A2297" s="58">
        <v>2287</v>
      </c>
      <c r="B2297" s="66" t="s">
        <v>10643</v>
      </c>
      <c r="C2297" s="67" t="s">
        <v>10644</v>
      </c>
      <c r="D2297" s="59" t="s">
        <v>10645</v>
      </c>
      <c r="E2297" s="66" t="s">
        <v>10643</v>
      </c>
      <c r="F2297" s="60" t="s">
        <v>10646</v>
      </c>
      <c r="G2297" s="62"/>
      <c r="H2297" s="61">
        <v>1997</v>
      </c>
      <c r="I2297" s="60" t="s">
        <v>689</v>
      </c>
      <c r="J2297" s="60" t="s">
        <v>680</v>
      </c>
      <c r="K2297" s="60">
        <v>167</v>
      </c>
      <c r="L2297" s="62"/>
      <c r="M2297" s="60">
        <v>1</v>
      </c>
      <c r="N2297" s="60">
        <v>1</v>
      </c>
      <c r="O2297" s="63" t="s">
        <v>681</v>
      </c>
      <c r="P2297" s="63" t="s">
        <v>10639</v>
      </c>
      <c r="Q2297" s="62"/>
      <c r="R2297" s="62"/>
      <c r="S2297" s="62"/>
      <c r="T2297" s="62"/>
      <c r="U2297" s="62"/>
      <c r="V2297" s="62"/>
      <c r="W2297" s="62"/>
      <c r="X2297" s="63" t="s">
        <v>10639</v>
      </c>
      <c r="Y2297" s="62"/>
      <c r="Z2297" s="62"/>
      <c r="AA2297" s="62"/>
      <c r="AB2297" s="60"/>
    </row>
    <row r="2298" spans="1:28" ht="15" customHeight="1" x14ac:dyDescent="0.25">
      <c r="A2298" s="58">
        <v>2288</v>
      </c>
      <c r="B2298" s="66" t="s">
        <v>10647</v>
      </c>
      <c r="C2298" s="67" t="s">
        <v>10648</v>
      </c>
      <c r="D2298" s="59" t="s">
        <v>10649</v>
      </c>
      <c r="E2298" s="66" t="s">
        <v>10647</v>
      </c>
      <c r="F2298" s="60" t="s">
        <v>10650</v>
      </c>
      <c r="G2298" s="62"/>
      <c r="H2298" s="61">
        <v>1971</v>
      </c>
      <c r="I2298" s="60" t="s">
        <v>682</v>
      </c>
      <c r="J2298" s="60" t="s">
        <v>680</v>
      </c>
      <c r="K2298" s="60">
        <v>200</v>
      </c>
      <c r="L2298" s="62"/>
      <c r="M2298" s="60">
        <v>1</v>
      </c>
      <c r="N2298" s="60">
        <v>1</v>
      </c>
      <c r="O2298" s="63" t="s">
        <v>681</v>
      </c>
      <c r="P2298" s="63" t="s">
        <v>1008</v>
      </c>
      <c r="Q2298" s="62"/>
      <c r="R2298" s="62"/>
      <c r="S2298" s="62"/>
      <c r="T2298" s="62"/>
      <c r="U2298" s="62"/>
      <c r="V2298" s="62"/>
      <c r="W2298" s="62"/>
      <c r="X2298" s="63" t="s">
        <v>1008</v>
      </c>
      <c r="Y2298" s="62"/>
      <c r="Z2298" s="62"/>
      <c r="AA2298" s="62"/>
      <c r="AB2298" s="60"/>
    </row>
    <row r="2299" spans="1:28" ht="15" customHeight="1" x14ac:dyDescent="0.25">
      <c r="A2299" s="58">
        <v>2289</v>
      </c>
      <c r="B2299" s="66" t="s">
        <v>10651</v>
      </c>
      <c r="C2299" s="67" t="s">
        <v>10652</v>
      </c>
      <c r="D2299" s="59" t="s">
        <v>10653</v>
      </c>
      <c r="E2299" s="66" t="s">
        <v>10651</v>
      </c>
      <c r="F2299" s="60" t="s">
        <v>10654</v>
      </c>
      <c r="G2299" s="62"/>
      <c r="H2299" s="61">
        <v>2015</v>
      </c>
      <c r="I2299" s="60" t="s">
        <v>682</v>
      </c>
      <c r="J2299" s="60" t="s">
        <v>699</v>
      </c>
      <c r="K2299" s="60">
        <v>200</v>
      </c>
      <c r="L2299" s="62"/>
      <c r="M2299" s="60">
        <v>1</v>
      </c>
      <c r="N2299" s="60">
        <v>1</v>
      </c>
      <c r="O2299" s="63" t="s">
        <v>681</v>
      </c>
      <c r="P2299" s="63" t="s">
        <v>3127</v>
      </c>
      <c r="Q2299" s="62"/>
      <c r="R2299" s="62"/>
      <c r="S2299" s="62"/>
      <c r="T2299" s="62"/>
      <c r="U2299" s="62"/>
      <c r="V2299" s="62"/>
      <c r="W2299" s="62"/>
      <c r="X2299" s="63" t="s">
        <v>3127</v>
      </c>
      <c r="Y2299" s="62"/>
      <c r="Z2299" s="62"/>
      <c r="AA2299" s="62"/>
      <c r="AB2299" s="60"/>
    </row>
    <row r="2300" spans="1:28" ht="15" customHeight="1" x14ac:dyDescent="0.25">
      <c r="A2300" s="58">
        <v>2290</v>
      </c>
      <c r="B2300" s="66" t="s">
        <v>480</v>
      </c>
      <c r="C2300" s="67" t="s">
        <v>10655</v>
      </c>
      <c r="D2300" s="59" t="s">
        <v>10656</v>
      </c>
      <c r="E2300" s="66" t="s">
        <v>480</v>
      </c>
      <c r="F2300" s="60" t="s">
        <v>10657</v>
      </c>
      <c r="G2300" s="62"/>
      <c r="H2300" s="61">
        <v>1972</v>
      </c>
      <c r="I2300" s="60" t="s">
        <v>679</v>
      </c>
      <c r="J2300" s="60" t="s">
        <v>680</v>
      </c>
      <c r="K2300" s="60">
        <v>225</v>
      </c>
      <c r="L2300" s="62"/>
      <c r="M2300" s="60">
        <v>1</v>
      </c>
      <c r="N2300" s="60">
        <v>1</v>
      </c>
      <c r="O2300" s="63" t="s">
        <v>681</v>
      </c>
      <c r="P2300" s="63" t="s">
        <v>1024</v>
      </c>
      <c r="Q2300" s="62"/>
      <c r="R2300" s="62"/>
      <c r="S2300" s="62"/>
      <c r="T2300" s="62"/>
      <c r="U2300" s="62"/>
      <c r="V2300" s="62"/>
      <c r="W2300" s="62"/>
      <c r="X2300" s="63" t="s">
        <v>1024</v>
      </c>
      <c r="Y2300" s="62"/>
      <c r="Z2300" s="62"/>
      <c r="AA2300" s="62"/>
      <c r="AB2300" s="60"/>
    </row>
    <row r="2301" spans="1:28" ht="15" customHeight="1" x14ac:dyDescent="0.25">
      <c r="A2301" s="58">
        <v>2291</v>
      </c>
      <c r="B2301" s="66" t="s">
        <v>477</v>
      </c>
      <c r="C2301" s="67" t="s">
        <v>10658</v>
      </c>
      <c r="D2301" s="59" t="s">
        <v>10659</v>
      </c>
      <c r="E2301" s="66" t="s">
        <v>477</v>
      </c>
      <c r="F2301" s="60" t="s">
        <v>10660</v>
      </c>
      <c r="G2301" s="62"/>
      <c r="H2301" s="61">
        <v>1973</v>
      </c>
      <c r="I2301" s="60" t="s">
        <v>679</v>
      </c>
      <c r="J2301" s="60" t="s">
        <v>680</v>
      </c>
      <c r="K2301" s="60">
        <v>225</v>
      </c>
      <c r="L2301" s="62"/>
      <c r="M2301" s="60">
        <v>1</v>
      </c>
      <c r="N2301" s="60">
        <v>1</v>
      </c>
      <c r="O2301" s="63" t="s">
        <v>681</v>
      </c>
      <c r="P2301" s="63" t="s">
        <v>1012</v>
      </c>
      <c r="Q2301" s="62"/>
      <c r="R2301" s="62"/>
      <c r="S2301" s="62"/>
      <c r="T2301" s="62"/>
      <c r="U2301" s="62"/>
      <c r="V2301" s="62"/>
      <c r="W2301" s="62"/>
      <c r="X2301" s="63" t="s">
        <v>1012</v>
      </c>
      <c r="Y2301" s="62"/>
      <c r="Z2301" s="62"/>
      <c r="AA2301" s="62"/>
      <c r="AB2301" s="60"/>
    </row>
    <row r="2302" spans="1:28" ht="15" customHeight="1" x14ac:dyDescent="0.25">
      <c r="A2302" s="58">
        <v>2292</v>
      </c>
      <c r="B2302" s="66" t="s">
        <v>479</v>
      </c>
      <c r="C2302" s="67" t="s">
        <v>10661</v>
      </c>
      <c r="D2302" s="59" t="s">
        <v>10662</v>
      </c>
      <c r="E2302" s="66" t="s">
        <v>479</v>
      </c>
      <c r="F2302" s="60" t="s">
        <v>10663</v>
      </c>
      <c r="G2302" s="62"/>
      <c r="H2302" s="61">
        <v>1973</v>
      </c>
      <c r="I2302" s="60" t="s">
        <v>679</v>
      </c>
      <c r="J2302" s="60" t="s">
        <v>680</v>
      </c>
      <c r="K2302" s="60">
        <v>225</v>
      </c>
      <c r="L2302" s="62"/>
      <c r="M2302" s="60">
        <v>1</v>
      </c>
      <c r="N2302" s="60">
        <v>1</v>
      </c>
      <c r="O2302" s="63" t="s">
        <v>681</v>
      </c>
      <c r="P2302" s="63" t="s">
        <v>1024</v>
      </c>
      <c r="Q2302" s="62"/>
      <c r="R2302" s="62"/>
      <c r="S2302" s="62"/>
      <c r="T2302" s="62"/>
      <c r="U2302" s="62"/>
      <c r="V2302" s="62"/>
      <c r="W2302" s="62"/>
      <c r="X2302" s="63" t="s">
        <v>1024</v>
      </c>
      <c r="Y2302" s="62"/>
      <c r="Z2302" s="62"/>
      <c r="AA2302" s="62"/>
      <c r="AB2302" s="60"/>
    </row>
    <row r="2303" spans="1:28" ht="15" customHeight="1" x14ac:dyDescent="0.25">
      <c r="A2303" s="58">
        <v>2293</v>
      </c>
      <c r="B2303" s="66" t="s">
        <v>10664</v>
      </c>
      <c r="C2303" s="67" t="s">
        <v>10665</v>
      </c>
      <c r="D2303" s="59" t="s">
        <v>10666</v>
      </c>
      <c r="E2303" s="66" t="s">
        <v>10664</v>
      </c>
      <c r="F2303" s="60" t="s">
        <v>10667</v>
      </c>
      <c r="G2303" s="62"/>
      <c r="H2303" s="61">
        <v>1971</v>
      </c>
      <c r="I2303" s="60" t="s">
        <v>682</v>
      </c>
      <c r="J2303" s="60" t="s">
        <v>8572</v>
      </c>
      <c r="K2303" s="60">
        <v>250</v>
      </c>
      <c r="L2303" s="62"/>
      <c r="M2303" s="60">
        <v>1</v>
      </c>
      <c r="N2303" s="60">
        <v>1</v>
      </c>
      <c r="O2303" s="63" t="s">
        <v>681</v>
      </c>
      <c r="P2303" s="63" t="s">
        <v>980</v>
      </c>
      <c r="Q2303" s="62"/>
      <c r="R2303" s="62"/>
      <c r="S2303" s="62"/>
      <c r="T2303" s="62"/>
      <c r="U2303" s="62"/>
      <c r="V2303" s="62"/>
      <c r="W2303" s="62"/>
      <c r="X2303" s="63" t="s">
        <v>980</v>
      </c>
      <c r="Y2303" s="62"/>
      <c r="Z2303" s="62"/>
      <c r="AA2303" s="62"/>
      <c r="AB2303" s="60"/>
    </row>
    <row r="2304" spans="1:28" ht="15" customHeight="1" x14ac:dyDescent="0.25">
      <c r="A2304" s="58">
        <v>2294</v>
      </c>
      <c r="B2304" s="66" t="s">
        <v>10668</v>
      </c>
      <c r="C2304" s="67" t="s">
        <v>10669</v>
      </c>
      <c r="D2304" s="59" t="s">
        <v>10670</v>
      </c>
      <c r="E2304" s="66" t="s">
        <v>10668</v>
      </c>
      <c r="F2304" s="60" t="s">
        <v>10671</v>
      </c>
      <c r="G2304" s="62"/>
      <c r="H2304" s="61">
        <v>1994</v>
      </c>
      <c r="I2304" s="60" t="s">
        <v>689</v>
      </c>
      <c r="J2304" s="60" t="s">
        <v>699</v>
      </c>
      <c r="K2304" s="60">
        <v>250</v>
      </c>
      <c r="L2304" s="62"/>
      <c r="M2304" s="60">
        <v>1</v>
      </c>
      <c r="N2304" s="60">
        <v>1</v>
      </c>
      <c r="O2304" s="63" t="s">
        <v>681</v>
      </c>
      <c r="P2304" s="63" t="s">
        <v>980</v>
      </c>
      <c r="Q2304" s="62"/>
      <c r="R2304" s="62"/>
      <c r="S2304" s="62"/>
      <c r="T2304" s="62"/>
      <c r="U2304" s="62"/>
      <c r="V2304" s="62"/>
      <c r="W2304" s="62"/>
      <c r="X2304" s="63" t="s">
        <v>980</v>
      </c>
      <c r="Y2304" s="62"/>
      <c r="Z2304" s="62"/>
      <c r="AA2304" s="62"/>
      <c r="AB2304" s="60"/>
    </row>
    <row r="2305" spans="1:28" ht="15" customHeight="1" x14ac:dyDescent="0.25">
      <c r="A2305" s="58">
        <v>2295</v>
      </c>
      <c r="B2305" s="66" t="s">
        <v>10672</v>
      </c>
      <c r="C2305" s="67" t="s">
        <v>10673</v>
      </c>
      <c r="D2305" s="59" t="s">
        <v>10674</v>
      </c>
      <c r="E2305" s="66" t="s">
        <v>10672</v>
      </c>
      <c r="F2305" s="60" t="s">
        <v>10675</v>
      </c>
      <c r="G2305" s="62"/>
      <c r="H2305" s="61">
        <v>1973</v>
      </c>
      <c r="I2305" s="60" t="s">
        <v>679</v>
      </c>
      <c r="J2305" s="60" t="s">
        <v>699</v>
      </c>
      <c r="K2305" s="60">
        <v>300</v>
      </c>
      <c r="L2305" s="62"/>
      <c r="M2305" s="60">
        <v>1</v>
      </c>
      <c r="N2305" s="60">
        <v>1</v>
      </c>
      <c r="O2305" s="63" t="s">
        <v>681</v>
      </c>
      <c r="P2305" s="63" t="s">
        <v>989</v>
      </c>
      <c r="Q2305" s="62"/>
      <c r="R2305" s="62"/>
      <c r="S2305" s="62"/>
      <c r="T2305" s="62"/>
      <c r="U2305" s="62"/>
      <c r="V2305" s="62"/>
      <c r="W2305" s="62"/>
      <c r="X2305" s="63" t="s">
        <v>989</v>
      </c>
      <c r="Y2305" s="62"/>
      <c r="Z2305" s="62"/>
      <c r="AA2305" s="62"/>
      <c r="AB2305" s="60"/>
    </row>
    <row r="2306" spans="1:28" ht="15" customHeight="1" x14ac:dyDescent="0.25">
      <c r="A2306" s="58">
        <v>2296</v>
      </c>
      <c r="B2306" s="66" t="s">
        <v>10676</v>
      </c>
      <c r="C2306" s="67" t="s">
        <v>10677</v>
      </c>
      <c r="D2306" s="59" t="s">
        <v>10678</v>
      </c>
      <c r="E2306" s="66" t="s">
        <v>10676</v>
      </c>
      <c r="F2306" s="60" t="s">
        <v>10679</v>
      </c>
      <c r="G2306" s="62"/>
      <c r="H2306" s="61">
        <v>1978</v>
      </c>
      <c r="I2306" s="60" t="s">
        <v>679</v>
      </c>
      <c r="J2306" s="60" t="s">
        <v>699</v>
      </c>
      <c r="K2306" s="60">
        <v>300</v>
      </c>
      <c r="L2306" s="62"/>
      <c r="M2306" s="60">
        <v>1</v>
      </c>
      <c r="N2306" s="60">
        <v>1</v>
      </c>
      <c r="O2306" s="63" t="s">
        <v>681</v>
      </c>
      <c r="P2306" s="63" t="s">
        <v>989</v>
      </c>
      <c r="Q2306" s="62"/>
      <c r="R2306" s="62"/>
      <c r="S2306" s="62"/>
      <c r="T2306" s="62"/>
      <c r="U2306" s="62"/>
      <c r="V2306" s="62"/>
      <c r="W2306" s="62"/>
      <c r="X2306" s="63" t="s">
        <v>989</v>
      </c>
      <c r="Y2306" s="62"/>
      <c r="Z2306" s="62"/>
      <c r="AA2306" s="62"/>
      <c r="AB2306" s="60"/>
    </row>
    <row r="2307" spans="1:28" ht="15" customHeight="1" x14ac:dyDescent="0.25">
      <c r="A2307" s="58">
        <v>2297</v>
      </c>
      <c r="B2307" s="66" t="s">
        <v>10680</v>
      </c>
      <c r="C2307" s="67" t="s">
        <v>10681</v>
      </c>
      <c r="D2307" s="59" t="s">
        <v>10682</v>
      </c>
      <c r="E2307" s="66" t="s">
        <v>10680</v>
      </c>
      <c r="F2307" s="60" t="s">
        <v>10683</v>
      </c>
      <c r="G2307" s="62"/>
      <c r="H2307" s="61">
        <v>2000</v>
      </c>
      <c r="I2307" s="60" t="s">
        <v>689</v>
      </c>
      <c r="J2307" s="60" t="s">
        <v>699</v>
      </c>
      <c r="K2307" s="60">
        <v>400</v>
      </c>
      <c r="L2307" s="62"/>
      <c r="M2307" s="60">
        <v>1</v>
      </c>
      <c r="N2307" s="60">
        <v>1</v>
      </c>
      <c r="O2307" s="63" t="s">
        <v>681</v>
      </c>
      <c r="P2307" s="63" t="s">
        <v>1038</v>
      </c>
      <c r="Q2307" s="62"/>
      <c r="R2307" s="62"/>
      <c r="S2307" s="62"/>
      <c r="T2307" s="62"/>
      <c r="U2307" s="62"/>
      <c r="V2307" s="62"/>
      <c r="W2307" s="62"/>
      <c r="X2307" s="63" t="s">
        <v>10684</v>
      </c>
      <c r="Y2307" s="62"/>
      <c r="Z2307" s="62"/>
      <c r="AA2307" s="62"/>
      <c r="AB2307" s="63" t="s">
        <v>10685</v>
      </c>
    </row>
    <row r="2308" spans="1:28" ht="15" customHeight="1" x14ac:dyDescent="0.25">
      <c r="A2308" s="58">
        <v>2298</v>
      </c>
      <c r="B2308" s="66" t="s">
        <v>10686</v>
      </c>
      <c r="C2308" s="67" t="s">
        <v>10687</v>
      </c>
      <c r="D2308" s="59" t="s">
        <v>10688</v>
      </c>
      <c r="E2308" s="66" t="s">
        <v>10686</v>
      </c>
      <c r="F2308" s="60" t="s">
        <v>10689</v>
      </c>
      <c r="G2308" s="62"/>
      <c r="H2308" s="61">
        <v>1996</v>
      </c>
      <c r="I2308" s="60" t="s">
        <v>689</v>
      </c>
      <c r="J2308" s="60" t="s">
        <v>699</v>
      </c>
      <c r="K2308" s="60">
        <v>400</v>
      </c>
      <c r="L2308" s="62"/>
      <c r="M2308" s="60">
        <v>1</v>
      </c>
      <c r="N2308" s="60">
        <v>1</v>
      </c>
      <c r="O2308" s="63" t="s">
        <v>681</v>
      </c>
      <c r="P2308" s="63" t="s">
        <v>1038</v>
      </c>
      <c r="Q2308" s="62"/>
      <c r="R2308" s="62"/>
      <c r="S2308" s="62"/>
      <c r="T2308" s="62"/>
      <c r="U2308" s="62"/>
      <c r="V2308" s="62"/>
      <c r="W2308" s="62"/>
      <c r="X2308" s="63" t="s">
        <v>1929</v>
      </c>
      <c r="Y2308" s="63" t="s">
        <v>1873</v>
      </c>
      <c r="Z2308" s="62"/>
      <c r="AA2308" s="62"/>
      <c r="AB2308" s="60"/>
    </row>
    <row r="2309" spans="1:28" ht="15" customHeight="1" x14ac:dyDescent="0.25">
      <c r="A2309" s="58">
        <v>2299</v>
      </c>
      <c r="B2309" s="66" t="s">
        <v>10690</v>
      </c>
      <c r="C2309" s="67" t="s">
        <v>10691</v>
      </c>
      <c r="D2309" s="59" t="s">
        <v>10692</v>
      </c>
      <c r="E2309" s="66" t="s">
        <v>10690</v>
      </c>
      <c r="F2309" s="60" t="s">
        <v>10693</v>
      </c>
      <c r="G2309" s="62"/>
      <c r="H2309" s="61">
        <v>1976</v>
      </c>
      <c r="I2309" s="60" t="s">
        <v>988</v>
      </c>
      <c r="J2309" s="60" t="s">
        <v>687</v>
      </c>
      <c r="K2309" s="60">
        <v>300</v>
      </c>
      <c r="L2309" s="62"/>
      <c r="M2309" s="60">
        <v>1</v>
      </c>
      <c r="N2309" s="60">
        <v>1</v>
      </c>
      <c r="O2309" s="63" t="s">
        <v>681</v>
      </c>
      <c r="P2309" s="63" t="s">
        <v>7207</v>
      </c>
      <c r="Q2309" s="62"/>
      <c r="R2309" s="62"/>
      <c r="S2309" s="62"/>
      <c r="T2309" s="62"/>
      <c r="U2309" s="62"/>
      <c r="V2309" s="62"/>
      <c r="W2309" s="62"/>
      <c r="X2309" s="63" t="s">
        <v>7207</v>
      </c>
      <c r="Y2309" s="62"/>
      <c r="Z2309" s="62"/>
      <c r="AA2309" s="62"/>
      <c r="AB2309" s="60"/>
    </row>
    <row r="2310" spans="1:28" ht="15" customHeight="1" x14ac:dyDescent="0.25">
      <c r="A2310" s="58">
        <v>2300</v>
      </c>
      <c r="B2310" s="66" t="s">
        <v>10694</v>
      </c>
      <c r="C2310" s="67" t="s">
        <v>10695</v>
      </c>
      <c r="D2310" s="59" t="s">
        <v>10696</v>
      </c>
      <c r="E2310" s="66" t="s">
        <v>10694</v>
      </c>
      <c r="F2310" s="60" t="s">
        <v>10697</v>
      </c>
      <c r="G2310" s="62"/>
      <c r="H2310" s="61">
        <v>1972</v>
      </c>
      <c r="I2310" s="60" t="s">
        <v>679</v>
      </c>
      <c r="J2310" s="60" t="s">
        <v>699</v>
      </c>
      <c r="K2310" s="60">
        <v>300</v>
      </c>
      <c r="L2310" s="62"/>
      <c r="M2310" s="60">
        <v>1</v>
      </c>
      <c r="N2310" s="60">
        <v>1</v>
      </c>
      <c r="O2310" s="63" t="s">
        <v>681</v>
      </c>
      <c r="P2310" s="63" t="s">
        <v>970</v>
      </c>
      <c r="Q2310" s="62"/>
      <c r="R2310" s="62"/>
      <c r="S2310" s="62"/>
      <c r="T2310" s="62"/>
      <c r="U2310" s="62"/>
      <c r="V2310" s="62"/>
      <c r="W2310" s="62"/>
      <c r="X2310" s="63" t="s">
        <v>970</v>
      </c>
      <c r="Y2310" s="62"/>
      <c r="Z2310" s="62"/>
      <c r="AA2310" s="62"/>
      <c r="AB2310" s="60"/>
    </row>
    <row r="2311" spans="1:28" ht="15" customHeight="1" x14ac:dyDescent="0.25">
      <c r="A2311" s="58">
        <v>2301</v>
      </c>
      <c r="B2311" s="66" t="s">
        <v>10698</v>
      </c>
      <c r="C2311" s="67" t="s">
        <v>10699</v>
      </c>
      <c r="D2311" s="59" t="s">
        <v>10700</v>
      </c>
      <c r="E2311" s="66" t="s">
        <v>10698</v>
      </c>
      <c r="F2311" s="60" t="s">
        <v>10701</v>
      </c>
      <c r="G2311" s="62"/>
      <c r="H2311" s="61">
        <v>1974</v>
      </c>
      <c r="I2311" s="60" t="s">
        <v>679</v>
      </c>
      <c r="J2311" s="60" t="s">
        <v>699</v>
      </c>
      <c r="K2311" s="60">
        <v>300</v>
      </c>
      <c r="L2311" s="62"/>
      <c r="M2311" s="60">
        <v>1</v>
      </c>
      <c r="N2311" s="60">
        <v>1</v>
      </c>
      <c r="O2311" s="63" t="s">
        <v>681</v>
      </c>
      <c r="P2311" s="63" t="s">
        <v>989</v>
      </c>
      <c r="Q2311" s="62"/>
      <c r="R2311" s="62"/>
      <c r="S2311" s="62"/>
      <c r="T2311" s="62"/>
      <c r="U2311" s="62"/>
      <c r="V2311" s="62"/>
      <c r="W2311" s="62"/>
      <c r="X2311" s="63" t="s">
        <v>989</v>
      </c>
      <c r="Y2311" s="62"/>
      <c r="Z2311" s="62"/>
      <c r="AA2311" s="62"/>
      <c r="AB2311" s="60"/>
    </row>
    <row r="2312" spans="1:28" ht="15" customHeight="1" x14ac:dyDescent="0.25">
      <c r="A2312" s="58">
        <v>2302</v>
      </c>
      <c r="B2312" s="66" t="s">
        <v>10702</v>
      </c>
      <c r="C2312" s="67" t="s">
        <v>10703</v>
      </c>
      <c r="D2312" s="59" t="s">
        <v>10704</v>
      </c>
      <c r="E2312" s="66" t="s">
        <v>10702</v>
      </c>
      <c r="F2312" s="60" t="s">
        <v>10705</v>
      </c>
      <c r="G2312" s="62"/>
      <c r="H2312" s="61">
        <v>1972</v>
      </c>
      <c r="I2312" s="60" t="s">
        <v>679</v>
      </c>
      <c r="J2312" s="60" t="s">
        <v>699</v>
      </c>
      <c r="K2312" s="60">
        <v>300</v>
      </c>
      <c r="L2312" s="62"/>
      <c r="M2312" s="60">
        <v>1</v>
      </c>
      <c r="N2312" s="60">
        <v>1</v>
      </c>
      <c r="O2312" s="63" t="s">
        <v>681</v>
      </c>
      <c r="P2312" s="63" t="s">
        <v>970</v>
      </c>
      <c r="Q2312" s="62"/>
      <c r="R2312" s="62"/>
      <c r="S2312" s="62"/>
      <c r="T2312" s="62"/>
      <c r="U2312" s="62"/>
      <c r="V2312" s="62"/>
      <c r="W2312" s="62"/>
      <c r="X2312" s="63" t="s">
        <v>970</v>
      </c>
      <c r="Y2312" s="62"/>
      <c r="Z2312" s="62"/>
      <c r="AA2312" s="62"/>
      <c r="AB2312" s="60"/>
    </row>
    <row r="2313" spans="1:28" ht="15" customHeight="1" x14ac:dyDescent="0.25">
      <c r="A2313" s="58">
        <v>2303</v>
      </c>
      <c r="B2313" s="66" t="s">
        <v>527</v>
      </c>
      <c r="C2313" s="67" t="s">
        <v>10706</v>
      </c>
      <c r="D2313" s="59" t="s">
        <v>10707</v>
      </c>
      <c r="E2313" s="66" t="s">
        <v>527</v>
      </c>
      <c r="F2313" s="60" t="s">
        <v>10708</v>
      </c>
      <c r="G2313" s="62"/>
      <c r="H2313" s="61">
        <v>2000</v>
      </c>
      <c r="I2313" s="60" t="s">
        <v>682</v>
      </c>
      <c r="J2313" s="60" t="s">
        <v>680</v>
      </c>
      <c r="K2313" s="60">
        <v>500</v>
      </c>
      <c r="L2313" s="62"/>
      <c r="M2313" s="60">
        <v>1</v>
      </c>
      <c r="N2313" s="60">
        <v>1</v>
      </c>
      <c r="O2313" s="63" t="s">
        <v>681</v>
      </c>
      <c r="P2313" s="63" t="s">
        <v>1069</v>
      </c>
      <c r="Q2313" s="62"/>
      <c r="R2313" s="62"/>
      <c r="S2313" s="62"/>
      <c r="T2313" s="62"/>
      <c r="U2313" s="62"/>
      <c r="V2313" s="62"/>
      <c r="W2313" s="62"/>
      <c r="X2313" s="63" t="s">
        <v>1069</v>
      </c>
      <c r="Y2313" s="62"/>
      <c r="Z2313" s="62"/>
      <c r="AA2313" s="62"/>
      <c r="AB2313" s="60"/>
    </row>
    <row r="2314" spans="1:28" ht="15" customHeight="1" x14ac:dyDescent="0.25">
      <c r="A2314" s="58">
        <v>2304</v>
      </c>
      <c r="B2314" s="66" t="s">
        <v>10709</v>
      </c>
      <c r="C2314" s="67" t="s">
        <v>10710</v>
      </c>
      <c r="D2314" s="59" t="s">
        <v>10711</v>
      </c>
      <c r="E2314" s="66" t="s">
        <v>10709</v>
      </c>
      <c r="F2314" s="60" t="s">
        <v>10712</v>
      </c>
      <c r="G2314" s="62"/>
      <c r="H2314" s="61">
        <v>1993</v>
      </c>
      <c r="I2314" s="60" t="s">
        <v>679</v>
      </c>
      <c r="J2314" s="60" t="s">
        <v>687</v>
      </c>
      <c r="K2314" s="60">
        <v>500</v>
      </c>
      <c r="L2314" s="62"/>
      <c r="M2314" s="60">
        <v>1</v>
      </c>
      <c r="N2314" s="60">
        <v>1</v>
      </c>
      <c r="O2314" s="63" t="s">
        <v>681</v>
      </c>
      <c r="P2314" s="63" t="s">
        <v>10713</v>
      </c>
      <c r="Q2314" s="62"/>
      <c r="R2314" s="62"/>
      <c r="S2314" s="62"/>
      <c r="T2314" s="62"/>
      <c r="U2314" s="62"/>
      <c r="V2314" s="62"/>
      <c r="W2314" s="62"/>
      <c r="X2314" s="63" t="s">
        <v>10713</v>
      </c>
      <c r="Y2314" s="62"/>
      <c r="Z2314" s="62"/>
      <c r="AA2314" s="62"/>
      <c r="AB2314" s="60"/>
    </row>
    <row r="2315" spans="1:28" ht="15" customHeight="1" x14ac:dyDescent="0.25">
      <c r="A2315" s="58">
        <v>2305</v>
      </c>
      <c r="B2315" s="66" t="s">
        <v>10714</v>
      </c>
      <c r="C2315" s="67" t="s">
        <v>10715</v>
      </c>
      <c r="D2315" s="59" t="s">
        <v>10716</v>
      </c>
      <c r="E2315" s="66" t="s">
        <v>10714</v>
      </c>
      <c r="F2315" s="60" t="s">
        <v>10717</v>
      </c>
      <c r="G2315" s="62"/>
      <c r="H2315" s="61">
        <v>1999</v>
      </c>
      <c r="I2315" s="60" t="s">
        <v>689</v>
      </c>
      <c r="J2315" s="60" t="s">
        <v>699</v>
      </c>
      <c r="K2315" s="60">
        <v>500</v>
      </c>
      <c r="L2315" s="62"/>
      <c r="M2315" s="60">
        <v>1</v>
      </c>
      <c r="N2315" s="60">
        <v>1</v>
      </c>
      <c r="O2315" s="63" t="s">
        <v>681</v>
      </c>
      <c r="P2315" s="63" t="s">
        <v>10713</v>
      </c>
      <c r="Q2315" s="62"/>
      <c r="R2315" s="62"/>
      <c r="S2315" s="62"/>
      <c r="T2315" s="62"/>
      <c r="U2315" s="62"/>
      <c r="V2315" s="62"/>
      <c r="W2315" s="62"/>
      <c r="X2315" s="63" t="s">
        <v>10713</v>
      </c>
      <c r="Y2315" s="62"/>
      <c r="Z2315" s="62"/>
      <c r="AA2315" s="62"/>
      <c r="AB2315" s="60"/>
    </row>
    <row r="2316" spans="1:28" ht="15" customHeight="1" x14ac:dyDescent="0.25">
      <c r="A2316" s="58">
        <v>2306</v>
      </c>
      <c r="B2316" s="66" t="s">
        <v>10718</v>
      </c>
      <c r="C2316" s="67" t="s">
        <v>10719</v>
      </c>
      <c r="D2316" s="59" t="s">
        <v>10720</v>
      </c>
      <c r="E2316" s="66" t="s">
        <v>10718</v>
      </c>
      <c r="F2316" s="60" t="s">
        <v>10721</v>
      </c>
      <c r="G2316" s="62"/>
      <c r="H2316" s="61">
        <v>1959</v>
      </c>
      <c r="I2316" s="60" t="s">
        <v>807</v>
      </c>
      <c r="J2316" s="60" t="s">
        <v>680</v>
      </c>
      <c r="K2316" s="60">
        <v>630</v>
      </c>
      <c r="L2316" s="62"/>
      <c r="M2316" s="60">
        <v>1</v>
      </c>
      <c r="N2316" s="60">
        <v>1</v>
      </c>
      <c r="O2316" s="63" t="s">
        <v>681</v>
      </c>
      <c r="P2316" s="63" t="s">
        <v>10722</v>
      </c>
      <c r="Q2316" s="62"/>
      <c r="R2316" s="62"/>
      <c r="S2316" s="62"/>
      <c r="T2316" s="62"/>
      <c r="U2316" s="62"/>
      <c r="V2316" s="62"/>
      <c r="W2316" s="62"/>
      <c r="X2316" s="63" t="s">
        <v>10722</v>
      </c>
      <c r="Y2316" s="62"/>
      <c r="Z2316" s="62"/>
      <c r="AA2316" s="62"/>
      <c r="AB2316" s="60"/>
    </row>
    <row r="2317" spans="1:28" ht="15" customHeight="1" x14ac:dyDescent="0.25">
      <c r="A2317" s="58">
        <v>2307</v>
      </c>
      <c r="B2317" s="66" t="s">
        <v>10723</v>
      </c>
      <c r="C2317" s="67" t="s">
        <v>10724</v>
      </c>
      <c r="D2317" s="59" t="s">
        <v>10725</v>
      </c>
      <c r="E2317" s="66" t="s">
        <v>10723</v>
      </c>
      <c r="F2317" s="60" t="s">
        <v>10726</v>
      </c>
      <c r="G2317" s="62"/>
      <c r="H2317" s="61">
        <v>1973</v>
      </c>
      <c r="I2317" s="60" t="s">
        <v>679</v>
      </c>
      <c r="J2317" s="60" t="s">
        <v>687</v>
      </c>
      <c r="K2317" s="60">
        <v>750</v>
      </c>
      <c r="L2317" s="62"/>
      <c r="M2317" s="60">
        <v>1</v>
      </c>
      <c r="N2317" s="60">
        <v>1</v>
      </c>
      <c r="O2317" s="63" t="s">
        <v>681</v>
      </c>
      <c r="P2317" s="63" t="s">
        <v>1093</v>
      </c>
      <c r="Q2317" s="62"/>
      <c r="R2317" s="62"/>
      <c r="S2317" s="62"/>
      <c r="T2317" s="62"/>
      <c r="U2317" s="62"/>
      <c r="V2317" s="62"/>
      <c r="W2317" s="62"/>
      <c r="X2317" s="63" t="s">
        <v>1093</v>
      </c>
      <c r="Y2317" s="62"/>
      <c r="Z2317" s="62"/>
      <c r="AA2317" s="62"/>
      <c r="AB2317" s="60"/>
    </row>
    <row r="2318" spans="1:28" ht="15" customHeight="1" x14ac:dyDescent="0.25">
      <c r="A2318" s="58">
        <v>2308</v>
      </c>
      <c r="B2318" s="66" t="s">
        <v>10727</v>
      </c>
      <c r="C2318" s="67" t="s">
        <v>10728</v>
      </c>
      <c r="D2318" s="59" t="s">
        <v>10729</v>
      </c>
      <c r="E2318" s="66" t="s">
        <v>10727</v>
      </c>
      <c r="F2318" s="60" t="s">
        <v>10730</v>
      </c>
      <c r="G2318" s="62"/>
      <c r="H2318" s="61">
        <v>1993</v>
      </c>
      <c r="I2318" s="60" t="s">
        <v>689</v>
      </c>
      <c r="J2318" s="60" t="s">
        <v>699</v>
      </c>
      <c r="K2318" s="60">
        <v>75</v>
      </c>
      <c r="L2318" s="62"/>
      <c r="M2318" s="60">
        <v>1</v>
      </c>
      <c r="N2318" s="60">
        <v>1</v>
      </c>
      <c r="O2318" s="63" t="s">
        <v>681</v>
      </c>
      <c r="P2318" s="63" t="s">
        <v>700</v>
      </c>
      <c r="Q2318" s="62"/>
      <c r="R2318" s="62"/>
      <c r="S2318" s="62"/>
      <c r="T2318" s="62"/>
      <c r="U2318" s="62"/>
      <c r="V2318" s="62"/>
      <c r="W2318" s="62"/>
      <c r="X2318" s="63" t="s">
        <v>700</v>
      </c>
      <c r="Y2318" s="62"/>
      <c r="Z2318" s="62"/>
      <c r="AA2318" s="62"/>
      <c r="AB2318" s="60"/>
    </row>
    <row r="2319" spans="1:28" ht="15" customHeight="1" x14ac:dyDescent="0.25">
      <c r="A2319" s="58">
        <v>2309</v>
      </c>
      <c r="B2319" s="66" t="s">
        <v>10731</v>
      </c>
      <c r="C2319" s="67" t="s">
        <v>10732</v>
      </c>
      <c r="D2319" s="59" t="s">
        <v>10733</v>
      </c>
      <c r="E2319" s="66" t="s">
        <v>10731</v>
      </c>
      <c r="F2319" s="60" t="s">
        <v>10734</v>
      </c>
      <c r="G2319" s="62"/>
      <c r="H2319" s="61">
        <v>1973</v>
      </c>
      <c r="I2319" s="60" t="s">
        <v>679</v>
      </c>
      <c r="J2319" s="60" t="s">
        <v>699</v>
      </c>
      <c r="K2319" s="60">
        <v>50</v>
      </c>
      <c r="L2319" s="62"/>
      <c r="M2319" s="60">
        <v>1</v>
      </c>
      <c r="N2319" s="60">
        <v>1</v>
      </c>
      <c r="O2319" s="63" t="s">
        <v>681</v>
      </c>
      <c r="P2319" s="63" t="s">
        <v>788</v>
      </c>
      <c r="Q2319" s="62"/>
      <c r="R2319" s="62"/>
      <c r="S2319" s="62"/>
      <c r="T2319" s="62"/>
      <c r="U2319" s="62"/>
      <c r="V2319" s="62"/>
      <c r="W2319" s="62"/>
      <c r="X2319" s="63" t="s">
        <v>788</v>
      </c>
      <c r="Y2319" s="62"/>
      <c r="Z2319" s="62"/>
      <c r="AA2319" s="62"/>
      <c r="AB2319" s="60"/>
    </row>
    <row r="2320" spans="1:28" ht="15" customHeight="1" x14ac:dyDescent="0.25">
      <c r="A2320" s="58">
        <v>2310</v>
      </c>
      <c r="B2320" s="66" t="s">
        <v>62</v>
      </c>
      <c r="C2320" s="67" t="s">
        <v>10735</v>
      </c>
      <c r="D2320" s="59" t="s">
        <v>10736</v>
      </c>
      <c r="E2320" s="66" t="s">
        <v>62</v>
      </c>
      <c r="F2320" s="60" t="s">
        <v>10737</v>
      </c>
      <c r="G2320" s="62"/>
      <c r="H2320" s="61">
        <v>2013</v>
      </c>
      <c r="I2320" s="60" t="s">
        <v>689</v>
      </c>
      <c r="J2320" s="60" t="s">
        <v>699</v>
      </c>
      <c r="K2320" s="60">
        <v>50</v>
      </c>
      <c r="L2320" s="62"/>
      <c r="M2320" s="60">
        <v>1</v>
      </c>
      <c r="N2320" s="60">
        <v>1</v>
      </c>
      <c r="O2320" s="63" t="s">
        <v>681</v>
      </c>
      <c r="P2320" s="63" t="s">
        <v>1317</v>
      </c>
      <c r="Q2320" s="63" t="s">
        <v>10738</v>
      </c>
      <c r="R2320" s="62"/>
      <c r="S2320" s="62"/>
      <c r="T2320" s="62"/>
      <c r="U2320" s="62"/>
      <c r="V2320" s="62"/>
      <c r="W2320" s="62"/>
      <c r="X2320" s="63" t="s">
        <v>1317</v>
      </c>
      <c r="Y2320" s="62"/>
      <c r="Z2320" s="62"/>
      <c r="AA2320" s="62"/>
      <c r="AB2320" s="60"/>
    </row>
    <row r="2321" spans="1:28" ht="15" customHeight="1" x14ac:dyDescent="0.25">
      <c r="A2321" s="58">
        <v>2311</v>
      </c>
      <c r="B2321" s="66" t="s">
        <v>10739</v>
      </c>
      <c r="C2321" s="67" t="s">
        <v>10740</v>
      </c>
      <c r="D2321" s="59" t="s">
        <v>10741</v>
      </c>
      <c r="E2321" s="66" t="s">
        <v>10739</v>
      </c>
      <c r="F2321" s="60" t="s">
        <v>10742</v>
      </c>
      <c r="G2321" s="62"/>
      <c r="H2321" s="61">
        <v>1991</v>
      </c>
      <c r="I2321" s="60" t="s">
        <v>689</v>
      </c>
      <c r="J2321" s="60" t="s">
        <v>699</v>
      </c>
      <c r="K2321" s="60">
        <v>50</v>
      </c>
      <c r="L2321" s="62"/>
      <c r="M2321" s="60">
        <v>1</v>
      </c>
      <c r="N2321" s="60">
        <v>1</v>
      </c>
      <c r="O2321" s="63" t="s">
        <v>681</v>
      </c>
      <c r="P2321" s="63" t="s">
        <v>864</v>
      </c>
      <c r="Q2321" s="62"/>
      <c r="R2321" s="62"/>
      <c r="S2321" s="62"/>
      <c r="T2321" s="62"/>
      <c r="U2321" s="62"/>
      <c r="V2321" s="62"/>
      <c r="W2321" s="62"/>
      <c r="X2321" s="63" t="s">
        <v>10743</v>
      </c>
      <c r="Y2321" s="63" t="s">
        <v>3364</v>
      </c>
      <c r="Z2321" s="62"/>
      <c r="AA2321" s="62"/>
      <c r="AB2321" s="60"/>
    </row>
    <row r="2322" spans="1:28" ht="15" customHeight="1" x14ac:dyDescent="0.25">
      <c r="A2322" s="58">
        <v>2312</v>
      </c>
      <c r="B2322" s="66" t="s">
        <v>10744</v>
      </c>
      <c r="C2322" s="67" t="s">
        <v>10745</v>
      </c>
      <c r="D2322" s="59" t="s">
        <v>10746</v>
      </c>
      <c r="E2322" s="66" t="s">
        <v>10744</v>
      </c>
      <c r="F2322" s="60" t="s">
        <v>10747</v>
      </c>
      <c r="G2322" s="62"/>
      <c r="H2322" s="61">
        <v>2016</v>
      </c>
      <c r="I2322" s="60" t="s">
        <v>689</v>
      </c>
      <c r="J2322" s="60" t="s">
        <v>699</v>
      </c>
      <c r="K2322" s="60">
        <v>1600</v>
      </c>
      <c r="L2322" s="62"/>
      <c r="M2322" s="60">
        <v>1</v>
      </c>
      <c r="N2322" s="60">
        <v>1</v>
      </c>
      <c r="O2322" s="63" t="s">
        <v>681</v>
      </c>
      <c r="P2322" s="63" t="s">
        <v>10748</v>
      </c>
      <c r="Q2322" s="62"/>
      <c r="R2322" s="62"/>
      <c r="S2322" s="62"/>
      <c r="T2322" s="62"/>
      <c r="U2322" s="62"/>
      <c r="V2322" s="62"/>
      <c r="W2322" s="62"/>
      <c r="X2322" s="62"/>
      <c r="Y2322" s="63" t="s">
        <v>10748</v>
      </c>
      <c r="Z2322" s="62"/>
      <c r="AA2322" s="62"/>
      <c r="AB2322" s="60"/>
    </row>
    <row r="2323" spans="1:28" ht="15" customHeight="1" x14ac:dyDescent="0.25">
      <c r="A2323" s="58">
        <v>2313</v>
      </c>
      <c r="B2323" s="66" t="s">
        <v>10749</v>
      </c>
      <c r="C2323" s="67" t="s">
        <v>10750</v>
      </c>
      <c r="D2323" s="59" t="s">
        <v>10751</v>
      </c>
      <c r="E2323" s="66" t="s">
        <v>10749</v>
      </c>
      <c r="F2323" s="60" t="s">
        <v>10752</v>
      </c>
      <c r="G2323" s="62"/>
      <c r="H2323" s="61">
        <v>2007</v>
      </c>
      <c r="I2323" s="60" t="s">
        <v>689</v>
      </c>
      <c r="J2323" s="60" t="s">
        <v>699</v>
      </c>
      <c r="K2323" s="60">
        <v>75</v>
      </c>
      <c r="L2323" s="62"/>
      <c r="M2323" s="60">
        <v>1</v>
      </c>
      <c r="N2323" s="60">
        <v>1</v>
      </c>
      <c r="O2323" s="63" t="s">
        <v>681</v>
      </c>
      <c r="P2323" s="63" t="s">
        <v>700</v>
      </c>
      <c r="Q2323" s="63" t="s">
        <v>5085</v>
      </c>
      <c r="R2323" s="62"/>
      <c r="S2323" s="62"/>
      <c r="T2323" s="62"/>
      <c r="U2323" s="62"/>
      <c r="V2323" s="62"/>
      <c r="W2323" s="62"/>
      <c r="X2323" s="63" t="s">
        <v>700</v>
      </c>
      <c r="Y2323" s="62"/>
      <c r="Z2323" s="62"/>
      <c r="AA2323" s="62"/>
      <c r="AB2323" s="60"/>
    </row>
    <row r="2324" spans="1:28" ht="15" customHeight="1" x14ac:dyDescent="0.25">
      <c r="A2324" s="58">
        <v>2314</v>
      </c>
      <c r="B2324" s="66" t="s">
        <v>10753</v>
      </c>
      <c r="C2324" s="67" t="s">
        <v>10754</v>
      </c>
      <c r="D2324" s="59" t="s">
        <v>10755</v>
      </c>
      <c r="E2324" s="66" t="s">
        <v>10753</v>
      </c>
      <c r="F2324" s="60" t="s">
        <v>10756</v>
      </c>
      <c r="G2324" s="62"/>
      <c r="H2324" s="61">
        <v>2009</v>
      </c>
      <c r="I2324" s="60" t="s">
        <v>679</v>
      </c>
      <c r="J2324" s="60" t="s">
        <v>699</v>
      </c>
      <c r="K2324" s="60">
        <v>75</v>
      </c>
      <c r="L2324" s="62"/>
      <c r="M2324" s="60">
        <v>1</v>
      </c>
      <c r="N2324" s="60">
        <v>1</v>
      </c>
      <c r="O2324" s="63" t="s">
        <v>681</v>
      </c>
      <c r="P2324" s="63" t="s">
        <v>1988</v>
      </c>
      <c r="Q2324" s="62"/>
      <c r="R2324" s="62"/>
      <c r="S2324" s="62"/>
      <c r="T2324" s="62"/>
      <c r="U2324" s="62"/>
      <c r="V2324" s="62"/>
      <c r="W2324" s="62"/>
      <c r="X2324" s="63" t="s">
        <v>1988</v>
      </c>
      <c r="Y2324" s="62"/>
      <c r="Z2324" s="62"/>
      <c r="AA2324" s="62"/>
      <c r="AB2324" s="60"/>
    </row>
    <row r="2325" spans="1:28" ht="15" customHeight="1" x14ac:dyDescent="0.25">
      <c r="A2325" s="58">
        <v>2315</v>
      </c>
      <c r="B2325" s="66" t="s">
        <v>10757</v>
      </c>
      <c r="C2325" s="67" t="s">
        <v>10758</v>
      </c>
      <c r="D2325" s="59" t="s">
        <v>10759</v>
      </c>
      <c r="E2325" s="66" t="s">
        <v>10757</v>
      </c>
      <c r="F2325" s="60" t="s">
        <v>10760</v>
      </c>
      <c r="G2325" s="62"/>
      <c r="H2325" s="61">
        <v>1973</v>
      </c>
      <c r="I2325" s="60" t="s">
        <v>679</v>
      </c>
      <c r="J2325" s="60" t="s">
        <v>699</v>
      </c>
      <c r="K2325" s="60">
        <v>50</v>
      </c>
      <c r="L2325" s="62"/>
      <c r="M2325" s="60">
        <v>1</v>
      </c>
      <c r="N2325" s="60">
        <v>1</v>
      </c>
      <c r="O2325" s="63" t="s">
        <v>681</v>
      </c>
      <c r="P2325" s="63" t="s">
        <v>788</v>
      </c>
      <c r="Q2325" s="62"/>
      <c r="R2325" s="62"/>
      <c r="S2325" s="62"/>
      <c r="T2325" s="62"/>
      <c r="U2325" s="62"/>
      <c r="V2325" s="62"/>
      <c r="W2325" s="62"/>
      <c r="X2325" s="63" t="s">
        <v>788</v>
      </c>
      <c r="Y2325" s="62"/>
      <c r="Z2325" s="62"/>
      <c r="AA2325" s="62"/>
      <c r="AB2325" s="60"/>
    </row>
    <row r="2326" spans="1:28" ht="15" customHeight="1" x14ac:dyDescent="0.25">
      <c r="A2326" s="58">
        <v>2316</v>
      </c>
      <c r="B2326" s="66" t="s">
        <v>10761</v>
      </c>
      <c r="C2326" s="67" t="s">
        <v>10762</v>
      </c>
      <c r="D2326" s="59" t="s">
        <v>10763</v>
      </c>
      <c r="E2326" s="66" t="s">
        <v>10761</v>
      </c>
      <c r="F2326" s="60" t="s">
        <v>10764</v>
      </c>
      <c r="G2326" s="62"/>
      <c r="H2326" s="61">
        <v>1991</v>
      </c>
      <c r="I2326" s="60" t="s">
        <v>689</v>
      </c>
      <c r="J2326" s="60" t="s">
        <v>699</v>
      </c>
      <c r="K2326" s="60">
        <v>75</v>
      </c>
      <c r="L2326" s="62"/>
      <c r="M2326" s="60">
        <v>1</v>
      </c>
      <c r="N2326" s="60">
        <v>1</v>
      </c>
      <c r="O2326" s="63" t="s">
        <v>681</v>
      </c>
      <c r="P2326" s="63" t="s">
        <v>700</v>
      </c>
      <c r="Q2326" s="62"/>
      <c r="R2326" s="62"/>
      <c r="S2326" s="62"/>
      <c r="T2326" s="62"/>
      <c r="U2326" s="62"/>
      <c r="V2326" s="62"/>
      <c r="W2326" s="62"/>
      <c r="X2326" s="63" t="s">
        <v>10560</v>
      </c>
      <c r="Y2326" s="63" t="s">
        <v>10561</v>
      </c>
      <c r="Z2326" s="62"/>
      <c r="AA2326" s="62"/>
      <c r="AB2326" s="60"/>
    </row>
    <row r="2327" spans="1:28" ht="15" customHeight="1" x14ac:dyDescent="0.25">
      <c r="A2327" s="58">
        <v>2317</v>
      </c>
      <c r="B2327" s="66" t="s">
        <v>10765</v>
      </c>
      <c r="C2327" s="67" t="s">
        <v>10766</v>
      </c>
      <c r="D2327" s="59" t="s">
        <v>10767</v>
      </c>
      <c r="E2327" s="66" t="s">
        <v>10765</v>
      </c>
      <c r="F2327" s="60" t="s">
        <v>10768</v>
      </c>
      <c r="G2327" s="62"/>
      <c r="H2327" s="61">
        <v>1992</v>
      </c>
      <c r="I2327" s="60" t="s">
        <v>689</v>
      </c>
      <c r="J2327" s="60" t="s">
        <v>699</v>
      </c>
      <c r="K2327" s="60">
        <v>50</v>
      </c>
      <c r="L2327" s="62"/>
      <c r="M2327" s="60">
        <v>1</v>
      </c>
      <c r="N2327" s="60">
        <v>1</v>
      </c>
      <c r="O2327" s="63" t="s">
        <v>681</v>
      </c>
      <c r="P2327" s="63" t="s">
        <v>788</v>
      </c>
      <c r="Q2327" s="62"/>
      <c r="R2327" s="62"/>
      <c r="S2327" s="62"/>
      <c r="T2327" s="62"/>
      <c r="U2327" s="62"/>
      <c r="V2327" s="62"/>
      <c r="W2327" s="62"/>
      <c r="X2327" s="63" t="s">
        <v>859</v>
      </c>
      <c r="Y2327" s="63" t="s">
        <v>860</v>
      </c>
      <c r="Z2327" s="62"/>
      <c r="AA2327" s="62"/>
      <c r="AB2327" s="60"/>
    </row>
    <row r="2328" spans="1:28" ht="15" customHeight="1" x14ac:dyDescent="0.25">
      <c r="A2328" s="58">
        <v>2318</v>
      </c>
      <c r="B2328" s="66" t="s">
        <v>10769</v>
      </c>
      <c r="C2328" s="67" t="s">
        <v>10770</v>
      </c>
      <c r="D2328" s="59" t="s">
        <v>10771</v>
      </c>
      <c r="E2328" s="66" t="s">
        <v>10769</v>
      </c>
      <c r="F2328" s="60" t="s">
        <v>10772</v>
      </c>
      <c r="G2328" s="62"/>
      <c r="H2328" s="61">
        <v>1987</v>
      </c>
      <c r="I2328" s="60" t="s">
        <v>988</v>
      </c>
      <c r="J2328" s="60" t="s">
        <v>699</v>
      </c>
      <c r="K2328" s="60">
        <v>75</v>
      </c>
      <c r="L2328" s="62"/>
      <c r="M2328" s="60">
        <v>1</v>
      </c>
      <c r="N2328" s="60">
        <v>1</v>
      </c>
      <c r="O2328" s="63" t="s">
        <v>681</v>
      </c>
      <c r="P2328" s="63" t="s">
        <v>700</v>
      </c>
      <c r="Q2328" s="62"/>
      <c r="R2328" s="62"/>
      <c r="S2328" s="62"/>
      <c r="T2328" s="62"/>
      <c r="U2328" s="62"/>
      <c r="V2328" s="62"/>
      <c r="W2328" s="62"/>
      <c r="X2328" s="63" t="s">
        <v>3425</v>
      </c>
      <c r="Y2328" s="63" t="s">
        <v>3426</v>
      </c>
      <c r="Z2328" s="62"/>
      <c r="AA2328" s="62"/>
      <c r="AB2328" s="60"/>
    </row>
    <row r="2329" spans="1:28" ht="15" customHeight="1" x14ac:dyDescent="0.25">
      <c r="A2329" s="58">
        <v>2319</v>
      </c>
      <c r="B2329" s="66" t="s">
        <v>10773</v>
      </c>
      <c r="C2329" s="67" t="s">
        <v>10774</v>
      </c>
      <c r="D2329" s="59" t="s">
        <v>10775</v>
      </c>
      <c r="E2329" s="66" t="s">
        <v>10773</v>
      </c>
      <c r="F2329" s="60" t="s">
        <v>10776</v>
      </c>
      <c r="G2329" s="62"/>
      <c r="H2329" s="61">
        <v>1979</v>
      </c>
      <c r="I2329" s="60" t="s">
        <v>679</v>
      </c>
      <c r="J2329" s="60" t="s">
        <v>699</v>
      </c>
      <c r="K2329" s="60">
        <v>50</v>
      </c>
      <c r="L2329" s="62"/>
      <c r="M2329" s="60">
        <v>1</v>
      </c>
      <c r="N2329" s="60">
        <v>1</v>
      </c>
      <c r="O2329" s="63" t="s">
        <v>681</v>
      </c>
      <c r="P2329" s="63" t="s">
        <v>788</v>
      </c>
      <c r="Q2329" s="62"/>
      <c r="R2329" s="62"/>
      <c r="S2329" s="62"/>
      <c r="T2329" s="62"/>
      <c r="U2329" s="62"/>
      <c r="V2329" s="62"/>
      <c r="W2329" s="62"/>
      <c r="X2329" s="63" t="s">
        <v>788</v>
      </c>
      <c r="Y2329" s="62"/>
      <c r="Z2329" s="62"/>
      <c r="AA2329" s="62"/>
      <c r="AB2329" s="60"/>
    </row>
    <row r="2330" spans="1:28" ht="15" customHeight="1" x14ac:dyDescent="0.25">
      <c r="A2330" s="58">
        <v>2320</v>
      </c>
      <c r="B2330" s="66" t="s">
        <v>10777</v>
      </c>
      <c r="C2330" s="67" t="s">
        <v>10778</v>
      </c>
      <c r="D2330" s="59" t="s">
        <v>10779</v>
      </c>
      <c r="E2330" s="66" t="s">
        <v>10777</v>
      </c>
      <c r="F2330" s="60" t="s">
        <v>10780</v>
      </c>
      <c r="G2330" s="62"/>
      <c r="H2330" s="61">
        <v>2005</v>
      </c>
      <c r="I2330" s="60" t="s">
        <v>679</v>
      </c>
      <c r="J2330" s="60" t="s">
        <v>699</v>
      </c>
      <c r="K2330" s="60">
        <v>37.5</v>
      </c>
      <c r="L2330" s="62"/>
      <c r="M2330" s="60">
        <v>1</v>
      </c>
      <c r="N2330" s="60">
        <v>1</v>
      </c>
      <c r="O2330" s="63" t="s">
        <v>681</v>
      </c>
      <c r="P2330" s="63" t="s">
        <v>766</v>
      </c>
      <c r="Q2330" s="62"/>
      <c r="R2330" s="62"/>
      <c r="S2330" s="62"/>
      <c r="T2330" s="62"/>
      <c r="U2330" s="62"/>
      <c r="V2330" s="62"/>
      <c r="W2330" s="62"/>
      <c r="X2330" s="63" t="s">
        <v>766</v>
      </c>
      <c r="Y2330" s="62"/>
      <c r="Z2330" s="62"/>
      <c r="AA2330" s="62"/>
      <c r="AB2330" s="60"/>
    </row>
    <row r="2331" spans="1:28" ht="15" customHeight="1" x14ac:dyDescent="0.25">
      <c r="A2331" s="58">
        <v>2321</v>
      </c>
      <c r="B2331" s="66" t="s">
        <v>10781</v>
      </c>
      <c r="C2331" s="67" t="s">
        <v>10782</v>
      </c>
      <c r="D2331" s="59" t="s">
        <v>10783</v>
      </c>
      <c r="E2331" s="66" t="s">
        <v>10781</v>
      </c>
      <c r="F2331" s="60" t="s">
        <v>10784</v>
      </c>
      <c r="G2331" s="62"/>
      <c r="H2331" s="61">
        <v>2005</v>
      </c>
      <c r="I2331" s="60" t="s">
        <v>679</v>
      </c>
      <c r="J2331" s="60" t="s">
        <v>699</v>
      </c>
      <c r="K2331" s="60">
        <v>37.5</v>
      </c>
      <c r="L2331" s="62"/>
      <c r="M2331" s="60">
        <v>1</v>
      </c>
      <c r="N2331" s="60">
        <v>1</v>
      </c>
      <c r="O2331" s="63" t="s">
        <v>681</v>
      </c>
      <c r="P2331" s="63" t="s">
        <v>766</v>
      </c>
      <c r="Q2331" s="62"/>
      <c r="R2331" s="62"/>
      <c r="S2331" s="62"/>
      <c r="T2331" s="62"/>
      <c r="U2331" s="62"/>
      <c r="V2331" s="62"/>
      <c r="W2331" s="62"/>
      <c r="X2331" s="63" t="s">
        <v>766</v>
      </c>
      <c r="Y2331" s="62"/>
      <c r="Z2331" s="62"/>
      <c r="AA2331" s="62"/>
      <c r="AB2331" s="60"/>
    </row>
    <row r="2332" spans="1:28" ht="15" customHeight="1" x14ac:dyDescent="0.25">
      <c r="A2332" s="58">
        <v>2322</v>
      </c>
      <c r="B2332" s="66" t="s">
        <v>333</v>
      </c>
      <c r="C2332" s="67" t="s">
        <v>10785</v>
      </c>
      <c r="D2332" s="59" t="s">
        <v>10786</v>
      </c>
      <c r="E2332" s="66" t="s">
        <v>333</v>
      </c>
      <c r="F2332" s="60" t="s">
        <v>10787</v>
      </c>
      <c r="G2332" s="62"/>
      <c r="H2332" s="61">
        <v>2004</v>
      </c>
      <c r="I2332" s="60" t="s">
        <v>689</v>
      </c>
      <c r="J2332" s="60" t="s">
        <v>687</v>
      </c>
      <c r="K2332" s="60">
        <v>50</v>
      </c>
      <c r="L2332" s="62"/>
      <c r="M2332" s="60">
        <v>1</v>
      </c>
      <c r="N2332" s="60">
        <v>1</v>
      </c>
      <c r="O2332" s="63" t="s">
        <v>681</v>
      </c>
      <c r="P2332" s="63" t="s">
        <v>788</v>
      </c>
      <c r="Q2332" s="62"/>
      <c r="R2332" s="62"/>
      <c r="S2332" s="62"/>
      <c r="T2332" s="62"/>
      <c r="U2332" s="62"/>
      <c r="V2332" s="62"/>
      <c r="W2332" s="62"/>
      <c r="X2332" s="63" t="s">
        <v>1342</v>
      </c>
      <c r="Y2332" s="63" t="s">
        <v>869</v>
      </c>
      <c r="Z2332" s="62"/>
      <c r="AA2332" s="62"/>
      <c r="AB2332" s="60"/>
    </row>
    <row r="2333" spans="1:28" ht="15" customHeight="1" x14ac:dyDescent="0.25">
      <c r="A2333" s="58">
        <v>2323</v>
      </c>
      <c r="B2333" s="66" t="s">
        <v>348</v>
      </c>
      <c r="C2333" s="67" t="s">
        <v>10788</v>
      </c>
      <c r="D2333" s="59" t="s">
        <v>10789</v>
      </c>
      <c r="E2333" s="66" t="s">
        <v>348</v>
      </c>
      <c r="F2333" s="60" t="s">
        <v>10790</v>
      </c>
      <c r="G2333" s="62"/>
      <c r="H2333" s="61">
        <v>1997</v>
      </c>
      <c r="I2333" s="60" t="s">
        <v>689</v>
      </c>
      <c r="J2333" s="60" t="s">
        <v>687</v>
      </c>
      <c r="K2333" s="60">
        <v>50</v>
      </c>
      <c r="L2333" s="62"/>
      <c r="M2333" s="60">
        <v>1</v>
      </c>
      <c r="N2333" s="60">
        <v>1</v>
      </c>
      <c r="O2333" s="63" t="s">
        <v>681</v>
      </c>
      <c r="P2333" s="63" t="s">
        <v>788</v>
      </c>
      <c r="Q2333" s="62"/>
      <c r="R2333" s="62"/>
      <c r="S2333" s="62"/>
      <c r="T2333" s="62"/>
      <c r="U2333" s="62"/>
      <c r="V2333" s="62"/>
      <c r="W2333" s="62"/>
      <c r="X2333" s="63" t="s">
        <v>788</v>
      </c>
      <c r="Y2333" s="62"/>
      <c r="Z2333" s="62"/>
      <c r="AA2333" s="62"/>
      <c r="AB2333" s="60"/>
    </row>
    <row r="2334" spans="1:28" ht="15" customHeight="1" x14ac:dyDescent="0.25">
      <c r="A2334" s="58">
        <v>2324</v>
      </c>
      <c r="B2334" s="66" t="s">
        <v>10791</v>
      </c>
      <c r="C2334" s="67" t="s">
        <v>10792</v>
      </c>
      <c r="D2334" s="59" t="s">
        <v>10793</v>
      </c>
      <c r="E2334" s="66" t="s">
        <v>10791</v>
      </c>
      <c r="F2334" s="60" t="s">
        <v>10794</v>
      </c>
      <c r="G2334" s="62"/>
      <c r="H2334" s="61">
        <v>2009</v>
      </c>
      <c r="I2334" s="60" t="s">
        <v>679</v>
      </c>
      <c r="J2334" s="60" t="s">
        <v>699</v>
      </c>
      <c r="K2334" s="60">
        <v>75</v>
      </c>
      <c r="L2334" s="62"/>
      <c r="M2334" s="60">
        <v>1</v>
      </c>
      <c r="N2334" s="60">
        <v>1</v>
      </c>
      <c r="O2334" s="63" t="s">
        <v>681</v>
      </c>
      <c r="P2334" s="63" t="s">
        <v>1988</v>
      </c>
      <c r="Q2334" s="62"/>
      <c r="R2334" s="62"/>
      <c r="S2334" s="62"/>
      <c r="T2334" s="62"/>
      <c r="U2334" s="62"/>
      <c r="V2334" s="62"/>
      <c r="W2334" s="62"/>
      <c r="X2334" s="63" t="s">
        <v>1988</v>
      </c>
      <c r="Y2334" s="62"/>
      <c r="Z2334" s="62"/>
      <c r="AA2334" s="62"/>
      <c r="AB2334" s="60"/>
    </row>
    <row r="2335" spans="1:28" ht="15" customHeight="1" x14ac:dyDescent="0.25">
      <c r="A2335" s="58">
        <v>2325</v>
      </c>
      <c r="B2335" s="66" t="s">
        <v>10795</v>
      </c>
      <c r="C2335" s="67" t="s">
        <v>10796</v>
      </c>
      <c r="D2335" s="59" t="s">
        <v>10797</v>
      </c>
      <c r="E2335" s="66" t="s">
        <v>10795</v>
      </c>
      <c r="F2335" s="60" t="s">
        <v>10798</v>
      </c>
      <c r="G2335" s="62"/>
      <c r="H2335" s="61">
        <v>1990</v>
      </c>
      <c r="I2335" s="60" t="s">
        <v>689</v>
      </c>
      <c r="J2335" s="60" t="s">
        <v>699</v>
      </c>
      <c r="K2335" s="60">
        <v>75</v>
      </c>
      <c r="L2335" s="62"/>
      <c r="M2335" s="60">
        <v>1</v>
      </c>
      <c r="N2335" s="60">
        <v>1</v>
      </c>
      <c r="O2335" s="63" t="s">
        <v>681</v>
      </c>
      <c r="P2335" s="63" t="s">
        <v>700</v>
      </c>
      <c r="Q2335" s="62"/>
      <c r="R2335" s="62"/>
      <c r="S2335" s="62"/>
      <c r="T2335" s="62"/>
      <c r="U2335" s="62"/>
      <c r="V2335" s="62"/>
      <c r="W2335" s="62"/>
      <c r="X2335" s="63" t="s">
        <v>5248</v>
      </c>
      <c r="Y2335" s="63" t="s">
        <v>5249</v>
      </c>
      <c r="Z2335" s="62"/>
      <c r="AA2335" s="62"/>
      <c r="AB2335" s="60"/>
    </row>
    <row r="2336" spans="1:28" ht="15" customHeight="1" x14ac:dyDescent="0.25">
      <c r="A2336" s="58">
        <v>2326</v>
      </c>
      <c r="B2336" s="66" t="s">
        <v>10799</v>
      </c>
      <c r="C2336" s="67" t="s">
        <v>10800</v>
      </c>
      <c r="D2336" s="59" t="s">
        <v>10801</v>
      </c>
      <c r="E2336" s="66" t="s">
        <v>10799</v>
      </c>
      <c r="F2336" s="60" t="s">
        <v>10802</v>
      </c>
      <c r="G2336" s="62"/>
      <c r="H2336" s="61">
        <v>2000</v>
      </c>
      <c r="I2336" s="60" t="s">
        <v>689</v>
      </c>
      <c r="J2336" s="60" t="s">
        <v>699</v>
      </c>
      <c r="K2336" s="60">
        <v>75</v>
      </c>
      <c r="L2336" s="62"/>
      <c r="M2336" s="60">
        <v>1</v>
      </c>
      <c r="N2336" s="60">
        <v>1</v>
      </c>
      <c r="O2336" s="63" t="s">
        <v>681</v>
      </c>
      <c r="P2336" s="63" t="s">
        <v>700</v>
      </c>
      <c r="Q2336" s="62"/>
      <c r="R2336" s="62"/>
      <c r="S2336" s="62"/>
      <c r="T2336" s="62"/>
      <c r="U2336" s="62"/>
      <c r="V2336" s="62"/>
      <c r="W2336" s="62"/>
      <c r="X2336" s="63" t="s">
        <v>1904</v>
      </c>
      <c r="Y2336" s="62"/>
      <c r="Z2336" s="62"/>
      <c r="AA2336" s="62"/>
      <c r="AB2336" s="63" t="s">
        <v>1905</v>
      </c>
    </row>
    <row r="2337" spans="1:28" ht="15" customHeight="1" x14ac:dyDescent="0.25">
      <c r="A2337" s="58">
        <v>2327</v>
      </c>
      <c r="B2337" s="66" t="s">
        <v>10803</v>
      </c>
      <c r="C2337" s="67" t="s">
        <v>10804</v>
      </c>
      <c r="D2337" s="59" t="s">
        <v>10805</v>
      </c>
      <c r="E2337" s="66" t="s">
        <v>10803</v>
      </c>
      <c r="F2337" s="60" t="s">
        <v>10806</v>
      </c>
      <c r="G2337" s="62"/>
      <c r="H2337" s="61">
        <v>2008</v>
      </c>
      <c r="I2337" s="60" t="s">
        <v>689</v>
      </c>
      <c r="J2337" s="60" t="s">
        <v>699</v>
      </c>
      <c r="K2337" s="60">
        <v>75</v>
      </c>
      <c r="L2337" s="62"/>
      <c r="M2337" s="60">
        <v>1</v>
      </c>
      <c r="N2337" s="60">
        <v>1</v>
      </c>
      <c r="O2337" s="63" t="s">
        <v>681</v>
      </c>
      <c r="P2337" s="63" t="s">
        <v>1308</v>
      </c>
      <c r="Q2337" s="62"/>
      <c r="R2337" s="62"/>
      <c r="S2337" s="62"/>
      <c r="T2337" s="62"/>
      <c r="U2337" s="62"/>
      <c r="V2337" s="62"/>
      <c r="W2337" s="62"/>
      <c r="X2337" s="63" t="s">
        <v>1308</v>
      </c>
      <c r="Y2337" s="62"/>
      <c r="Z2337" s="62"/>
      <c r="AA2337" s="62"/>
      <c r="AB2337" s="60"/>
    </row>
    <row r="2338" spans="1:28" ht="15" customHeight="1" x14ac:dyDescent="0.25">
      <c r="A2338" s="58">
        <v>2328</v>
      </c>
      <c r="B2338" s="66" t="s">
        <v>10807</v>
      </c>
      <c r="C2338" s="67" t="s">
        <v>10808</v>
      </c>
      <c r="D2338" s="59" t="s">
        <v>10809</v>
      </c>
      <c r="E2338" s="66" t="s">
        <v>10807</v>
      </c>
      <c r="F2338" s="60" t="s">
        <v>10810</v>
      </c>
      <c r="G2338" s="62"/>
      <c r="H2338" s="61">
        <v>2004</v>
      </c>
      <c r="I2338" s="60" t="s">
        <v>689</v>
      </c>
      <c r="J2338" s="60" t="s">
        <v>699</v>
      </c>
      <c r="K2338" s="60">
        <v>500</v>
      </c>
      <c r="L2338" s="62"/>
      <c r="M2338" s="60">
        <v>1</v>
      </c>
      <c r="N2338" s="60">
        <v>1</v>
      </c>
      <c r="O2338" s="63" t="s">
        <v>681</v>
      </c>
      <c r="P2338" s="63" t="s">
        <v>1069</v>
      </c>
      <c r="Q2338" s="62"/>
      <c r="R2338" s="62"/>
      <c r="S2338" s="62"/>
      <c r="T2338" s="62"/>
      <c r="U2338" s="62"/>
      <c r="V2338" s="62"/>
      <c r="W2338" s="62"/>
      <c r="X2338" s="63" t="s">
        <v>10811</v>
      </c>
      <c r="Y2338" s="63" t="s">
        <v>10812</v>
      </c>
      <c r="Z2338" s="62"/>
      <c r="AA2338" s="62"/>
      <c r="AB2338" s="60"/>
    </row>
    <row r="2339" spans="1:28" ht="15" customHeight="1" x14ac:dyDescent="0.25">
      <c r="A2339" s="58">
        <v>2329</v>
      </c>
      <c r="B2339" s="66" t="s">
        <v>10813</v>
      </c>
      <c r="C2339" s="67" t="s">
        <v>10814</v>
      </c>
      <c r="D2339" s="59" t="s">
        <v>10815</v>
      </c>
      <c r="E2339" s="66" t="s">
        <v>10813</v>
      </c>
      <c r="F2339" s="60" t="s">
        <v>10816</v>
      </c>
      <c r="G2339" s="62"/>
      <c r="H2339" s="61">
        <v>2005</v>
      </c>
      <c r="I2339" s="60" t="s">
        <v>689</v>
      </c>
      <c r="J2339" s="60" t="s">
        <v>699</v>
      </c>
      <c r="K2339" s="60">
        <v>160</v>
      </c>
      <c r="L2339" s="62"/>
      <c r="M2339" s="60">
        <v>1</v>
      </c>
      <c r="N2339" s="60">
        <v>1</v>
      </c>
      <c r="O2339" s="63" t="s">
        <v>681</v>
      </c>
      <c r="P2339" s="63" t="s">
        <v>1228</v>
      </c>
      <c r="Q2339" s="62"/>
      <c r="R2339" s="62"/>
      <c r="S2339" s="62"/>
      <c r="T2339" s="62"/>
      <c r="U2339" s="62"/>
      <c r="V2339" s="62"/>
      <c r="W2339" s="62"/>
      <c r="X2339" s="63" t="s">
        <v>1229</v>
      </c>
      <c r="Y2339" s="63" t="s">
        <v>1230</v>
      </c>
      <c r="Z2339" s="62"/>
      <c r="AA2339" s="62"/>
      <c r="AB2339" s="60"/>
    </row>
    <row r="2340" spans="1:28" ht="15" customHeight="1" x14ac:dyDescent="0.25">
      <c r="A2340" s="58">
        <v>2330</v>
      </c>
      <c r="B2340" s="66" t="s">
        <v>10817</v>
      </c>
      <c r="C2340" s="67" t="s">
        <v>10818</v>
      </c>
      <c r="D2340" s="59" t="s">
        <v>10819</v>
      </c>
      <c r="E2340" s="66" t="s">
        <v>10817</v>
      </c>
      <c r="F2340" s="60" t="s">
        <v>10820</v>
      </c>
      <c r="G2340" s="62"/>
      <c r="H2340" s="61">
        <v>2009</v>
      </c>
      <c r="I2340" s="60" t="s">
        <v>689</v>
      </c>
      <c r="J2340" s="60" t="s">
        <v>699</v>
      </c>
      <c r="K2340" s="60">
        <v>160</v>
      </c>
      <c r="L2340" s="62"/>
      <c r="M2340" s="60">
        <v>1</v>
      </c>
      <c r="N2340" s="60">
        <v>1</v>
      </c>
      <c r="O2340" s="63" t="s">
        <v>681</v>
      </c>
      <c r="P2340" s="63" t="s">
        <v>10821</v>
      </c>
      <c r="Q2340" s="62"/>
      <c r="R2340" s="62"/>
      <c r="S2340" s="62"/>
      <c r="T2340" s="62"/>
      <c r="U2340" s="62"/>
      <c r="V2340" s="62"/>
      <c r="W2340" s="62"/>
      <c r="X2340" s="63" t="s">
        <v>10821</v>
      </c>
      <c r="Y2340" s="62"/>
      <c r="Z2340" s="62"/>
      <c r="AA2340" s="62"/>
      <c r="AB2340" s="60"/>
    </row>
    <row r="2341" spans="1:28" ht="15" customHeight="1" x14ac:dyDescent="0.25">
      <c r="A2341" s="58">
        <v>2331</v>
      </c>
      <c r="B2341" s="66" t="s">
        <v>10822</v>
      </c>
      <c r="C2341" s="67" t="s">
        <v>10823</v>
      </c>
      <c r="D2341" s="59" t="s">
        <v>10824</v>
      </c>
      <c r="E2341" s="66" t="s">
        <v>10822</v>
      </c>
      <c r="F2341" s="60" t="s">
        <v>10825</v>
      </c>
      <c r="G2341" s="62"/>
      <c r="H2341" s="61">
        <v>2000</v>
      </c>
      <c r="I2341" s="60" t="s">
        <v>689</v>
      </c>
      <c r="J2341" s="60" t="s">
        <v>699</v>
      </c>
      <c r="K2341" s="60">
        <v>180</v>
      </c>
      <c r="L2341" s="62"/>
      <c r="M2341" s="60">
        <v>1</v>
      </c>
      <c r="N2341" s="60">
        <v>1</v>
      </c>
      <c r="O2341" s="63" t="s">
        <v>681</v>
      </c>
      <c r="P2341" s="63" t="s">
        <v>10826</v>
      </c>
      <c r="Q2341" s="62"/>
      <c r="R2341" s="62"/>
      <c r="S2341" s="62"/>
      <c r="T2341" s="62"/>
      <c r="U2341" s="62"/>
      <c r="V2341" s="62"/>
      <c r="W2341" s="62"/>
      <c r="X2341" s="63" t="s">
        <v>10826</v>
      </c>
      <c r="Y2341" s="62"/>
      <c r="Z2341" s="62"/>
      <c r="AA2341" s="62"/>
      <c r="AB2341" s="60"/>
    </row>
    <row r="2342" spans="1:28" ht="15" customHeight="1" x14ac:dyDescent="0.25">
      <c r="A2342" s="58">
        <v>2332</v>
      </c>
      <c r="B2342" s="66" t="s">
        <v>547</v>
      </c>
      <c r="C2342" s="67" t="s">
        <v>10827</v>
      </c>
      <c r="D2342" s="59" t="s">
        <v>10828</v>
      </c>
      <c r="E2342" s="66" t="s">
        <v>547</v>
      </c>
      <c r="F2342" s="60" t="s">
        <v>10829</v>
      </c>
      <c r="G2342" s="62"/>
      <c r="H2342" s="61">
        <v>1974</v>
      </c>
      <c r="I2342" s="60" t="s">
        <v>988</v>
      </c>
      <c r="J2342" s="60" t="s">
        <v>710</v>
      </c>
      <c r="K2342" s="60">
        <v>3000</v>
      </c>
      <c r="L2342" s="62"/>
      <c r="M2342" s="60">
        <v>1</v>
      </c>
      <c r="N2342" s="60">
        <v>1</v>
      </c>
      <c r="O2342" s="63" t="s">
        <v>681</v>
      </c>
      <c r="P2342" s="63" t="s">
        <v>10830</v>
      </c>
      <c r="Q2342" s="62"/>
      <c r="R2342" s="62"/>
      <c r="S2342" s="62"/>
      <c r="T2342" s="62"/>
      <c r="U2342" s="62"/>
      <c r="V2342" s="62"/>
      <c r="W2342" s="62"/>
      <c r="X2342" s="63" t="s">
        <v>10830</v>
      </c>
      <c r="Y2342" s="62"/>
      <c r="Z2342" s="62"/>
      <c r="AA2342" s="62"/>
      <c r="AB2342" s="60"/>
    </row>
    <row r="2343" spans="1:28" ht="15" customHeight="1" x14ac:dyDescent="0.25">
      <c r="A2343" s="58">
        <v>2333</v>
      </c>
      <c r="B2343" s="66" t="s">
        <v>10831</v>
      </c>
      <c r="C2343" s="67" t="s">
        <v>10832</v>
      </c>
      <c r="D2343" s="59" t="s">
        <v>10833</v>
      </c>
      <c r="E2343" s="66" t="s">
        <v>10831</v>
      </c>
      <c r="F2343" s="60" t="s">
        <v>10834</v>
      </c>
      <c r="G2343" s="62"/>
      <c r="H2343" s="61">
        <v>1993</v>
      </c>
      <c r="I2343" s="60" t="s">
        <v>689</v>
      </c>
      <c r="J2343" s="60" t="s">
        <v>1245</v>
      </c>
      <c r="K2343" s="60">
        <v>100</v>
      </c>
      <c r="L2343" s="62"/>
      <c r="M2343" s="60">
        <v>1</v>
      </c>
      <c r="N2343" s="60">
        <v>1</v>
      </c>
      <c r="O2343" s="63" t="s">
        <v>681</v>
      </c>
      <c r="P2343" s="63" t="s">
        <v>912</v>
      </c>
      <c r="Q2343" s="62"/>
      <c r="R2343" s="62"/>
      <c r="S2343" s="62"/>
      <c r="T2343" s="62"/>
      <c r="U2343" s="62"/>
      <c r="V2343" s="62"/>
      <c r="W2343" s="62"/>
      <c r="X2343" s="63" t="s">
        <v>912</v>
      </c>
      <c r="Y2343" s="62"/>
      <c r="Z2343" s="62"/>
      <c r="AA2343" s="62"/>
      <c r="AB2343" s="60"/>
    </row>
    <row r="2344" spans="1:28" ht="15" customHeight="1" x14ac:dyDescent="0.25">
      <c r="A2344" s="58">
        <v>2334</v>
      </c>
      <c r="B2344" s="66" t="s">
        <v>10835</v>
      </c>
      <c r="C2344" s="67" t="s">
        <v>10836</v>
      </c>
      <c r="D2344" s="59" t="s">
        <v>10837</v>
      </c>
      <c r="E2344" s="66" t="s">
        <v>10835</v>
      </c>
      <c r="F2344" s="60" t="s">
        <v>10838</v>
      </c>
      <c r="G2344" s="62"/>
      <c r="H2344" s="61">
        <v>1991</v>
      </c>
      <c r="I2344" s="60" t="s">
        <v>689</v>
      </c>
      <c r="J2344" s="60" t="s">
        <v>1245</v>
      </c>
      <c r="K2344" s="60">
        <v>75</v>
      </c>
      <c r="L2344" s="62"/>
      <c r="M2344" s="60">
        <v>1</v>
      </c>
      <c r="N2344" s="60">
        <v>1</v>
      </c>
      <c r="O2344" s="63" t="s">
        <v>681</v>
      </c>
      <c r="P2344" s="63" t="s">
        <v>700</v>
      </c>
      <c r="Q2344" s="62"/>
      <c r="R2344" s="62"/>
      <c r="S2344" s="62"/>
      <c r="T2344" s="62"/>
      <c r="U2344" s="62"/>
      <c r="V2344" s="62"/>
      <c r="W2344" s="62"/>
      <c r="X2344" s="63" t="s">
        <v>10560</v>
      </c>
      <c r="Y2344" s="63" t="s">
        <v>10561</v>
      </c>
      <c r="Z2344" s="62"/>
      <c r="AA2344" s="62"/>
      <c r="AB2344" s="60"/>
    </row>
    <row r="2345" spans="1:28" ht="15" customHeight="1" x14ac:dyDescent="0.25">
      <c r="A2345" s="58">
        <v>2335</v>
      </c>
      <c r="B2345" s="66" t="s">
        <v>10839</v>
      </c>
      <c r="C2345" s="67" t="s">
        <v>10840</v>
      </c>
      <c r="D2345" s="59" t="s">
        <v>10841</v>
      </c>
      <c r="E2345" s="66" t="s">
        <v>10839</v>
      </c>
      <c r="F2345" s="60" t="s">
        <v>10842</v>
      </c>
      <c r="G2345" s="62"/>
      <c r="H2345" s="61">
        <v>2004</v>
      </c>
      <c r="I2345" s="60" t="s">
        <v>1296</v>
      </c>
      <c r="J2345" s="60" t="s">
        <v>1260</v>
      </c>
      <c r="K2345" s="60">
        <v>250</v>
      </c>
      <c r="L2345" s="62"/>
      <c r="M2345" s="60">
        <v>1</v>
      </c>
      <c r="N2345" s="60">
        <v>1</v>
      </c>
      <c r="O2345" s="63" t="s">
        <v>681</v>
      </c>
      <c r="P2345" s="63" t="s">
        <v>980</v>
      </c>
      <c r="Q2345" s="62"/>
      <c r="R2345" s="62"/>
      <c r="S2345" s="62"/>
      <c r="T2345" s="62"/>
      <c r="U2345" s="62"/>
      <c r="V2345" s="62"/>
      <c r="W2345" s="62"/>
      <c r="X2345" s="63" t="s">
        <v>980</v>
      </c>
      <c r="Y2345" s="62"/>
      <c r="Z2345" s="62"/>
      <c r="AA2345" s="62"/>
      <c r="AB2345" s="60"/>
    </row>
    <row r="2346" spans="1:28" ht="15" customHeight="1" x14ac:dyDescent="0.25">
      <c r="A2346" s="58">
        <v>2336</v>
      </c>
      <c r="B2346" s="66" t="s">
        <v>10843</v>
      </c>
      <c r="C2346" s="67" t="s">
        <v>10844</v>
      </c>
      <c r="D2346" s="59" t="s">
        <v>10845</v>
      </c>
      <c r="E2346" s="66" t="s">
        <v>10843</v>
      </c>
      <c r="F2346" s="60" t="s">
        <v>10846</v>
      </c>
      <c r="G2346" s="62"/>
      <c r="H2346" s="61">
        <v>2009</v>
      </c>
      <c r="I2346" s="60" t="s">
        <v>1296</v>
      </c>
      <c r="J2346" s="60" t="s">
        <v>6015</v>
      </c>
      <c r="K2346" s="60">
        <v>320</v>
      </c>
      <c r="L2346" s="62"/>
      <c r="M2346" s="60">
        <v>1</v>
      </c>
      <c r="N2346" s="60">
        <v>1</v>
      </c>
      <c r="O2346" s="63" t="s">
        <v>681</v>
      </c>
      <c r="P2346" s="63" t="s">
        <v>10847</v>
      </c>
      <c r="Q2346" s="62"/>
      <c r="R2346" s="62"/>
      <c r="S2346" s="62"/>
      <c r="T2346" s="62"/>
      <c r="U2346" s="62"/>
      <c r="V2346" s="62"/>
      <c r="W2346" s="62"/>
      <c r="X2346" s="63" t="s">
        <v>10847</v>
      </c>
      <c r="Y2346" s="62"/>
      <c r="Z2346" s="62"/>
      <c r="AA2346" s="62"/>
      <c r="AB2346" s="60"/>
    </row>
    <row r="2347" spans="1:28" ht="15" customHeight="1" x14ac:dyDescent="0.25">
      <c r="A2347" s="58">
        <v>2337</v>
      </c>
      <c r="B2347" s="66" t="s">
        <v>10848</v>
      </c>
      <c r="C2347" s="67" t="s">
        <v>10849</v>
      </c>
      <c r="D2347" s="59" t="s">
        <v>10850</v>
      </c>
      <c r="E2347" s="66" t="s">
        <v>10848</v>
      </c>
      <c r="F2347" s="60" t="s">
        <v>10851</v>
      </c>
      <c r="G2347" s="62"/>
      <c r="H2347" s="61">
        <v>2006</v>
      </c>
      <c r="I2347" s="60" t="s">
        <v>689</v>
      </c>
      <c r="J2347" s="60" t="s">
        <v>2302</v>
      </c>
      <c r="K2347" s="60">
        <v>320</v>
      </c>
      <c r="L2347" s="62"/>
      <c r="M2347" s="60">
        <v>1</v>
      </c>
      <c r="N2347" s="60">
        <v>1</v>
      </c>
      <c r="O2347" s="63" t="s">
        <v>681</v>
      </c>
      <c r="P2347" s="63" t="s">
        <v>4263</v>
      </c>
      <c r="Q2347" s="63" t="s">
        <v>10852</v>
      </c>
      <c r="R2347" s="62"/>
      <c r="S2347" s="62"/>
      <c r="T2347" s="62"/>
      <c r="U2347" s="62"/>
      <c r="V2347" s="62"/>
      <c r="W2347" s="62"/>
      <c r="X2347" s="63" t="s">
        <v>4263</v>
      </c>
      <c r="Y2347" s="62"/>
      <c r="Z2347" s="62"/>
      <c r="AA2347" s="62"/>
      <c r="AB2347" s="60"/>
    </row>
    <row r="2348" spans="1:28" ht="15" customHeight="1" x14ac:dyDescent="0.25">
      <c r="A2348" s="58">
        <v>2338</v>
      </c>
      <c r="B2348" s="66" t="s">
        <v>10853</v>
      </c>
      <c r="C2348" s="67" t="s">
        <v>10854</v>
      </c>
      <c r="D2348" s="59" t="s">
        <v>10855</v>
      </c>
      <c r="E2348" s="66" t="s">
        <v>10853</v>
      </c>
      <c r="F2348" s="60" t="s">
        <v>10856</v>
      </c>
      <c r="G2348" s="62"/>
      <c r="H2348" s="61">
        <v>2004</v>
      </c>
      <c r="I2348" s="60" t="s">
        <v>679</v>
      </c>
      <c r="J2348" s="60" t="s">
        <v>1245</v>
      </c>
      <c r="K2348" s="60">
        <v>37.5</v>
      </c>
      <c r="L2348" s="62"/>
      <c r="M2348" s="60">
        <v>1</v>
      </c>
      <c r="N2348" s="60">
        <v>1</v>
      </c>
      <c r="O2348" s="63" t="s">
        <v>681</v>
      </c>
      <c r="P2348" s="63" t="s">
        <v>766</v>
      </c>
      <c r="Q2348" s="62"/>
      <c r="R2348" s="62"/>
      <c r="S2348" s="62"/>
      <c r="T2348" s="62"/>
      <c r="U2348" s="62"/>
      <c r="V2348" s="62"/>
      <c r="W2348" s="62"/>
      <c r="X2348" s="63" t="s">
        <v>766</v>
      </c>
      <c r="Y2348" s="62"/>
      <c r="Z2348" s="62"/>
      <c r="AA2348" s="62"/>
      <c r="AB2348" s="60"/>
    </row>
    <row r="2349" spans="1:28" ht="15" customHeight="1" x14ac:dyDescent="0.25">
      <c r="A2349" s="58">
        <v>2339</v>
      </c>
      <c r="B2349" s="66" t="s">
        <v>10857</v>
      </c>
      <c r="C2349" s="67" t="s">
        <v>10858</v>
      </c>
      <c r="D2349" s="59" t="s">
        <v>10859</v>
      </c>
      <c r="E2349" s="66" t="s">
        <v>10857</v>
      </c>
      <c r="F2349" s="60" t="s">
        <v>10860</v>
      </c>
      <c r="G2349" s="62"/>
      <c r="H2349" s="61">
        <v>2007</v>
      </c>
      <c r="I2349" s="60" t="s">
        <v>10861</v>
      </c>
      <c r="J2349" s="60" t="s">
        <v>1283</v>
      </c>
      <c r="K2349" s="60">
        <v>3000</v>
      </c>
      <c r="L2349" s="62"/>
      <c r="M2349" s="60">
        <v>1</v>
      </c>
      <c r="N2349" s="60">
        <v>1</v>
      </c>
      <c r="O2349" s="63" t="s">
        <v>681</v>
      </c>
      <c r="P2349" s="63" t="s">
        <v>10830</v>
      </c>
      <c r="Q2349" s="62"/>
      <c r="R2349" s="62"/>
      <c r="S2349" s="62"/>
      <c r="T2349" s="62"/>
      <c r="U2349" s="62"/>
      <c r="V2349" s="62"/>
      <c r="W2349" s="62"/>
      <c r="X2349" s="63" t="s">
        <v>10830</v>
      </c>
      <c r="Y2349" s="62"/>
      <c r="Z2349" s="62"/>
      <c r="AA2349" s="62"/>
      <c r="AB2349" s="60"/>
    </row>
    <row r="2350" spans="1:28" ht="15" customHeight="1" x14ac:dyDescent="0.25">
      <c r="A2350" s="58">
        <v>2340</v>
      </c>
      <c r="B2350" s="66" t="s">
        <v>10862</v>
      </c>
      <c r="C2350" s="67" t="s">
        <v>10863</v>
      </c>
      <c r="D2350" s="59" t="s">
        <v>10864</v>
      </c>
      <c r="E2350" s="66" t="s">
        <v>10862</v>
      </c>
      <c r="F2350" s="60" t="s">
        <v>10865</v>
      </c>
      <c r="G2350" s="62"/>
      <c r="H2350" s="61">
        <v>1992</v>
      </c>
      <c r="I2350" s="62"/>
      <c r="J2350" s="60" t="s">
        <v>1283</v>
      </c>
      <c r="K2350" s="60">
        <v>100</v>
      </c>
      <c r="L2350" s="62"/>
      <c r="M2350" s="60">
        <v>1</v>
      </c>
      <c r="N2350" s="60">
        <v>1</v>
      </c>
      <c r="O2350" s="63" t="s">
        <v>681</v>
      </c>
      <c r="P2350" s="63" t="s">
        <v>912</v>
      </c>
      <c r="Q2350" s="62"/>
      <c r="R2350" s="62"/>
      <c r="S2350" s="62"/>
      <c r="T2350" s="62"/>
      <c r="U2350" s="62"/>
      <c r="V2350" s="62"/>
      <c r="W2350" s="62"/>
      <c r="X2350" s="63" t="s">
        <v>912</v>
      </c>
      <c r="Y2350" s="62"/>
      <c r="Z2350" s="62"/>
      <c r="AA2350" s="62"/>
      <c r="AB2350" s="60"/>
    </row>
    <row r="2351" spans="1:28" ht="15" customHeight="1" x14ac:dyDescent="0.25">
      <c r="A2351" s="58">
        <v>2341</v>
      </c>
      <c r="B2351" s="66" t="s">
        <v>10866</v>
      </c>
      <c r="C2351" s="67" t="s">
        <v>10867</v>
      </c>
      <c r="D2351" s="59" t="s">
        <v>10868</v>
      </c>
      <c r="E2351" s="66" t="s">
        <v>10866</v>
      </c>
      <c r="F2351" s="60" t="s">
        <v>10869</v>
      </c>
      <c r="G2351" s="62"/>
      <c r="H2351" s="61">
        <v>2006</v>
      </c>
      <c r="I2351" s="60" t="s">
        <v>689</v>
      </c>
      <c r="J2351" s="60" t="s">
        <v>1102</v>
      </c>
      <c r="K2351" s="60">
        <v>400</v>
      </c>
      <c r="L2351" s="62"/>
      <c r="M2351" s="60">
        <v>1</v>
      </c>
      <c r="N2351" s="60">
        <v>1</v>
      </c>
      <c r="O2351" s="63" t="s">
        <v>681</v>
      </c>
      <c r="P2351" s="63" t="s">
        <v>1038</v>
      </c>
      <c r="Q2351" s="63" t="s">
        <v>10870</v>
      </c>
      <c r="R2351" s="62"/>
      <c r="S2351" s="62"/>
      <c r="T2351" s="62"/>
      <c r="U2351" s="62"/>
      <c r="V2351" s="62"/>
      <c r="W2351" s="62"/>
      <c r="X2351" s="63" t="s">
        <v>1038</v>
      </c>
      <c r="Y2351" s="62"/>
      <c r="Z2351" s="62"/>
      <c r="AA2351" s="62"/>
      <c r="AB2351" s="60"/>
    </row>
    <row r="2352" spans="1:28" ht="15" customHeight="1" x14ac:dyDescent="0.25">
      <c r="A2352" s="58">
        <v>2342</v>
      </c>
      <c r="B2352" s="66" t="s">
        <v>10871</v>
      </c>
      <c r="C2352" s="67" t="s">
        <v>10872</v>
      </c>
      <c r="D2352" s="59" t="s">
        <v>10873</v>
      </c>
      <c r="E2352" s="66" t="s">
        <v>10871</v>
      </c>
      <c r="F2352" s="60" t="s">
        <v>10874</v>
      </c>
      <c r="G2352" s="62"/>
      <c r="H2352" s="61">
        <v>1994</v>
      </c>
      <c r="I2352" s="60" t="s">
        <v>689</v>
      </c>
      <c r="J2352" s="60" t="s">
        <v>1245</v>
      </c>
      <c r="K2352" s="60">
        <v>75</v>
      </c>
      <c r="L2352" s="62"/>
      <c r="M2352" s="60">
        <v>1</v>
      </c>
      <c r="N2352" s="60">
        <v>1</v>
      </c>
      <c r="O2352" s="63" t="s">
        <v>681</v>
      </c>
      <c r="P2352" s="63" t="s">
        <v>700</v>
      </c>
      <c r="Q2352" s="62"/>
      <c r="R2352" s="62"/>
      <c r="S2352" s="62"/>
      <c r="T2352" s="62"/>
      <c r="U2352" s="62"/>
      <c r="V2352" s="62"/>
      <c r="W2352" s="62"/>
      <c r="X2352" s="63" t="s">
        <v>700</v>
      </c>
      <c r="Y2352" s="62"/>
      <c r="Z2352" s="62"/>
      <c r="AA2352" s="62"/>
      <c r="AB2352" s="60"/>
    </row>
    <row r="2353" spans="1:28" ht="15" customHeight="1" x14ac:dyDescent="0.25">
      <c r="A2353" s="58">
        <v>2343</v>
      </c>
      <c r="B2353" s="66" t="s">
        <v>10875</v>
      </c>
      <c r="C2353" s="67" t="s">
        <v>10876</v>
      </c>
      <c r="D2353" s="59" t="s">
        <v>10877</v>
      </c>
      <c r="E2353" s="66" t="s">
        <v>10875</v>
      </c>
      <c r="F2353" s="60" t="s">
        <v>10878</v>
      </c>
      <c r="G2353" s="62"/>
      <c r="H2353" s="61">
        <v>1973</v>
      </c>
      <c r="I2353" s="60" t="s">
        <v>679</v>
      </c>
      <c r="J2353" s="60" t="s">
        <v>1245</v>
      </c>
      <c r="K2353" s="60">
        <v>37.5</v>
      </c>
      <c r="L2353" s="62"/>
      <c r="M2353" s="60">
        <v>1</v>
      </c>
      <c r="N2353" s="60">
        <v>1</v>
      </c>
      <c r="O2353" s="63" t="s">
        <v>681</v>
      </c>
      <c r="P2353" s="63" t="s">
        <v>766</v>
      </c>
      <c r="Q2353" s="62"/>
      <c r="R2353" s="62"/>
      <c r="S2353" s="62"/>
      <c r="T2353" s="62"/>
      <c r="U2353" s="62"/>
      <c r="V2353" s="62"/>
      <c r="W2353" s="62"/>
      <c r="X2353" s="63" t="s">
        <v>766</v>
      </c>
      <c r="Y2353" s="62"/>
      <c r="Z2353" s="62"/>
      <c r="AA2353" s="62"/>
      <c r="AB2353" s="60"/>
    </row>
    <row r="2354" spans="1:28" ht="15" customHeight="1" x14ac:dyDescent="0.25">
      <c r="A2354" s="58">
        <v>2344</v>
      </c>
      <c r="B2354" s="66" t="s">
        <v>10879</v>
      </c>
      <c r="C2354" s="67" t="s">
        <v>10880</v>
      </c>
      <c r="D2354" s="59" t="s">
        <v>10881</v>
      </c>
      <c r="E2354" s="66" t="s">
        <v>10879</v>
      </c>
      <c r="F2354" s="60" t="s">
        <v>10882</v>
      </c>
      <c r="G2354" s="62"/>
      <c r="H2354" s="61">
        <v>2000</v>
      </c>
      <c r="I2354" s="60" t="s">
        <v>689</v>
      </c>
      <c r="J2354" s="60" t="s">
        <v>684</v>
      </c>
      <c r="K2354" s="60">
        <v>75</v>
      </c>
      <c r="L2354" s="62"/>
      <c r="M2354" s="60">
        <v>1</v>
      </c>
      <c r="N2354" s="60">
        <v>1</v>
      </c>
      <c r="O2354" s="63" t="s">
        <v>681</v>
      </c>
      <c r="P2354" s="63" t="s">
        <v>700</v>
      </c>
      <c r="Q2354" s="62"/>
      <c r="R2354" s="62"/>
      <c r="S2354" s="62"/>
      <c r="T2354" s="62"/>
      <c r="U2354" s="62"/>
      <c r="V2354" s="62"/>
      <c r="W2354" s="62"/>
      <c r="X2354" s="63" t="s">
        <v>1904</v>
      </c>
      <c r="Y2354" s="62"/>
      <c r="Z2354" s="62"/>
      <c r="AA2354" s="62"/>
      <c r="AB2354" s="63" t="s">
        <v>1905</v>
      </c>
    </row>
    <row r="2355" spans="1:28" ht="15" customHeight="1" x14ac:dyDescent="0.25">
      <c r="A2355" s="58">
        <v>2345</v>
      </c>
      <c r="B2355" s="66" t="s">
        <v>10883</v>
      </c>
      <c r="C2355" s="67" t="s">
        <v>10884</v>
      </c>
      <c r="D2355" s="59" t="s">
        <v>10885</v>
      </c>
      <c r="E2355" s="66" t="s">
        <v>10883</v>
      </c>
      <c r="F2355" s="60" t="s">
        <v>10886</v>
      </c>
      <c r="G2355" s="62"/>
      <c r="H2355" s="61">
        <v>1973</v>
      </c>
      <c r="I2355" s="60" t="s">
        <v>679</v>
      </c>
      <c r="J2355" s="60" t="s">
        <v>1245</v>
      </c>
      <c r="K2355" s="60">
        <v>225</v>
      </c>
      <c r="L2355" s="62"/>
      <c r="M2355" s="60">
        <v>1</v>
      </c>
      <c r="N2355" s="60">
        <v>1</v>
      </c>
      <c r="O2355" s="63" t="s">
        <v>681</v>
      </c>
      <c r="P2355" s="63" t="s">
        <v>1012</v>
      </c>
      <c r="Q2355" s="62"/>
      <c r="R2355" s="62"/>
      <c r="S2355" s="62"/>
      <c r="T2355" s="62"/>
      <c r="U2355" s="62"/>
      <c r="V2355" s="62"/>
      <c r="W2355" s="62"/>
      <c r="X2355" s="63" t="s">
        <v>1012</v>
      </c>
      <c r="Y2355" s="62"/>
      <c r="Z2355" s="62"/>
      <c r="AA2355" s="62"/>
      <c r="AB2355" s="60"/>
    </row>
    <row r="2356" spans="1:28" ht="15" customHeight="1" x14ac:dyDescent="0.25">
      <c r="A2356" s="58">
        <v>2346</v>
      </c>
      <c r="B2356" s="66" t="s">
        <v>10887</v>
      </c>
      <c r="C2356" s="67" t="s">
        <v>10888</v>
      </c>
      <c r="D2356" s="59" t="s">
        <v>10889</v>
      </c>
      <c r="E2356" s="66" t="s">
        <v>10887</v>
      </c>
      <c r="F2356" s="60" t="s">
        <v>10890</v>
      </c>
      <c r="G2356" s="62"/>
      <c r="H2356" s="61">
        <v>2016</v>
      </c>
      <c r="I2356" s="60" t="s">
        <v>1303</v>
      </c>
      <c r="J2356" s="60" t="s">
        <v>699</v>
      </c>
      <c r="K2356" s="60">
        <v>75</v>
      </c>
      <c r="L2356" s="62"/>
      <c r="M2356" s="60">
        <v>1</v>
      </c>
      <c r="N2356" s="60">
        <v>1</v>
      </c>
      <c r="O2356" s="63" t="s">
        <v>681</v>
      </c>
      <c r="P2356" s="63" t="s">
        <v>1276</v>
      </c>
      <c r="Q2356" s="63" t="s">
        <v>10891</v>
      </c>
      <c r="R2356" s="62"/>
      <c r="S2356" s="62"/>
      <c r="T2356" s="62"/>
      <c r="U2356" s="62"/>
      <c r="V2356" s="62"/>
      <c r="W2356" s="62"/>
      <c r="X2356" s="63" t="s">
        <v>1276</v>
      </c>
      <c r="Y2356" s="62"/>
      <c r="Z2356" s="62"/>
      <c r="AA2356" s="62"/>
      <c r="AB2356" s="60"/>
    </row>
    <row r="2357" spans="1:28" ht="15" customHeight="1" x14ac:dyDescent="0.25">
      <c r="A2357" s="58">
        <v>2347</v>
      </c>
      <c r="B2357" s="66" t="s">
        <v>10892</v>
      </c>
      <c r="C2357" s="67" t="s">
        <v>10893</v>
      </c>
      <c r="D2357" s="59" t="s">
        <v>10894</v>
      </c>
      <c r="E2357" s="66" t="s">
        <v>10892</v>
      </c>
      <c r="F2357" s="60" t="s">
        <v>10895</v>
      </c>
      <c r="G2357" s="62"/>
      <c r="H2357" s="61">
        <v>2004</v>
      </c>
      <c r="I2357" s="60" t="s">
        <v>10861</v>
      </c>
      <c r="J2357" s="60" t="s">
        <v>1245</v>
      </c>
      <c r="K2357" s="60">
        <v>50</v>
      </c>
      <c r="L2357" s="62"/>
      <c r="M2357" s="60">
        <v>1</v>
      </c>
      <c r="N2357" s="60">
        <v>1</v>
      </c>
      <c r="O2357" s="63" t="s">
        <v>681</v>
      </c>
      <c r="P2357" s="63" t="s">
        <v>788</v>
      </c>
      <c r="Q2357" s="62"/>
      <c r="R2357" s="62"/>
      <c r="S2357" s="62"/>
      <c r="T2357" s="62"/>
      <c r="U2357" s="62"/>
      <c r="V2357" s="62"/>
      <c r="W2357" s="62"/>
      <c r="X2357" s="63" t="s">
        <v>788</v>
      </c>
      <c r="Y2357" s="62"/>
      <c r="Z2357" s="62"/>
      <c r="AA2357" s="62"/>
      <c r="AB2357" s="60"/>
    </row>
    <row r="2358" spans="1:28" ht="15" customHeight="1" x14ac:dyDescent="0.25">
      <c r="A2358" s="58">
        <v>2348</v>
      </c>
      <c r="B2358" s="66" t="s">
        <v>10896</v>
      </c>
      <c r="C2358" s="67" t="s">
        <v>10897</v>
      </c>
      <c r="D2358" s="59" t="s">
        <v>10898</v>
      </c>
      <c r="E2358" s="66" t="s">
        <v>10896</v>
      </c>
      <c r="F2358" s="60" t="s">
        <v>10899</v>
      </c>
      <c r="G2358" s="62"/>
      <c r="H2358" s="61">
        <v>2009</v>
      </c>
      <c r="I2358" s="60" t="s">
        <v>1296</v>
      </c>
      <c r="J2358" s="60" t="s">
        <v>687</v>
      </c>
      <c r="K2358" s="60">
        <v>15</v>
      </c>
      <c r="L2358" s="62"/>
      <c r="M2358" s="60">
        <v>1</v>
      </c>
      <c r="N2358" s="60">
        <v>1</v>
      </c>
      <c r="O2358" s="63" t="s">
        <v>681</v>
      </c>
      <c r="P2358" s="63" t="s">
        <v>2840</v>
      </c>
      <c r="Q2358" s="62"/>
      <c r="R2358" s="62"/>
      <c r="S2358" s="62"/>
      <c r="T2358" s="62"/>
      <c r="U2358" s="62"/>
      <c r="V2358" s="62"/>
      <c r="W2358" s="62"/>
      <c r="X2358" s="63" t="s">
        <v>2840</v>
      </c>
      <c r="Y2358" s="62"/>
      <c r="Z2358" s="62"/>
      <c r="AA2358" s="62"/>
      <c r="AB2358" s="60"/>
    </row>
    <row r="2359" spans="1:28" ht="15" customHeight="1" x14ac:dyDescent="0.25">
      <c r="A2359" s="58">
        <v>2349</v>
      </c>
      <c r="B2359" s="66" t="s">
        <v>10900</v>
      </c>
      <c r="C2359" s="67" t="s">
        <v>10901</v>
      </c>
      <c r="D2359" s="59" t="s">
        <v>10902</v>
      </c>
      <c r="E2359" s="66" t="s">
        <v>10900</v>
      </c>
      <c r="F2359" s="60" t="s">
        <v>10903</v>
      </c>
      <c r="G2359" s="62"/>
      <c r="H2359" s="61">
        <v>2011</v>
      </c>
      <c r="I2359" s="60" t="s">
        <v>1296</v>
      </c>
      <c r="J2359" s="60" t="s">
        <v>1283</v>
      </c>
      <c r="K2359" s="60">
        <v>75</v>
      </c>
      <c r="L2359" s="62"/>
      <c r="M2359" s="60">
        <v>1</v>
      </c>
      <c r="N2359" s="60">
        <v>1</v>
      </c>
      <c r="O2359" s="63" t="s">
        <v>681</v>
      </c>
      <c r="P2359" s="63" t="s">
        <v>700</v>
      </c>
      <c r="Q2359" s="62"/>
      <c r="R2359" s="62"/>
      <c r="S2359" s="62"/>
      <c r="T2359" s="62"/>
      <c r="U2359" s="62"/>
      <c r="V2359" s="62"/>
      <c r="W2359" s="62"/>
      <c r="X2359" s="63" t="s">
        <v>1297</v>
      </c>
      <c r="Y2359" s="63" t="s">
        <v>1298</v>
      </c>
      <c r="Z2359" s="62"/>
      <c r="AA2359" s="62"/>
      <c r="AB2359" s="60"/>
    </row>
    <row r="2360" spans="1:28" ht="15" customHeight="1" x14ac:dyDescent="0.25">
      <c r="A2360" s="58">
        <v>2350</v>
      </c>
      <c r="B2360" s="66" t="s">
        <v>10904</v>
      </c>
      <c r="C2360" s="67" t="s">
        <v>10905</v>
      </c>
      <c r="D2360" s="59" t="s">
        <v>10906</v>
      </c>
      <c r="E2360" s="66" t="s">
        <v>10904</v>
      </c>
      <c r="F2360" s="60" t="s">
        <v>10907</v>
      </c>
      <c r="G2360" s="62"/>
      <c r="H2360" s="61">
        <v>2000</v>
      </c>
      <c r="I2360" s="60" t="s">
        <v>1296</v>
      </c>
      <c r="J2360" s="60" t="s">
        <v>1333</v>
      </c>
      <c r="K2360" s="60">
        <v>75</v>
      </c>
      <c r="L2360" s="62"/>
      <c r="M2360" s="60">
        <v>1</v>
      </c>
      <c r="N2360" s="60">
        <v>1</v>
      </c>
      <c r="O2360" s="63" t="s">
        <v>681</v>
      </c>
      <c r="P2360" s="63" t="s">
        <v>700</v>
      </c>
      <c r="Q2360" s="62"/>
      <c r="R2360" s="62"/>
      <c r="S2360" s="62"/>
      <c r="T2360" s="62"/>
      <c r="U2360" s="62"/>
      <c r="V2360" s="62"/>
      <c r="W2360" s="62"/>
      <c r="X2360" s="63" t="s">
        <v>1904</v>
      </c>
      <c r="Y2360" s="62"/>
      <c r="Z2360" s="62"/>
      <c r="AA2360" s="62"/>
      <c r="AB2360" s="63" t="s">
        <v>1905</v>
      </c>
    </row>
    <row r="2361" spans="1:28" ht="15" customHeight="1" x14ac:dyDescent="0.25">
      <c r="A2361" s="58">
        <v>2351</v>
      </c>
      <c r="B2361" s="66" t="s">
        <v>10908</v>
      </c>
      <c r="C2361" s="67" t="s">
        <v>10909</v>
      </c>
      <c r="D2361" s="59" t="s">
        <v>10910</v>
      </c>
      <c r="E2361" s="66" t="s">
        <v>10908</v>
      </c>
      <c r="F2361" s="60" t="s">
        <v>10911</v>
      </c>
      <c r="G2361" s="62"/>
      <c r="H2361" s="61">
        <v>2004</v>
      </c>
      <c r="I2361" s="60" t="s">
        <v>10912</v>
      </c>
      <c r="J2361" s="60" t="s">
        <v>1245</v>
      </c>
      <c r="K2361" s="60">
        <v>200</v>
      </c>
      <c r="L2361" s="62"/>
      <c r="M2361" s="60">
        <v>1</v>
      </c>
      <c r="N2361" s="60">
        <v>1</v>
      </c>
      <c r="O2361" s="63" t="s">
        <v>681</v>
      </c>
      <c r="P2361" s="63" t="s">
        <v>3127</v>
      </c>
      <c r="Q2361" s="62"/>
      <c r="R2361" s="62"/>
      <c r="S2361" s="62"/>
      <c r="T2361" s="62"/>
      <c r="U2361" s="62"/>
      <c r="V2361" s="62"/>
      <c r="W2361" s="62"/>
      <c r="X2361" s="63" t="s">
        <v>3127</v>
      </c>
      <c r="Y2361" s="62"/>
      <c r="Z2361" s="62"/>
      <c r="AA2361" s="62"/>
      <c r="AB2361" s="60"/>
    </row>
    <row r="2362" spans="1:28" ht="15" customHeight="1" x14ac:dyDescent="0.25">
      <c r="A2362" s="58">
        <v>2352</v>
      </c>
      <c r="B2362" s="66" t="s">
        <v>10913</v>
      </c>
      <c r="C2362" s="67" t="s">
        <v>10914</v>
      </c>
      <c r="D2362" s="59" t="s">
        <v>10915</v>
      </c>
      <c r="E2362" s="66" t="s">
        <v>10913</v>
      </c>
      <c r="F2362" s="60" t="s">
        <v>10916</v>
      </c>
      <c r="G2362" s="62"/>
      <c r="H2362" s="61">
        <v>2010</v>
      </c>
      <c r="I2362" s="60" t="s">
        <v>689</v>
      </c>
      <c r="J2362" s="60" t="s">
        <v>1283</v>
      </c>
      <c r="K2362" s="60">
        <v>100</v>
      </c>
      <c r="L2362" s="62"/>
      <c r="M2362" s="60">
        <v>1</v>
      </c>
      <c r="N2362" s="60">
        <v>1</v>
      </c>
      <c r="O2362" s="63" t="s">
        <v>681</v>
      </c>
      <c r="P2362" s="63" t="s">
        <v>1284</v>
      </c>
      <c r="Q2362" s="62"/>
      <c r="R2362" s="62"/>
      <c r="S2362" s="62"/>
      <c r="T2362" s="62"/>
      <c r="U2362" s="62"/>
      <c r="V2362" s="62"/>
      <c r="W2362" s="62"/>
      <c r="X2362" s="62"/>
      <c r="Y2362" s="62"/>
      <c r="Z2362" s="62"/>
      <c r="AA2362" s="62"/>
      <c r="AB2362" s="63" t="s">
        <v>1285</v>
      </c>
    </row>
    <row r="2363" spans="1:28" ht="15" customHeight="1" x14ac:dyDescent="0.25">
      <c r="A2363" s="58">
        <v>2353</v>
      </c>
      <c r="B2363" s="66" t="s">
        <v>10917</v>
      </c>
      <c r="C2363" s="67" t="s">
        <v>10918</v>
      </c>
      <c r="D2363" s="59" t="s">
        <v>10919</v>
      </c>
      <c r="E2363" s="66" t="s">
        <v>10917</v>
      </c>
      <c r="F2363" s="60" t="s">
        <v>10920</v>
      </c>
      <c r="G2363" s="62"/>
      <c r="H2363" s="61">
        <v>2013</v>
      </c>
      <c r="I2363" s="60" t="s">
        <v>1303</v>
      </c>
      <c r="J2363" s="60" t="s">
        <v>688</v>
      </c>
      <c r="K2363" s="60">
        <v>400</v>
      </c>
      <c r="L2363" s="62"/>
      <c r="M2363" s="60">
        <v>1</v>
      </c>
      <c r="N2363" s="60">
        <v>1</v>
      </c>
      <c r="O2363" s="63" t="s">
        <v>681</v>
      </c>
      <c r="P2363" s="63" t="s">
        <v>10921</v>
      </c>
      <c r="Q2363" s="63" t="s">
        <v>10922</v>
      </c>
      <c r="R2363" s="62"/>
      <c r="S2363" s="62"/>
      <c r="T2363" s="62"/>
      <c r="U2363" s="62"/>
      <c r="V2363" s="62"/>
      <c r="W2363" s="62"/>
      <c r="X2363" s="63" t="s">
        <v>10921</v>
      </c>
      <c r="Y2363" s="62"/>
      <c r="Z2363" s="62"/>
      <c r="AA2363" s="62"/>
      <c r="AB2363" s="60"/>
    </row>
    <row r="2364" spans="1:28" ht="15" customHeight="1" x14ac:dyDescent="0.25">
      <c r="A2364" s="58">
        <v>2354</v>
      </c>
      <c r="B2364" s="66" t="s">
        <v>10923</v>
      </c>
      <c r="C2364" s="67" t="s">
        <v>10924</v>
      </c>
      <c r="D2364" s="59" t="s">
        <v>10925</v>
      </c>
      <c r="E2364" s="66" t="s">
        <v>10923</v>
      </c>
      <c r="F2364" s="60" t="s">
        <v>10926</v>
      </c>
      <c r="G2364" s="62"/>
      <c r="H2364" s="61">
        <v>1976</v>
      </c>
      <c r="I2364" s="60" t="s">
        <v>682</v>
      </c>
      <c r="J2364" s="60" t="s">
        <v>684</v>
      </c>
      <c r="K2364" s="60">
        <v>250</v>
      </c>
      <c r="L2364" s="62"/>
      <c r="M2364" s="60">
        <v>1</v>
      </c>
      <c r="N2364" s="60">
        <v>1</v>
      </c>
      <c r="O2364" s="63" t="s">
        <v>681</v>
      </c>
      <c r="P2364" s="63" t="s">
        <v>980</v>
      </c>
      <c r="Q2364" s="62"/>
      <c r="R2364" s="62"/>
      <c r="S2364" s="62"/>
      <c r="T2364" s="62"/>
      <c r="U2364" s="62"/>
      <c r="V2364" s="62"/>
      <c r="W2364" s="62"/>
      <c r="X2364" s="63" t="s">
        <v>980</v>
      </c>
      <c r="Y2364" s="62"/>
      <c r="Z2364" s="62"/>
      <c r="AA2364" s="62"/>
      <c r="AB2364" s="60"/>
    </row>
    <row r="2365" spans="1:28" ht="15" customHeight="1" x14ac:dyDescent="0.25">
      <c r="A2365" s="58">
        <v>2355</v>
      </c>
      <c r="B2365" s="66" t="s">
        <v>10927</v>
      </c>
      <c r="C2365" s="67" t="s">
        <v>10928</v>
      </c>
      <c r="D2365" s="59" t="s">
        <v>10929</v>
      </c>
      <c r="E2365" s="66" t="s">
        <v>10927</v>
      </c>
      <c r="F2365" s="60" t="s">
        <v>10930</v>
      </c>
      <c r="G2365" s="62"/>
      <c r="H2365" s="61">
        <v>2005</v>
      </c>
      <c r="I2365" s="60" t="s">
        <v>689</v>
      </c>
      <c r="J2365" s="62"/>
      <c r="K2365" s="60">
        <v>1000</v>
      </c>
      <c r="L2365" s="62"/>
      <c r="M2365" s="60">
        <v>1</v>
      </c>
      <c r="N2365" s="60">
        <v>1</v>
      </c>
      <c r="O2365" s="63" t="s">
        <v>681</v>
      </c>
      <c r="P2365" s="63" t="s">
        <v>1347</v>
      </c>
      <c r="Q2365" s="62"/>
      <c r="R2365" s="62"/>
      <c r="S2365" s="62"/>
      <c r="T2365" s="62"/>
      <c r="U2365" s="62"/>
      <c r="V2365" s="62"/>
      <c r="W2365" s="62"/>
      <c r="X2365" s="63" t="s">
        <v>1348</v>
      </c>
      <c r="Y2365" s="63" t="s">
        <v>1349</v>
      </c>
      <c r="Z2365" s="62"/>
      <c r="AA2365" s="62"/>
      <c r="AB2365" s="60"/>
    </row>
    <row r="2366" spans="1:28" ht="15" customHeight="1" x14ac:dyDescent="0.25">
      <c r="A2366" s="58">
        <v>2356</v>
      </c>
      <c r="B2366" s="66" t="s">
        <v>10931</v>
      </c>
      <c r="C2366" s="67" t="s">
        <v>10932</v>
      </c>
      <c r="D2366" s="59" t="s">
        <v>10933</v>
      </c>
      <c r="E2366" s="66" t="s">
        <v>10931</v>
      </c>
      <c r="F2366" s="60" t="s">
        <v>10934</v>
      </c>
      <c r="G2366" s="62"/>
      <c r="H2366" s="61">
        <v>2014</v>
      </c>
      <c r="I2366" s="62"/>
      <c r="J2366" s="60" t="s">
        <v>684</v>
      </c>
      <c r="K2366" s="60">
        <v>50</v>
      </c>
      <c r="L2366" s="62"/>
      <c r="M2366" s="60">
        <v>1</v>
      </c>
      <c r="N2366" s="60">
        <v>1</v>
      </c>
      <c r="O2366" s="63" t="s">
        <v>681</v>
      </c>
      <c r="P2366" s="63" t="s">
        <v>5311</v>
      </c>
      <c r="Q2366" s="63" t="s">
        <v>5312</v>
      </c>
      <c r="R2366" s="62"/>
      <c r="S2366" s="62"/>
      <c r="T2366" s="62"/>
      <c r="U2366" s="62"/>
      <c r="V2366" s="62"/>
      <c r="W2366" s="62"/>
      <c r="X2366" s="62"/>
      <c r="Y2366" s="62"/>
      <c r="Z2366" s="62"/>
      <c r="AA2366" s="62"/>
      <c r="AB2366" s="63" t="s">
        <v>5313</v>
      </c>
    </row>
    <row r="2367" spans="1:28" ht="15" customHeight="1" x14ac:dyDescent="0.25">
      <c r="A2367" s="58">
        <v>2357</v>
      </c>
      <c r="B2367" s="66" t="s">
        <v>10935</v>
      </c>
      <c r="C2367" s="67" t="s">
        <v>10936</v>
      </c>
      <c r="D2367" s="59" t="s">
        <v>10937</v>
      </c>
      <c r="E2367" s="66" t="s">
        <v>10935</v>
      </c>
      <c r="F2367" s="60" t="s">
        <v>10938</v>
      </c>
      <c r="G2367" s="62"/>
      <c r="H2367" s="61">
        <v>2007</v>
      </c>
      <c r="I2367" s="62"/>
      <c r="J2367" s="60" t="s">
        <v>1710</v>
      </c>
      <c r="K2367" s="60">
        <v>75</v>
      </c>
      <c r="L2367" s="62"/>
      <c r="M2367" s="60">
        <v>1</v>
      </c>
      <c r="N2367" s="60">
        <v>1</v>
      </c>
      <c r="O2367" s="63" t="s">
        <v>681</v>
      </c>
      <c r="P2367" s="63" t="s">
        <v>700</v>
      </c>
      <c r="Q2367" s="63" t="s">
        <v>10939</v>
      </c>
      <c r="R2367" s="62"/>
      <c r="S2367" s="62"/>
      <c r="T2367" s="62"/>
      <c r="U2367" s="62"/>
      <c r="V2367" s="62"/>
      <c r="W2367" s="62"/>
      <c r="X2367" s="63" t="s">
        <v>9043</v>
      </c>
      <c r="Y2367" s="62"/>
      <c r="Z2367" s="62"/>
      <c r="AA2367" s="62"/>
      <c r="AB2367" s="63" t="s">
        <v>9044</v>
      </c>
    </row>
    <row r="2368" spans="1:28" ht="15" customHeight="1" x14ac:dyDescent="0.25">
      <c r="A2368" s="58">
        <v>2358</v>
      </c>
      <c r="B2368" s="66" t="s">
        <v>10940</v>
      </c>
      <c r="C2368" s="67" t="s">
        <v>10941</v>
      </c>
      <c r="D2368" s="59" t="s">
        <v>10942</v>
      </c>
      <c r="E2368" s="66" t="s">
        <v>10940</v>
      </c>
      <c r="F2368" s="60" t="s">
        <v>10943</v>
      </c>
      <c r="G2368" s="62"/>
      <c r="H2368" s="61">
        <v>2015</v>
      </c>
      <c r="I2368" s="60" t="s">
        <v>689</v>
      </c>
      <c r="J2368" s="60" t="s">
        <v>680</v>
      </c>
      <c r="K2368" s="60">
        <v>75</v>
      </c>
      <c r="L2368" s="62"/>
      <c r="M2368" s="60">
        <v>1</v>
      </c>
      <c r="N2368" s="60">
        <v>1</v>
      </c>
      <c r="O2368" s="63" t="s">
        <v>681</v>
      </c>
      <c r="P2368" s="63" t="s">
        <v>1365</v>
      </c>
      <c r="Q2368" s="63" t="s">
        <v>1366</v>
      </c>
      <c r="R2368" s="62"/>
      <c r="S2368" s="62"/>
      <c r="T2368" s="62"/>
      <c r="U2368" s="62"/>
      <c r="V2368" s="62"/>
      <c r="W2368" s="62"/>
      <c r="X2368" s="62"/>
      <c r="Y2368" s="62"/>
      <c r="Z2368" s="62"/>
      <c r="AA2368" s="62"/>
      <c r="AB2368" s="63" t="s">
        <v>1367</v>
      </c>
    </row>
    <row r="2369" spans="1:28" ht="15" customHeight="1" x14ac:dyDescent="0.25">
      <c r="A2369" s="58">
        <v>2359</v>
      </c>
      <c r="B2369" s="66" t="s">
        <v>10944</v>
      </c>
      <c r="C2369" s="67" t="s">
        <v>10945</v>
      </c>
      <c r="D2369" s="59" t="s">
        <v>10946</v>
      </c>
      <c r="E2369" s="66" t="s">
        <v>10944</v>
      </c>
      <c r="F2369" s="60" t="s">
        <v>10947</v>
      </c>
      <c r="G2369" s="62"/>
      <c r="H2369" s="61">
        <v>1993</v>
      </c>
      <c r="I2369" s="60" t="s">
        <v>689</v>
      </c>
      <c r="J2369" s="60" t="s">
        <v>1924</v>
      </c>
      <c r="K2369" s="60">
        <v>50</v>
      </c>
      <c r="L2369" s="62"/>
      <c r="M2369" s="60">
        <v>1</v>
      </c>
      <c r="N2369" s="60">
        <v>1</v>
      </c>
      <c r="O2369" s="63" t="s">
        <v>681</v>
      </c>
      <c r="P2369" s="63" t="s">
        <v>788</v>
      </c>
      <c r="Q2369" s="62"/>
      <c r="R2369" s="62"/>
      <c r="S2369" s="62"/>
      <c r="T2369" s="62"/>
      <c r="U2369" s="62"/>
      <c r="V2369" s="62"/>
      <c r="W2369" s="62"/>
      <c r="X2369" s="63" t="s">
        <v>788</v>
      </c>
      <c r="Y2369" s="62"/>
      <c r="Z2369" s="62"/>
      <c r="AA2369" s="62"/>
      <c r="AB2369" s="60"/>
    </row>
    <row r="2370" spans="1:28" ht="15" customHeight="1" x14ac:dyDescent="0.25">
      <c r="A2370" s="58">
        <v>2360</v>
      </c>
      <c r="B2370" s="66" t="s">
        <v>10948</v>
      </c>
      <c r="C2370" s="67" t="s">
        <v>10949</v>
      </c>
      <c r="D2370" s="59" t="s">
        <v>10950</v>
      </c>
      <c r="E2370" s="66" t="s">
        <v>10948</v>
      </c>
      <c r="F2370" s="60" t="s">
        <v>10951</v>
      </c>
      <c r="G2370" s="62"/>
      <c r="H2370" s="61">
        <v>2005</v>
      </c>
      <c r="I2370" s="60" t="s">
        <v>689</v>
      </c>
      <c r="J2370" s="60" t="s">
        <v>1283</v>
      </c>
      <c r="K2370" s="60">
        <v>100</v>
      </c>
      <c r="L2370" s="62"/>
      <c r="M2370" s="60">
        <v>1</v>
      </c>
      <c r="N2370" s="60">
        <v>1</v>
      </c>
      <c r="O2370" s="63" t="s">
        <v>681</v>
      </c>
      <c r="P2370" s="63" t="s">
        <v>912</v>
      </c>
      <c r="Q2370" s="62"/>
      <c r="R2370" s="62"/>
      <c r="S2370" s="62"/>
      <c r="T2370" s="62"/>
      <c r="U2370" s="62"/>
      <c r="V2370" s="62"/>
      <c r="W2370" s="62"/>
      <c r="X2370" s="63" t="s">
        <v>912</v>
      </c>
      <c r="Y2370" s="62"/>
      <c r="Z2370" s="62"/>
      <c r="AA2370" s="62"/>
      <c r="AB2370" s="60"/>
    </row>
    <row r="2371" spans="1:28" ht="15" customHeight="1" x14ac:dyDescent="0.25">
      <c r="A2371" s="58">
        <v>2361</v>
      </c>
      <c r="B2371" s="66" t="s">
        <v>10952</v>
      </c>
      <c r="C2371" s="67" t="s">
        <v>10953</v>
      </c>
      <c r="D2371" s="59" t="s">
        <v>10954</v>
      </c>
      <c r="E2371" s="66" t="s">
        <v>10952</v>
      </c>
      <c r="F2371" s="60" t="s">
        <v>10955</v>
      </c>
      <c r="G2371" s="62"/>
      <c r="H2371" s="61">
        <v>2006</v>
      </c>
      <c r="I2371" s="60" t="s">
        <v>689</v>
      </c>
      <c r="J2371" s="60" t="s">
        <v>687</v>
      </c>
      <c r="K2371" s="60">
        <v>400</v>
      </c>
      <c r="L2371" s="62"/>
      <c r="M2371" s="60">
        <v>1</v>
      </c>
      <c r="N2371" s="60">
        <v>1</v>
      </c>
      <c r="O2371" s="63" t="s">
        <v>681</v>
      </c>
      <c r="P2371" s="63" t="s">
        <v>970</v>
      </c>
      <c r="Q2371" s="62"/>
      <c r="R2371" s="62"/>
      <c r="S2371" s="62"/>
      <c r="T2371" s="62"/>
      <c r="U2371" s="62"/>
      <c r="V2371" s="62"/>
      <c r="W2371" s="62"/>
      <c r="X2371" s="63" t="s">
        <v>6563</v>
      </c>
      <c r="Y2371" s="62"/>
      <c r="Z2371" s="62"/>
      <c r="AA2371" s="62"/>
      <c r="AB2371" s="63" t="s">
        <v>6564</v>
      </c>
    </row>
    <row r="2372" spans="1:28" ht="15" customHeight="1" x14ac:dyDescent="0.25">
      <c r="A2372" s="58">
        <v>2362</v>
      </c>
      <c r="B2372" s="66" t="s">
        <v>10956</v>
      </c>
      <c r="C2372" s="67" t="s">
        <v>10957</v>
      </c>
      <c r="D2372" s="59" t="s">
        <v>10958</v>
      </c>
      <c r="E2372" s="66" t="s">
        <v>10956</v>
      </c>
      <c r="F2372" s="60" t="s">
        <v>10959</v>
      </c>
      <c r="G2372" s="62"/>
      <c r="H2372" s="61">
        <v>2009</v>
      </c>
      <c r="I2372" s="60" t="s">
        <v>689</v>
      </c>
      <c r="J2372" s="60" t="s">
        <v>687</v>
      </c>
      <c r="K2372" s="60">
        <v>75</v>
      </c>
      <c r="L2372" s="62"/>
      <c r="M2372" s="60">
        <v>1</v>
      </c>
      <c r="N2372" s="60">
        <v>1</v>
      </c>
      <c r="O2372" s="63" t="s">
        <v>681</v>
      </c>
      <c r="P2372" s="63" t="s">
        <v>10960</v>
      </c>
      <c r="Q2372" s="62"/>
      <c r="R2372" s="62"/>
      <c r="S2372" s="62"/>
      <c r="T2372" s="62"/>
      <c r="U2372" s="62"/>
      <c r="V2372" s="62"/>
      <c r="W2372" s="62"/>
      <c r="X2372" s="63" t="s">
        <v>10960</v>
      </c>
      <c r="Y2372" s="62"/>
      <c r="Z2372" s="62"/>
      <c r="AA2372" s="62"/>
      <c r="AB2372" s="60"/>
    </row>
    <row r="2373" spans="1:28" ht="15" customHeight="1" x14ac:dyDescent="0.25">
      <c r="A2373" s="58">
        <v>2363</v>
      </c>
      <c r="B2373" s="66" t="s">
        <v>10961</v>
      </c>
      <c r="C2373" s="67" t="s">
        <v>10962</v>
      </c>
      <c r="D2373" s="59" t="s">
        <v>10963</v>
      </c>
      <c r="E2373" s="66" t="s">
        <v>10961</v>
      </c>
      <c r="F2373" s="60" t="s">
        <v>10964</v>
      </c>
      <c r="G2373" s="62"/>
      <c r="H2373" s="61">
        <v>2004</v>
      </c>
      <c r="I2373" s="60" t="s">
        <v>689</v>
      </c>
      <c r="J2373" s="60" t="s">
        <v>1260</v>
      </c>
      <c r="K2373" s="60">
        <v>400</v>
      </c>
      <c r="L2373" s="62"/>
      <c r="M2373" s="60">
        <v>1</v>
      </c>
      <c r="N2373" s="60">
        <v>1</v>
      </c>
      <c r="O2373" s="63" t="s">
        <v>681</v>
      </c>
      <c r="P2373" s="63" t="s">
        <v>970</v>
      </c>
      <c r="Q2373" s="62"/>
      <c r="R2373" s="62"/>
      <c r="S2373" s="62"/>
      <c r="T2373" s="62"/>
      <c r="U2373" s="62"/>
      <c r="V2373" s="62"/>
      <c r="W2373" s="62"/>
      <c r="X2373" s="63" t="s">
        <v>970</v>
      </c>
      <c r="Y2373" s="62"/>
      <c r="Z2373" s="62"/>
      <c r="AA2373" s="62"/>
      <c r="AB2373" s="60"/>
    </row>
    <row r="2374" spans="1:28" ht="15" customHeight="1" x14ac:dyDescent="0.25">
      <c r="A2374" s="58">
        <v>2364</v>
      </c>
      <c r="B2374" s="66" t="s">
        <v>10965</v>
      </c>
      <c r="C2374" s="67" t="s">
        <v>10966</v>
      </c>
      <c r="D2374" s="59" t="s">
        <v>10967</v>
      </c>
      <c r="E2374" s="66" t="s">
        <v>10965</v>
      </c>
      <c r="F2374" s="60" t="s">
        <v>10968</v>
      </c>
      <c r="G2374" s="62"/>
      <c r="H2374" s="61">
        <v>1970</v>
      </c>
      <c r="I2374" s="60" t="s">
        <v>682</v>
      </c>
      <c r="J2374" s="60" t="s">
        <v>1245</v>
      </c>
      <c r="K2374" s="60">
        <v>315</v>
      </c>
      <c r="L2374" s="62"/>
      <c r="M2374" s="60">
        <v>1</v>
      </c>
      <c r="N2374" s="60">
        <v>1</v>
      </c>
      <c r="O2374" s="63" t="s">
        <v>681</v>
      </c>
      <c r="P2374" s="63" t="s">
        <v>996</v>
      </c>
      <c r="Q2374" s="62"/>
      <c r="R2374" s="62"/>
      <c r="S2374" s="62"/>
      <c r="T2374" s="62"/>
      <c r="U2374" s="62"/>
      <c r="V2374" s="62"/>
      <c r="W2374" s="62"/>
      <c r="X2374" s="63" t="s">
        <v>996</v>
      </c>
      <c r="Y2374" s="62"/>
      <c r="Z2374" s="62"/>
      <c r="AA2374" s="62"/>
      <c r="AB2374" s="60"/>
    </row>
    <row r="2375" spans="1:28" ht="15" customHeight="1" x14ac:dyDescent="0.25">
      <c r="A2375" s="58">
        <v>2365</v>
      </c>
      <c r="B2375" s="66" t="s">
        <v>10969</v>
      </c>
      <c r="C2375" s="67" t="s">
        <v>10970</v>
      </c>
      <c r="D2375" s="59" t="s">
        <v>10971</v>
      </c>
      <c r="E2375" s="66" t="s">
        <v>10969</v>
      </c>
      <c r="F2375" s="60" t="s">
        <v>10972</v>
      </c>
      <c r="G2375" s="62"/>
      <c r="H2375" s="61">
        <v>2016</v>
      </c>
      <c r="I2375" s="62"/>
      <c r="J2375" s="60" t="s">
        <v>683</v>
      </c>
      <c r="K2375" s="60">
        <v>100</v>
      </c>
      <c r="L2375" s="62"/>
      <c r="M2375" s="60">
        <v>1</v>
      </c>
      <c r="N2375" s="60">
        <v>1</v>
      </c>
      <c r="O2375" s="63" t="s">
        <v>681</v>
      </c>
      <c r="P2375" s="63" t="s">
        <v>10973</v>
      </c>
      <c r="Q2375" s="62"/>
      <c r="R2375" s="62"/>
      <c r="S2375" s="62"/>
      <c r="T2375" s="62"/>
      <c r="U2375" s="62"/>
      <c r="V2375" s="62"/>
      <c r="W2375" s="62"/>
      <c r="X2375" s="63" t="s">
        <v>10973</v>
      </c>
      <c r="Y2375" s="62"/>
      <c r="Z2375" s="62"/>
      <c r="AA2375" s="62"/>
      <c r="AB2375" s="60"/>
    </row>
    <row r="2376" spans="1:28" ht="15" customHeight="1" x14ac:dyDescent="0.25">
      <c r="A2376" s="58">
        <v>2366</v>
      </c>
      <c r="B2376" s="66" t="s">
        <v>10974</v>
      </c>
      <c r="C2376" s="67" t="s">
        <v>10975</v>
      </c>
      <c r="D2376" s="59" t="s">
        <v>10976</v>
      </c>
      <c r="E2376" s="66" t="s">
        <v>10974</v>
      </c>
      <c r="F2376" s="60" t="s">
        <v>10977</v>
      </c>
      <c r="G2376" s="62"/>
      <c r="H2376" s="61">
        <v>2017</v>
      </c>
      <c r="I2376" s="62"/>
      <c r="J2376" s="60" t="s">
        <v>683</v>
      </c>
      <c r="K2376" s="60">
        <v>100</v>
      </c>
      <c r="L2376" s="62"/>
      <c r="M2376" s="60">
        <v>1</v>
      </c>
      <c r="N2376" s="60">
        <v>1</v>
      </c>
      <c r="O2376" s="63" t="s">
        <v>681</v>
      </c>
      <c r="P2376" s="63" t="s">
        <v>10973</v>
      </c>
      <c r="Q2376" s="62"/>
      <c r="R2376" s="62"/>
      <c r="S2376" s="62"/>
      <c r="T2376" s="62"/>
      <c r="U2376" s="62"/>
      <c r="V2376" s="62"/>
      <c r="W2376" s="62"/>
      <c r="X2376" s="63" t="s">
        <v>10973</v>
      </c>
      <c r="Y2376" s="62"/>
      <c r="Z2376" s="62"/>
      <c r="AA2376" s="62"/>
      <c r="AB2376" s="60"/>
    </row>
    <row r="2377" spans="1:28" ht="15" customHeight="1" x14ac:dyDescent="0.25">
      <c r="A2377" s="58">
        <v>2367</v>
      </c>
      <c r="B2377" s="66" t="s">
        <v>10978</v>
      </c>
      <c r="C2377" s="67" t="s">
        <v>10979</v>
      </c>
      <c r="D2377" s="59" t="s">
        <v>10980</v>
      </c>
      <c r="E2377" s="66" t="s">
        <v>10978</v>
      </c>
      <c r="F2377" s="60" t="s">
        <v>10981</v>
      </c>
      <c r="G2377" s="62"/>
      <c r="H2377" s="61">
        <v>2006</v>
      </c>
      <c r="I2377" s="60" t="s">
        <v>1303</v>
      </c>
      <c r="J2377" s="60" t="s">
        <v>684</v>
      </c>
      <c r="K2377" s="60">
        <v>75</v>
      </c>
      <c r="L2377" s="62"/>
      <c r="M2377" s="60">
        <v>1</v>
      </c>
      <c r="N2377" s="60">
        <v>1</v>
      </c>
      <c r="O2377" s="63" t="s">
        <v>681</v>
      </c>
      <c r="P2377" s="63" t="s">
        <v>700</v>
      </c>
      <c r="Q2377" s="63" t="s">
        <v>10982</v>
      </c>
      <c r="R2377" s="62"/>
      <c r="S2377" s="62"/>
      <c r="T2377" s="62"/>
      <c r="U2377" s="62"/>
      <c r="V2377" s="62"/>
      <c r="W2377" s="62"/>
      <c r="X2377" s="63" t="s">
        <v>700</v>
      </c>
      <c r="Y2377" s="62"/>
      <c r="Z2377" s="62"/>
      <c r="AA2377" s="62"/>
      <c r="AB2377" s="60"/>
    </row>
    <row r="2378" spans="1:28" ht="15" customHeight="1" x14ac:dyDescent="0.25">
      <c r="A2378" s="58">
        <v>2368</v>
      </c>
      <c r="B2378" s="66" t="s">
        <v>10983</v>
      </c>
      <c r="C2378" s="67" t="s">
        <v>10984</v>
      </c>
      <c r="D2378" s="59" t="s">
        <v>10985</v>
      </c>
      <c r="E2378" s="66" t="s">
        <v>10983</v>
      </c>
      <c r="F2378" s="60" t="s">
        <v>10986</v>
      </c>
      <c r="G2378" s="62"/>
      <c r="H2378" s="61">
        <v>2005</v>
      </c>
      <c r="I2378" s="62"/>
      <c r="J2378" s="60" t="s">
        <v>687</v>
      </c>
      <c r="K2378" s="60">
        <v>160</v>
      </c>
      <c r="L2378" s="62"/>
      <c r="M2378" s="60">
        <v>1</v>
      </c>
      <c r="N2378" s="60">
        <v>1</v>
      </c>
      <c r="O2378" s="63" t="s">
        <v>681</v>
      </c>
      <c r="P2378" s="63" t="s">
        <v>1228</v>
      </c>
      <c r="Q2378" s="62"/>
      <c r="R2378" s="62"/>
      <c r="S2378" s="62"/>
      <c r="T2378" s="62"/>
      <c r="U2378" s="62"/>
      <c r="V2378" s="62"/>
      <c r="W2378" s="62"/>
      <c r="X2378" s="63" t="s">
        <v>1228</v>
      </c>
      <c r="Y2378" s="62"/>
      <c r="Z2378" s="62"/>
      <c r="AA2378" s="62"/>
      <c r="AB2378" s="60"/>
    </row>
    <row r="2379" spans="1:28" ht="15" customHeight="1" x14ac:dyDescent="0.25">
      <c r="A2379" s="58">
        <v>2369</v>
      </c>
      <c r="B2379" s="66" t="s">
        <v>10987</v>
      </c>
      <c r="C2379" s="67" t="s">
        <v>10988</v>
      </c>
      <c r="D2379" s="59" t="s">
        <v>10989</v>
      </c>
      <c r="E2379" s="66" t="s">
        <v>10987</v>
      </c>
      <c r="F2379" s="60" t="s">
        <v>10990</v>
      </c>
      <c r="G2379" s="62"/>
      <c r="H2379" s="61">
        <v>2017</v>
      </c>
      <c r="I2379" s="60" t="s">
        <v>10991</v>
      </c>
      <c r="J2379" s="60" t="s">
        <v>3471</v>
      </c>
      <c r="K2379" s="60">
        <v>1000</v>
      </c>
      <c r="L2379" s="62"/>
      <c r="M2379" s="60">
        <v>1</v>
      </c>
      <c r="N2379" s="60">
        <v>1</v>
      </c>
      <c r="O2379" s="63" t="s">
        <v>681</v>
      </c>
      <c r="P2379" s="63" t="s">
        <v>6263</v>
      </c>
      <c r="Q2379" s="63" t="s">
        <v>10992</v>
      </c>
      <c r="R2379" s="62"/>
      <c r="S2379" s="62"/>
      <c r="T2379" s="62"/>
      <c r="U2379" s="62"/>
      <c r="V2379" s="62"/>
      <c r="W2379" s="62"/>
      <c r="X2379" s="63" t="s">
        <v>6263</v>
      </c>
      <c r="Y2379" s="62"/>
      <c r="Z2379" s="62"/>
      <c r="AA2379" s="62"/>
      <c r="AB2379" s="60"/>
    </row>
    <row r="2380" spans="1:28" ht="15" customHeight="1" x14ac:dyDescent="0.25">
      <c r="A2380" s="58">
        <v>2370</v>
      </c>
      <c r="B2380" s="66" t="s">
        <v>10993</v>
      </c>
      <c r="C2380" s="67" t="s">
        <v>10994</v>
      </c>
      <c r="D2380" s="59" t="s">
        <v>10995</v>
      </c>
      <c r="E2380" s="66" t="s">
        <v>10993</v>
      </c>
      <c r="F2380" s="60" t="s">
        <v>10996</v>
      </c>
      <c r="G2380" s="62"/>
      <c r="H2380" s="61">
        <v>2016</v>
      </c>
      <c r="I2380" s="62"/>
      <c r="J2380" s="60" t="s">
        <v>1411</v>
      </c>
      <c r="K2380" s="60">
        <v>75</v>
      </c>
      <c r="L2380" s="62"/>
      <c r="M2380" s="60">
        <v>1</v>
      </c>
      <c r="N2380" s="60">
        <v>1</v>
      </c>
      <c r="O2380" s="63" t="s">
        <v>681</v>
      </c>
      <c r="P2380" s="63" t="s">
        <v>1276</v>
      </c>
      <c r="Q2380" s="63" t="s">
        <v>5362</v>
      </c>
      <c r="R2380" s="62"/>
      <c r="S2380" s="62"/>
      <c r="T2380" s="62"/>
      <c r="U2380" s="62"/>
      <c r="V2380" s="62"/>
      <c r="W2380" s="62"/>
      <c r="X2380" s="63" t="s">
        <v>1276</v>
      </c>
      <c r="Y2380" s="62"/>
      <c r="Z2380" s="62"/>
      <c r="AA2380" s="62"/>
      <c r="AB2380" s="60"/>
    </row>
    <row r="2381" spans="1:28" ht="15" customHeight="1" x14ac:dyDescent="0.25">
      <c r="A2381" s="58">
        <v>2371</v>
      </c>
      <c r="B2381" s="66" t="s">
        <v>10997</v>
      </c>
      <c r="C2381" s="67" t="s">
        <v>10998</v>
      </c>
      <c r="D2381" s="59" t="s">
        <v>10999</v>
      </c>
      <c r="E2381" s="66" t="s">
        <v>10997</v>
      </c>
      <c r="F2381" s="60" t="s">
        <v>11000</v>
      </c>
      <c r="G2381" s="62"/>
      <c r="H2381" s="61">
        <v>1992</v>
      </c>
      <c r="I2381" s="60" t="s">
        <v>1445</v>
      </c>
      <c r="J2381" s="60" t="s">
        <v>1245</v>
      </c>
      <c r="K2381" s="60">
        <v>75</v>
      </c>
      <c r="L2381" s="62"/>
      <c r="M2381" s="60">
        <v>1</v>
      </c>
      <c r="N2381" s="60">
        <v>1</v>
      </c>
      <c r="O2381" s="63" t="s">
        <v>681</v>
      </c>
      <c r="P2381" s="63" t="s">
        <v>700</v>
      </c>
      <c r="Q2381" s="62"/>
      <c r="R2381" s="62"/>
      <c r="S2381" s="62"/>
      <c r="T2381" s="62"/>
      <c r="U2381" s="62"/>
      <c r="V2381" s="62"/>
      <c r="W2381" s="62"/>
      <c r="X2381" s="63" t="s">
        <v>700</v>
      </c>
      <c r="Y2381" s="62"/>
      <c r="Z2381" s="62"/>
      <c r="AA2381" s="62"/>
      <c r="AB2381" s="60"/>
    </row>
    <row r="2382" spans="1:28" ht="15" customHeight="1" x14ac:dyDescent="0.25">
      <c r="A2382" s="58">
        <v>2372</v>
      </c>
      <c r="B2382" s="66" t="s">
        <v>11001</v>
      </c>
      <c r="C2382" s="67" t="s">
        <v>11002</v>
      </c>
      <c r="D2382" s="59" t="s">
        <v>11003</v>
      </c>
      <c r="E2382" s="66" t="s">
        <v>11001</v>
      </c>
      <c r="F2382" s="60" t="s">
        <v>11004</v>
      </c>
      <c r="G2382" s="62"/>
      <c r="H2382" s="61">
        <v>2007</v>
      </c>
      <c r="I2382" s="60" t="s">
        <v>689</v>
      </c>
      <c r="J2382" s="60" t="s">
        <v>699</v>
      </c>
      <c r="K2382" s="60">
        <v>250</v>
      </c>
      <c r="L2382" s="62"/>
      <c r="M2382" s="60">
        <v>1</v>
      </c>
      <c r="N2382" s="60">
        <v>1</v>
      </c>
      <c r="O2382" s="63" t="s">
        <v>681</v>
      </c>
      <c r="P2382" s="63" t="s">
        <v>980</v>
      </c>
      <c r="Q2382" s="63" t="s">
        <v>11005</v>
      </c>
      <c r="R2382" s="62"/>
      <c r="S2382" s="62"/>
      <c r="T2382" s="62"/>
      <c r="U2382" s="62"/>
      <c r="V2382" s="62"/>
      <c r="W2382" s="62"/>
      <c r="X2382" s="63" t="s">
        <v>980</v>
      </c>
      <c r="Y2382" s="62"/>
      <c r="Z2382" s="62"/>
      <c r="AA2382" s="62"/>
      <c r="AB2382" s="60"/>
    </row>
    <row r="2383" spans="1:28" ht="15" customHeight="1" x14ac:dyDescent="0.25">
      <c r="A2383" s="58">
        <v>2373</v>
      </c>
      <c r="B2383" s="66" t="s">
        <v>11006</v>
      </c>
      <c r="C2383" s="67" t="s">
        <v>11007</v>
      </c>
      <c r="D2383" s="59" t="s">
        <v>11008</v>
      </c>
      <c r="E2383" s="66" t="s">
        <v>11006</v>
      </c>
      <c r="F2383" s="60" t="s">
        <v>11009</v>
      </c>
      <c r="G2383" s="62"/>
      <c r="H2383" s="61">
        <v>2004</v>
      </c>
      <c r="I2383" s="60" t="s">
        <v>689</v>
      </c>
      <c r="J2383" s="60" t="s">
        <v>1260</v>
      </c>
      <c r="K2383" s="60">
        <v>1000</v>
      </c>
      <c r="L2383" s="62"/>
      <c r="M2383" s="60">
        <v>1</v>
      </c>
      <c r="N2383" s="60">
        <v>1</v>
      </c>
      <c r="O2383" s="63" t="s">
        <v>681</v>
      </c>
      <c r="P2383" s="63" t="s">
        <v>1347</v>
      </c>
      <c r="Q2383" s="62"/>
      <c r="R2383" s="62"/>
      <c r="S2383" s="62"/>
      <c r="T2383" s="62"/>
      <c r="U2383" s="62"/>
      <c r="V2383" s="62"/>
      <c r="W2383" s="62"/>
      <c r="X2383" s="63" t="s">
        <v>1348</v>
      </c>
      <c r="Y2383" s="63" t="s">
        <v>1349</v>
      </c>
      <c r="Z2383" s="62"/>
      <c r="AA2383" s="62"/>
      <c r="AB2383" s="60"/>
    </row>
    <row r="2384" spans="1:28" ht="15" customHeight="1" x14ac:dyDescent="0.25">
      <c r="A2384" s="58">
        <v>2374</v>
      </c>
      <c r="B2384" s="66" t="s">
        <v>11010</v>
      </c>
      <c r="C2384" s="67" t="s">
        <v>11011</v>
      </c>
      <c r="D2384" s="59" t="s">
        <v>11012</v>
      </c>
      <c r="E2384" s="66" t="s">
        <v>11010</v>
      </c>
      <c r="F2384" s="60" t="s">
        <v>11013</v>
      </c>
      <c r="G2384" s="62"/>
      <c r="H2384" s="61">
        <v>2017</v>
      </c>
      <c r="I2384" s="62"/>
      <c r="J2384" s="60" t="s">
        <v>687</v>
      </c>
      <c r="K2384" s="60">
        <v>250</v>
      </c>
      <c r="L2384" s="62"/>
      <c r="M2384" s="60">
        <v>1</v>
      </c>
      <c r="N2384" s="60">
        <v>1</v>
      </c>
      <c r="O2384" s="63" t="s">
        <v>681</v>
      </c>
      <c r="P2384" s="63" t="s">
        <v>11014</v>
      </c>
      <c r="Q2384" s="63" t="s">
        <v>11015</v>
      </c>
      <c r="R2384" s="62"/>
      <c r="S2384" s="62"/>
      <c r="T2384" s="62"/>
      <c r="U2384" s="62"/>
      <c r="V2384" s="62"/>
      <c r="W2384" s="62"/>
      <c r="X2384" s="63" t="s">
        <v>11014</v>
      </c>
      <c r="Y2384" s="62"/>
      <c r="Z2384" s="62"/>
      <c r="AA2384" s="62"/>
      <c r="AB2384" s="60"/>
    </row>
    <row r="2385" spans="1:28" ht="15" customHeight="1" x14ac:dyDescent="0.25">
      <c r="A2385" s="58">
        <v>2375</v>
      </c>
      <c r="B2385" s="66" t="s">
        <v>11016</v>
      </c>
      <c r="C2385" s="67" t="s">
        <v>11017</v>
      </c>
      <c r="D2385" s="59" t="s">
        <v>11018</v>
      </c>
      <c r="E2385" s="66" t="s">
        <v>11016</v>
      </c>
      <c r="F2385" s="60" t="s">
        <v>11019</v>
      </c>
      <c r="G2385" s="62"/>
      <c r="H2385" s="61">
        <v>2006</v>
      </c>
      <c r="I2385" s="60" t="s">
        <v>1303</v>
      </c>
      <c r="J2385" s="60" t="s">
        <v>684</v>
      </c>
      <c r="K2385" s="60">
        <v>75</v>
      </c>
      <c r="L2385" s="62"/>
      <c r="M2385" s="60">
        <v>1</v>
      </c>
      <c r="N2385" s="60">
        <v>1</v>
      </c>
      <c r="O2385" s="63" t="s">
        <v>681</v>
      </c>
      <c r="P2385" s="63" t="s">
        <v>700</v>
      </c>
      <c r="Q2385" s="63" t="s">
        <v>11020</v>
      </c>
      <c r="R2385" s="62"/>
      <c r="S2385" s="62"/>
      <c r="T2385" s="62"/>
      <c r="U2385" s="62"/>
      <c r="V2385" s="62"/>
      <c r="W2385" s="62"/>
      <c r="X2385" s="63" t="s">
        <v>700</v>
      </c>
      <c r="Y2385" s="62"/>
      <c r="Z2385" s="62"/>
      <c r="AA2385" s="62"/>
      <c r="AB2385" s="60"/>
    </row>
    <row r="2386" spans="1:28" ht="15" customHeight="1" x14ac:dyDescent="0.25">
      <c r="A2386" s="58">
        <v>2376</v>
      </c>
      <c r="B2386" s="66" t="s">
        <v>90</v>
      </c>
      <c r="C2386" s="67" t="s">
        <v>11021</v>
      </c>
      <c r="D2386" s="59" t="s">
        <v>11022</v>
      </c>
      <c r="E2386" s="66" t="s">
        <v>90</v>
      </c>
      <c r="F2386" s="60" t="s">
        <v>11023</v>
      </c>
      <c r="G2386" s="62"/>
      <c r="H2386" s="61">
        <v>2015</v>
      </c>
      <c r="I2386" s="62"/>
      <c r="J2386" s="60" t="s">
        <v>684</v>
      </c>
      <c r="K2386" s="60">
        <v>50</v>
      </c>
      <c r="L2386" s="62"/>
      <c r="M2386" s="60">
        <v>1</v>
      </c>
      <c r="N2386" s="60">
        <v>1</v>
      </c>
      <c r="O2386" s="63" t="s">
        <v>681</v>
      </c>
      <c r="P2386" s="63" t="s">
        <v>1354</v>
      </c>
      <c r="Q2386" s="63" t="s">
        <v>11024</v>
      </c>
      <c r="R2386" s="62"/>
      <c r="S2386" s="62"/>
      <c r="T2386" s="62"/>
      <c r="U2386" s="62"/>
      <c r="V2386" s="62"/>
      <c r="W2386" s="62"/>
      <c r="X2386" s="63" t="s">
        <v>1354</v>
      </c>
      <c r="Y2386" s="62"/>
      <c r="Z2386" s="62"/>
      <c r="AA2386" s="62"/>
      <c r="AB2386" s="60"/>
    </row>
    <row r="2387" spans="1:28" ht="15" customHeight="1" x14ac:dyDescent="0.25">
      <c r="A2387" s="58">
        <v>2377</v>
      </c>
      <c r="B2387" s="66" t="s">
        <v>11025</v>
      </c>
      <c r="C2387" s="67" t="s">
        <v>11026</v>
      </c>
      <c r="D2387" s="59" t="s">
        <v>11027</v>
      </c>
      <c r="E2387" s="66" t="s">
        <v>11025</v>
      </c>
      <c r="F2387" s="60" t="s">
        <v>11028</v>
      </c>
      <c r="G2387" s="62"/>
      <c r="H2387" s="61">
        <v>2017</v>
      </c>
      <c r="I2387" s="62"/>
      <c r="J2387" s="60" t="s">
        <v>699</v>
      </c>
      <c r="K2387" s="60">
        <v>75</v>
      </c>
      <c r="L2387" s="62"/>
      <c r="M2387" s="60">
        <v>1</v>
      </c>
      <c r="N2387" s="60">
        <v>1</v>
      </c>
      <c r="O2387" s="63" t="s">
        <v>681</v>
      </c>
      <c r="P2387" s="63" t="s">
        <v>11029</v>
      </c>
      <c r="Q2387" s="63" t="s">
        <v>11030</v>
      </c>
      <c r="R2387" s="62"/>
      <c r="S2387" s="62"/>
      <c r="T2387" s="62"/>
      <c r="U2387" s="62"/>
      <c r="V2387" s="62"/>
      <c r="W2387" s="62"/>
      <c r="X2387" s="63" t="s">
        <v>11029</v>
      </c>
      <c r="Y2387" s="62"/>
      <c r="Z2387" s="62"/>
      <c r="AA2387" s="62"/>
      <c r="AB2387" s="60"/>
    </row>
    <row r="2388" spans="1:28" ht="15" customHeight="1" x14ac:dyDescent="0.25">
      <c r="A2388" s="58">
        <v>2378</v>
      </c>
      <c r="B2388" s="66" t="s">
        <v>11031</v>
      </c>
      <c r="C2388" s="67" t="s">
        <v>11032</v>
      </c>
      <c r="D2388" s="59" t="s">
        <v>11033</v>
      </c>
      <c r="E2388" s="66" t="s">
        <v>11031</v>
      </c>
      <c r="F2388" s="60" t="s">
        <v>11034</v>
      </c>
      <c r="G2388" s="62"/>
      <c r="H2388" s="61">
        <v>2007</v>
      </c>
      <c r="I2388" s="62"/>
      <c r="J2388" s="60" t="s">
        <v>684</v>
      </c>
      <c r="K2388" s="60">
        <v>75</v>
      </c>
      <c r="L2388" s="62"/>
      <c r="M2388" s="60">
        <v>1</v>
      </c>
      <c r="N2388" s="60">
        <v>1</v>
      </c>
      <c r="O2388" s="63" t="s">
        <v>681</v>
      </c>
      <c r="P2388" s="63" t="s">
        <v>700</v>
      </c>
      <c r="Q2388" s="63" t="s">
        <v>11035</v>
      </c>
      <c r="R2388" s="62"/>
      <c r="S2388" s="62"/>
      <c r="T2388" s="62"/>
      <c r="U2388" s="62"/>
      <c r="V2388" s="62"/>
      <c r="W2388" s="62"/>
      <c r="X2388" s="63" t="s">
        <v>700</v>
      </c>
      <c r="Y2388" s="62"/>
      <c r="Z2388" s="62"/>
      <c r="AA2388" s="62"/>
      <c r="AB2388" s="60"/>
    </row>
    <row r="2389" spans="1:28" ht="15" customHeight="1" x14ac:dyDescent="0.25">
      <c r="A2389" s="58">
        <v>2379</v>
      </c>
      <c r="B2389" s="66" t="s">
        <v>11036</v>
      </c>
      <c r="C2389" s="67" t="s">
        <v>11037</v>
      </c>
      <c r="D2389" s="59" t="s">
        <v>11038</v>
      </c>
      <c r="E2389" s="66" t="s">
        <v>11036</v>
      </c>
      <c r="F2389" s="60" t="s">
        <v>11039</v>
      </c>
      <c r="G2389" s="62"/>
      <c r="H2389" s="61">
        <v>2008</v>
      </c>
      <c r="I2389" s="62"/>
      <c r="J2389" s="60" t="s">
        <v>684</v>
      </c>
      <c r="K2389" s="60">
        <v>75</v>
      </c>
      <c r="L2389" s="62"/>
      <c r="M2389" s="60">
        <v>1</v>
      </c>
      <c r="N2389" s="60">
        <v>1</v>
      </c>
      <c r="O2389" s="63" t="s">
        <v>681</v>
      </c>
      <c r="P2389" s="63" t="s">
        <v>700</v>
      </c>
      <c r="Q2389" s="63" t="s">
        <v>11040</v>
      </c>
      <c r="R2389" s="62"/>
      <c r="S2389" s="62"/>
      <c r="T2389" s="62"/>
      <c r="U2389" s="62"/>
      <c r="V2389" s="62"/>
      <c r="W2389" s="62"/>
      <c r="X2389" s="63" t="s">
        <v>700</v>
      </c>
      <c r="Y2389" s="62"/>
      <c r="Z2389" s="62"/>
      <c r="AA2389" s="62"/>
      <c r="AB2389" s="60"/>
    </row>
    <row r="2390" spans="1:28" ht="15" customHeight="1" x14ac:dyDescent="0.25">
      <c r="A2390" s="58">
        <v>2380</v>
      </c>
      <c r="B2390" s="66" t="s">
        <v>11041</v>
      </c>
      <c r="C2390" s="67" t="s">
        <v>11042</v>
      </c>
      <c r="D2390" s="59" t="s">
        <v>11043</v>
      </c>
      <c r="E2390" s="66" t="s">
        <v>11041</v>
      </c>
      <c r="F2390" s="60" t="s">
        <v>11044</v>
      </c>
      <c r="G2390" s="62"/>
      <c r="H2390" s="61">
        <v>2017</v>
      </c>
      <c r="I2390" s="62"/>
      <c r="J2390" s="60" t="s">
        <v>1283</v>
      </c>
      <c r="K2390" s="60">
        <v>1000</v>
      </c>
      <c r="L2390" s="62"/>
      <c r="M2390" s="60">
        <v>1</v>
      </c>
      <c r="N2390" s="60">
        <v>1</v>
      </c>
      <c r="O2390" s="63" t="s">
        <v>681</v>
      </c>
      <c r="P2390" s="63" t="s">
        <v>11045</v>
      </c>
      <c r="Q2390" s="63" t="s">
        <v>11046</v>
      </c>
      <c r="R2390" s="62"/>
      <c r="S2390" s="62"/>
      <c r="T2390" s="62"/>
      <c r="U2390" s="62"/>
      <c r="V2390" s="62"/>
      <c r="W2390" s="62"/>
      <c r="X2390" s="63" t="s">
        <v>11045</v>
      </c>
      <c r="Y2390" s="62"/>
      <c r="Z2390" s="62"/>
      <c r="AA2390" s="62"/>
      <c r="AB2390" s="60"/>
    </row>
    <row r="2391" spans="1:28" ht="15" customHeight="1" x14ac:dyDescent="0.25">
      <c r="A2391" s="58">
        <v>2381</v>
      </c>
      <c r="B2391" s="66" t="s">
        <v>11047</v>
      </c>
      <c r="C2391" s="67" t="s">
        <v>11048</v>
      </c>
      <c r="D2391" s="59" t="s">
        <v>11049</v>
      </c>
      <c r="E2391" s="66" t="s">
        <v>11047</v>
      </c>
      <c r="F2391" s="60" t="s">
        <v>11050</v>
      </c>
      <c r="G2391" s="62"/>
      <c r="H2391" s="61">
        <v>2002</v>
      </c>
      <c r="I2391" s="60" t="s">
        <v>1445</v>
      </c>
      <c r="J2391" s="60" t="s">
        <v>1102</v>
      </c>
      <c r="K2391" s="60">
        <v>560</v>
      </c>
      <c r="L2391" s="62"/>
      <c r="M2391" s="60">
        <v>1</v>
      </c>
      <c r="N2391" s="60">
        <v>1</v>
      </c>
      <c r="O2391" s="63" t="s">
        <v>681</v>
      </c>
      <c r="P2391" s="63" t="s">
        <v>5254</v>
      </c>
      <c r="Q2391" s="62"/>
      <c r="R2391" s="62"/>
      <c r="S2391" s="62"/>
      <c r="T2391" s="62"/>
      <c r="U2391" s="62"/>
      <c r="V2391" s="62"/>
      <c r="W2391" s="62"/>
      <c r="X2391" s="63" t="s">
        <v>5254</v>
      </c>
      <c r="Y2391" s="62"/>
      <c r="Z2391" s="62"/>
      <c r="AA2391" s="62"/>
      <c r="AB2391" s="60"/>
    </row>
    <row r="2392" spans="1:28" ht="15" customHeight="1" x14ac:dyDescent="0.25">
      <c r="A2392" s="58">
        <v>2382</v>
      </c>
      <c r="B2392" s="66" t="s">
        <v>11051</v>
      </c>
      <c r="C2392" s="67" t="s">
        <v>11052</v>
      </c>
      <c r="D2392" s="59" t="s">
        <v>11053</v>
      </c>
      <c r="E2392" s="66" t="s">
        <v>11051</v>
      </c>
      <c r="F2392" s="60" t="s">
        <v>11054</v>
      </c>
      <c r="G2392" s="62"/>
      <c r="H2392" s="61">
        <v>2014</v>
      </c>
      <c r="I2392" s="60" t="s">
        <v>689</v>
      </c>
      <c r="J2392" s="60" t="s">
        <v>680</v>
      </c>
      <c r="K2392" s="60">
        <v>100</v>
      </c>
      <c r="L2392" s="62"/>
      <c r="M2392" s="60">
        <v>1</v>
      </c>
      <c r="N2392" s="60">
        <v>1</v>
      </c>
      <c r="O2392" s="63" t="s">
        <v>681</v>
      </c>
      <c r="P2392" s="63" t="s">
        <v>5281</v>
      </c>
      <c r="Q2392" s="63" t="s">
        <v>11055</v>
      </c>
      <c r="R2392" s="62"/>
      <c r="S2392" s="62"/>
      <c r="T2392" s="62"/>
      <c r="U2392" s="62"/>
      <c r="V2392" s="62"/>
      <c r="W2392" s="62"/>
      <c r="X2392" s="63" t="s">
        <v>5281</v>
      </c>
      <c r="Y2392" s="62"/>
      <c r="Z2392" s="62"/>
      <c r="AA2392" s="62"/>
      <c r="AB2392" s="60"/>
    </row>
    <row r="2393" spans="1:28" ht="15" customHeight="1" x14ac:dyDescent="0.25">
      <c r="A2393" s="58">
        <v>2383</v>
      </c>
      <c r="B2393" s="66" t="s">
        <v>99</v>
      </c>
      <c r="C2393" s="67" t="s">
        <v>11056</v>
      </c>
      <c r="D2393" s="59" t="s">
        <v>11057</v>
      </c>
      <c r="E2393" s="66" t="s">
        <v>99</v>
      </c>
      <c r="F2393" s="60" t="s">
        <v>11058</v>
      </c>
      <c r="G2393" s="62"/>
      <c r="H2393" s="61">
        <v>2014</v>
      </c>
      <c r="I2393" s="60" t="s">
        <v>689</v>
      </c>
      <c r="J2393" s="60" t="s">
        <v>1710</v>
      </c>
      <c r="K2393" s="60">
        <v>50</v>
      </c>
      <c r="L2393" s="62"/>
      <c r="M2393" s="60">
        <v>1</v>
      </c>
      <c r="N2393" s="60">
        <v>1</v>
      </c>
      <c r="O2393" s="63" t="s">
        <v>681</v>
      </c>
      <c r="P2393" s="63" t="s">
        <v>8907</v>
      </c>
      <c r="Q2393" s="63" t="s">
        <v>11059</v>
      </c>
      <c r="R2393" s="62"/>
      <c r="S2393" s="62"/>
      <c r="T2393" s="62"/>
      <c r="U2393" s="62"/>
      <c r="V2393" s="62"/>
      <c r="W2393" s="62"/>
      <c r="X2393" s="63" t="s">
        <v>8907</v>
      </c>
      <c r="Y2393" s="62"/>
      <c r="Z2393" s="62"/>
      <c r="AA2393" s="62"/>
      <c r="AB2393" s="60"/>
    </row>
    <row r="2394" spans="1:28" ht="15" customHeight="1" x14ac:dyDescent="0.25">
      <c r="A2394" s="58">
        <v>2384</v>
      </c>
      <c r="B2394" s="66" t="s">
        <v>11060</v>
      </c>
      <c r="C2394" s="67" t="s">
        <v>11061</v>
      </c>
      <c r="D2394" s="59" t="s">
        <v>11062</v>
      </c>
      <c r="E2394" s="66" t="s">
        <v>11060</v>
      </c>
      <c r="F2394" s="60" t="s">
        <v>11063</v>
      </c>
      <c r="G2394" s="62"/>
      <c r="H2394" s="61">
        <v>2014</v>
      </c>
      <c r="I2394" s="60" t="s">
        <v>689</v>
      </c>
      <c r="J2394" s="60" t="s">
        <v>680</v>
      </c>
      <c r="K2394" s="60">
        <v>75</v>
      </c>
      <c r="L2394" s="62"/>
      <c r="M2394" s="60">
        <v>1</v>
      </c>
      <c r="N2394" s="60">
        <v>1</v>
      </c>
      <c r="O2394" s="63" t="s">
        <v>681</v>
      </c>
      <c r="P2394" s="63" t="s">
        <v>1365</v>
      </c>
      <c r="Q2394" s="63" t="s">
        <v>11064</v>
      </c>
      <c r="R2394" s="62"/>
      <c r="S2394" s="62"/>
      <c r="T2394" s="62"/>
      <c r="U2394" s="62"/>
      <c r="V2394" s="62"/>
      <c r="W2394" s="62"/>
      <c r="X2394" s="62"/>
      <c r="Y2394" s="62"/>
      <c r="Z2394" s="62"/>
      <c r="AA2394" s="62"/>
      <c r="AB2394" s="63" t="s">
        <v>1367</v>
      </c>
    </row>
    <row r="2395" spans="1:28" ht="15" customHeight="1" x14ac:dyDescent="0.25">
      <c r="A2395" s="58">
        <v>2385</v>
      </c>
      <c r="B2395" s="66" t="s">
        <v>11065</v>
      </c>
      <c r="C2395" s="67" t="s">
        <v>11066</v>
      </c>
      <c r="D2395" s="59" t="s">
        <v>11067</v>
      </c>
      <c r="E2395" s="66" t="s">
        <v>11065</v>
      </c>
      <c r="F2395" s="60" t="s">
        <v>11068</v>
      </c>
      <c r="G2395" s="62"/>
      <c r="H2395" s="61">
        <v>2009</v>
      </c>
      <c r="I2395" s="60" t="s">
        <v>689</v>
      </c>
      <c r="J2395" s="60" t="s">
        <v>1283</v>
      </c>
      <c r="K2395" s="60">
        <v>250</v>
      </c>
      <c r="L2395" s="62"/>
      <c r="M2395" s="60">
        <v>1</v>
      </c>
      <c r="N2395" s="60">
        <v>1</v>
      </c>
      <c r="O2395" s="63" t="s">
        <v>681</v>
      </c>
      <c r="P2395" s="63" t="s">
        <v>694</v>
      </c>
      <c r="Q2395" s="62"/>
      <c r="R2395" s="62"/>
      <c r="S2395" s="62"/>
      <c r="T2395" s="62"/>
      <c r="U2395" s="62"/>
      <c r="V2395" s="62"/>
      <c r="W2395" s="62"/>
      <c r="X2395" s="63" t="s">
        <v>694</v>
      </c>
      <c r="Y2395" s="62"/>
      <c r="Z2395" s="62"/>
      <c r="AA2395" s="62"/>
      <c r="AB2395" s="60"/>
    </row>
    <row r="2396" spans="1:28" ht="15" customHeight="1" x14ac:dyDescent="0.25">
      <c r="A2396" s="58">
        <v>2386</v>
      </c>
      <c r="B2396" s="66" t="s">
        <v>11069</v>
      </c>
      <c r="C2396" s="67" t="s">
        <v>11070</v>
      </c>
      <c r="D2396" s="59" t="s">
        <v>11071</v>
      </c>
      <c r="E2396" s="66" t="s">
        <v>11069</v>
      </c>
      <c r="F2396" s="60" t="s">
        <v>11072</v>
      </c>
      <c r="G2396" s="62"/>
      <c r="H2396" s="61">
        <v>2004</v>
      </c>
      <c r="I2396" s="60" t="s">
        <v>689</v>
      </c>
      <c r="J2396" s="60" t="s">
        <v>687</v>
      </c>
      <c r="K2396" s="60">
        <v>50</v>
      </c>
      <c r="L2396" s="62"/>
      <c r="M2396" s="60">
        <v>1</v>
      </c>
      <c r="N2396" s="60">
        <v>1</v>
      </c>
      <c r="O2396" s="63" t="s">
        <v>681</v>
      </c>
      <c r="P2396" s="63" t="s">
        <v>864</v>
      </c>
      <c r="Q2396" s="62"/>
      <c r="R2396" s="62"/>
      <c r="S2396" s="62"/>
      <c r="T2396" s="62"/>
      <c r="U2396" s="62"/>
      <c r="V2396" s="62"/>
      <c r="W2396" s="62"/>
      <c r="X2396" s="63" t="s">
        <v>864</v>
      </c>
      <c r="Y2396" s="62"/>
      <c r="Z2396" s="62"/>
      <c r="AA2396" s="62"/>
      <c r="AB2396" s="60"/>
    </row>
    <row r="2397" spans="1:28" ht="15" customHeight="1" x14ac:dyDescent="0.25">
      <c r="A2397" s="58">
        <v>2387</v>
      </c>
      <c r="B2397" s="66" t="s">
        <v>11073</v>
      </c>
      <c r="C2397" s="67" t="s">
        <v>11074</v>
      </c>
      <c r="D2397" s="59" t="s">
        <v>11075</v>
      </c>
      <c r="E2397" s="66" t="s">
        <v>11073</v>
      </c>
      <c r="F2397" s="60" t="s">
        <v>11076</v>
      </c>
      <c r="G2397" s="62"/>
      <c r="H2397" s="61">
        <v>2007</v>
      </c>
      <c r="I2397" s="62"/>
      <c r="J2397" s="60" t="s">
        <v>684</v>
      </c>
      <c r="K2397" s="60">
        <v>50</v>
      </c>
      <c r="L2397" s="62"/>
      <c r="M2397" s="60">
        <v>1</v>
      </c>
      <c r="N2397" s="60">
        <v>1</v>
      </c>
      <c r="O2397" s="63" t="s">
        <v>681</v>
      </c>
      <c r="P2397" s="63" t="s">
        <v>788</v>
      </c>
      <c r="Q2397" s="63" t="s">
        <v>11077</v>
      </c>
      <c r="R2397" s="62"/>
      <c r="S2397" s="62"/>
      <c r="T2397" s="62"/>
      <c r="U2397" s="62"/>
      <c r="V2397" s="62"/>
      <c r="W2397" s="62"/>
      <c r="X2397" s="63" t="s">
        <v>788</v>
      </c>
      <c r="Y2397" s="62"/>
      <c r="Z2397" s="62"/>
      <c r="AA2397" s="62"/>
      <c r="AB2397" s="60"/>
    </row>
    <row r="2398" spans="1:28" ht="15" customHeight="1" x14ac:dyDescent="0.25">
      <c r="A2398" s="58">
        <v>2388</v>
      </c>
      <c r="B2398" s="66" t="s">
        <v>11078</v>
      </c>
      <c r="C2398" s="67" t="s">
        <v>11079</v>
      </c>
      <c r="D2398" s="59" t="s">
        <v>11080</v>
      </c>
      <c r="E2398" s="66" t="s">
        <v>11078</v>
      </c>
      <c r="F2398" s="60" t="s">
        <v>11081</v>
      </c>
      <c r="G2398" s="62"/>
      <c r="H2398" s="61">
        <v>2002</v>
      </c>
      <c r="I2398" s="60" t="s">
        <v>689</v>
      </c>
      <c r="J2398" s="60" t="s">
        <v>684</v>
      </c>
      <c r="K2398" s="60">
        <v>50</v>
      </c>
      <c r="L2398" s="62"/>
      <c r="M2398" s="60">
        <v>1</v>
      </c>
      <c r="N2398" s="60">
        <v>1</v>
      </c>
      <c r="O2398" s="63" t="s">
        <v>681</v>
      </c>
      <c r="P2398" s="63" t="s">
        <v>788</v>
      </c>
      <c r="Q2398" s="62"/>
      <c r="R2398" s="62"/>
      <c r="S2398" s="62"/>
      <c r="T2398" s="62"/>
      <c r="U2398" s="62"/>
      <c r="V2398" s="62"/>
      <c r="W2398" s="62"/>
      <c r="X2398" s="63" t="s">
        <v>788</v>
      </c>
      <c r="Y2398" s="62"/>
      <c r="Z2398" s="62"/>
      <c r="AA2398" s="62"/>
      <c r="AB2398" s="60"/>
    </row>
    <row r="2399" spans="1:28" ht="15" customHeight="1" x14ac:dyDescent="0.25">
      <c r="A2399" s="58">
        <v>2389</v>
      </c>
      <c r="B2399" s="66" t="s">
        <v>11082</v>
      </c>
      <c r="C2399" s="67" t="s">
        <v>11083</v>
      </c>
      <c r="D2399" s="59" t="s">
        <v>11084</v>
      </c>
      <c r="E2399" s="66" t="s">
        <v>11082</v>
      </c>
      <c r="F2399" s="60" t="s">
        <v>11085</v>
      </c>
      <c r="G2399" s="62"/>
      <c r="H2399" s="61">
        <v>2013</v>
      </c>
      <c r="I2399" s="60" t="s">
        <v>689</v>
      </c>
      <c r="J2399" s="60" t="s">
        <v>680</v>
      </c>
      <c r="K2399" s="60">
        <v>75</v>
      </c>
      <c r="L2399" s="62"/>
      <c r="M2399" s="60">
        <v>1</v>
      </c>
      <c r="N2399" s="60">
        <v>1</v>
      </c>
      <c r="O2399" s="63" t="s">
        <v>681</v>
      </c>
      <c r="P2399" s="63" t="s">
        <v>700</v>
      </c>
      <c r="Q2399" s="62"/>
      <c r="R2399" s="62"/>
      <c r="S2399" s="62"/>
      <c r="T2399" s="62"/>
      <c r="U2399" s="62"/>
      <c r="V2399" s="62"/>
      <c r="W2399" s="62"/>
      <c r="X2399" s="63" t="s">
        <v>700</v>
      </c>
      <c r="Y2399" s="62"/>
      <c r="Z2399" s="62"/>
      <c r="AA2399" s="62"/>
      <c r="AB2399" s="60"/>
    </row>
    <row r="2400" spans="1:28" ht="15" customHeight="1" x14ac:dyDescent="0.25">
      <c r="A2400" s="58">
        <v>2390</v>
      </c>
      <c r="B2400" s="66" t="s">
        <v>11086</v>
      </c>
      <c r="C2400" s="67" t="s">
        <v>11087</v>
      </c>
      <c r="D2400" s="59" t="s">
        <v>11088</v>
      </c>
      <c r="E2400" s="66" t="s">
        <v>11086</v>
      </c>
      <c r="F2400" s="60" t="s">
        <v>11089</v>
      </c>
      <c r="G2400" s="62"/>
      <c r="H2400" s="61">
        <v>2014</v>
      </c>
      <c r="I2400" s="60" t="s">
        <v>689</v>
      </c>
      <c r="J2400" s="60" t="s">
        <v>687</v>
      </c>
      <c r="K2400" s="60">
        <v>50</v>
      </c>
      <c r="L2400" s="62"/>
      <c r="M2400" s="60">
        <v>1</v>
      </c>
      <c r="N2400" s="60">
        <v>1</v>
      </c>
      <c r="O2400" s="63" t="s">
        <v>681</v>
      </c>
      <c r="P2400" s="63" t="s">
        <v>788</v>
      </c>
      <c r="Q2400" s="62"/>
      <c r="R2400" s="62"/>
      <c r="S2400" s="62"/>
      <c r="T2400" s="62"/>
      <c r="U2400" s="62"/>
      <c r="V2400" s="62"/>
      <c r="W2400" s="62"/>
      <c r="X2400" s="63" t="s">
        <v>788</v>
      </c>
      <c r="Y2400" s="62"/>
      <c r="Z2400" s="62"/>
      <c r="AA2400" s="62"/>
      <c r="AB2400" s="60"/>
    </row>
    <row r="2401" spans="1:28" ht="15" customHeight="1" x14ac:dyDescent="0.25">
      <c r="A2401" s="58">
        <v>2391</v>
      </c>
      <c r="B2401" s="66" t="s">
        <v>11090</v>
      </c>
      <c r="C2401" s="67" t="s">
        <v>11091</v>
      </c>
      <c r="D2401" s="59" t="s">
        <v>11092</v>
      </c>
      <c r="E2401" s="66" t="s">
        <v>11090</v>
      </c>
      <c r="F2401" s="60" t="s">
        <v>11093</v>
      </c>
      <c r="G2401" s="62"/>
      <c r="H2401" s="61">
        <v>2007</v>
      </c>
      <c r="I2401" s="60" t="s">
        <v>689</v>
      </c>
      <c r="J2401" s="60" t="s">
        <v>1102</v>
      </c>
      <c r="K2401" s="60">
        <v>160</v>
      </c>
      <c r="L2401" s="62"/>
      <c r="M2401" s="60">
        <v>1</v>
      </c>
      <c r="N2401" s="60">
        <v>1</v>
      </c>
      <c r="O2401" s="63" t="s">
        <v>681</v>
      </c>
      <c r="P2401" s="63" t="s">
        <v>1228</v>
      </c>
      <c r="Q2401" s="63" t="s">
        <v>11094</v>
      </c>
      <c r="R2401" s="62"/>
      <c r="S2401" s="62"/>
      <c r="T2401" s="62"/>
      <c r="U2401" s="62"/>
      <c r="V2401" s="62"/>
      <c r="W2401" s="62"/>
      <c r="X2401" s="63" t="s">
        <v>1228</v>
      </c>
      <c r="Y2401" s="62"/>
      <c r="Z2401" s="62"/>
      <c r="AA2401" s="62"/>
      <c r="AB2401" s="60"/>
    </row>
    <row r="2402" spans="1:28" ht="15" customHeight="1" x14ac:dyDescent="0.25">
      <c r="A2402" s="58">
        <v>2392</v>
      </c>
      <c r="B2402" s="66" t="s">
        <v>101</v>
      </c>
      <c r="C2402" s="67" t="s">
        <v>11095</v>
      </c>
      <c r="D2402" s="59" t="s">
        <v>11096</v>
      </c>
      <c r="E2402" s="66" t="s">
        <v>101</v>
      </c>
      <c r="F2402" s="60" t="s">
        <v>11097</v>
      </c>
      <c r="G2402" s="62"/>
      <c r="H2402" s="61">
        <v>2016</v>
      </c>
      <c r="I2402" s="60" t="s">
        <v>689</v>
      </c>
      <c r="J2402" s="60" t="s">
        <v>680</v>
      </c>
      <c r="K2402" s="60">
        <v>50</v>
      </c>
      <c r="L2402" s="62"/>
      <c r="M2402" s="60">
        <v>1</v>
      </c>
      <c r="N2402" s="60">
        <v>1</v>
      </c>
      <c r="O2402" s="63" t="s">
        <v>681</v>
      </c>
      <c r="P2402" s="63" t="s">
        <v>1738</v>
      </c>
      <c r="Q2402" s="63" t="s">
        <v>11098</v>
      </c>
      <c r="R2402" s="62"/>
      <c r="S2402" s="62"/>
      <c r="T2402" s="62"/>
      <c r="U2402" s="62"/>
      <c r="V2402" s="62"/>
      <c r="W2402" s="62"/>
      <c r="X2402" s="63" t="s">
        <v>1738</v>
      </c>
      <c r="Y2402" s="62"/>
      <c r="Z2402" s="62"/>
      <c r="AA2402" s="62"/>
      <c r="AB2402" s="60"/>
    </row>
    <row r="2403" spans="1:28" ht="15" customHeight="1" x14ac:dyDescent="0.25">
      <c r="A2403" s="58">
        <v>2393</v>
      </c>
      <c r="B2403" s="66" t="s">
        <v>11099</v>
      </c>
      <c r="C2403" s="67" t="s">
        <v>11100</v>
      </c>
      <c r="D2403" s="59" t="s">
        <v>11101</v>
      </c>
      <c r="E2403" s="66" t="s">
        <v>11099</v>
      </c>
      <c r="F2403" s="60" t="s">
        <v>11102</v>
      </c>
      <c r="G2403" s="62"/>
      <c r="H2403" s="61">
        <v>2004</v>
      </c>
      <c r="I2403" s="60" t="s">
        <v>689</v>
      </c>
      <c r="J2403" s="60" t="s">
        <v>1260</v>
      </c>
      <c r="K2403" s="60">
        <v>50</v>
      </c>
      <c r="L2403" s="62"/>
      <c r="M2403" s="60">
        <v>1</v>
      </c>
      <c r="N2403" s="60">
        <v>1</v>
      </c>
      <c r="O2403" s="63" t="s">
        <v>681</v>
      </c>
      <c r="P2403" s="63" t="s">
        <v>788</v>
      </c>
      <c r="Q2403" s="62"/>
      <c r="R2403" s="62"/>
      <c r="S2403" s="62"/>
      <c r="T2403" s="62"/>
      <c r="U2403" s="62"/>
      <c r="V2403" s="62"/>
      <c r="W2403" s="62"/>
      <c r="X2403" s="63" t="s">
        <v>788</v>
      </c>
      <c r="Y2403" s="62"/>
      <c r="Z2403" s="62"/>
      <c r="AA2403" s="62"/>
      <c r="AB2403" s="60"/>
    </row>
    <row r="2404" spans="1:28" ht="15" customHeight="1" x14ac:dyDescent="0.25">
      <c r="A2404" s="58">
        <v>2394</v>
      </c>
      <c r="B2404" s="66" t="s">
        <v>11103</v>
      </c>
      <c r="C2404" s="67" t="s">
        <v>11104</v>
      </c>
      <c r="D2404" s="59" t="s">
        <v>11105</v>
      </c>
      <c r="E2404" s="66" t="s">
        <v>11103</v>
      </c>
      <c r="F2404" s="60" t="s">
        <v>11106</v>
      </c>
      <c r="G2404" s="62"/>
      <c r="H2404" s="61">
        <v>2005</v>
      </c>
      <c r="I2404" s="60" t="s">
        <v>1303</v>
      </c>
      <c r="J2404" s="60" t="s">
        <v>1102</v>
      </c>
      <c r="K2404" s="60">
        <v>160</v>
      </c>
      <c r="L2404" s="62"/>
      <c r="M2404" s="60">
        <v>1</v>
      </c>
      <c r="N2404" s="60">
        <v>1</v>
      </c>
      <c r="O2404" s="63" t="s">
        <v>681</v>
      </c>
      <c r="P2404" s="63" t="s">
        <v>1228</v>
      </c>
      <c r="Q2404" s="62"/>
      <c r="R2404" s="62"/>
      <c r="S2404" s="62"/>
      <c r="T2404" s="62"/>
      <c r="U2404" s="62"/>
      <c r="V2404" s="62"/>
      <c r="W2404" s="62"/>
      <c r="X2404" s="63" t="s">
        <v>1228</v>
      </c>
      <c r="Y2404" s="62"/>
      <c r="Z2404" s="62"/>
      <c r="AA2404" s="62"/>
      <c r="AB2404" s="60"/>
    </row>
    <row r="2405" spans="1:28" ht="15" customHeight="1" x14ac:dyDescent="0.25">
      <c r="A2405" s="58">
        <v>2395</v>
      </c>
      <c r="B2405" s="66" t="s">
        <v>11107</v>
      </c>
      <c r="C2405" s="67" t="s">
        <v>11108</v>
      </c>
      <c r="D2405" s="59" t="s">
        <v>11109</v>
      </c>
      <c r="E2405" s="66" t="s">
        <v>11107</v>
      </c>
      <c r="F2405" s="60" t="s">
        <v>11110</v>
      </c>
      <c r="G2405" s="62"/>
      <c r="H2405" s="61">
        <v>2003</v>
      </c>
      <c r="I2405" s="60" t="s">
        <v>689</v>
      </c>
      <c r="J2405" s="60" t="s">
        <v>680</v>
      </c>
      <c r="K2405" s="60">
        <v>250</v>
      </c>
      <c r="L2405" s="62"/>
      <c r="M2405" s="60">
        <v>1</v>
      </c>
      <c r="N2405" s="60">
        <v>1</v>
      </c>
      <c r="O2405" s="63" t="s">
        <v>681</v>
      </c>
      <c r="P2405" s="63" t="s">
        <v>980</v>
      </c>
      <c r="Q2405" s="62"/>
      <c r="R2405" s="62"/>
      <c r="S2405" s="62"/>
      <c r="T2405" s="62"/>
      <c r="U2405" s="62"/>
      <c r="V2405" s="62"/>
      <c r="W2405" s="62"/>
      <c r="X2405" s="63" t="s">
        <v>980</v>
      </c>
      <c r="Y2405" s="62"/>
      <c r="Z2405" s="62"/>
      <c r="AA2405" s="62"/>
      <c r="AB2405" s="60"/>
    </row>
    <row r="2406" spans="1:28" ht="15" customHeight="1" x14ac:dyDescent="0.25">
      <c r="A2406" s="58">
        <v>2396</v>
      </c>
      <c r="B2406" s="66" t="s">
        <v>11111</v>
      </c>
      <c r="C2406" s="67" t="s">
        <v>11112</v>
      </c>
      <c r="D2406" s="59" t="s">
        <v>11113</v>
      </c>
      <c r="E2406" s="66" t="s">
        <v>11111</v>
      </c>
      <c r="F2406" s="60" t="s">
        <v>11114</v>
      </c>
      <c r="G2406" s="62"/>
      <c r="H2406" s="61">
        <v>2011</v>
      </c>
      <c r="I2406" s="60" t="s">
        <v>689</v>
      </c>
      <c r="J2406" s="60" t="s">
        <v>680</v>
      </c>
      <c r="K2406" s="60">
        <v>50</v>
      </c>
      <c r="L2406" s="62"/>
      <c r="M2406" s="60">
        <v>1</v>
      </c>
      <c r="N2406" s="60">
        <v>1</v>
      </c>
      <c r="O2406" s="63" t="s">
        <v>681</v>
      </c>
      <c r="P2406" s="63" t="s">
        <v>11115</v>
      </c>
      <c r="Q2406" s="62"/>
      <c r="R2406" s="62"/>
      <c r="S2406" s="62"/>
      <c r="T2406" s="62"/>
      <c r="U2406" s="62"/>
      <c r="V2406" s="62"/>
      <c r="W2406" s="62"/>
      <c r="X2406" s="63" t="s">
        <v>11115</v>
      </c>
      <c r="Y2406" s="62"/>
      <c r="Z2406" s="62"/>
      <c r="AA2406" s="62"/>
      <c r="AB2406" s="60"/>
    </row>
    <row r="2407" spans="1:28" ht="15" customHeight="1" x14ac:dyDescent="0.25">
      <c r="A2407" s="58">
        <v>2397</v>
      </c>
      <c r="B2407" s="66" t="s">
        <v>104</v>
      </c>
      <c r="C2407" s="67" t="s">
        <v>11116</v>
      </c>
      <c r="D2407" s="59" t="s">
        <v>11117</v>
      </c>
      <c r="E2407" s="66" t="s">
        <v>104</v>
      </c>
      <c r="F2407" s="60" t="s">
        <v>11118</v>
      </c>
      <c r="G2407" s="62"/>
      <c r="H2407" s="61">
        <v>2014</v>
      </c>
      <c r="I2407" s="60" t="s">
        <v>689</v>
      </c>
      <c r="J2407" s="60" t="s">
        <v>1710</v>
      </c>
      <c r="K2407" s="60">
        <v>50</v>
      </c>
      <c r="L2407" s="62"/>
      <c r="M2407" s="60">
        <v>1</v>
      </c>
      <c r="N2407" s="60">
        <v>1</v>
      </c>
      <c r="O2407" s="63" t="s">
        <v>681</v>
      </c>
      <c r="P2407" s="63" t="s">
        <v>8907</v>
      </c>
      <c r="Q2407" s="63" t="s">
        <v>11119</v>
      </c>
      <c r="R2407" s="62"/>
      <c r="S2407" s="62"/>
      <c r="T2407" s="62"/>
      <c r="U2407" s="62"/>
      <c r="V2407" s="62"/>
      <c r="W2407" s="62"/>
      <c r="X2407" s="63" t="s">
        <v>8907</v>
      </c>
      <c r="Y2407" s="62"/>
      <c r="Z2407" s="62"/>
      <c r="AA2407" s="62"/>
      <c r="AB2407" s="60"/>
    </row>
    <row r="2408" spans="1:28" ht="15" customHeight="1" x14ac:dyDescent="0.25">
      <c r="A2408" s="58">
        <v>2398</v>
      </c>
      <c r="B2408" s="66" t="s">
        <v>11120</v>
      </c>
      <c r="C2408" s="67" t="s">
        <v>11121</v>
      </c>
      <c r="D2408" s="59" t="s">
        <v>11122</v>
      </c>
      <c r="E2408" s="66" t="s">
        <v>11120</v>
      </c>
      <c r="F2408" s="60" t="s">
        <v>11123</v>
      </c>
      <c r="G2408" s="62"/>
      <c r="H2408" s="61">
        <v>1998</v>
      </c>
      <c r="I2408" s="60" t="s">
        <v>689</v>
      </c>
      <c r="J2408" s="60" t="s">
        <v>687</v>
      </c>
      <c r="K2408" s="60">
        <v>50</v>
      </c>
      <c r="L2408" s="62"/>
      <c r="M2408" s="60">
        <v>1</v>
      </c>
      <c r="N2408" s="60">
        <v>1</v>
      </c>
      <c r="O2408" s="63" t="s">
        <v>681</v>
      </c>
      <c r="P2408" s="63" t="s">
        <v>864</v>
      </c>
      <c r="Q2408" s="62"/>
      <c r="R2408" s="62"/>
      <c r="S2408" s="62"/>
      <c r="T2408" s="62"/>
      <c r="U2408" s="62"/>
      <c r="V2408" s="62"/>
      <c r="W2408" s="62"/>
      <c r="X2408" s="63" t="s">
        <v>864</v>
      </c>
      <c r="Y2408" s="62"/>
      <c r="Z2408" s="62"/>
      <c r="AA2408" s="62"/>
      <c r="AB2408" s="60"/>
    </row>
    <row r="2409" spans="1:28" ht="15" customHeight="1" x14ac:dyDescent="0.25">
      <c r="A2409" s="58">
        <v>2399</v>
      </c>
      <c r="B2409" s="66" t="s">
        <v>11124</v>
      </c>
      <c r="C2409" s="67" t="s">
        <v>11125</v>
      </c>
      <c r="D2409" s="59" t="s">
        <v>11126</v>
      </c>
      <c r="E2409" s="66" t="s">
        <v>11124</v>
      </c>
      <c r="F2409" s="60" t="s">
        <v>11127</v>
      </c>
      <c r="G2409" s="62"/>
      <c r="H2409" s="61">
        <v>2005</v>
      </c>
      <c r="I2409" s="62"/>
      <c r="J2409" s="60" t="s">
        <v>1333</v>
      </c>
      <c r="K2409" s="60">
        <v>160</v>
      </c>
      <c r="L2409" s="62"/>
      <c r="M2409" s="60">
        <v>1</v>
      </c>
      <c r="N2409" s="60">
        <v>1</v>
      </c>
      <c r="O2409" s="63" t="s">
        <v>681</v>
      </c>
      <c r="P2409" s="63" t="s">
        <v>1228</v>
      </c>
      <c r="Q2409" s="62"/>
      <c r="R2409" s="62"/>
      <c r="S2409" s="62"/>
      <c r="T2409" s="62"/>
      <c r="U2409" s="62"/>
      <c r="V2409" s="62"/>
      <c r="W2409" s="62"/>
      <c r="X2409" s="63" t="s">
        <v>1228</v>
      </c>
      <c r="Y2409" s="62"/>
      <c r="Z2409" s="62"/>
      <c r="AA2409" s="62"/>
      <c r="AB2409" s="60"/>
    </row>
    <row r="2410" spans="1:28" ht="15" customHeight="1" x14ac:dyDescent="0.25">
      <c r="A2410" s="58">
        <v>2400</v>
      </c>
      <c r="B2410" s="66" t="s">
        <v>11128</v>
      </c>
      <c r="C2410" s="67" t="s">
        <v>11129</v>
      </c>
      <c r="D2410" s="59" t="s">
        <v>11130</v>
      </c>
      <c r="E2410" s="66" t="s">
        <v>11128</v>
      </c>
      <c r="F2410" s="60" t="s">
        <v>11131</v>
      </c>
      <c r="G2410" s="62"/>
      <c r="H2410" s="61">
        <v>2005</v>
      </c>
      <c r="I2410" s="60" t="s">
        <v>689</v>
      </c>
      <c r="J2410" s="60" t="s">
        <v>1283</v>
      </c>
      <c r="K2410" s="60">
        <v>400</v>
      </c>
      <c r="L2410" s="62"/>
      <c r="M2410" s="60">
        <v>1</v>
      </c>
      <c r="N2410" s="60">
        <v>1</v>
      </c>
      <c r="O2410" s="63" t="s">
        <v>681</v>
      </c>
      <c r="P2410" s="63" t="s">
        <v>1038</v>
      </c>
      <c r="Q2410" s="62"/>
      <c r="R2410" s="62"/>
      <c r="S2410" s="62"/>
      <c r="T2410" s="62"/>
      <c r="U2410" s="62"/>
      <c r="V2410" s="62"/>
      <c r="W2410" s="62"/>
      <c r="X2410" s="63" t="s">
        <v>3266</v>
      </c>
      <c r="Y2410" s="63" t="s">
        <v>3267</v>
      </c>
      <c r="Z2410" s="62"/>
      <c r="AA2410" s="62"/>
      <c r="AB2410" s="60"/>
    </row>
    <row r="2411" spans="1:28" ht="15" customHeight="1" x14ac:dyDescent="0.25">
      <c r="A2411" s="58">
        <v>2401</v>
      </c>
      <c r="B2411" s="66" t="s">
        <v>11132</v>
      </c>
      <c r="C2411" s="67" t="s">
        <v>11133</v>
      </c>
      <c r="D2411" s="59" t="s">
        <v>11134</v>
      </c>
      <c r="E2411" s="66" t="s">
        <v>11132</v>
      </c>
      <c r="F2411" s="60" t="s">
        <v>11135</v>
      </c>
      <c r="G2411" s="62"/>
      <c r="H2411" s="61">
        <v>2010</v>
      </c>
      <c r="I2411" s="60" t="s">
        <v>689</v>
      </c>
      <c r="J2411" s="60" t="s">
        <v>1283</v>
      </c>
      <c r="K2411" s="60">
        <v>75</v>
      </c>
      <c r="L2411" s="62"/>
      <c r="M2411" s="60">
        <v>1</v>
      </c>
      <c r="N2411" s="60">
        <v>1</v>
      </c>
      <c r="O2411" s="63" t="s">
        <v>681</v>
      </c>
      <c r="P2411" s="63" t="s">
        <v>11136</v>
      </c>
      <c r="Q2411" s="62"/>
      <c r="R2411" s="62"/>
      <c r="S2411" s="62"/>
      <c r="T2411" s="62"/>
      <c r="U2411" s="62"/>
      <c r="V2411" s="62"/>
      <c r="W2411" s="62"/>
      <c r="X2411" s="63" t="s">
        <v>11136</v>
      </c>
      <c r="Y2411" s="62"/>
      <c r="Z2411" s="62"/>
      <c r="AA2411" s="62"/>
      <c r="AB2411" s="60"/>
    </row>
    <row r="2412" spans="1:28" ht="15" customHeight="1" x14ac:dyDescent="0.25">
      <c r="A2412" s="58">
        <v>2402</v>
      </c>
      <c r="B2412" s="66" t="s">
        <v>11137</v>
      </c>
      <c r="C2412" s="67" t="s">
        <v>11138</v>
      </c>
      <c r="D2412" s="59" t="s">
        <v>11139</v>
      </c>
      <c r="E2412" s="66" t="s">
        <v>11137</v>
      </c>
      <c r="F2412" s="60" t="s">
        <v>11140</v>
      </c>
      <c r="G2412" s="62"/>
      <c r="H2412" s="61">
        <v>1999</v>
      </c>
      <c r="I2412" s="60" t="s">
        <v>689</v>
      </c>
      <c r="J2412" s="60" t="s">
        <v>684</v>
      </c>
      <c r="K2412" s="60">
        <v>75</v>
      </c>
      <c r="L2412" s="62"/>
      <c r="M2412" s="60">
        <v>1</v>
      </c>
      <c r="N2412" s="60">
        <v>1</v>
      </c>
      <c r="O2412" s="63" t="s">
        <v>681</v>
      </c>
      <c r="P2412" s="63" t="s">
        <v>700</v>
      </c>
      <c r="Q2412" s="62"/>
      <c r="R2412" s="62"/>
      <c r="S2412" s="62"/>
      <c r="T2412" s="62"/>
      <c r="U2412" s="62"/>
      <c r="V2412" s="62"/>
      <c r="W2412" s="62"/>
      <c r="X2412" s="63" t="s">
        <v>700</v>
      </c>
      <c r="Y2412" s="62"/>
      <c r="Z2412" s="62"/>
      <c r="AA2412" s="62"/>
      <c r="AB2412" s="60"/>
    </row>
    <row r="2413" spans="1:28" ht="15" customHeight="1" x14ac:dyDescent="0.25">
      <c r="A2413" s="58">
        <v>2403</v>
      </c>
      <c r="B2413" s="66" t="s">
        <v>11141</v>
      </c>
      <c r="C2413" s="67" t="s">
        <v>11142</v>
      </c>
      <c r="D2413" s="59" t="s">
        <v>11143</v>
      </c>
      <c r="E2413" s="66" t="s">
        <v>11141</v>
      </c>
      <c r="F2413" s="60" t="s">
        <v>11144</v>
      </c>
      <c r="G2413" s="62"/>
      <c r="H2413" s="61">
        <v>1997</v>
      </c>
      <c r="I2413" s="60" t="s">
        <v>689</v>
      </c>
      <c r="J2413" s="60" t="s">
        <v>1102</v>
      </c>
      <c r="K2413" s="60">
        <v>250</v>
      </c>
      <c r="L2413" s="62"/>
      <c r="M2413" s="60">
        <v>1</v>
      </c>
      <c r="N2413" s="60">
        <v>1</v>
      </c>
      <c r="O2413" s="63" t="s">
        <v>681</v>
      </c>
      <c r="P2413" s="63" t="s">
        <v>1029</v>
      </c>
      <c r="Q2413" s="62"/>
      <c r="R2413" s="62"/>
      <c r="S2413" s="62"/>
      <c r="T2413" s="62"/>
      <c r="U2413" s="62"/>
      <c r="V2413" s="62"/>
      <c r="W2413" s="62"/>
      <c r="X2413" s="63" t="s">
        <v>1029</v>
      </c>
      <c r="Y2413" s="62"/>
      <c r="Z2413" s="62"/>
      <c r="AA2413" s="62"/>
      <c r="AB2413" s="60"/>
    </row>
    <row r="2414" spans="1:28" ht="15" customHeight="1" x14ac:dyDescent="0.25">
      <c r="A2414" s="58">
        <v>2404</v>
      </c>
      <c r="B2414" s="66" t="s">
        <v>113</v>
      </c>
      <c r="C2414" s="67" t="s">
        <v>11145</v>
      </c>
      <c r="D2414" s="59" t="s">
        <v>11146</v>
      </c>
      <c r="E2414" s="66" t="s">
        <v>113</v>
      </c>
      <c r="F2414" s="60" t="s">
        <v>11147</v>
      </c>
      <c r="G2414" s="62"/>
      <c r="H2414" s="61">
        <v>2013</v>
      </c>
      <c r="I2414" s="60" t="s">
        <v>689</v>
      </c>
      <c r="J2414" s="60" t="s">
        <v>684</v>
      </c>
      <c r="K2414" s="60">
        <v>50</v>
      </c>
      <c r="L2414" s="62"/>
      <c r="M2414" s="60">
        <v>1</v>
      </c>
      <c r="N2414" s="60">
        <v>1</v>
      </c>
      <c r="O2414" s="63" t="s">
        <v>681</v>
      </c>
      <c r="P2414" s="63" t="s">
        <v>1317</v>
      </c>
      <c r="Q2414" s="63" t="s">
        <v>11148</v>
      </c>
      <c r="R2414" s="62"/>
      <c r="S2414" s="62"/>
      <c r="T2414" s="62"/>
      <c r="U2414" s="62"/>
      <c r="V2414" s="62"/>
      <c r="W2414" s="62"/>
      <c r="X2414" s="62"/>
      <c r="Y2414" s="62"/>
      <c r="Z2414" s="62"/>
      <c r="AA2414" s="62"/>
      <c r="AB2414" s="63" t="s">
        <v>4511</v>
      </c>
    </row>
    <row r="2415" spans="1:28" ht="15" customHeight="1" x14ac:dyDescent="0.25">
      <c r="A2415" s="58">
        <v>2405</v>
      </c>
      <c r="B2415" s="66" t="s">
        <v>11149</v>
      </c>
      <c r="C2415" s="67" t="s">
        <v>11150</v>
      </c>
      <c r="D2415" s="59" t="s">
        <v>11151</v>
      </c>
      <c r="E2415" s="66" t="s">
        <v>11149</v>
      </c>
      <c r="F2415" s="60" t="s">
        <v>11152</v>
      </c>
      <c r="G2415" s="62"/>
      <c r="H2415" s="61">
        <v>2016</v>
      </c>
      <c r="I2415" s="60" t="s">
        <v>689</v>
      </c>
      <c r="J2415" s="60" t="s">
        <v>680</v>
      </c>
      <c r="K2415" s="60">
        <v>400</v>
      </c>
      <c r="L2415" s="62"/>
      <c r="M2415" s="60">
        <v>1</v>
      </c>
      <c r="N2415" s="60">
        <v>1</v>
      </c>
      <c r="O2415" s="63" t="s">
        <v>681</v>
      </c>
      <c r="P2415" s="63" t="s">
        <v>11153</v>
      </c>
      <c r="Q2415" s="63" t="s">
        <v>11154</v>
      </c>
      <c r="R2415" s="62"/>
      <c r="S2415" s="62"/>
      <c r="T2415" s="62"/>
      <c r="U2415" s="62"/>
      <c r="V2415" s="62"/>
      <c r="W2415" s="62"/>
      <c r="X2415" s="63" t="s">
        <v>11153</v>
      </c>
      <c r="Y2415" s="62"/>
      <c r="Z2415" s="62"/>
      <c r="AA2415" s="62"/>
      <c r="AB2415" s="60"/>
    </row>
    <row r="2416" spans="1:28" ht="15" customHeight="1" x14ac:dyDescent="0.25">
      <c r="A2416" s="58">
        <v>2406</v>
      </c>
      <c r="B2416" s="66" t="s">
        <v>11155</v>
      </c>
      <c r="C2416" s="67" t="s">
        <v>11156</v>
      </c>
      <c r="D2416" s="59" t="s">
        <v>11157</v>
      </c>
      <c r="E2416" s="66" t="s">
        <v>11155</v>
      </c>
      <c r="F2416" s="60" t="s">
        <v>11158</v>
      </c>
      <c r="G2416" s="62"/>
      <c r="H2416" s="61">
        <v>1978</v>
      </c>
      <c r="I2416" s="60" t="s">
        <v>679</v>
      </c>
      <c r="J2416" s="60" t="s">
        <v>1245</v>
      </c>
      <c r="K2416" s="60">
        <v>50</v>
      </c>
      <c r="L2416" s="62"/>
      <c r="M2416" s="60">
        <v>1</v>
      </c>
      <c r="N2416" s="60">
        <v>1</v>
      </c>
      <c r="O2416" s="63" t="s">
        <v>681</v>
      </c>
      <c r="P2416" s="63" t="s">
        <v>788</v>
      </c>
      <c r="Q2416" s="62"/>
      <c r="R2416" s="62"/>
      <c r="S2416" s="62"/>
      <c r="T2416" s="62"/>
      <c r="U2416" s="62"/>
      <c r="V2416" s="62"/>
      <c r="W2416" s="62"/>
      <c r="X2416" s="63" t="s">
        <v>788</v>
      </c>
      <c r="Y2416" s="62"/>
      <c r="Z2416" s="62"/>
      <c r="AA2416" s="62"/>
      <c r="AB2416" s="60"/>
    </row>
    <row r="2417" spans="1:28" ht="15" customHeight="1" x14ac:dyDescent="0.25">
      <c r="A2417" s="58">
        <v>2407</v>
      </c>
      <c r="B2417" s="66" t="s">
        <v>11159</v>
      </c>
      <c r="C2417" s="67" t="s">
        <v>11160</v>
      </c>
      <c r="D2417" s="59" t="s">
        <v>11161</v>
      </c>
      <c r="E2417" s="66" t="s">
        <v>11159</v>
      </c>
      <c r="F2417" s="60" t="s">
        <v>11162</v>
      </c>
      <c r="G2417" s="62"/>
      <c r="H2417" s="61">
        <v>2004</v>
      </c>
      <c r="I2417" s="60" t="s">
        <v>689</v>
      </c>
      <c r="J2417" s="60" t="s">
        <v>1283</v>
      </c>
      <c r="K2417" s="60">
        <v>75</v>
      </c>
      <c r="L2417" s="62"/>
      <c r="M2417" s="60">
        <v>1</v>
      </c>
      <c r="N2417" s="60">
        <v>1</v>
      </c>
      <c r="O2417" s="63" t="s">
        <v>681</v>
      </c>
      <c r="P2417" s="63" t="s">
        <v>1222</v>
      </c>
      <c r="Q2417" s="62"/>
      <c r="R2417" s="62"/>
      <c r="S2417" s="62"/>
      <c r="T2417" s="62"/>
      <c r="U2417" s="62"/>
      <c r="V2417" s="62"/>
      <c r="W2417" s="62"/>
      <c r="X2417" s="63" t="s">
        <v>1222</v>
      </c>
      <c r="Y2417" s="62"/>
      <c r="Z2417" s="62"/>
      <c r="AA2417" s="62"/>
      <c r="AB2417" s="60"/>
    </row>
    <row r="2418" spans="1:28" ht="15" customHeight="1" x14ac:dyDescent="0.25">
      <c r="A2418" s="58">
        <v>2408</v>
      </c>
      <c r="B2418" s="66" t="s">
        <v>11163</v>
      </c>
      <c r="C2418" s="67" t="s">
        <v>11164</v>
      </c>
      <c r="D2418" s="59" t="s">
        <v>11165</v>
      </c>
      <c r="E2418" s="66" t="s">
        <v>11163</v>
      </c>
      <c r="F2418" s="60" t="s">
        <v>11166</v>
      </c>
      <c r="G2418" s="62"/>
      <c r="H2418" s="61">
        <v>2006</v>
      </c>
      <c r="I2418" s="60" t="s">
        <v>689</v>
      </c>
      <c r="J2418" s="60" t="s">
        <v>687</v>
      </c>
      <c r="K2418" s="60">
        <v>100</v>
      </c>
      <c r="L2418" s="62"/>
      <c r="M2418" s="60">
        <v>1</v>
      </c>
      <c r="N2418" s="60">
        <v>1</v>
      </c>
      <c r="O2418" s="63" t="s">
        <v>681</v>
      </c>
      <c r="P2418" s="63" t="s">
        <v>912</v>
      </c>
      <c r="Q2418" s="63" t="s">
        <v>11167</v>
      </c>
      <c r="R2418" s="62"/>
      <c r="S2418" s="62"/>
      <c r="T2418" s="62"/>
      <c r="U2418" s="62"/>
      <c r="V2418" s="62"/>
      <c r="W2418" s="62"/>
      <c r="X2418" s="63" t="s">
        <v>8174</v>
      </c>
      <c r="Y2418" s="62"/>
      <c r="Z2418" s="62"/>
      <c r="AA2418" s="62"/>
      <c r="AB2418" s="63" t="s">
        <v>8175</v>
      </c>
    </row>
    <row r="2419" spans="1:28" ht="15" customHeight="1" x14ac:dyDescent="0.25">
      <c r="A2419" s="58">
        <v>2409</v>
      </c>
      <c r="B2419" s="66" t="s">
        <v>11168</v>
      </c>
      <c r="C2419" s="67" t="s">
        <v>11169</v>
      </c>
      <c r="D2419" s="59" t="s">
        <v>11170</v>
      </c>
      <c r="E2419" s="66" t="s">
        <v>11168</v>
      </c>
      <c r="F2419" s="60" t="s">
        <v>11171</v>
      </c>
      <c r="G2419" s="62"/>
      <c r="H2419" s="61">
        <v>2008</v>
      </c>
      <c r="I2419" s="60" t="s">
        <v>689</v>
      </c>
      <c r="J2419" s="60" t="s">
        <v>1283</v>
      </c>
      <c r="K2419" s="60">
        <v>75</v>
      </c>
      <c r="L2419" s="62"/>
      <c r="M2419" s="60">
        <v>1</v>
      </c>
      <c r="N2419" s="60">
        <v>1</v>
      </c>
      <c r="O2419" s="63" t="s">
        <v>681</v>
      </c>
      <c r="P2419" s="63" t="s">
        <v>700</v>
      </c>
      <c r="Q2419" s="63" t="s">
        <v>11172</v>
      </c>
      <c r="R2419" s="62"/>
      <c r="S2419" s="62"/>
      <c r="T2419" s="62"/>
      <c r="U2419" s="62"/>
      <c r="V2419" s="62"/>
      <c r="W2419" s="62"/>
      <c r="X2419" s="63" t="s">
        <v>700</v>
      </c>
      <c r="Y2419" s="62"/>
      <c r="Z2419" s="62"/>
      <c r="AA2419" s="62"/>
      <c r="AB2419" s="60"/>
    </row>
    <row r="2420" spans="1:28" ht="15" customHeight="1" x14ac:dyDescent="0.25">
      <c r="A2420" s="58">
        <v>2410</v>
      </c>
      <c r="B2420" s="66" t="s">
        <v>11173</v>
      </c>
      <c r="C2420" s="67" t="s">
        <v>11174</v>
      </c>
      <c r="D2420" s="59" t="s">
        <v>11175</v>
      </c>
      <c r="E2420" s="66" t="s">
        <v>11173</v>
      </c>
      <c r="F2420" s="60" t="s">
        <v>11176</v>
      </c>
      <c r="G2420" s="62"/>
      <c r="H2420" s="61">
        <v>2017</v>
      </c>
      <c r="I2420" s="60" t="s">
        <v>1716</v>
      </c>
      <c r="J2420" s="60" t="s">
        <v>1283</v>
      </c>
      <c r="K2420" s="60">
        <v>50</v>
      </c>
      <c r="L2420" s="62"/>
      <c r="M2420" s="60">
        <v>1</v>
      </c>
      <c r="N2420" s="60">
        <v>1</v>
      </c>
      <c r="O2420" s="63" t="s">
        <v>681</v>
      </c>
      <c r="P2420" s="63" t="s">
        <v>1843</v>
      </c>
      <c r="Q2420" s="63" t="s">
        <v>11177</v>
      </c>
      <c r="R2420" s="62"/>
      <c r="S2420" s="62"/>
      <c r="T2420" s="62"/>
      <c r="U2420" s="62"/>
      <c r="V2420" s="62"/>
      <c r="W2420" s="62"/>
      <c r="X2420" s="63" t="s">
        <v>1843</v>
      </c>
      <c r="Y2420" s="62"/>
      <c r="Z2420" s="62"/>
      <c r="AA2420" s="62"/>
      <c r="AB2420" s="60"/>
    </row>
    <row r="2421" spans="1:28" ht="15" customHeight="1" x14ac:dyDescent="0.25">
      <c r="A2421" s="58">
        <v>2411</v>
      </c>
      <c r="B2421" s="66" t="s">
        <v>11178</v>
      </c>
      <c r="C2421" s="67" t="s">
        <v>11179</v>
      </c>
      <c r="D2421" s="59" t="s">
        <v>11180</v>
      </c>
      <c r="E2421" s="66" t="s">
        <v>11178</v>
      </c>
      <c r="F2421" s="60" t="s">
        <v>11181</v>
      </c>
      <c r="G2421" s="62"/>
      <c r="H2421" s="61">
        <v>2006</v>
      </c>
      <c r="I2421" s="60" t="s">
        <v>689</v>
      </c>
      <c r="J2421" s="60" t="s">
        <v>684</v>
      </c>
      <c r="K2421" s="60">
        <v>250</v>
      </c>
      <c r="L2421" s="62"/>
      <c r="M2421" s="60">
        <v>1</v>
      </c>
      <c r="N2421" s="60">
        <v>1</v>
      </c>
      <c r="O2421" s="63" t="s">
        <v>681</v>
      </c>
      <c r="P2421" s="63" t="s">
        <v>1029</v>
      </c>
      <c r="Q2421" s="63" t="s">
        <v>11182</v>
      </c>
      <c r="R2421" s="62"/>
      <c r="S2421" s="62"/>
      <c r="T2421" s="62"/>
      <c r="U2421" s="62"/>
      <c r="V2421" s="62"/>
      <c r="W2421" s="62"/>
      <c r="X2421" s="63" t="s">
        <v>1029</v>
      </c>
      <c r="Y2421" s="62"/>
      <c r="Z2421" s="62"/>
      <c r="AA2421" s="62"/>
      <c r="AB2421" s="60"/>
    </row>
    <row r="2422" spans="1:28" ht="15" customHeight="1" x14ac:dyDescent="0.25">
      <c r="A2422" s="58">
        <v>2412</v>
      </c>
      <c r="B2422" s="66" t="s">
        <v>11183</v>
      </c>
      <c r="C2422" s="67" t="s">
        <v>11184</v>
      </c>
      <c r="D2422" s="59" t="s">
        <v>11185</v>
      </c>
      <c r="E2422" s="66" t="s">
        <v>11183</v>
      </c>
      <c r="F2422" s="60" t="s">
        <v>11186</v>
      </c>
      <c r="G2422" s="62"/>
      <c r="H2422" s="61">
        <v>2005</v>
      </c>
      <c r="I2422" s="62"/>
      <c r="J2422" s="60" t="s">
        <v>684</v>
      </c>
      <c r="K2422" s="60">
        <v>400</v>
      </c>
      <c r="L2422" s="62"/>
      <c r="M2422" s="60">
        <v>1</v>
      </c>
      <c r="N2422" s="60">
        <v>1</v>
      </c>
      <c r="O2422" s="63" t="s">
        <v>681</v>
      </c>
      <c r="P2422" s="63" t="s">
        <v>1038</v>
      </c>
      <c r="Q2422" s="62"/>
      <c r="R2422" s="62"/>
      <c r="S2422" s="62"/>
      <c r="T2422" s="62"/>
      <c r="U2422" s="62"/>
      <c r="V2422" s="62"/>
      <c r="W2422" s="62"/>
      <c r="X2422" s="63" t="s">
        <v>1038</v>
      </c>
      <c r="Y2422" s="62"/>
      <c r="Z2422" s="62"/>
      <c r="AA2422" s="62"/>
      <c r="AB2422" s="60"/>
    </row>
    <row r="2423" spans="1:28" ht="15" customHeight="1" x14ac:dyDescent="0.25">
      <c r="A2423" s="58">
        <v>2413</v>
      </c>
      <c r="B2423" s="66" t="s">
        <v>11187</v>
      </c>
      <c r="C2423" s="67" t="s">
        <v>11188</v>
      </c>
      <c r="D2423" s="59" t="s">
        <v>11189</v>
      </c>
      <c r="E2423" s="66" t="s">
        <v>11187</v>
      </c>
      <c r="F2423" s="60" t="s">
        <v>11190</v>
      </c>
      <c r="G2423" s="62"/>
      <c r="H2423" s="61">
        <v>2005</v>
      </c>
      <c r="I2423" s="60" t="s">
        <v>689</v>
      </c>
      <c r="J2423" s="60" t="s">
        <v>687</v>
      </c>
      <c r="K2423" s="60">
        <v>400</v>
      </c>
      <c r="L2423" s="62"/>
      <c r="M2423" s="60">
        <v>1</v>
      </c>
      <c r="N2423" s="60">
        <v>1</v>
      </c>
      <c r="O2423" s="63" t="s">
        <v>681</v>
      </c>
      <c r="P2423" s="63" t="s">
        <v>970</v>
      </c>
      <c r="Q2423" s="62"/>
      <c r="R2423" s="62"/>
      <c r="S2423" s="62"/>
      <c r="T2423" s="62"/>
      <c r="U2423" s="62"/>
      <c r="V2423" s="62"/>
      <c r="W2423" s="62"/>
      <c r="X2423" s="63" t="s">
        <v>970</v>
      </c>
      <c r="Y2423" s="62"/>
      <c r="Z2423" s="62"/>
      <c r="AA2423" s="62"/>
      <c r="AB2423" s="60"/>
    </row>
    <row r="2424" spans="1:28" ht="15" customHeight="1" x14ac:dyDescent="0.25">
      <c r="A2424" s="58">
        <v>2414</v>
      </c>
      <c r="B2424" s="66" t="s">
        <v>11191</v>
      </c>
      <c r="C2424" s="67" t="s">
        <v>11192</v>
      </c>
      <c r="D2424" s="59" t="s">
        <v>11193</v>
      </c>
      <c r="E2424" s="66" t="s">
        <v>11191</v>
      </c>
      <c r="F2424" s="60" t="s">
        <v>11194</v>
      </c>
      <c r="G2424" s="62"/>
      <c r="H2424" s="61">
        <v>2015</v>
      </c>
      <c r="I2424" s="60" t="s">
        <v>1303</v>
      </c>
      <c r="J2424" s="60" t="s">
        <v>688</v>
      </c>
      <c r="K2424" s="60">
        <v>250</v>
      </c>
      <c r="L2424" s="62"/>
      <c r="M2424" s="60">
        <v>1</v>
      </c>
      <c r="N2424" s="60">
        <v>1</v>
      </c>
      <c r="O2424" s="63" t="s">
        <v>681</v>
      </c>
      <c r="P2424" s="63" t="s">
        <v>7405</v>
      </c>
      <c r="Q2424" s="63" t="s">
        <v>11195</v>
      </c>
      <c r="R2424" s="62"/>
      <c r="S2424" s="62"/>
      <c r="T2424" s="62"/>
      <c r="U2424" s="62"/>
      <c r="V2424" s="62"/>
      <c r="W2424" s="62"/>
      <c r="X2424" s="63" t="s">
        <v>7405</v>
      </c>
      <c r="Y2424" s="62"/>
      <c r="Z2424" s="62"/>
      <c r="AA2424" s="62"/>
      <c r="AB2424" s="60"/>
    </row>
    <row r="2425" spans="1:28" ht="15" customHeight="1" x14ac:dyDescent="0.25">
      <c r="A2425" s="58">
        <v>2415</v>
      </c>
      <c r="B2425" s="66" t="s">
        <v>123</v>
      </c>
      <c r="C2425" s="67" t="s">
        <v>11196</v>
      </c>
      <c r="D2425" s="59" t="s">
        <v>11197</v>
      </c>
      <c r="E2425" s="66" t="s">
        <v>123</v>
      </c>
      <c r="F2425" s="60" t="s">
        <v>11198</v>
      </c>
      <c r="G2425" s="62"/>
      <c r="H2425" s="61">
        <v>2013</v>
      </c>
      <c r="I2425" s="60" t="s">
        <v>689</v>
      </c>
      <c r="J2425" s="60" t="s">
        <v>687</v>
      </c>
      <c r="K2425" s="60">
        <v>50</v>
      </c>
      <c r="L2425" s="62"/>
      <c r="M2425" s="60">
        <v>1</v>
      </c>
      <c r="N2425" s="60">
        <v>1</v>
      </c>
      <c r="O2425" s="63" t="s">
        <v>681</v>
      </c>
      <c r="P2425" s="63" t="s">
        <v>1317</v>
      </c>
      <c r="Q2425" s="63" t="s">
        <v>1682</v>
      </c>
      <c r="R2425" s="62"/>
      <c r="S2425" s="62"/>
      <c r="T2425" s="62"/>
      <c r="U2425" s="62"/>
      <c r="V2425" s="62"/>
      <c r="W2425" s="62"/>
      <c r="X2425" s="63" t="s">
        <v>1317</v>
      </c>
      <c r="Y2425" s="62"/>
      <c r="Z2425" s="62"/>
      <c r="AA2425" s="62"/>
      <c r="AB2425" s="60"/>
    </row>
    <row r="2426" spans="1:28" ht="15" customHeight="1" x14ac:dyDescent="0.25">
      <c r="A2426" s="58">
        <v>2416</v>
      </c>
      <c r="B2426" s="66" t="s">
        <v>125</v>
      </c>
      <c r="C2426" s="67" t="s">
        <v>11199</v>
      </c>
      <c r="D2426" s="59" t="s">
        <v>11200</v>
      </c>
      <c r="E2426" s="66" t="s">
        <v>125</v>
      </c>
      <c r="F2426" s="60" t="s">
        <v>11201</v>
      </c>
      <c r="G2426" s="62"/>
      <c r="H2426" s="61">
        <v>2013</v>
      </c>
      <c r="I2426" s="60" t="s">
        <v>689</v>
      </c>
      <c r="J2426" s="60" t="s">
        <v>687</v>
      </c>
      <c r="K2426" s="60">
        <v>50</v>
      </c>
      <c r="L2426" s="62"/>
      <c r="M2426" s="60">
        <v>1</v>
      </c>
      <c r="N2426" s="60">
        <v>1</v>
      </c>
      <c r="O2426" s="63" t="s">
        <v>681</v>
      </c>
      <c r="P2426" s="63" t="s">
        <v>1383</v>
      </c>
      <c r="Q2426" s="63" t="s">
        <v>11202</v>
      </c>
      <c r="R2426" s="62"/>
      <c r="S2426" s="62"/>
      <c r="T2426" s="62"/>
      <c r="U2426" s="62"/>
      <c r="V2426" s="62"/>
      <c r="W2426" s="62"/>
      <c r="X2426" s="63" t="s">
        <v>1383</v>
      </c>
      <c r="Y2426" s="62"/>
      <c r="Z2426" s="62"/>
      <c r="AA2426" s="62"/>
      <c r="AB2426" s="60"/>
    </row>
    <row r="2427" spans="1:28" ht="15" customHeight="1" x14ac:dyDescent="0.25">
      <c r="A2427" s="58">
        <v>2417</v>
      </c>
      <c r="B2427" s="66" t="s">
        <v>124</v>
      </c>
      <c r="C2427" s="67" t="s">
        <v>11203</v>
      </c>
      <c r="D2427" s="59" t="s">
        <v>11204</v>
      </c>
      <c r="E2427" s="66" t="s">
        <v>124</v>
      </c>
      <c r="F2427" s="60" t="s">
        <v>11205</v>
      </c>
      <c r="G2427" s="62"/>
      <c r="H2427" s="61">
        <v>2013</v>
      </c>
      <c r="I2427" s="60" t="s">
        <v>689</v>
      </c>
      <c r="J2427" s="60" t="s">
        <v>687</v>
      </c>
      <c r="K2427" s="60">
        <v>50</v>
      </c>
      <c r="L2427" s="62"/>
      <c r="M2427" s="60">
        <v>1</v>
      </c>
      <c r="N2427" s="60">
        <v>1</v>
      </c>
      <c r="O2427" s="63" t="s">
        <v>681</v>
      </c>
      <c r="P2427" s="63" t="s">
        <v>1687</v>
      </c>
      <c r="Q2427" s="63" t="s">
        <v>1688</v>
      </c>
      <c r="R2427" s="62"/>
      <c r="S2427" s="62"/>
      <c r="T2427" s="62"/>
      <c r="U2427" s="62"/>
      <c r="V2427" s="62"/>
      <c r="W2427" s="62"/>
      <c r="X2427" s="63" t="s">
        <v>1687</v>
      </c>
      <c r="Y2427" s="62"/>
      <c r="Z2427" s="62"/>
      <c r="AA2427" s="62"/>
      <c r="AB2427" s="60"/>
    </row>
    <row r="2428" spans="1:28" ht="15" customHeight="1" x14ac:dyDescent="0.25">
      <c r="A2428" s="58">
        <v>2418</v>
      </c>
      <c r="B2428" s="66" t="s">
        <v>11206</v>
      </c>
      <c r="C2428" s="67" t="s">
        <v>11207</v>
      </c>
      <c r="D2428" s="59" t="s">
        <v>11208</v>
      </c>
      <c r="E2428" s="66" t="s">
        <v>11206</v>
      </c>
      <c r="F2428" s="60" t="s">
        <v>11209</v>
      </c>
      <c r="G2428" s="62"/>
      <c r="H2428" s="61">
        <v>2016</v>
      </c>
      <c r="I2428" s="62"/>
      <c r="J2428" s="60" t="s">
        <v>684</v>
      </c>
      <c r="K2428" s="60">
        <v>75</v>
      </c>
      <c r="L2428" s="62"/>
      <c r="M2428" s="60">
        <v>1</v>
      </c>
      <c r="N2428" s="60">
        <v>1</v>
      </c>
      <c r="O2428" s="63" t="s">
        <v>681</v>
      </c>
      <c r="P2428" s="63" t="s">
        <v>1276</v>
      </c>
      <c r="Q2428" s="63" t="s">
        <v>11210</v>
      </c>
      <c r="R2428" s="62"/>
      <c r="S2428" s="62"/>
      <c r="T2428" s="62"/>
      <c r="U2428" s="62"/>
      <c r="V2428" s="62"/>
      <c r="W2428" s="62"/>
      <c r="X2428" s="62"/>
      <c r="Y2428" s="62"/>
      <c r="Z2428" s="62"/>
      <c r="AA2428" s="62"/>
      <c r="AB2428" s="63" t="s">
        <v>1278</v>
      </c>
    </row>
    <row r="2429" spans="1:28" ht="15" customHeight="1" x14ac:dyDescent="0.25">
      <c r="A2429" s="58">
        <v>2419</v>
      </c>
      <c r="B2429" s="66" t="s">
        <v>11211</v>
      </c>
      <c r="C2429" s="67" t="s">
        <v>11212</v>
      </c>
      <c r="D2429" s="59" t="s">
        <v>11213</v>
      </c>
      <c r="E2429" s="66" t="s">
        <v>11211</v>
      </c>
      <c r="F2429" s="60" t="s">
        <v>11214</v>
      </c>
      <c r="G2429" s="62"/>
      <c r="H2429" s="61">
        <v>1997</v>
      </c>
      <c r="I2429" s="60" t="s">
        <v>689</v>
      </c>
      <c r="J2429" s="60" t="s">
        <v>1260</v>
      </c>
      <c r="K2429" s="60">
        <v>50</v>
      </c>
      <c r="L2429" s="62"/>
      <c r="M2429" s="60">
        <v>1</v>
      </c>
      <c r="N2429" s="60">
        <v>1</v>
      </c>
      <c r="O2429" s="63" t="s">
        <v>681</v>
      </c>
      <c r="P2429" s="63" t="s">
        <v>788</v>
      </c>
      <c r="Q2429" s="62"/>
      <c r="R2429" s="62"/>
      <c r="S2429" s="62"/>
      <c r="T2429" s="62"/>
      <c r="U2429" s="62"/>
      <c r="V2429" s="62"/>
      <c r="W2429" s="62"/>
      <c r="X2429" s="63" t="s">
        <v>788</v>
      </c>
      <c r="Y2429" s="62"/>
      <c r="Z2429" s="62"/>
      <c r="AA2429" s="62"/>
      <c r="AB2429" s="60"/>
    </row>
    <row r="2430" spans="1:28" ht="15" customHeight="1" x14ac:dyDescent="0.25">
      <c r="A2430" s="58">
        <v>2420</v>
      </c>
      <c r="B2430" s="66" t="s">
        <v>11215</v>
      </c>
      <c r="C2430" s="67" t="s">
        <v>11216</v>
      </c>
      <c r="D2430" s="59" t="s">
        <v>11217</v>
      </c>
      <c r="E2430" s="66" t="s">
        <v>11215</v>
      </c>
      <c r="F2430" s="60" t="s">
        <v>11218</v>
      </c>
      <c r="G2430" s="62"/>
      <c r="H2430" s="61">
        <v>2009</v>
      </c>
      <c r="I2430" s="60" t="s">
        <v>689</v>
      </c>
      <c r="J2430" s="60" t="s">
        <v>699</v>
      </c>
      <c r="K2430" s="60">
        <v>250</v>
      </c>
      <c r="L2430" s="62"/>
      <c r="M2430" s="60">
        <v>1</v>
      </c>
      <c r="N2430" s="60">
        <v>1</v>
      </c>
      <c r="O2430" s="63" t="s">
        <v>681</v>
      </c>
      <c r="P2430" s="63" t="s">
        <v>694</v>
      </c>
      <c r="Q2430" s="62"/>
      <c r="R2430" s="62"/>
      <c r="S2430" s="62"/>
      <c r="T2430" s="62"/>
      <c r="U2430" s="62"/>
      <c r="V2430" s="62"/>
      <c r="W2430" s="62"/>
      <c r="X2430" s="63" t="s">
        <v>694</v>
      </c>
      <c r="Y2430" s="62"/>
      <c r="Z2430" s="62"/>
      <c r="AA2430" s="62"/>
      <c r="AB2430" s="60"/>
    </row>
    <row r="2431" spans="1:28" ht="15" customHeight="1" x14ac:dyDescent="0.25">
      <c r="A2431" s="58">
        <v>2421</v>
      </c>
      <c r="B2431" s="66" t="s">
        <v>133</v>
      </c>
      <c r="C2431" s="67" t="s">
        <v>11219</v>
      </c>
      <c r="D2431" s="59" t="s">
        <v>11220</v>
      </c>
      <c r="E2431" s="66" t="s">
        <v>133</v>
      </c>
      <c r="F2431" s="60" t="s">
        <v>11221</v>
      </c>
      <c r="G2431" s="62"/>
      <c r="H2431" s="61">
        <v>2016</v>
      </c>
      <c r="I2431" s="62"/>
      <c r="J2431" s="60" t="s">
        <v>684</v>
      </c>
      <c r="K2431" s="60">
        <v>50</v>
      </c>
      <c r="L2431" s="62"/>
      <c r="M2431" s="60">
        <v>1</v>
      </c>
      <c r="N2431" s="60">
        <v>1</v>
      </c>
      <c r="O2431" s="63" t="s">
        <v>681</v>
      </c>
      <c r="P2431" s="63" t="s">
        <v>3884</v>
      </c>
      <c r="Q2431" s="63" t="s">
        <v>11222</v>
      </c>
      <c r="R2431" s="62"/>
      <c r="S2431" s="62"/>
      <c r="T2431" s="62"/>
      <c r="U2431" s="62"/>
      <c r="V2431" s="62"/>
      <c r="W2431" s="62"/>
      <c r="X2431" s="63" t="s">
        <v>3884</v>
      </c>
      <c r="Y2431" s="62"/>
      <c r="Z2431" s="62"/>
      <c r="AA2431" s="62"/>
      <c r="AB2431" s="60"/>
    </row>
    <row r="2432" spans="1:28" ht="15" customHeight="1" x14ac:dyDescent="0.25">
      <c r="A2432" s="58">
        <v>2422</v>
      </c>
      <c r="B2432" s="66" t="s">
        <v>11223</v>
      </c>
      <c r="C2432" s="67" t="s">
        <v>11224</v>
      </c>
      <c r="D2432" s="59" t="s">
        <v>11225</v>
      </c>
      <c r="E2432" s="66" t="s">
        <v>11223</v>
      </c>
      <c r="F2432" s="60" t="s">
        <v>11226</v>
      </c>
      <c r="G2432" s="62"/>
      <c r="H2432" s="61">
        <v>2004</v>
      </c>
      <c r="I2432" s="60" t="s">
        <v>1565</v>
      </c>
      <c r="J2432" s="60" t="s">
        <v>1102</v>
      </c>
      <c r="K2432" s="60">
        <v>630</v>
      </c>
      <c r="L2432" s="62"/>
      <c r="M2432" s="60">
        <v>1</v>
      </c>
      <c r="N2432" s="60">
        <v>1</v>
      </c>
      <c r="O2432" s="63" t="s">
        <v>681</v>
      </c>
      <c r="P2432" s="63" t="s">
        <v>3968</v>
      </c>
      <c r="Q2432" s="62"/>
      <c r="R2432" s="62"/>
      <c r="S2432" s="62"/>
      <c r="T2432" s="62"/>
      <c r="U2432" s="62"/>
      <c r="V2432" s="62"/>
      <c r="W2432" s="62"/>
      <c r="X2432" s="63" t="s">
        <v>3969</v>
      </c>
      <c r="Y2432" s="63" t="s">
        <v>1694</v>
      </c>
      <c r="Z2432" s="62"/>
      <c r="AA2432" s="62"/>
      <c r="AB2432" s="60"/>
    </row>
    <row r="2433" spans="1:28" ht="15" customHeight="1" x14ac:dyDescent="0.25">
      <c r="A2433" s="58">
        <v>2423</v>
      </c>
      <c r="B2433" s="66" t="s">
        <v>11227</v>
      </c>
      <c r="C2433" s="67" t="s">
        <v>11228</v>
      </c>
      <c r="D2433" s="59" t="s">
        <v>11229</v>
      </c>
      <c r="E2433" s="66" t="s">
        <v>11227</v>
      </c>
      <c r="F2433" s="60" t="s">
        <v>11230</v>
      </c>
      <c r="G2433" s="62"/>
      <c r="H2433" s="61">
        <v>2000</v>
      </c>
      <c r="I2433" s="60" t="s">
        <v>689</v>
      </c>
      <c r="J2433" s="60" t="s">
        <v>684</v>
      </c>
      <c r="K2433" s="60">
        <v>400</v>
      </c>
      <c r="L2433" s="62"/>
      <c r="M2433" s="60">
        <v>1</v>
      </c>
      <c r="N2433" s="60">
        <v>1</v>
      </c>
      <c r="O2433" s="63" t="s">
        <v>681</v>
      </c>
      <c r="P2433" s="63" t="s">
        <v>1038</v>
      </c>
      <c r="Q2433" s="62"/>
      <c r="R2433" s="62"/>
      <c r="S2433" s="62"/>
      <c r="T2433" s="62"/>
      <c r="U2433" s="62"/>
      <c r="V2433" s="62"/>
      <c r="W2433" s="62"/>
      <c r="X2433" s="63" t="s">
        <v>3918</v>
      </c>
      <c r="Y2433" s="62"/>
      <c r="Z2433" s="62"/>
      <c r="AA2433" s="62"/>
      <c r="AB2433" s="63" t="s">
        <v>3919</v>
      </c>
    </row>
    <row r="2434" spans="1:28" ht="15" customHeight="1" x14ac:dyDescent="0.25">
      <c r="A2434" s="58">
        <v>2424</v>
      </c>
      <c r="B2434" s="66" t="s">
        <v>11231</v>
      </c>
      <c r="C2434" s="67" t="s">
        <v>11232</v>
      </c>
      <c r="D2434" s="59" t="s">
        <v>11233</v>
      </c>
      <c r="E2434" s="66" t="s">
        <v>11231</v>
      </c>
      <c r="F2434" s="60" t="s">
        <v>11234</v>
      </c>
      <c r="G2434" s="62"/>
      <c r="H2434" s="61">
        <v>2016</v>
      </c>
      <c r="I2434" s="60" t="s">
        <v>689</v>
      </c>
      <c r="J2434" s="60" t="s">
        <v>680</v>
      </c>
      <c r="K2434" s="60">
        <v>50</v>
      </c>
      <c r="L2434" s="62"/>
      <c r="M2434" s="60">
        <v>1</v>
      </c>
      <c r="N2434" s="60">
        <v>1</v>
      </c>
      <c r="O2434" s="63" t="s">
        <v>681</v>
      </c>
      <c r="P2434" s="63" t="s">
        <v>1744</v>
      </c>
      <c r="Q2434" s="63" t="s">
        <v>7502</v>
      </c>
      <c r="R2434" s="62"/>
      <c r="S2434" s="62"/>
      <c r="T2434" s="62"/>
      <c r="U2434" s="62"/>
      <c r="V2434" s="62"/>
      <c r="W2434" s="62"/>
      <c r="X2434" s="63" t="s">
        <v>1744</v>
      </c>
      <c r="Y2434" s="62"/>
      <c r="Z2434" s="62"/>
      <c r="AA2434" s="62"/>
      <c r="AB2434" s="60"/>
    </row>
    <row r="2435" spans="1:28" ht="15" customHeight="1" x14ac:dyDescent="0.25">
      <c r="A2435" s="58">
        <v>2425</v>
      </c>
      <c r="B2435" s="66" t="s">
        <v>11235</v>
      </c>
      <c r="C2435" s="67" t="s">
        <v>11236</v>
      </c>
      <c r="D2435" s="59" t="s">
        <v>11237</v>
      </c>
      <c r="E2435" s="66" t="s">
        <v>11235</v>
      </c>
      <c r="F2435" s="60" t="s">
        <v>11238</v>
      </c>
      <c r="G2435" s="62"/>
      <c r="H2435" s="61">
        <v>2006</v>
      </c>
      <c r="I2435" s="60" t="s">
        <v>689</v>
      </c>
      <c r="J2435" s="60" t="s">
        <v>680</v>
      </c>
      <c r="K2435" s="60">
        <v>250</v>
      </c>
      <c r="L2435" s="62"/>
      <c r="M2435" s="60">
        <v>1</v>
      </c>
      <c r="N2435" s="60">
        <v>1</v>
      </c>
      <c r="O2435" s="63" t="s">
        <v>681</v>
      </c>
      <c r="P2435" s="63" t="s">
        <v>980</v>
      </c>
      <c r="Q2435" s="63" t="s">
        <v>11239</v>
      </c>
      <c r="R2435" s="62"/>
      <c r="S2435" s="62"/>
      <c r="T2435" s="62"/>
      <c r="U2435" s="62"/>
      <c r="V2435" s="62"/>
      <c r="W2435" s="62"/>
      <c r="X2435" s="63" t="s">
        <v>980</v>
      </c>
      <c r="Y2435" s="62"/>
      <c r="Z2435" s="62"/>
      <c r="AA2435" s="62"/>
      <c r="AB2435" s="60"/>
    </row>
    <row r="2436" spans="1:28" ht="15" customHeight="1" x14ac:dyDescent="0.25">
      <c r="A2436" s="58">
        <v>2426</v>
      </c>
      <c r="B2436" s="66" t="s">
        <v>11240</v>
      </c>
      <c r="C2436" s="67" t="s">
        <v>11241</v>
      </c>
      <c r="D2436" s="59" t="s">
        <v>11242</v>
      </c>
      <c r="E2436" s="66" t="s">
        <v>11240</v>
      </c>
      <c r="F2436" s="60" t="s">
        <v>11243</v>
      </c>
      <c r="G2436" s="62"/>
      <c r="H2436" s="61">
        <v>2009</v>
      </c>
      <c r="I2436" s="62"/>
      <c r="J2436" s="60" t="s">
        <v>687</v>
      </c>
      <c r="K2436" s="60">
        <v>50</v>
      </c>
      <c r="L2436" s="62"/>
      <c r="M2436" s="60">
        <v>1</v>
      </c>
      <c r="N2436" s="60">
        <v>1</v>
      </c>
      <c r="O2436" s="63" t="s">
        <v>681</v>
      </c>
      <c r="P2436" s="63" t="s">
        <v>11244</v>
      </c>
      <c r="Q2436" s="62"/>
      <c r="R2436" s="62"/>
      <c r="S2436" s="62"/>
      <c r="T2436" s="62"/>
      <c r="U2436" s="62"/>
      <c r="V2436" s="62"/>
      <c r="W2436" s="62"/>
      <c r="X2436" s="63" t="s">
        <v>11244</v>
      </c>
      <c r="Y2436" s="62"/>
      <c r="Z2436" s="62"/>
      <c r="AA2436" s="62"/>
      <c r="AB2436" s="60"/>
    </row>
    <row r="2437" spans="1:28" ht="15" customHeight="1" x14ac:dyDescent="0.25">
      <c r="A2437" s="58">
        <v>2427</v>
      </c>
      <c r="B2437" s="66" t="s">
        <v>11245</v>
      </c>
      <c r="C2437" s="67" t="s">
        <v>11246</v>
      </c>
      <c r="D2437" s="59" t="s">
        <v>11247</v>
      </c>
      <c r="E2437" s="66" t="s">
        <v>11245</v>
      </c>
      <c r="F2437" s="60" t="s">
        <v>11248</v>
      </c>
      <c r="G2437" s="62"/>
      <c r="H2437" s="61">
        <v>2004</v>
      </c>
      <c r="I2437" s="60" t="s">
        <v>689</v>
      </c>
      <c r="J2437" s="60" t="s">
        <v>1283</v>
      </c>
      <c r="K2437" s="60">
        <v>560</v>
      </c>
      <c r="L2437" s="62"/>
      <c r="M2437" s="60">
        <v>1</v>
      </c>
      <c r="N2437" s="60">
        <v>1</v>
      </c>
      <c r="O2437" s="63" t="s">
        <v>681</v>
      </c>
      <c r="P2437" s="63" t="s">
        <v>5254</v>
      </c>
      <c r="Q2437" s="62"/>
      <c r="R2437" s="62"/>
      <c r="S2437" s="62"/>
      <c r="T2437" s="62"/>
      <c r="U2437" s="62"/>
      <c r="V2437" s="62"/>
      <c r="W2437" s="62"/>
      <c r="X2437" s="63" t="s">
        <v>7810</v>
      </c>
      <c r="Y2437" s="63" t="s">
        <v>7811</v>
      </c>
      <c r="Z2437" s="62"/>
      <c r="AA2437" s="62"/>
      <c r="AB2437" s="60"/>
    </row>
    <row r="2438" spans="1:28" ht="15" customHeight="1" x14ac:dyDescent="0.25">
      <c r="A2438" s="58">
        <v>2428</v>
      </c>
      <c r="B2438" s="66" t="s">
        <v>11249</v>
      </c>
      <c r="C2438" s="67" t="s">
        <v>11250</v>
      </c>
      <c r="D2438" s="59" t="s">
        <v>11251</v>
      </c>
      <c r="E2438" s="66" t="s">
        <v>11249</v>
      </c>
      <c r="F2438" s="60" t="s">
        <v>11252</v>
      </c>
      <c r="G2438" s="62"/>
      <c r="H2438" s="61">
        <v>2001</v>
      </c>
      <c r="I2438" s="60" t="s">
        <v>1445</v>
      </c>
      <c r="J2438" s="60" t="s">
        <v>684</v>
      </c>
      <c r="K2438" s="60">
        <v>400</v>
      </c>
      <c r="L2438" s="62"/>
      <c r="M2438" s="60">
        <v>1</v>
      </c>
      <c r="N2438" s="60">
        <v>1</v>
      </c>
      <c r="O2438" s="63" t="s">
        <v>681</v>
      </c>
      <c r="P2438" s="63" t="s">
        <v>1038</v>
      </c>
      <c r="Q2438" s="62"/>
      <c r="R2438" s="62"/>
      <c r="S2438" s="62"/>
      <c r="T2438" s="62"/>
      <c r="U2438" s="62"/>
      <c r="V2438" s="62"/>
      <c r="W2438" s="62"/>
      <c r="X2438" s="63" t="s">
        <v>1038</v>
      </c>
      <c r="Y2438" s="62"/>
      <c r="Z2438" s="62"/>
      <c r="AA2438" s="62"/>
      <c r="AB2438" s="60"/>
    </row>
    <row r="2439" spans="1:28" ht="15" customHeight="1" x14ac:dyDescent="0.25">
      <c r="A2439" s="58">
        <v>2429</v>
      </c>
      <c r="B2439" s="66" t="s">
        <v>11253</v>
      </c>
      <c r="C2439" s="67" t="s">
        <v>11254</v>
      </c>
      <c r="D2439" s="59" t="s">
        <v>11255</v>
      </c>
      <c r="E2439" s="66" t="s">
        <v>11253</v>
      </c>
      <c r="F2439" s="60" t="s">
        <v>11256</v>
      </c>
      <c r="G2439" s="62"/>
      <c r="H2439" s="61">
        <v>2004</v>
      </c>
      <c r="I2439" s="60" t="s">
        <v>689</v>
      </c>
      <c r="J2439" s="60" t="s">
        <v>684</v>
      </c>
      <c r="K2439" s="60">
        <v>750</v>
      </c>
      <c r="L2439" s="62"/>
      <c r="M2439" s="60">
        <v>1</v>
      </c>
      <c r="N2439" s="60">
        <v>1</v>
      </c>
      <c r="O2439" s="63" t="s">
        <v>681</v>
      </c>
      <c r="P2439" s="63" t="s">
        <v>5398</v>
      </c>
      <c r="Q2439" s="62"/>
      <c r="R2439" s="62"/>
      <c r="S2439" s="62"/>
      <c r="T2439" s="62"/>
      <c r="U2439" s="62"/>
      <c r="V2439" s="62"/>
      <c r="W2439" s="62"/>
      <c r="X2439" s="63" t="s">
        <v>5398</v>
      </c>
      <c r="Y2439" s="62"/>
      <c r="Z2439" s="62"/>
      <c r="AA2439" s="62"/>
      <c r="AB2439" s="60"/>
    </row>
    <row r="2440" spans="1:28" ht="15" customHeight="1" x14ac:dyDescent="0.25">
      <c r="A2440" s="58">
        <v>2430</v>
      </c>
      <c r="B2440" s="66" t="s">
        <v>11257</v>
      </c>
      <c r="C2440" s="67" t="s">
        <v>11258</v>
      </c>
      <c r="D2440" s="59" t="s">
        <v>11259</v>
      </c>
      <c r="E2440" s="66" t="s">
        <v>11257</v>
      </c>
      <c r="F2440" s="60" t="s">
        <v>11260</v>
      </c>
      <c r="G2440" s="62"/>
      <c r="H2440" s="61">
        <v>2008</v>
      </c>
      <c r="I2440" s="60" t="s">
        <v>689</v>
      </c>
      <c r="J2440" s="60" t="s">
        <v>1283</v>
      </c>
      <c r="K2440" s="60">
        <v>75</v>
      </c>
      <c r="L2440" s="62"/>
      <c r="M2440" s="60">
        <v>1</v>
      </c>
      <c r="N2440" s="60">
        <v>1</v>
      </c>
      <c r="O2440" s="63" t="s">
        <v>681</v>
      </c>
      <c r="P2440" s="63" t="s">
        <v>700</v>
      </c>
      <c r="Q2440" s="63" t="s">
        <v>1764</v>
      </c>
      <c r="R2440" s="62"/>
      <c r="S2440" s="62"/>
      <c r="T2440" s="62"/>
      <c r="U2440" s="62"/>
      <c r="V2440" s="62"/>
      <c r="W2440" s="62"/>
      <c r="X2440" s="63" t="s">
        <v>9043</v>
      </c>
      <c r="Y2440" s="62"/>
      <c r="Z2440" s="62"/>
      <c r="AA2440" s="62"/>
      <c r="AB2440" s="63" t="s">
        <v>9044</v>
      </c>
    </row>
    <row r="2441" spans="1:28" ht="15" customHeight="1" x14ac:dyDescent="0.25">
      <c r="A2441" s="58">
        <v>2431</v>
      </c>
      <c r="B2441" s="66" t="s">
        <v>11261</v>
      </c>
      <c r="C2441" s="67" t="s">
        <v>11262</v>
      </c>
      <c r="D2441" s="59" t="s">
        <v>11263</v>
      </c>
      <c r="E2441" s="66" t="s">
        <v>11261</v>
      </c>
      <c r="F2441" s="60" t="s">
        <v>11264</v>
      </c>
      <c r="G2441" s="62"/>
      <c r="H2441" s="61">
        <v>2006</v>
      </c>
      <c r="I2441" s="60" t="s">
        <v>689</v>
      </c>
      <c r="J2441" s="60" t="s">
        <v>699</v>
      </c>
      <c r="K2441" s="60">
        <v>75</v>
      </c>
      <c r="L2441" s="62"/>
      <c r="M2441" s="60">
        <v>1</v>
      </c>
      <c r="N2441" s="60">
        <v>1</v>
      </c>
      <c r="O2441" s="63" t="s">
        <v>681</v>
      </c>
      <c r="P2441" s="63" t="s">
        <v>700</v>
      </c>
      <c r="Q2441" s="63" t="s">
        <v>11265</v>
      </c>
      <c r="R2441" s="62"/>
      <c r="S2441" s="62"/>
      <c r="T2441" s="62"/>
      <c r="U2441" s="62"/>
      <c r="V2441" s="62"/>
      <c r="W2441" s="62"/>
      <c r="X2441" s="63" t="s">
        <v>700</v>
      </c>
      <c r="Y2441" s="62"/>
      <c r="Z2441" s="62"/>
      <c r="AA2441" s="62"/>
      <c r="AB2441" s="60"/>
    </row>
    <row r="2442" spans="1:28" ht="15" customHeight="1" x14ac:dyDescent="0.25">
      <c r="A2442" s="58">
        <v>2432</v>
      </c>
      <c r="B2442" s="66" t="s">
        <v>11266</v>
      </c>
      <c r="C2442" s="67" t="s">
        <v>11267</v>
      </c>
      <c r="D2442" s="59" t="s">
        <v>11268</v>
      </c>
      <c r="E2442" s="66" t="s">
        <v>11266</v>
      </c>
      <c r="F2442" s="60" t="s">
        <v>11269</v>
      </c>
      <c r="G2442" s="62"/>
      <c r="H2442" s="61">
        <v>2000</v>
      </c>
      <c r="I2442" s="60" t="s">
        <v>1303</v>
      </c>
      <c r="J2442" s="60" t="s">
        <v>688</v>
      </c>
      <c r="K2442" s="60">
        <v>400</v>
      </c>
      <c r="L2442" s="62"/>
      <c r="M2442" s="60">
        <v>1</v>
      </c>
      <c r="N2442" s="60">
        <v>1</v>
      </c>
      <c r="O2442" s="63" t="s">
        <v>681</v>
      </c>
      <c r="P2442" s="63" t="s">
        <v>1038</v>
      </c>
      <c r="Q2442" s="62"/>
      <c r="R2442" s="62"/>
      <c r="S2442" s="62"/>
      <c r="T2442" s="62"/>
      <c r="U2442" s="62"/>
      <c r="V2442" s="62"/>
      <c r="W2442" s="62"/>
      <c r="X2442" s="63" t="s">
        <v>2029</v>
      </c>
      <c r="Y2442" s="62"/>
      <c r="Z2442" s="62"/>
      <c r="AA2442" s="62"/>
      <c r="AB2442" s="63" t="s">
        <v>2030</v>
      </c>
    </row>
    <row r="2443" spans="1:28" ht="15" customHeight="1" x14ac:dyDescent="0.25">
      <c r="A2443" s="58">
        <v>2433</v>
      </c>
      <c r="B2443" s="66" t="s">
        <v>11270</v>
      </c>
      <c r="C2443" s="67" t="s">
        <v>11271</v>
      </c>
      <c r="D2443" s="59" t="s">
        <v>11272</v>
      </c>
      <c r="E2443" s="66" t="s">
        <v>11270</v>
      </c>
      <c r="F2443" s="60" t="s">
        <v>11273</v>
      </c>
      <c r="G2443" s="62"/>
      <c r="H2443" s="61">
        <v>2018</v>
      </c>
      <c r="I2443" s="62"/>
      <c r="J2443" s="60" t="s">
        <v>699</v>
      </c>
      <c r="K2443" s="60">
        <v>50</v>
      </c>
      <c r="L2443" s="62"/>
      <c r="M2443" s="60">
        <v>1</v>
      </c>
      <c r="N2443" s="60">
        <v>1</v>
      </c>
      <c r="O2443" s="63" t="s">
        <v>681</v>
      </c>
      <c r="P2443" s="63" t="s">
        <v>1776</v>
      </c>
      <c r="Q2443" s="63" t="s">
        <v>11274</v>
      </c>
      <c r="R2443" s="62"/>
      <c r="S2443" s="62"/>
      <c r="T2443" s="62"/>
      <c r="U2443" s="62"/>
      <c r="V2443" s="62"/>
      <c r="W2443" s="62"/>
      <c r="X2443" s="63" t="s">
        <v>1776</v>
      </c>
      <c r="Y2443" s="62"/>
      <c r="Z2443" s="62"/>
      <c r="AA2443" s="62"/>
      <c r="AB2443" s="60"/>
    </row>
    <row r="2444" spans="1:28" ht="15" customHeight="1" x14ac:dyDescent="0.25">
      <c r="A2444" s="58">
        <v>2434</v>
      </c>
      <c r="B2444" s="66" t="s">
        <v>11275</v>
      </c>
      <c r="C2444" s="67" t="s">
        <v>11276</v>
      </c>
      <c r="D2444" s="59" t="s">
        <v>11277</v>
      </c>
      <c r="E2444" s="66" t="s">
        <v>11275</v>
      </c>
      <c r="F2444" s="60" t="s">
        <v>11278</v>
      </c>
      <c r="G2444" s="62"/>
      <c r="H2444" s="61">
        <v>2005</v>
      </c>
      <c r="I2444" s="60" t="s">
        <v>1565</v>
      </c>
      <c r="J2444" s="60" t="s">
        <v>1260</v>
      </c>
      <c r="K2444" s="60">
        <v>400</v>
      </c>
      <c r="L2444" s="62"/>
      <c r="M2444" s="60">
        <v>1</v>
      </c>
      <c r="N2444" s="60">
        <v>1</v>
      </c>
      <c r="O2444" s="63" t="s">
        <v>681</v>
      </c>
      <c r="P2444" s="63" t="s">
        <v>1867</v>
      </c>
      <c r="Q2444" s="63" t="s">
        <v>11279</v>
      </c>
      <c r="R2444" s="62"/>
      <c r="S2444" s="62"/>
      <c r="T2444" s="62"/>
      <c r="U2444" s="62"/>
      <c r="V2444" s="62"/>
      <c r="W2444" s="62"/>
      <c r="X2444" s="63" t="s">
        <v>1867</v>
      </c>
      <c r="Y2444" s="62"/>
      <c r="Z2444" s="62"/>
      <c r="AA2444" s="62"/>
      <c r="AB2444" s="60"/>
    </row>
    <row r="2445" spans="1:28" ht="15" customHeight="1" x14ac:dyDescent="0.25">
      <c r="A2445" s="58">
        <v>2435</v>
      </c>
      <c r="B2445" s="66" t="s">
        <v>11280</v>
      </c>
      <c r="C2445" s="67" t="s">
        <v>11281</v>
      </c>
      <c r="D2445" s="59" t="s">
        <v>11282</v>
      </c>
      <c r="E2445" s="66" t="s">
        <v>11280</v>
      </c>
      <c r="F2445" s="60" t="s">
        <v>11283</v>
      </c>
      <c r="G2445" s="62"/>
      <c r="H2445" s="61">
        <v>2018</v>
      </c>
      <c r="I2445" s="60" t="s">
        <v>1716</v>
      </c>
      <c r="J2445" s="60" t="s">
        <v>1283</v>
      </c>
      <c r="K2445" s="60">
        <v>250</v>
      </c>
      <c r="L2445" s="62"/>
      <c r="M2445" s="60">
        <v>1</v>
      </c>
      <c r="N2445" s="60">
        <v>1</v>
      </c>
      <c r="O2445" s="63" t="s">
        <v>681</v>
      </c>
      <c r="P2445" s="63" t="s">
        <v>1482</v>
      </c>
      <c r="Q2445" s="63" t="s">
        <v>11284</v>
      </c>
      <c r="R2445" s="62"/>
      <c r="S2445" s="62"/>
      <c r="T2445" s="62"/>
      <c r="U2445" s="62"/>
      <c r="V2445" s="62"/>
      <c r="W2445" s="62"/>
      <c r="X2445" s="63" t="s">
        <v>1482</v>
      </c>
      <c r="Y2445" s="62"/>
      <c r="Z2445" s="62"/>
      <c r="AA2445" s="62"/>
      <c r="AB2445" s="60"/>
    </row>
    <row r="2446" spans="1:28" ht="15" customHeight="1" x14ac:dyDescent="0.25">
      <c r="A2446" s="58">
        <v>2436</v>
      </c>
      <c r="B2446" s="66" t="s">
        <v>11285</v>
      </c>
      <c r="C2446" s="67" t="s">
        <v>11286</v>
      </c>
      <c r="D2446" s="59" t="s">
        <v>11287</v>
      </c>
      <c r="E2446" s="66" t="s">
        <v>11285</v>
      </c>
      <c r="F2446" s="60" t="s">
        <v>11288</v>
      </c>
      <c r="G2446" s="62"/>
      <c r="H2446" s="61">
        <v>2016</v>
      </c>
      <c r="I2446" s="60" t="s">
        <v>689</v>
      </c>
      <c r="J2446" s="60" t="s">
        <v>680</v>
      </c>
      <c r="K2446" s="60">
        <v>100</v>
      </c>
      <c r="L2446" s="62"/>
      <c r="M2446" s="60">
        <v>1</v>
      </c>
      <c r="N2446" s="60">
        <v>1</v>
      </c>
      <c r="O2446" s="63" t="s">
        <v>681</v>
      </c>
      <c r="P2446" s="63" t="s">
        <v>1588</v>
      </c>
      <c r="Q2446" s="63" t="s">
        <v>11289</v>
      </c>
      <c r="R2446" s="62"/>
      <c r="S2446" s="62"/>
      <c r="T2446" s="62"/>
      <c r="U2446" s="62"/>
      <c r="V2446" s="62"/>
      <c r="W2446" s="62"/>
      <c r="X2446" s="63" t="s">
        <v>1588</v>
      </c>
      <c r="Y2446" s="62"/>
      <c r="Z2446" s="62"/>
      <c r="AA2446" s="62"/>
      <c r="AB2446" s="60"/>
    </row>
    <row r="2447" spans="1:28" ht="15" customHeight="1" x14ac:dyDescent="0.25">
      <c r="A2447" s="58">
        <v>2437</v>
      </c>
      <c r="B2447" s="66" t="s">
        <v>11290</v>
      </c>
      <c r="C2447" s="67" t="s">
        <v>11291</v>
      </c>
      <c r="D2447" s="59" t="s">
        <v>11292</v>
      </c>
      <c r="E2447" s="66" t="s">
        <v>11290</v>
      </c>
      <c r="F2447" s="60" t="s">
        <v>11293</v>
      </c>
      <c r="G2447" s="62"/>
      <c r="H2447" s="61">
        <v>2016</v>
      </c>
      <c r="I2447" s="60" t="s">
        <v>1303</v>
      </c>
      <c r="J2447" s="60" t="s">
        <v>688</v>
      </c>
      <c r="K2447" s="60">
        <v>400</v>
      </c>
      <c r="L2447" s="62"/>
      <c r="M2447" s="60">
        <v>1</v>
      </c>
      <c r="N2447" s="60">
        <v>1</v>
      </c>
      <c r="O2447" s="63" t="s">
        <v>681</v>
      </c>
      <c r="P2447" s="63" t="s">
        <v>2722</v>
      </c>
      <c r="Q2447" s="63" t="s">
        <v>11294</v>
      </c>
      <c r="R2447" s="62"/>
      <c r="S2447" s="62"/>
      <c r="T2447" s="62"/>
      <c r="U2447" s="62"/>
      <c r="V2447" s="62"/>
      <c r="W2447" s="62"/>
      <c r="X2447" s="63" t="s">
        <v>2722</v>
      </c>
      <c r="Y2447" s="62"/>
      <c r="Z2447" s="62"/>
      <c r="AA2447" s="62"/>
      <c r="AB2447" s="60"/>
    </row>
    <row r="2448" spans="1:28" ht="15" customHeight="1" x14ac:dyDescent="0.25">
      <c r="A2448" s="58">
        <v>2438</v>
      </c>
      <c r="B2448" s="66" t="s">
        <v>11295</v>
      </c>
      <c r="C2448" s="67" t="s">
        <v>11296</v>
      </c>
      <c r="D2448" s="59" t="s">
        <v>11297</v>
      </c>
      <c r="E2448" s="66" t="s">
        <v>11295</v>
      </c>
      <c r="F2448" s="60" t="s">
        <v>11298</v>
      </c>
      <c r="G2448" s="62"/>
      <c r="H2448" s="61">
        <v>2016</v>
      </c>
      <c r="I2448" s="60" t="s">
        <v>689</v>
      </c>
      <c r="J2448" s="60" t="s">
        <v>684</v>
      </c>
      <c r="K2448" s="60">
        <v>50</v>
      </c>
      <c r="L2448" s="62"/>
      <c r="M2448" s="60">
        <v>1</v>
      </c>
      <c r="N2448" s="60">
        <v>1</v>
      </c>
      <c r="O2448" s="63" t="s">
        <v>681</v>
      </c>
      <c r="P2448" s="63" t="s">
        <v>3762</v>
      </c>
      <c r="Q2448" s="63" t="s">
        <v>3763</v>
      </c>
      <c r="R2448" s="62"/>
      <c r="S2448" s="62"/>
      <c r="T2448" s="62"/>
      <c r="U2448" s="62"/>
      <c r="V2448" s="62"/>
      <c r="W2448" s="62"/>
      <c r="X2448" s="63" t="s">
        <v>3762</v>
      </c>
      <c r="Y2448" s="62"/>
      <c r="Z2448" s="62"/>
      <c r="AA2448" s="62"/>
      <c r="AB2448" s="60"/>
    </row>
    <row r="2449" spans="1:28" ht="15" customHeight="1" x14ac:dyDescent="0.25">
      <c r="A2449" s="58">
        <v>2439</v>
      </c>
      <c r="B2449" s="66" t="s">
        <v>11299</v>
      </c>
      <c r="C2449" s="67" t="s">
        <v>11300</v>
      </c>
      <c r="D2449" s="59" t="s">
        <v>11301</v>
      </c>
      <c r="E2449" s="66" t="s">
        <v>11299</v>
      </c>
      <c r="F2449" s="60" t="s">
        <v>11302</v>
      </c>
      <c r="G2449" s="62"/>
      <c r="H2449" s="61">
        <v>2016</v>
      </c>
      <c r="I2449" s="62"/>
      <c r="J2449" s="60" t="s">
        <v>680</v>
      </c>
      <c r="K2449" s="60">
        <v>50</v>
      </c>
      <c r="L2449" s="62"/>
      <c r="M2449" s="60">
        <v>1</v>
      </c>
      <c r="N2449" s="60">
        <v>1</v>
      </c>
      <c r="O2449" s="63" t="s">
        <v>681</v>
      </c>
      <c r="P2449" s="63" t="s">
        <v>3805</v>
      </c>
      <c r="Q2449" s="63" t="s">
        <v>3806</v>
      </c>
      <c r="R2449" s="62"/>
      <c r="S2449" s="62"/>
      <c r="T2449" s="62"/>
      <c r="U2449" s="62"/>
      <c r="V2449" s="62"/>
      <c r="W2449" s="62"/>
      <c r="X2449" s="63" t="s">
        <v>3805</v>
      </c>
      <c r="Y2449" s="62"/>
      <c r="Z2449" s="62"/>
      <c r="AA2449" s="62"/>
      <c r="AB2449" s="60"/>
    </row>
    <row r="2450" spans="1:28" ht="15" customHeight="1" x14ac:dyDescent="0.25">
      <c r="A2450" s="58">
        <v>2440</v>
      </c>
      <c r="B2450" s="66" t="s">
        <v>11303</v>
      </c>
      <c r="C2450" s="67" t="s">
        <v>11304</v>
      </c>
      <c r="D2450" s="59" t="s">
        <v>11305</v>
      </c>
      <c r="E2450" s="66" t="s">
        <v>11303</v>
      </c>
      <c r="F2450" s="60" t="s">
        <v>11306</v>
      </c>
      <c r="G2450" s="62"/>
      <c r="H2450" s="61">
        <v>2013</v>
      </c>
      <c r="I2450" s="60" t="s">
        <v>1296</v>
      </c>
      <c r="J2450" s="60" t="s">
        <v>680</v>
      </c>
      <c r="K2450" s="60">
        <v>250</v>
      </c>
      <c r="L2450" s="62"/>
      <c r="M2450" s="60">
        <v>1</v>
      </c>
      <c r="N2450" s="60">
        <v>1</v>
      </c>
      <c r="O2450" s="63" t="s">
        <v>681</v>
      </c>
      <c r="P2450" s="63" t="s">
        <v>11307</v>
      </c>
      <c r="Q2450" s="63" t="s">
        <v>11308</v>
      </c>
      <c r="R2450" s="62"/>
      <c r="S2450" s="62"/>
      <c r="T2450" s="62"/>
      <c r="U2450" s="62"/>
      <c r="V2450" s="62"/>
      <c r="W2450" s="62"/>
      <c r="X2450" s="62"/>
      <c r="Y2450" s="62"/>
      <c r="Z2450" s="62"/>
      <c r="AA2450" s="62"/>
      <c r="AB2450" s="63" t="s">
        <v>11309</v>
      </c>
    </row>
    <row r="2451" spans="1:28" ht="15" customHeight="1" x14ac:dyDescent="0.25">
      <c r="A2451" s="58">
        <v>2441</v>
      </c>
      <c r="B2451" s="66" t="s">
        <v>118</v>
      </c>
      <c r="C2451" s="67" t="s">
        <v>11310</v>
      </c>
      <c r="D2451" s="59" t="s">
        <v>11311</v>
      </c>
      <c r="E2451" s="66" t="s">
        <v>118</v>
      </c>
      <c r="F2451" s="60" t="s">
        <v>11312</v>
      </c>
      <c r="G2451" s="62"/>
      <c r="H2451" s="61">
        <v>2016</v>
      </c>
      <c r="I2451" s="62"/>
      <c r="J2451" s="60" t="s">
        <v>699</v>
      </c>
      <c r="K2451" s="60">
        <v>50</v>
      </c>
      <c r="L2451" s="62"/>
      <c r="M2451" s="60">
        <v>1</v>
      </c>
      <c r="N2451" s="60">
        <v>1</v>
      </c>
      <c r="O2451" s="63" t="s">
        <v>681</v>
      </c>
      <c r="P2451" s="63" t="s">
        <v>1460</v>
      </c>
      <c r="Q2451" s="63" t="s">
        <v>11313</v>
      </c>
      <c r="R2451" s="62"/>
      <c r="S2451" s="62"/>
      <c r="T2451" s="62"/>
      <c r="U2451" s="62"/>
      <c r="V2451" s="62"/>
      <c r="W2451" s="62"/>
      <c r="X2451" s="63" t="s">
        <v>1460</v>
      </c>
      <c r="Y2451" s="62"/>
      <c r="Z2451" s="62"/>
      <c r="AA2451" s="62"/>
      <c r="AB2451" s="60"/>
    </row>
    <row r="2452" spans="1:28" ht="15" customHeight="1" x14ac:dyDescent="0.25">
      <c r="A2452" s="58">
        <v>2442</v>
      </c>
      <c r="B2452" s="66" t="s">
        <v>11314</v>
      </c>
      <c r="C2452" s="67" t="s">
        <v>11315</v>
      </c>
      <c r="D2452" s="59" t="s">
        <v>11316</v>
      </c>
      <c r="E2452" s="66" t="s">
        <v>11314</v>
      </c>
      <c r="F2452" s="60" t="s">
        <v>11317</v>
      </c>
      <c r="G2452" s="62"/>
      <c r="H2452" s="61">
        <v>2006</v>
      </c>
      <c r="I2452" s="60" t="s">
        <v>689</v>
      </c>
      <c r="J2452" s="60" t="s">
        <v>699</v>
      </c>
      <c r="K2452" s="60">
        <v>560</v>
      </c>
      <c r="L2452" s="62"/>
      <c r="M2452" s="60">
        <v>1</v>
      </c>
      <c r="N2452" s="60">
        <v>1</v>
      </c>
      <c r="O2452" s="63" t="s">
        <v>681</v>
      </c>
      <c r="P2452" s="63" t="s">
        <v>5254</v>
      </c>
      <c r="Q2452" s="63" t="s">
        <v>11318</v>
      </c>
      <c r="R2452" s="62"/>
      <c r="S2452" s="62"/>
      <c r="T2452" s="62"/>
      <c r="U2452" s="62"/>
      <c r="V2452" s="62"/>
      <c r="W2452" s="62"/>
      <c r="X2452" s="63" t="s">
        <v>5254</v>
      </c>
      <c r="Y2452" s="62"/>
      <c r="Z2452" s="62"/>
      <c r="AA2452" s="62"/>
      <c r="AB2452" s="60"/>
    </row>
    <row r="2453" spans="1:28" ht="15" customHeight="1" x14ac:dyDescent="0.25">
      <c r="A2453" s="58">
        <v>2443</v>
      </c>
      <c r="B2453" s="66" t="s">
        <v>3827</v>
      </c>
      <c r="C2453" s="67" t="s">
        <v>11319</v>
      </c>
      <c r="D2453" s="59" t="s">
        <v>11320</v>
      </c>
      <c r="E2453" s="66" t="s">
        <v>3827</v>
      </c>
      <c r="F2453" s="60" t="s">
        <v>11321</v>
      </c>
      <c r="G2453" s="62"/>
      <c r="H2453" s="61">
        <v>2002</v>
      </c>
      <c r="I2453" s="60" t="s">
        <v>689</v>
      </c>
      <c r="J2453" s="60" t="s">
        <v>1260</v>
      </c>
      <c r="K2453" s="60">
        <v>25</v>
      </c>
      <c r="L2453" s="62"/>
      <c r="M2453" s="60">
        <v>1</v>
      </c>
      <c r="N2453" s="60">
        <v>1</v>
      </c>
      <c r="O2453" s="63" t="s">
        <v>681</v>
      </c>
      <c r="P2453" s="63" t="s">
        <v>2585</v>
      </c>
      <c r="Q2453" s="62"/>
      <c r="R2453" s="62"/>
      <c r="S2453" s="62"/>
      <c r="T2453" s="62"/>
      <c r="U2453" s="62"/>
      <c r="V2453" s="62"/>
      <c r="W2453" s="62"/>
      <c r="X2453" s="63" t="s">
        <v>2585</v>
      </c>
      <c r="Y2453" s="62"/>
      <c r="Z2453" s="62"/>
      <c r="AA2453" s="62"/>
      <c r="AB2453" s="60"/>
    </row>
    <row r="2454" spans="1:28" ht="15" customHeight="1" x14ac:dyDescent="0.25">
      <c r="A2454" s="58">
        <v>2444</v>
      </c>
      <c r="B2454" s="66" t="s">
        <v>11322</v>
      </c>
      <c r="C2454" s="67" t="s">
        <v>11323</v>
      </c>
      <c r="D2454" s="59" t="s">
        <v>11324</v>
      </c>
      <c r="E2454" s="66" t="s">
        <v>11322</v>
      </c>
      <c r="F2454" s="60" t="s">
        <v>11325</v>
      </c>
      <c r="G2454" s="62"/>
      <c r="H2454" s="61">
        <v>2014</v>
      </c>
      <c r="I2454" s="60" t="s">
        <v>689</v>
      </c>
      <c r="J2454" s="60" t="s">
        <v>680</v>
      </c>
      <c r="K2454" s="60">
        <v>160</v>
      </c>
      <c r="L2454" s="62"/>
      <c r="M2454" s="60">
        <v>1</v>
      </c>
      <c r="N2454" s="60">
        <v>1</v>
      </c>
      <c r="O2454" s="63" t="s">
        <v>681</v>
      </c>
      <c r="P2454" s="63" t="s">
        <v>4500</v>
      </c>
      <c r="Q2454" s="63" t="s">
        <v>11326</v>
      </c>
      <c r="R2454" s="62"/>
      <c r="S2454" s="62"/>
      <c r="T2454" s="62"/>
      <c r="U2454" s="62"/>
      <c r="V2454" s="62"/>
      <c r="W2454" s="62"/>
      <c r="X2454" s="63" t="s">
        <v>4500</v>
      </c>
      <c r="Y2454" s="62"/>
      <c r="Z2454" s="62"/>
      <c r="AA2454" s="62"/>
      <c r="AB2454" s="60"/>
    </row>
    <row r="2455" spans="1:28" ht="15" customHeight="1" x14ac:dyDescent="0.25">
      <c r="A2455" s="58">
        <v>2445</v>
      </c>
      <c r="B2455" s="66" t="s">
        <v>158</v>
      </c>
      <c r="C2455" s="67" t="s">
        <v>11327</v>
      </c>
      <c r="D2455" s="59" t="s">
        <v>11328</v>
      </c>
      <c r="E2455" s="66" t="s">
        <v>158</v>
      </c>
      <c r="F2455" s="60" t="s">
        <v>11329</v>
      </c>
      <c r="G2455" s="62"/>
      <c r="H2455" s="61">
        <v>2013</v>
      </c>
      <c r="I2455" s="60" t="s">
        <v>689</v>
      </c>
      <c r="J2455" s="60" t="s">
        <v>687</v>
      </c>
      <c r="K2455" s="60">
        <v>50</v>
      </c>
      <c r="L2455" s="62"/>
      <c r="M2455" s="60">
        <v>1</v>
      </c>
      <c r="N2455" s="60">
        <v>1</v>
      </c>
      <c r="O2455" s="63" t="s">
        <v>681</v>
      </c>
      <c r="P2455" s="63" t="s">
        <v>1383</v>
      </c>
      <c r="Q2455" s="63" t="s">
        <v>1828</v>
      </c>
      <c r="R2455" s="62"/>
      <c r="S2455" s="62"/>
      <c r="T2455" s="62"/>
      <c r="U2455" s="62"/>
      <c r="V2455" s="62"/>
      <c r="W2455" s="62"/>
      <c r="X2455" s="63" t="s">
        <v>1383</v>
      </c>
      <c r="Y2455" s="62"/>
      <c r="Z2455" s="62"/>
      <c r="AA2455" s="62"/>
      <c r="AB2455" s="60"/>
    </row>
    <row r="2456" spans="1:28" ht="15" customHeight="1" x14ac:dyDescent="0.25">
      <c r="A2456" s="58">
        <v>2446</v>
      </c>
      <c r="B2456" s="66" t="s">
        <v>159</v>
      </c>
      <c r="C2456" s="67" t="s">
        <v>11330</v>
      </c>
      <c r="D2456" s="59" t="s">
        <v>11331</v>
      </c>
      <c r="E2456" s="66" t="s">
        <v>159</v>
      </c>
      <c r="F2456" s="60" t="s">
        <v>11332</v>
      </c>
      <c r="G2456" s="62"/>
      <c r="H2456" s="61">
        <v>2013</v>
      </c>
      <c r="I2456" s="60" t="s">
        <v>689</v>
      </c>
      <c r="J2456" s="60" t="s">
        <v>687</v>
      </c>
      <c r="K2456" s="60">
        <v>50</v>
      </c>
      <c r="L2456" s="62"/>
      <c r="M2456" s="60">
        <v>1</v>
      </c>
      <c r="N2456" s="60">
        <v>1</v>
      </c>
      <c r="O2456" s="63" t="s">
        <v>681</v>
      </c>
      <c r="P2456" s="63" t="s">
        <v>1383</v>
      </c>
      <c r="Q2456" s="63" t="s">
        <v>1828</v>
      </c>
      <c r="R2456" s="62"/>
      <c r="S2456" s="62"/>
      <c r="T2456" s="62"/>
      <c r="U2456" s="62"/>
      <c r="V2456" s="62"/>
      <c r="W2456" s="62"/>
      <c r="X2456" s="63" t="s">
        <v>1383</v>
      </c>
      <c r="Y2456" s="62"/>
      <c r="Z2456" s="62"/>
      <c r="AA2456" s="62"/>
      <c r="AB2456" s="60"/>
    </row>
    <row r="2457" spans="1:28" ht="15" customHeight="1" x14ac:dyDescent="0.25">
      <c r="A2457" s="58">
        <v>2447</v>
      </c>
      <c r="B2457" s="66" t="s">
        <v>147</v>
      </c>
      <c r="C2457" s="67" t="s">
        <v>11333</v>
      </c>
      <c r="D2457" s="59" t="s">
        <v>11334</v>
      </c>
      <c r="E2457" s="66" t="s">
        <v>147</v>
      </c>
      <c r="F2457" s="60" t="s">
        <v>11335</v>
      </c>
      <c r="G2457" s="62"/>
      <c r="H2457" s="61">
        <v>2013</v>
      </c>
      <c r="I2457" s="60" t="s">
        <v>689</v>
      </c>
      <c r="J2457" s="60" t="s">
        <v>687</v>
      </c>
      <c r="K2457" s="60">
        <v>50</v>
      </c>
      <c r="L2457" s="62"/>
      <c r="M2457" s="60">
        <v>1</v>
      </c>
      <c r="N2457" s="60">
        <v>1</v>
      </c>
      <c r="O2457" s="63" t="s">
        <v>681</v>
      </c>
      <c r="P2457" s="63" t="s">
        <v>1317</v>
      </c>
      <c r="Q2457" s="63" t="s">
        <v>1832</v>
      </c>
      <c r="R2457" s="62"/>
      <c r="S2457" s="62"/>
      <c r="T2457" s="62"/>
      <c r="U2457" s="62"/>
      <c r="V2457" s="62"/>
      <c r="W2457" s="62"/>
      <c r="X2457" s="63" t="s">
        <v>1317</v>
      </c>
      <c r="Y2457" s="62"/>
      <c r="Z2457" s="62"/>
      <c r="AA2457" s="62"/>
      <c r="AB2457" s="60"/>
    </row>
    <row r="2458" spans="1:28" ht="15" customHeight="1" x14ac:dyDescent="0.25">
      <c r="A2458" s="58">
        <v>2448</v>
      </c>
      <c r="B2458" s="66" t="s">
        <v>142</v>
      </c>
      <c r="C2458" s="67" t="s">
        <v>11336</v>
      </c>
      <c r="D2458" s="59" t="s">
        <v>11337</v>
      </c>
      <c r="E2458" s="66" t="s">
        <v>142</v>
      </c>
      <c r="F2458" s="60" t="s">
        <v>11338</v>
      </c>
      <c r="G2458" s="62"/>
      <c r="H2458" s="61">
        <v>2014</v>
      </c>
      <c r="I2458" s="60" t="s">
        <v>689</v>
      </c>
      <c r="J2458" s="60" t="s">
        <v>687</v>
      </c>
      <c r="K2458" s="60">
        <v>50</v>
      </c>
      <c r="L2458" s="62"/>
      <c r="M2458" s="60">
        <v>1</v>
      </c>
      <c r="N2458" s="60">
        <v>1</v>
      </c>
      <c r="O2458" s="63" t="s">
        <v>681</v>
      </c>
      <c r="P2458" s="63" t="s">
        <v>1687</v>
      </c>
      <c r="Q2458" s="63" t="s">
        <v>11339</v>
      </c>
      <c r="R2458" s="62"/>
      <c r="S2458" s="62"/>
      <c r="T2458" s="62"/>
      <c r="U2458" s="62"/>
      <c r="V2458" s="62"/>
      <c r="W2458" s="62"/>
      <c r="X2458" s="63" t="s">
        <v>5992</v>
      </c>
      <c r="Y2458" s="62"/>
      <c r="Z2458" s="62"/>
      <c r="AA2458" s="62"/>
      <c r="AB2458" s="63" t="s">
        <v>5993</v>
      </c>
    </row>
    <row r="2459" spans="1:28" ht="15" customHeight="1" x14ac:dyDescent="0.25">
      <c r="A2459" s="58">
        <v>2449</v>
      </c>
      <c r="B2459" s="66" t="s">
        <v>11340</v>
      </c>
      <c r="C2459" s="67" t="s">
        <v>11341</v>
      </c>
      <c r="D2459" s="59" t="s">
        <v>11342</v>
      </c>
      <c r="E2459" s="66" t="s">
        <v>11340</v>
      </c>
      <c r="F2459" s="60" t="s">
        <v>11343</v>
      </c>
      <c r="G2459" s="62"/>
      <c r="H2459" s="61">
        <v>2014</v>
      </c>
      <c r="I2459" s="60" t="s">
        <v>689</v>
      </c>
      <c r="J2459" s="60" t="s">
        <v>687</v>
      </c>
      <c r="K2459" s="60">
        <v>50</v>
      </c>
      <c r="L2459" s="62"/>
      <c r="M2459" s="60">
        <v>1</v>
      </c>
      <c r="N2459" s="60">
        <v>1</v>
      </c>
      <c r="O2459" s="63" t="s">
        <v>681</v>
      </c>
      <c r="P2459" s="63" t="s">
        <v>1687</v>
      </c>
      <c r="Q2459" s="63" t="s">
        <v>11344</v>
      </c>
      <c r="R2459" s="62"/>
      <c r="S2459" s="62"/>
      <c r="T2459" s="62"/>
      <c r="U2459" s="62"/>
      <c r="V2459" s="62"/>
      <c r="W2459" s="62"/>
      <c r="X2459" s="63" t="s">
        <v>5992</v>
      </c>
      <c r="Y2459" s="62"/>
      <c r="Z2459" s="62"/>
      <c r="AA2459" s="62"/>
      <c r="AB2459" s="63" t="s">
        <v>5993</v>
      </c>
    </row>
    <row r="2460" spans="1:28" ht="15" customHeight="1" x14ac:dyDescent="0.25">
      <c r="A2460" s="58">
        <v>2450</v>
      </c>
      <c r="B2460" s="66" t="s">
        <v>11345</v>
      </c>
      <c r="C2460" s="67" t="s">
        <v>11346</v>
      </c>
      <c r="D2460" s="59" t="s">
        <v>11347</v>
      </c>
      <c r="E2460" s="66" t="s">
        <v>11345</v>
      </c>
      <c r="F2460" s="60" t="s">
        <v>11348</v>
      </c>
      <c r="G2460" s="62"/>
      <c r="H2460" s="61">
        <v>2005</v>
      </c>
      <c r="I2460" s="60" t="s">
        <v>1296</v>
      </c>
      <c r="J2460" s="60" t="s">
        <v>1333</v>
      </c>
      <c r="K2460" s="60">
        <v>1000</v>
      </c>
      <c r="L2460" s="62"/>
      <c r="M2460" s="60">
        <v>1</v>
      </c>
      <c r="N2460" s="60">
        <v>1</v>
      </c>
      <c r="O2460" s="63" t="s">
        <v>681</v>
      </c>
      <c r="P2460" s="63" t="s">
        <v>1347</v>
      </c>
      <c r="Q2460" s="62"/>
      <c r="R2460" s="62"/>
      <c r="S2460" s="62"/>
      <c r="T2460" s="62"/>
      <c r="U2460" s="62"/>
      <c r="V2460" s="62"/>
      <c r="W2460" s="62"/>
      <c r="X2460" s="63" t="s">
        <v>7090</v>
      </c>
      <c r="Y2460" s="63" t="s">
        <v>7091</v>
      </c>
      <c r="Z2460" s="62"/>
      <c r="AA2460" s="62"/>
      <c r="AB2460" s="60"/>
    </row>
    <row r="2461" spans="1:28" ht="15" customHeight="1" x14ac:dyDescent="0.25">
      <c r="A2461" s="58">
        <v>2451</v>
      </c>
      <c r="B2461" s="66" t="s">
        <v>11349</v>
      </c>
      <c r="C2461" s="67" t="s">
        <v>11350</v>
      </c>
      <c r="D2461" s="59" t="s">
        <v>11351</v>
      </c>
      <c r="E2461" s="66" t="s">
        <v>11349</v>
      </c>
      <c r="F2461" s="60" t="s">
        <v>11352</v>
      </c>
      <c r="G2461" s="62"/>
      <c r="H2461" s="61">
        <v>2008</v>
      </c>
      <c r="I2461" s="60" t="s">
        <v>689</v>
      </c>
      <c r="J2461" s="60" t="s">
        <v>1283</v>
      </c>
      <c r="K2461" s="60">
        <v>560</v>
      </c>
      <c r="L2461" s="62"/>
      <c r="M2461" s="60">
        <v>1</v>
      </c>
      <c r="N2461" s="60">
        <v>1</v>
      </c>
      <c r="O2461" s="63" t="s">
        <v>681</v>
      </c>
      <c r="P2461" s="63" t="s">
        <v>5254</v>
      </c>
      <c r="Q2461" s="63" t="s">
        <v>11353</v>
      </c>
      <c r="R2461" s="62"/>
      <c r="S2461" s="62"/>
      <c r="T2461" s="62"/>
      <c r="U2461" s="62"/>
      <c r="V2461" s="62"/>
      <c r="W2461" s="62"/>
      <c r="X2461" s="63" t="s">
        <v>5254</v>
      </c>
      <c r="Y2461" s="62"/>
      <c r="Z2461" s="62"/>
      <c r="AA2461" s="62"/>
      <c r="AB2461" s="60"/>
    </row>
    <row r="2462" spans="1:28" ht="15" customHeight="1" x14ac:dyDescent="0.25">
      <c r="A2462" s="58">
        <v>2452</v>
      </c>
      <c r="B2462" s="66" t="s">
        <v>11354</v>
      </c>
      <c r="C2462" s="67" t="s">
        <v>11355</v>
      </c>
      <c r="D2462" s="59" t="s">
        <v>11356</v>
      </c>
      <c r="E2462" s="66" t="s">
        <v>11354</v>
      </c>
      <c r="F2462" s="60" t="s">
        <v>11357</v>
      </c>
      <c r="G2462" s="62"/>
      <c r="H2462" s="61">
        <v>2017</v>
      </c>
      <c r="I2462" s="60" t="s">
        <v>26</v>
      </c>
      <c r="J2462" s="60" t="s">
        <v>3471</v>
      </c>
      <c r="K2462" s="60">
        <v>50</v>
      </c>
      <c r="L2462" s="62"/>
      <c r="M2462" s="60">
        <v>1</v>
      </c>
      <c r="N2462" s="60">
        <v>1</v>
      </c>
      <c r="O2462" s="63" t="s">
        <v>681</v>
      </c>
      <c r="P2462" s="63" t="s">
        <v>1776</v>
      </c>
      <c r="Q2462" s="63" t="s">
        <v>7602</v>
      </c>
      <c r="R2462" s="62"/>
      <c r="S2462" s="62"/>
      <c r="T2462" s="62"/>
      <c r="U2462" s="62"/>
      <c r="V2462" s="62"/>
      <c r="W2462" s="62"/>
      <c r="X2462" s="63" t="s">
        <v>1776</v>
      </c>
      <c r="Y2462" s="62"/>
      <c r="Z2462" s="62"/>
      <c r="AA2462" s="62"/>
      <c r="AB2462" s="60"/>
    </row>
    <row r="2463" spans="1:28" ht="15" customHeight="1" x14ac:dyDescent="0.25">
      <c r="A2463" s="58">
        <v>2453</v>
      </c>
      <c r="B2463" s="66" t="s">
        <v>11358</v>
      </c>
      <c r="C2463" s="67" t="s">
        <v>11359</v>
      </c>
      <c r="D2463" s="59" t="s">
        <v>11360</v>
      </c>
      <c r="E2463" s="66" t="s">
        <v>11358</v>
      </c>
      <c r="F2463" s="60" t="s">
        <v>11361</v>
      </c>
      <c r="G2463" s="62"/>
      <c r="H2463" s="61">
        <v>1995</v>
      </c>
      <c r="I2463" s="60" t="s">
        <v>1565</v>
      </c>
      <c r="J2463" s="60" t="s">
        <v>684</v>
      </c>
      <c r="K2463" s="60">
        <v>400</v>
      </c>
      <c r="L2463" s="62"/>
      <c r="M2463" s="60">
        <v>1</v>
      </c>
      <c r="N2463" s="60">
        <v>1</v>
      </c>
      <c r="O2463" s="63" t="s">
        <v>681</v>
      </c>
      <c r="P2463" s="63" t="s">
        <v>1867</v>
      </c>
      <c r="Q2463" s="62"/>
      <c r="R2463" s="62"/>
      <c r="S2463" s="62"/>
      <c r="T2463" s="62"/>
      <c r="U2463" s="62"/>
      <c r="V2463" s="62"/>
      <c r="W2463" s="62"/>
      <c r="X2463" s="63" t="s">
        <v>1867</v>
      </c>
      <c r="Y2463" s="62"/>
      <c r="Z2463" s="62"/>
      <c r="AA2463" s="62"/>
      <c r="AB2463" s="60"/>
    </row>
    <row r="2464" spans="1:28" ht="15" customHeight="1" x14ac:dyDescent="0.25">
      <c r="A2464" s="58">
        <v>2454</v>
      </c>
      <c r="B2464" s="66" t="s">
        <v>11362</v>
      </c>
      <c r="C2464" s="67" t="s">
        <v>11363</v>
      </c>
      <c r="D2464" s="59" t="s">
        <v>11364</v>
      </c>
      <c r="E2464" s="66" t="s">
        <v>11362</v>
      </c>
      <c r="F2464" s="60" t="s">
        <v>11365</v>
      </c>
      <c r="G2464" s="62"/>
      <c r="H2464" s="61">
        <v>1996</v>
      </c>
      <c r="I2464" s="60" t="s">
        <v>1565</v>
      </c>
      <c r="J2464" s="60" t="s">
        <v>1260</v>
      </c>
      <c r="K2464" s="60">
        <v>400</v>
      </c>
      <c r="L2464" s="62"/>
      <c r="M2464" s="60">
        <v>1</v>
      </c>
      <c r="N2464" s="60">
        <v>1</v>
      </c>
      <c r="O2464" s="63" t="s">
        <v>681</v>
      </c>
      <c r="P2464" s="63" t="s">
        <v>1867</v>
      </c>
      <c r="Q2464" s="62"/>
      <c r="R2464" s="62"/>
      <c r="S2464" s="62"/>
      <c r="T2464" s="62"/>
      <c r="U2464" s="62"/>
      <c r="V2464" s="62"/>
      <c r="W2464" s="62"/>
      <c r="X2464" s="63" t="s">
        <v>1872</v>
      </c>
      <c r="Y2464" s="63" t="s">
        <v>1873</v>
      </c>
      <c r="Z2464" s="62"/>
      <c r="AA2464" s="62"/>
      <c r="AB2464" s="60"/>
    </row>
    <row r="2465" spans="1:28" ht="15" customHeight="1" x14ac:dyDescent="0.25">
      <c r="A2465" s="58">
        <v>2455</v>
      </c>
      <c r="B2465" s="66" t="s">
        <v>11366</v>
      </c>
      <c r="C2465" s="67" t="s">
        <v>11367</v>
      </c>
      <c r="D2465" s="59" t="s">
        <v>11368</v>
      </c>
      <c r="E2465" s="66" t="s">
        <v>11366</v>
      </c>
      <c r="F2465" s="60" t="s">
        <v>11369</v>
      </c>
      <c r="G2465" s="62"/>
      <c r="H2465" s="61">
        <v>2004</v>
      </c>
      <c r="I2465" s="60" t="s">
        <v>689</v>
      </c>
      <c r="J2465" s="60" t="s">
        <v>1260</v>
      </c>
      <c r="K2465" s="60">
        <v>75</v>
      </c>
      <c r="L2465" s="62"/>
      <c r="M2465" s="60">
        <v>1</v>
      </c>
      <c r="N2465" s="60">
        <v>1</v>
      </c>
      <c r="O2465" s="63" t="s">
        <v>681</v>
      </c>
      <c r="P2465" s="63" t="s">
        <v>700</v>
      </c>
      <c r="Q2465" s="62"/>
      <c r="R2465" s="62"/>
      <c r="S2465" s="62"/>
      <c r="T2465" s="62"/>
      <c r="U2465" s="62"/>
      <c r="V2465" s="62"/>
      <c r="W2465" s="62"/>
      <c r="X2465" s="63" t="s">
        <v>700</v>
      </c>
      <c r="Y2465" s="62"/>
      <c r="Z2465" s="62"/>
      <c r="AA2465" s="62"/>
      <c r="AB2465" s="60"/>
    </row>
    <row r="2466" spans="1:28" ht="15" customHeight="1" x14ac:dyDescent="0.25">
      <c r="A2466" s="58">
        <v>2456</v>
      </c>
      <c r="B2466" s="66" t="s">
        <v>11370</v>
      </c>
      <c r="C2466" s="67" t="s">
        <v>11371</v>
      </c>
      <c r="D2466" s="59" t="s">
        <v>11372</v>
      </c>
      <c r="E2466" s="66" t="s">
        <v>11370</v>
      </c>
      <c r="F2466" s="60" t="s">
        <v>11373</v>
      </c>
      <c r="G2466" s="62"/>
      <c r="H2466" s="61">
        <v>2000</v>
      </c>
      <c r="I2466" s="60" t="s">
        <v>1565</v>
      </c>
      <c r="J2466" s="60" t="s">
        <v>684</v>
      </c>
      <c r="K2466" s="60">
        <v>400</v>
      </c>
      <c r="L2466" s="62"/>
      <c r="M2466" s="60">
        <v>1</v>
      </c>
      <c r="N2466" s="60">
        <v>1</v>
      </c>
      <c r="O2466" s="63" t="s">
        <v>681</v>
      </c>
      <c r="P2466" s="63" t="s">
        <v>1038</v>
      </c>
      <c r="Q2466" s="62"/>
      <c r="R2466" s="62"/>
      <c r="S2466" s="62"/>
      <c r="T2466" s="62"/>
      <c r="U2466" s="62"/>
      <c r="V2466" s="62"/>
      <c r="W2466" s="62"/>
      <c r="X2466" s="63" t="s">
        <v>2127</v>
      </c>
      <c r="Y2466" s="62"/>
      <c r="Z2466" s="62"/>
      <c r="AA2466" s="62"/>
      <c r="AB2466" s="63" t="s">
        <v>2128</v>
      </c>
    </row>
    <row r="2467" spans="1:28" ht="15" customHeight="1" x14ac:dyDescent="0.25">
      <c r="A2467" s="58">
        <v>2457</v>
      </c>
      <c r="B2467" s="66" t="s">
        <v>11374</v>
      </c>
      <c r="C2467" s="67" t="s">
        <v>11375</v>
      </c>
      <c r="D2467" s="59" t="s">
        <v>11376</v>
      </c>
      <c r="E2467" s="66" t="s">
        <v>11374</v>
      </c>
      <c r="F2467" s="60" t="s">
        <v>11377</v>
      </c>
      <c r="G2467" s="62"/>
      <c r="H2467" s="61">
        <v>2000</v>
      </c>
      <c r="I2467" s="60" t="s">
        <v>689</v>
      </c>
      <c r="J2467" s="60" t="s">
        <v>684</v>
      </c>
      <c r="K2467" s="60">
        <v>250</v>
      </c>
      <c r="L2467" s="62"/>
      <c r="M2467" s="60">
        <v>1</v>
      </c>
      <c r="N2467" s="60">
        <v>1</v>
      </c>
      <c r="O2467" s="63" t="s">
        <v>681</v>
      </c>
      <c r="P2467" s="63" t="s">
        <v>980</v>
      </c>
      <c r="Q2467" s="62"/>
      <c r="R2467" s="62"/>
      <c r="S2467" s="62"/>
      <c r="T2467" s="62"/>
      <c r="U2467" s="62"/>
      <c r="V2467" s="62"/>
      <c r="W2467" s="62"/>
      <c r="X2467" s="63" t="s">
        <v>1910</v>
      </c>
      <c r="Y2467" s="62"/>
      <c r="Z2467" s="62"/>
      <c r="AA2467" s="62"/>
      <c r="AB2467" s="63" t="s">
        <v>1911</v>
      </c>
    </row>
    <row r="2468" spans="1:28" ht="15" customHeight="1" x14ac:dyDescent="0.25">
      <c r="A2468" s="58">
        <v>2458</v>
      </c>
      <c r="B2468" s="66" t="s">
        <v>11378</v>
      </c>
      <c r="C2468" s="67" t="s">
        <v>11379</v>
      </c>
      <c r="D2468" s="59" t="s">
        <v>11380</v>
      </c>
      <c r="E2468" s="66" t="s">
        <v>11378</v>
      </c>
      <c r="F2468" s="60" t="s">
        <v>11381</v>
      </c>
      <c r="G2468" s="62"/>
      <c r="H2468" s="61">
        <v>1997</v>
      </c>
      <c r="I2468" s="60" t="s">
        <v>1303</v>
      </c>
      <c r="J2468" s="60" t="s">
        <v>1260</v>
      </c>
      <c r="K2468" s="60">
        <v>50</v>
      </c>
      <c r="L2468" s="62"/>
      <c r="M2468" s="60">
        <v>1</v>
      </c>
      <c r="N2468" s="60">
        <v>1</v>
      </c>
      <c r="O2468" s="63" t="s">
        <v>681</v>
      </c>
      <c r="P2468" s="63" t="s">
        <v>788</v>
      </c>
      <c r="Q2468" s="62"/>
      <c r="R2468" s="62"/>
      <c r="S2468" s="62"/>
      <c r="T2468" s="62"/>
      <c r="U2468" s="62"/>
      <c r="V2468" s="62"/>
      <c r="W2468" s="62"/>
      <c r="X2468" s="63" t="s">
        <v>788</v>
      </c>
      <c r="Y2468" s="62"/>
      <c r="Z2468" s="62"/>
      <c r="AA2468" s="62"/>
      <c r="AB2468" s="60"/>
    </row>
    <row r="2469" spans="1:28" ht="15" customHeight="1" x14ac:dyDescent="0.25">
      <c r="A2469" s="58">
        <v>2459</v>
      </c>
      <c r="B2469" s="66" t="s">
        <v>11382</v>
      </c>
      <c r="C2469" s="67" t="s">
        <v>11383</v>
      </c>
      <c r="D2469" s="59" t="s">
        <v>11384</v>
      </c>
      <c r="E2469" s="66" t="s">
        <v>11382</v>
      </c>
      <c r="F2469" s="60" t="s">
        <v>11385</v>
      </c>
      <c r="G2469" s="62"/>
      <c r="H2469" s="61">
        <v>1997</v>
      </c>
      <c r="I2469" s="60" t="s">
        <v>1303</v>
      </c>
      <c r="J2469" s="60" t="s">
        <v>1260</v>
      </c>
      <c r="K2469" s="60">
        <v>50</v>
      </c>
      <c r="L2469" s="62"/>
      <c r="M2469" s="60">
        <v>1</v>
      </c>
      <c r="N2469" s="60">
        <v>1</v>
      </c>
      <c r="O2469" s="63" t="s">
        <v>681</v>
      </c>
      <c r="P2469" s="63" t="s">
        <v>788</v>
      </c>
      <c r="Q2469" s="62"/>
      <c r="R2469" s="62"/>
      <c r="S2469" s="62"/>
      <c r="T2469" s="62"/>
      <c r="U2469" s="62"/>
      <c r="V2469" s="62"/>
      <c r="W2469" s="62"/>
      <c r="X2469" s="63" t="s">
        <v>788</v>
      </c>
      <c r="Y2469" s="62"/>
      <c r="Z2469" s="62"/>
      <c r="AA2469" s="62"/>
      <c r="AB2469" s="60"/>
    </row>
    <row r="2470" spans="1:28" ht="15" customHeight="1" x14ac:dyDescent="0.25">
      <c r="A2470" s="58">
        <v>2460</v>
      </c>
      <c r="B2470" s="66" t="s">
        <v>11386</v>
      </c>
      <c r="C2470" s="67" t="s">
        <v>11387</v>
      </c>
      <c r="D2470" s="59" t="s">
        <v>11388</v>
      </c>
      <c r="E2470" s="66" t="s">
        <v>11386</v>
      </c>
      <c r="F2470" s="60" t="s">
        <v>11389</v>
      </c>
      <c r="G2470" s="62"/>
      <c r="H2470" s="61">
        <v>2005</v>
      </c>
      <c r="I2470" s="60" t="s">
        <v>689</v>
      </c>
      <c r="J2470" s="60" t="s">
        <v>680</v>
      </c>
      <c r="K2470" s="60">
        <v>75</v>
      </c>
      <c r="L2470" s="62"/>
      <c r="M2470" s="60">
        <v>1</v>
      </c>
      <c r="N2470" s="60">
        <v>1</v>
      </c>
      <c r="O2470" s="63" t="s">
        <v>681</v>
      </c>
      <c r="P2470" s="63" t="s">
        <v>11390</v>
      </c>
      <c r="Q2470" s="62"/>
      <c r="R2470" s="62"/>
      <c r="S2470" s="62"/>
      <c r="T2470" s="62"/>
      <c r="U2470" s="62"/>
      <c r="V2470" s="62"/>
      <c r="W2470" s="62"/>
      <c r="X2470" s="63" t="s">
        <v>11390</v>
      </c>
      <c r="Y2470" s="62"/>
      <c r="Z2470" s="62"/>
      <c r="AA2470" s="62"/>
      <c r="AB2470" s="60"/>
    </row>
    <row r="2471" spans="1:28" ht="15" customHeight="1" x14ac:dyDescent="0.25">
      <c r="A2471" s="58">
        <v>2461</v>
      </c>
      <c r="B2471" s="66" t="s">
        <v>163</v>
      </c>
      <c r="C2471" s="67" t="s">
        <v>11391</v>
      </c>
      <c r="D2471" s="59" t="s">
        <v>11392</v>
      </c>
      <c r="E2471" s="66" t="s">
        <v>163</v>
      </c>
      <c r="F2471" s="60" t="s">
        <v>11393</v>
      </c>
      <c r="G2471" s="62"/>
      <c r="H2471" s="61">
        <v>2015</v>
      </c>
      <c r="I2471" s="60" t="s">
        <v>689</v>
      </c>
      <c r="J2471" s="60" t="s">
        <v>680</v>
      </c>
      <c r="K2471" s="60">
        <v>50</v>
      </c>
      <c r="L2471" s="62"/>
      <c r="M2471" s="60">
        <v>1</v>
      </c>
      <c r="N2471" s="60">
        <v>1</v>
      </c>
      <c r="O2471" s="63" t="s">
        <v>681</v>
      </c>
      <c r="P2471" s="63" t="s">
        <v>1372</v>
      </c>
      <c r="Q2471" s="63" t="s">
        <v>11394</v>
      </c>
      <c r="R2471" s="62"/>
      <c r="S2471" s="62"/>
      <c r="T2471" s="62"/>
      <c r="U2471" s="62"/>
      <c r="V2471" s="62"/>
      <c r="W2471" s="62"/>
      <c r="X2471" s="63" t="s">
        <v>1372</v>
      </c>
      <c r="Y2471" s="62"/>
      <c r="Z2471" s="62"/>
      <c r="AA2471" s="62"/>
      <c r="AB2471" s="60"/>
    </row>
    <row r="2472" spans="1:28" ht="15" customHeight="1" x14ac:dyDescent="0.25">
      <c r="A2472" s="58">
        <v>2462</v>
      </c>
      <c r="B2472" s="66" t="s">
        <v>11395</v>
      </c>
      <c r="C2472" s="67" t="s">
        <v>11396</v>
      </c>
      <c r="D2472" s="59" t="s">
        <v>11397</v>
      </c>
      <c r="E2472" s="66" t="s">
        <v>11395</v>
      </c>
      <c r="F2472" s="60" t="s">
        <v>11398</v>
      </c>
      <c r="G2472" s="62"/>
      <c r="H2472" s="61">
        <v>1997</v>
      </c>
      <c r="I2472" s="60" t="s">
        <v>689</v>
      </c>
      <c r="J2472" s="60" t="s">
        <v>687</v>
      </c>
      <c r="K2472" s="60">
        <v>75</v>
      </c>
      <c r="L2472" s="62"/>
      <c r="M2472" s="60">
        <v>1</v>
      </c>
      <c r="N2472" s="60">
        <v>1</v>
      </c>
      <c r="O2472" s="63" t="s">
        <v>681</v>
      </c>
      <c r="P2472" s="63" t="s">
        <v>700</v>
      </c>
      <c r="Q2472" s="62"/>
      <c r="R2472" s="62"/>
      <c r="S2472" s="62"/>
      <c r="T2472" s="62"/>
      <c r="U2472" s="62"/>
      <c r="V2472" s="62"/>
      <c r="W2472" s="62"/>
      <c r="X2472" s="63" t="s">
        <v>700</v>
      </c>
      <c r="Y2472" s="62"/>
      <c r="Z2472" s="62"/>
      <c r="AA2472" s="62"/>
      <c r="AB2472" s="60"/>
    </row>
    <row r="2473" spans="1:28" ht="15" customHeight="1" x14ac:dyDescent="0.25">
      <c r="A2473" s="58">
        <v>2463</v>
      </c>
      <c r="B2473" s="66" t="s">
        <v>11399</v>
      </c>
      <c r="C2473" s="67" t="s">
        <v>11400</v>
      </c>
      <c r="D2473" s="59" t="s">
        <v>11401</v>
      </c>
      <c r="E2473" s="66" t="s">
        <v>11399</v>
      </c>
      <c r="F2473" s="60" t="s">
        <v>11402</v>
      </c>
      <c r="G2473" s="62"/>
      <c r="H2473" s="61">
        <v>2003</v>
      </c>
      <c r="I2473" s="60" t="s">
        <v>689</v>
      </c>
      <c r="J2473" s="60" t="s">
        <v>1260</v>
      </c>
      <c r="K2473" s="60">
        <v>400</v>
      </c>
      <c r="L2473" s="62"/>
      <c r="M2473" s="60">
        <v>1</v>
      </c>
      <c r="N2473" s="60">
        <v>1</v>
      </c>
      <c r="O2473" s="63" t="s">
        <v>681</v>
      </c>
      <c r="P2473" s="63" t="s">
        <v>1038</v>
      </c>
      <c r="Q2473" s="62"/>
      <c r="R2473" s="62"/>
      <c r="S2473" s="62"/>
      <c r="T2473" s="62"/>
      <c r="U2473" s="62"/>
      <c r="V2473" s="62"/>
      <c r="W2473" s="62"/>
      <c r="X2473" s="63" t="s">
        <v>1038</v>
      </c>
      <c r="Y2473" s="62"/>
      <c r="Z2473" s="62"/>
      <c r="AA2473" s="62"/>
      <c r="AB2473" s="60"/>
    </row>
    <row r="2474" spans="1:28" ht="15" customHeight="1" x14ac:dyDescent="0.25">
      <c r="A2474" s="58">
        <v>2464</v>
      </c>
      <c r="B2474" s="66" t="s">
        <v>11403</v>
      </c>
      <c r="C2474" s="67" t="s">
        <v>11404</v>
      </c>
      <c r="D2474" s="59" t="s">
        <v>11405</v>
      </c>
      <c r="E2474" s="66" t="s">
        <v>11403</v>
      </c>
      <c r="F2474" s="60" t="s">
        <v>11406</v>
      </c>
      <c r="G2474" s="62"/>
      <c r="H2474" s="61">
        <v>2001</v>
      </c>
      <c r="I2474" s="60" t="s">
        <v>689</v>
      </c>
      <c r="J2474" s="60" t="s">
        <v>1260</v>
      </c>
      <c r="K2474" s="60">
        <v>75</v>
      </c>
      <c r="L2474" s="62"/>
      <c r="M2474" s="60">
        <v>1</v>
      </c>
      <c r="N2474" s="60">
        <v>1</v>
      </c>
      <c r="O2474" s="63" t="s">
        <v>681</v>
      </c>
      <c r="P2474" s="63" t="s">
        <v>700</v>
      </c>
      <c r="Q2474" s="62"/>
      <c r="R2474" s="62"/>
      <c r="S2474" s="62"/>
      <c r="T2474" s="62"/>
      <c r="U2474" s="62"/>
      <c r="V2474" s="62"/>
      <c r="W2474" s="62"/>
      <c r="X2474" s="63" t="s">
        <v>700</v>
      </c>
      <c r="Y2474" s="62"/>
      <c r="Z2474" s="62"/>
      <c r="AA2474" s="62"/>
      <c r="AB2474" s="60"/>
    </row>
    <row r="2475" spans="1:28" ht="15" customHeight="1" x14ac:dyDescent="0.25">
      <c r="A2475" s="58">
        <v>2465</v>
      </c>
      <c r="B2475" s="66" t="s">
        <v>11407</v>
      </c>
      <c r="C2475" s="67" t="s">
        <v>11408</v>
      </c>
      <c r="D2475" s="59" t="s">
        <v>11409</v>
      </c>
      <c r="E2475" s="66" t="s">
        <v>11407</v>
      </c>
      <c r="F2475" s="60" t="s">
        <v>11410</v>
      </c>
      <c r="G2475" s="62"/>
      <c r="H2475" s="61">
        <v>2002</v>
      </c>
      <c r="I2475" s="60" t="s">
        <v>689</v>
      </c>
      <c r="J2475" s="60" t="s">
        <v>1260</v>
      </c>
      <c r="K2475" s="60">
        <v>100</v>
      </c>
      <c r="L2475" s="62"/>
      <c r="M2475" s="60">
        <v>1</v>
      </c>
      <c r="N2475" s="60">
        <v>1</v>
      </c>
      <c r="O2475" s="63" t="s">
        <v>681</v>
      </c>
      <c r="P2475" s="63" t="s">
        <v>912</v>
      </c>
      <c r="Q2475" s="62"/>
      <c r="R2475" s="62"/>
      <c r="S2475" s="62"/>
      <c r="T2475" s="62"/>
      <c r="U2475" s="62"/>
      <c r="V2475" s="62"/>
      <c r="W2475" s="62"/>
      <c r="X2475" s="63" t="s">
        <v>912</v>
      </c>
      <c r="Y2475" s="62"/>
      <c r="Z2475" s="62"/>
      <c r="AA2475" s="62"/>
      <c r="AB2475" s="60"/>
    </row>
    <row r="2476" spans="1:28" ht="15" customHeight="1" x14ac:dyDescent="0.25">
      <c r="A2476" s="58">
        <v>2466</v>
      </c>
      <c r="B2476" s="66" t="s">
        <v>11411</v>
      </c>
      <c r="C2476" s="67" t="s">
        <v>11412</v>
      </c>
      <c r="D2476" s="59" t="s">
        <v>11413</v>
      </c>
      <c r="E2476" s="66" t="s">
        <v>11411</v>
      </c>
      <c r="F2476" s="60" t="s">
        <v>11414</v>
      </c>
      <c r="G2476" s="62"/>
      <c r="H2476" s="61">
        <v>2016</v>
      </c>
      <c r="I2476" s="60" t="s">
        <v>689</v>
      </c>
      <c r="J2476" s="60" t="s">
        <v>680</v>
      </c>
      <c r="K2476" s="60">
        <v>50</v>
      </c>
      <c r="L2476" s="62"/>
      <c r="M2476" s="60">
        <v>1</v>
      </c>
      <c r="N2476" s="60">
        <v>1</v>
      </c>
      <c r="O2476" s="63" t="s">
        <v>681</v>
      </c>
      <c r="P2476" s="63" t="s">
        <v>1754</v>
      </c>
      <c r="Q2476" s="63" t="s">
        <v>11415</v>
      </c>
      <c r="R2476" s="62"/>
      <c r="S2476" s="62"/>
      <c r="T2476" s="62"/>
      <c r="U2476" s="62"/>
      <c r="V2476" s="62"/>
      <c r="W2476" s="62"/>
      <c r="X2476" s="63" t="s">
        <v>1754</v>
      </c>
      <c r="Y2476" s="62"/>
      <c r="Z2476" s="62"/>
      <c r="AA2476" s="62"/>
      <c r="AB2476" s="60"/>
    </row>
    <row r="2477" spans="1:28" ht="15" customHeight="1" x14ac:dyDescent="0.25">
      <c r="A2477" s="58">
        <v>2467</v>
      </c>
      <c r="B2477" s="66" t="s">
        <v>11416</v>
      </c>
      <c r="C2477" s="67" t="s">
        <v>11417</v>
      </c>
      <c r="D2477" s="59" t="s">
        <v>11418</v>
      </c>
      <c r="E2477" s="66" t="s">
        <v>11416</v>
      </c>
      <c r="F2477" s="60" t="s">
        <v>11419</v>
      </c>
      <c r="G2477" s="62"/>
      <c r="H2477" s="61">
        <v>2007</v>
      </c>
      <c r="I2477" s="60" t="s">
        <v>689</v>
      </c>
      <c r="J2477" s="60" t="s">
        <v>1283</v>
      </c>
      <c r="K2477" s="60">
        <v>75</v>
      </c>
      <c r="L2477" s="62"/>
      <c r="M2477" s="60">
        <v>1</v>
      </c>
      <c r="N2477" s="60">
        <v>1</v>
      </c>
      <c r="O2477" s="63" t="s">
        <v>681</v>
      </c>
      <c r="P2477" s="63" t="s">
        <v>700</v>
      </c>
      <c r="Q2477" s="63" t="s">
        <v>1956</v>
      </c>
      <c r="R2477" s="62"/>
      <c r="S2477" s="62"/>
      <c r="T2477" s="62"/>
      <c r="U2477" s="62"/>
      <c r="V2477" s="62"/>
      <c r="W2477" s="62"/>
      <c r="X2477" s="63" t="s">
        <v>700</v>
      </c>
      <c r="Y2477" s="62"/>
      <c r="Z2477" s="62"/>
      <c r="AA2477" s="62"/>
      <c r="AB2477" s="60"/>
    </row>
    <row r="2478" spans="1:28" ht="15" customHeight="1" x14ac:dyDescent="0.25">
      <c r="A2478" s="58">
        <v>2468</v>
      </c>
      <c r="B2478" s="66" t="s">
        <v>11420</v>
      </c>
      <c r="C2478" s="67" t="s">
        <v>11421</v>
      </c>
      <c r="D2478" s="59" t="s">
        <v>11422</v>
      </c>
      <c r="E2478" s="66" t="s">
        <v>11420</v>
      </c>
      <c r="F2478" s="60" t="s">
        <v>11423</v>
      </c>
      <c r="G2478" s="62"/>
      <c r="H2478" s="61">
        <v>2005</v>
      </c>
      <c r="I2478" s="60" t="s">
        <v>689</v>
      </c>
      <c r="J2478" s="60" t="s">
        <v>699</v>
      </c>
      <c r="K2478" s="60">
        <v>250</v>
      </c>
      <c r="L2478" s="62"/>
      <c r="M2478" s="60">
        <v>1</v>
      </c>
      <c r="N2478" s="60">
        <v>1</v>
      </c>
      <c r="O2478" s="63" t="s">
        <v>681</v>
      </c>
      <c r="P2478" s="63" t="s">
        <v>980</v>
      </c>
      <c r="Q2478" s="62"/>
      <c r="R2478" s="62"/>
      <c r="S2478" s="62"/>
      <c r="T2478" s="62"/>
      <c r="U2478" s="62"/>
      <c r="V2478" s="62"/>
      <c r="W2478" s="62"/>
      <c r="X2478" s="63" t="s">
        <v>1235</v>
      </c>
      <c r="Y2478" s="63" t="s">
        <v>1236</v>
      </c>
      <c r="Z2478" s="62"/>
      <c r="AA2478" s="62"/>
      <c r="AB2478" s="60"/>
    </row>
    <row r="2479" spans="1:28" ht="15" customHeight="1" x14ac:dyDescent="0.25">
      <c r="A2479" s="58">
        <v>2469</v>
      </c>
      <c r="B2479" s="66" t="s">
        <v>11424</v>
      </c>
      <c r="C2479" s="67" t="s">
        <v>11425</v>
      </c>
      <c r="D2479" s="59" t="s">
        <v>11426</v>
      </c>
      <c r="E2479" s="66" t="s">
        <v>11424</v>
      </c>
      <c r="F2479" s="60" t="s">
        <v>11427</v>
      </c>
      <c r="G2479" s="62"/>
      <c r="H2479" s="61">
        <v>2017</v>
      </c>
      <c r="I2479" s="62"/>
      <c r="J2479" s="60" t="s">
        <v>1283</v>
      </c>
      <c r="K2479" s="60">
        <v>50</v>
      </c>
      <c r="L2479" s="62"/>
      <c r="M2479" s="60">
        <v>1</v>
      </c>
      <c r="N2479" s="60">
        <v>1</v>
      </c>
      <c r="O2479" s="63" t="s">
        <v>681</v>
      </c>
      <c r="P2479" s="63" t="s">
        <v>1776</v>
      </c>
      <c r="Q2479" s="63" t="s">
        <v>3955</v>
      </c>
      <c r="R2479" s="62"/>
      <c r="S2479" s="62"/>
      <c r="T2479" s="62"/>
      <c r="U2479" s="62"/>
      <c r="V2479" s="62"/>
      <c r="W2479" s="62"/>
      <c r="X2479" s="63" t="s">
        <v>1776</v>
      </c>
      <c r="Y2479" s="62"/>
      <c r="Z2479" s="62"/>
      <c r="AA2479" s="62"/>
      <c r="AB2479" s="60"/>
    </row>
    <row r="2480" spans="1:28" ht="15" customHeight="1" x14ac:dyDescent="0.25">
      <c r="A2480" s="58">
        <v>2470</v>
      </c>
      <c r="B2480" s="66" t="s">
        <v>11428</v>
      </c>
      <c r="C2480" s="67" t="s">
        <v>11429</v>
      </c>
      <c r="D2480" s="59" t="s">
        <v>11430</v>
      </c>
      <c r="E2480" s="66" t="s">
        <v>11428</v>
      </c>
      <c r="F2480" s="60" t="s">
        <v>11431</v>
      </c>
      <c r="G2480" s="62"/>
      <c r="H2480" s="61">
        <v>2017</v>
      </c>
      <c r="I2480" s="62"/>
      <c r="J2480" s="60" t="s">
        <v>1283</v>
      </c>
      <c r="K2480" s="60">
        <v>50</v>
      </c>
      <c r="L2480" s="62"/>
      <c r="M2480" s="60">
        <v>1</v>
      </c>
      <c r="N2480" s="60">
        <v>1</v>
      </c>
      <c r="O2480" s="63" t="s">
        <v>681</v>
      </c>
      <c r="P2480" s="63" t="s">
        <v>1776</v>
      </c>
      <c r="Q2480" s="63" t="s">
        <v>3955</v>
      </c>
      <c r="R2480" s="62"/>
      <c r="S2480" s="62"/>
      <c r="T2480" s="62"/>
      <c r="U2480" s="62"/>
      <c r="V2480" s="62"/>
      <c r="W2480" s="62"/>
      <c r="X2480" s="63" t="s">
        <v>1776</v>
      </c>
      <c r="Y2480" s="62"/>
      <c r="Z2480" s="62"/>
      <c r="AA2480" s="62"/>
      <c r="AB2480" s="60"/>
    </row>
    <row r="2481" spans="1:28" ht="15" customHeight="1" x14ac:dyDescent="0.25">
      <c r="A2481" s="58">
        <v>2471</v>
      </c>
      <c r="B2481" s="66" t="s">
        <v>11432</v>
      </c>
      <c r="C2481" s="67" t="s">
        <v>11433</v>
      </c>
      <c r="D2481" s="59" t="s">
        <v>11434</v>
      </c>
      <c r="E2481" s="66" t="s">
        <v>11432</v>
      </c>
      <c r="F2481" s="60" t="s">
        <v>11435</v>
      </c>
      <c r="G2481" s="62"/>
      <c r="H2481" s="61">
        <v>2004</v>
      </c>
      <c r="I2481" s="60" t="s">
        <v>689</v>
      </c>
      <c r="J2481" s="60" t="s">
        <v>680</v>
      </c>
      <c r="K2481" s="60">
        <v>10</v>
      </c>
      <c r="L2481" s="62"/>
      <c r="M2481" s="60">
        <v>1</v>
      </c>
      <c r="N2481" s="60">
        <v>1</v>
      </c>
      <c r="O2481" s="63" t="s">
        <v>681</v>
      </c>
      <c r="P2481" s="63" t="s">
        <v>7734</v>
      </c>
      <c r="Q2481" s="62"/>
      <c r="R2481" s="62"/>
      <c r="S2481" s="62"/>
      <c r="T2481" s="62"/>
      <c r="U2481" s="62"/>
      <c r="V2481" s="62"/>
      <c r="W2481" s="62"/>
      <c r="X2481" s="63" t="s">
        <v>7734</v>
      </c>
      <c r="Y2481" s="62"/>
      <c r="Z2481" s="62"/>
      <c r="AA2481" s="62"/>
      <c r="AB2481" s="60"/>
    </row>
    <row r="2482" spans="1:28" ht="15" customHeight="1" x14ac:dyDescent="0.25">
      <c r="A2482" s="58">
        <v>2472</v>
      </c>
      <c r="B2482" s="66" t="s">
        <v>11436</v>
      </c>
      <c r="C2482" s="67" t="s">
        <v>11437</v>
      </c>
      <c r="D2482" s="59" t="s">
        <v>11438</v>
      </c>
      <c r="E2482" s="66" t="s">
        <v>11436</v>
      </c>
      <c r="F2482" s="60" t="s">
        <v>11439</v>
      </c>
      <c r="G2482" s="62"/>
      <c r="H2482" s="61">
        <v>2006</v>
      </c>
      <c r="I2482" s="60" t="s">
        <v>689</v>
      </c>
      <c r="J2482" s="60" t="s">
        <v>684</v>
      </c>
      <c r="K2482" s="60">
        <v>10</v>
      </c>
      <c r="L2482" s="62"/>
      <c r="M2482" s="60">
        <v>1</v>
      </c>
      <c r="N2482" s="60">
        <v>1</v>
      </c>
      <c r="O2482" s="63" t="s">
        <v>681</v>
      </c>
      <c r="P2482" s="63" t="s">
        <v>7734</v>
      </c>
      <c r="Q2482" s="62"/>
      <c r="R2482" s="62"/>
      <c r="S2482" s="62"/>
      <c r="T2482" s="62"/>
      <c r="U2482" s="62"/>
      <c r="V2482" s="62"/>
      <c r="W2482" s="62"/>
      <c r="X2482" s="63" t="s">
        <v>7734</v>
      </c>
      <c r="Y2482" s="62"/>
      <c r="Z2482" s="62"/>
      <c r="AA2482" s="62"/>
      <c r="AB2482" s="60"/>
    </row>
    <row r="2483" spans="1:28" ht="15" customHeight="1" x14ac:dyDescent="0.25">
      <c r="A2483" s="58">
        <v>2473</v>
      </c>
      <c r="B2483" s="66" t="s">
        <v>11440</v>
      </c>
      <c r="C2483" s="67" t="s">
        <v>11441</v>
      </c>
      <c r="D2483" s="59" t="s">
        <v>11442</v>
      </c>
      <c r="E2483" s="66" t="s">
        <v>11440</v>
      </c>
      <c r="F2483" s="60" t="s">
        <v>11443</v>
      </c>
      <c r="G2483" s="62"/>
      <c r="H2483" s="61">
        <v>2010</v>
      </c>
      <c r="I2483" s="60" t="s">
        <v>689</v>
      </c>
      <c r="J2483" s="60" t="s">
        <v>684</v>
      </c>
      <c r="K2483" s="60">
        <v>25</v>
      </c>
      <c r="L2483" s="62"/>
      <c r="M2483" s="60">
        <v>1</v>
      </c>
      <c r="N2483" s="60">
        <v>1</v>
      </c>
      <c r="O2483" s="63" t="s">
        <v>681</v>
      </c>
      <c r="P2483" s="63" t="s">
        <v>11444</v>
      </c>
      <c r="Q2483" s="62"/>
      <c r="R2483" s="62"/>
      <c r="S2483" s="62"/>
      <c r="T2483" s="62"/>
      <c r="U2483" s="62"/>
      <c r="V2483" s="62"/>
      <c r="W2483" s="62"/>
      <c r="X2483" s="62"/>
      <c r="Y2483" s="63" t="s">
        <v>11444</v>
      </c>
      <c r="Z2483" s="62"/>
      <c r="AA2483" s="62"/>
      <c r="AB2483" s="60"/>
    </row>
    <row r="2484" spans="1:28" ht="15" customHeight="1" x14ac:dyDescent="0.25">
      <c r="A2484" s="58">
        <v>2474</v>
      </c>
      <c r="B2484" s="66" t="s">
        <v>11445</v>
      </c>
      <c r="C2484" s="67" t="s">
        <v>11446</v>
      </c>
      <c r="D2484" s="59" t="s">
        <v>11447</v>
      </c>
      <c r="E2484" s="66" t="s">
        <v>11445</v>
      </c>
      <c r="F2484" s="60" t="s">
        <v>11448</v>
      </c>
      <c r="G2484" s="62"/>
      <c r="H2484" s="61">
        <v>2017</v>
      </c>
      <c r="I2484" s="62"/>
      <c r="J2484" s="60" t="s">
        <v>11449</v>
      </c>
      <c r="K2484" s="60">
        <v>25</v>
      </c>
      <c r="L2484" s="62"/>
      <c r="M2484" s="60">
        <v>1</v>
      </c>
      <c r="N2484" s="60">
        <v>1</v>
      </c>
      <c r="O2484" s="63" t="s">
        <v>11450</v>
      </c>
      <c r="P2484" s="63" t="s">
        <v>11451</v>
      </c>
      <c r="Q2484" s="63" t="s">
        <v>11452</v>
      </c>
      <c r="R2484" s="62"/>
      <c r="S2484" s="62"/>
      <c r="T2484" s="62"/>
      <c r="U2484" s="62"/>
      <c r="V2484" s="62"/>
      <c r="W2484" s="62"/>
      <c r="X2484" s="63" t="s">
        <v>11451</v>
      </c>
      <c r="Y2484" s="62"/>
      <c r="Z2484" s="62"/>
      <c r="AA2484" s="62"/>
      <c r="AB2484" s="60"/>
    </row>
    <row r="2485" spans="1:28" ht="15" customHeight="1" x14ac:dyDescent="0.25">
      <c r="A2485" s="58">
        <v>2475</v>
      </c>
      <c r="B2485" s="66" t="s">
        <v>11453</v>
      </c>
      <c r="C2485" s="67" t="s">
        <v>11454</v>
      </c>
      <c r="D2485" s="59" t="s">
        <v>11455</v>
      </c>
      <c r="E2485" s="66" t="s">
        <v>11453</v>
      </c>
      <c r="F2485" s="60" t="s">
        <v>11456</v>
      </c>
      <c r="G2485" s="62"/>
      <c r="H2485" s="61">
        <v>1996</v>
      </c>
      <c r="I2485" s="60" t="s">
        <v>689</v>
      </c>
      <c r="J2485" s="60" t="s">
        <v>1333</v>
      </c>
      <c r="K2485" s="60">
        <v>400</v>
      </c>
      <c r="L2485" s="62"/>
      <c r="M2485" s="60">
        <v>1</v>
      </c>
      <c r="N2485" s="60">
        <v>1</v>
      </c>
      <c r="O2485" s="63" t="s">
        <v>681</v>
      </c>
      <c r="P2485" s="63" t="s">
        <v>1038</v>
      </c>
      <c r="Q2485" s="62"/>
      <c r="R2485" s="62"/>
      <c r="S2485" s="62"/>
      <c r="T2485" s="62"/>
      <c r="U2485" s="62"/>
      <c r="V2485" s="62"/>
      <c r="W2485" s="62"/>
      <c r="X2485" s="63" t="s">
        <v>1929</v>
      </c>
      <c r="Y2485" s="63" t="s">
        <v>1873</v>
      </c>
      <c r="Z2485" s="62"/>
      <c r="AA2485" s="62"/>
      <c r="AB2485" s="60"/>
    </row>
    <row r="2486" spans="1:28" ht="15" customHeight="1" x14ac:dyDescent="0.25">
      <c r="A2486" s="58">
        <v>2476</v>
      </c>
      <c r="B2486" s="66" t="s">
        <v>11457</v>
      </c>
      <c r="C2486" s="67" t="s">
        <v>11458</v>
      </c>
      <c r="D2486" s="59" t="s">
        <v>11459</v>
      </c>
      <c r="E2486" s="66" t="s">
        <v>11457</v>
      </c>
      <c r="F2486" s="60" t="s">
        <v>11460</v>
      </c>
      <c r="G2486" s="62"/>
      <c r="H2486" s="61">
        <v>2016</v>
      </c>
      <c r="I2486" s="60" t="s">
        <v>689</v>
      </c>
      <c r="J2486" s="60" t="s">
        <v>1283</v>
      </c>
      <c r="K2486" s="60">
        <v>250</v>
      </c>
      <c r="L2486" s="62"/>
      <c r="M2486" s="60">
        <v>1</v>
      </c>
      <c r="N2486" s="60">
        <v>1</v>
      </c>
      <c r="O2486" s="63" t="s">
        <v>681</v>
      </c>
      <c r="P2486" s="63" t="s">
        <v>11461</v>
      </c>
      <c r="Q2486" s="63" t="s">
        <v>11462</v>
      </c>
      <c r="R2486" s="62"/>
      <c r="S2486" s="62"/>
      <c r="T2486" s="62"/>
      <c r="U2486" s="62"/>
      <c r="V2486" s="62"/>
      <c r="W2486" s="62"/>
      <c r="X2486" s="63" t="s">
        <v>11461</v>
      </c>
      <c r="Y2486" s="62"/>
      <c r="Z2486" s="62"/>
      <c r="AA2486" s="62"/>
      <c r="AB2486" s="60"/>
    </row>
    <row r="2487" spans="1:28" ht="15" customHeight="1" x14ac:dyDescent="0.25">
      <c r="A2487" s="58">
        <v>2477</v>
      </c>
      <c r="B2487" s="66" t="s">
        <v>11463</v>
      </c>
      <c r="C2487" s="67" t="s">
        <v>11464</v>
      </c>
      <c r="D2487" s="59" t="s">
        <v>11465</v>
      </c>
      <c r="E2487" s="66" t="s">
        <v>11463</v>
      </c>
      <c r="F2487" s="60" t="s">
        <v>11466</v>
      </c>
      <c r="G2487" s="62"/>
      <c r="H2487" s="61">
        <v>2003</v>
      </c>
      <c r="I2487" s="60" t="s">
        <v>689</v>
      </c>
      <c r="J2487" s="60" t="s">
        <v>684</v>
      </c>
      <c r="K2487" s="60">
        <v>75</v>
      </c>
      <c r="L2487" s="62"/>
      <c r="M2487" s="60">
        <v>1</v>
      </c>
      <c r="N2487" s="60">
        <v>1</v>
      </c>
      <c r="O2487" s="63" t="s">
        <v>681</v>
      </c>
      <c r="P2487" s="63" t="s">
        <v>700</v>
      </c>
      <c r="Q2487" s="62"/>
      <c r="R2487" s="62"/>
      <c r="S2487" s="62"/>
      <c r="T2487" s="62"/>
      <c r="U2487" s="62"/>
      <c r="V2487" s="62"/>
      <c r="W2487" s="62"/>
      <c r="X2487" s="63" t="s">
        <v>700</v>
      </c>
      <c r="Y2487" s="62"/>
      <c r="Z2487" s="62"/>
      <c r="AA2487" s="62"/>
      <c r="AB2487" s="60"/>
    </row>
    <row r="2488" spans="1:28" ht="15" customHeight="1" x14ac:dyDescent="0.25">
      <c r="A2488" s="58">
        <v>2478</v>
      </c>
      <c r="B2488" s="66" t="s">
        <v>11467</v>
      </c>
      <c r="C2488" s="67" t="s">
        <v>11468</v>
      </c>
      <c r="D2488" s="59" t="s">
        <v>11469</v>
      </c>
      <c r="E2488" s="66" t="s">
        <v>11467</v>
      </c>
      <c r="F2488" s="60" t="s">
        <v>11470</v>
      </c>
      <c r="G2488" s="62"/>
      <c r="H2488" s="61">
        <v>2004</v>
      </c>
      <c r="I2488" s="60" t="s">
        <v>689</v>
      </c>
      <c r="J2488" s="60" t="s">
        <v>684</v>
      </c>
      <c r="K2488" s="60">
        <v>250</v>
      </c>
      <c r="L2488" s="62"/>
      <c r="M2488" s="60">
        <v>1</v>
      </c>
      <c r="N2488" s="60">
        <v>1</v>
      </c>
      <c r="O2488" s="63" t="s">
        <v>681</v>
      </c>
      <c r="P2488" s="63" t="s">
        <v>980</v>
      </c>
      <c r="Q2488" s="62"/>
      <c r="R2488" s="62"/>
      <c r="S2488" s="62"/>
      <c r="T2488" s="62"/>
      <c r="U2488" s="62"/>
      <c r="V2488" s="62"/>
      <c r="W2488" s="62"/>
      <c r="X2488" s="63" t="s">
        <v>2156</v>
      </c>
      <c r="Y2488" s="62"/>
      <c r="Z2488" s="62"/>
      <c r="AA2488" s="62"/>
      <c r="AB2488" s="63" t="s">
        <v>2157</v>
      </c>
    </row>
    <row r="2489" spans="1:28" ht="15" customHeight="1" x14ac:dyDescent="0.25">
      <c r="A2489" s="58">
        <v>2479</v>
      </c>
      <c r="B2489" s="66" t="s">
        <v>11471</v>
      </c>
      <c r="C2489" s="67" t="s">
        <v>11472</v>
      </c>
      <c r="D2489" s="59" t="s">
        <v>11473</v>
      </c>
      <c r="E2489" s="66" t="s">
        <v>11471</v>
      </c>
      <c r="F2489" s="60" t="s">
        <v>11474</v>
      </c>
      <c r="G2489" s="62"/>
      <c r="H2489" s="61">
        <v>2003</v>
      </c>
      <c r="I2489" s="60" t="s">
        <v>689</v>
      </c>
      <c r="J2489" s="60" t="s">
        <v>684</v>
      </c>
      <c r="K2489" s="60">
        <v>75</v>
      </c>
      <c r="L2489" s="62"/>
      <c r="M2489" s="60">
        <v>1</v>
      </c>
      <c r="N2489" s="60">
        <v>1</v>
      </c>
      <c r="O2489" s="63" t="s">
        <v>681</v>
      </c>
      <c r="P2489" s="63" t="s">
        <v>11475</v>
      </c>
      <c r="Q2489" s="62"/>
      <c r="R2489" s="62"/>
      <c r="S2489" s="62"/>
      <c r="T2489" s="62"/>
      <c r="U2489" s="62"/>
      <c r="V2489" s="62"/>
      <c r="W2489" s="62"/>
      <c r="X2489" s="63" t="s">
        <v>11475</v>
      </c>
      <c r="Y2489" s="62"/>
      <c r="Z2489" s="62"/>
      <c r="AA2489" s="62"/>
      <c r="AB2489" s="60"/>
    </row>
    <row r="2490" spans="1:28" ht="15" customHeight="1" x14ac:dyDescent="0.25">
      <c r="A2490" s="58">
        <v>2480</v>
      </c>
      <c r="B2490" s="66" t="s">
        <v>11476</v>
      </c>
      <c r="C2490" s="67" t="s">
        <v>11477</v>
      </c>
      <c r="D2490" s="59" t="s">
        <v>11478</v>
      </c>
      <c r="E2490" s="66" t="s">
        <v>11476</v>
      </c>
      <c r="F2490" s="60" t="s">
        <v>11479</v>
      </c>
      <c r="G2490" s="62"/>
      <c r="H2490" s="61">
        <v>1997</v>
      </c>
      <c r="I2490" s="60" t="s">
        <v>689</v>
      </c>
      <c r="J2490" s="60" t="s">
        <v>684</v>
      </c>
      <c r="K2490" s="60">
        <v>75</v>
      </c>
      <c r="L2490" s="62"/>
      <c r="M2490" s="60">
        <v>1</v>
      </c>
      <c r="N2490" s="60">
        <v>1</v>
      </c>
      <c r="O2490" s="63" t="s">
        <v>681</v>
      </c>
      <c r="P2490" s="63" t="s">
        <v>700</v>
      </c>
      <c r="Q2490" s="62"/>
      <c r="R2490" s="62"/>
      <c r="S2490" s="62"/>
      <c r="T2490" s="62"/>
      <c r="U2490" s="62"/>
      <c r="V2490" s="62"/>
      <c r="W2490" s="62"/>
      <c r="X2490" s="63" t="s">
        <v>700</v>
      </c>
      <c r="Y2490" s="62"/>
      <c r="Z2490" s="62"/>
      <c r="AA2490" s="62"/>
      <c r="AB2490" s="60"/>
    </row>
    <row r="2491" spans="1:28" ht="15" customHeight="1" x14ac:dyDescent="0.25">
      <c r="A2491" s="58">
        <v>2481</v>
      </c>
      <c r="B2491" s="66" t="s">
        <v>11480</v>
      </c>
      <c r="C2491" s="67" t="s">
        <v>11481</v>
      </c>
      <c r="D2491" s="59" t="s">
        <v>11482</v>
      </c>
      <c r="E2491" s="66" t="s">
        <v>11480</v>
      </c>
      <c r="F2491" s="60" t="s">
        <v>11483</v>
      </c>
      <c r="G2491" s="62"/>
      <c r="H2491" s="61">
        <v>2004</v>
      </c>
      <c r="I2491" s="60" t="s">
        <v>689</v>
      </c>
      <c r="J2491" s="60" t="s">
        <v>684</v>
      </c>
      <c r="K2491" s="60">
        <v>75</v>
      </c>
      <c r="L2491" s="62"/>
      <c r="M2491" s="60">
        <v>1</v>
      </c>
      <c r="N2491" s="60">
        <v>1</v>
      </c>
      <c r="O2491" s="63" t="s">
        <v>681</v>
      </c>
      <c r="P2491" s="63" t="s">
        <v>700</v>
      </c>
      <c r="Q2491" s="62"/>
      <c r="R2491" s="62"/>
      <c r="S2491" s="62"/>
      <c r="T2491" s="62"/>
      <c r="U2491" s="62"/>
      <c r="V2491" s="62"/>
      <c r="W2491" s="62"/>
      <c r="X2491" s="63" t="s">
        <v>5833</v>
      </c>
      <c r="Y2491" s="62"/>
      <c r="Z2491" s="62"/>
      <c r="AA2491" s="62"/>
      <c r="AB2491" s="63" t="s">
        <v>5834</v>
      </c>
    </row>
    <row r="2492" spans="1:28" ht="15" customHeight="1" x14ac:dyDescent="0.25">
      <c r="A2492" s="58">
        <v>2482</v>
      </c>
      <c r="B2492" s="66" t="s">
        <v>11484</v>
      </c>
      <c r="C2492" s="67" t="s">
        <v>11485</v>
      </c>
      <c r="D2492" s="59" t="s">
        <v>11486</v>
      </c>
      <c r="E2492" s="66" t="s">
        <v>11484</v>
      </c>
      <c r="F2492" s="60" t="s">
        <v>11487</v>
      </c>
      <c r="G2492" s="62"/>
      <c r="H2492" s="61">
        <v>1999</v>
      </c>
      <c r="I2492" s="60" t="s">
        <v>689</v>
      </c>
      <c r="J2492" s="60" t="s">
        <v>684</v>
      </c>
      <c r="K2492" s="60">
        <v>75</v>
      </c>
      <c r="L2492" s="62"/>
      <c r="M2492" s="60">
        <v>1</v>
      </c>
      <c r="N2492" s="60">
        <v>1</v>
      </c>
      <c r="O2492" s="63" t="s">
        <v>681</v>
      </c>
      <c r="P2492" s="63" t="s">
        <v>700</v>
      </c>
      <c r="Q2492" s="62"/>
      <c r="R2492" s="62"/>
      <c r="S2492" s="62"/>
      <c r="T2492" s="62"/>
      <c r="U2492" s="62"/>
      <c r="V2492" s="62"/>
      <c r="W2492" s="62"/>
      <c r="X2492" s="63" t="s">
        <v>700</v>
      </c>
      <c r="Y2492" s="62"/>
      <c r="Z2492" s="62"/>
      <c r="AA2492" s="62"/>
      <c r="AB2492" s="60"/>
    </row>
    <row r="2493" spans="1:28" ht="15" customHeight="1" x14ac:dyDescent="0.25">
      <c r="A2493" s="58">
        <v>2483</v>
      </c>
      <c r="B2493" s="66" t="s">
        <v>11488</v>
      </c>
      <c r="C2493" s="67" t="s">
        <v>11489</v>
      </c>
      <c r="D2493" s="59" t="s">
        <v>11490</v>
      </c>
      <c r="E2493" s="66" t="s">
        <v>11488</v>
      </c>
      <c r="F2493" s="60" t="s">
        <v>11491</v>
      </c>
      <c r="G2493" s="62"/>
      <c r="H2493" s="61">
        <v>1987</v>
      </c>
      <c r="I2493" s="60" t="s">
        <v>689</v>
      </c>
      <c r="J2493" s="60" t="s">
        <v>684</v>
      </c>
      <c r="K2493" s="60">
        <v>100</v>
      </c>
      <c r="L2493" s="62"/>
      <c r="M2493" s="60">
        <v>1</v>
      </c>
      <c r="N2493" s="60">
        <v>1</v>
      </c>
      <c r="O2493" s="63" t="s">
        <v>681</v>
      </c>
      <c r="P2493" s="63" t="s">
        <v>912</v>
      </c>
      <c r="Q2493" s="62"/>
      <c r="R2493" s="62"/>
      <c r="S2493" s="62"/>
      <c r="T2493" s="62"/>
      <c r="U2493" s="62"/>
      <c r="V2493" s="62"/>
      <c r="W2493" s="62"/>
      <c r="X2493" s="63" t="s">
        <v>6830</v>
      </c>
      <c r="Y2493" s="63" t="s">
        <v>6831</v>
      </c>
      <c r="Z2493" s="62"/>
      <c r="AA2493" s="62"/>
      <c r="AB2493" s="60"/>
    </row>
    <row r="2494" spans="1:28" ht="15" customHeight="1" x14ac:dyDescent="0.25">
      <c r="A2494" s="58">
        <v>2484</v>
      </c>
      <c r="B2494" s="66" t="s">
        <v>11492</v>
      </c>
      <c r="C2494" s="67" t="s">
        <v>11493</v>
      </c>
      <c r="D2494" s="59" t="s">
        <v>11494</v>
      </c>
      <c r="E2494" s="66" t="s">
        <v>11492</v>
      </c>
      <c r="F2494" s="60" t="s">
        <v>11495</v>
      </c>
      <c r="G2494" s="62"/>
      <c r="H2494" s="61">
        <v>1999</v>
      </c>
      <c r="I2494" s="60" t="s">
        <v>689</v>
      </c>
      <c r="J2494" s="60" t="s">
        <v>684</v>
      </c>
      <c r="K2494" s="60">
        <v>400</v>
      </c>
      <c r="L2494" s="62"/>
      <c r="M2494" s="60">
        <v>1</v>
      </c>
      <c r="N2494" s="60">
        <v>1</v>
      </c>
      <c r="O2494" s="63" t="s">
        <v>681</v>
      </c>
      <c r="P2494" s="63" t="s">
        <v>1038</v>
      </c>
      <c r="Q2494" s="62"/>
      <c r="R2494" s="62"/>
      <c r="S2494" s="62"/>
      <c r="T2494" s="62"/>
      <c r="U2494" s="62"/>
      <c r="V2494" s="62"/>
      <c r="W2494" s="62"/>
      <c r="X2494" s="63" t="s">
        <v>1038</v>
      </c>
      <c r="Y2494" s="62"/>
      <c r="Z2494" s="62"/>
      <c r="AA2494" s="62"/>
      <c r="AB2494" s="60"/>
    </row>
    <row r="2495" spans="1:28" ht="15" customHeight="1" x14ac:dyDescent="0.25">
      <c r="A2495" s="58">
        <v>2485</v>
      </c>
      <c r="B2495" s="66" t="s">
        <v>11496</v>
      </c>
      <c r="C2495" s="67" t="s">
        <v>11497</v>
      </c>
      <c r="D2495" s="59" t="s">
        <v>11498</v>
      </c>
      <c r="E2495" s="66" t="s">
        <v>11496</v>
      </c>
      <c r="F2495" s="60" t="s">
        <v>11499</v>
      </c>
      <c r="G2495" s="62"/>
      <c r="H2495" s="61">
        <v>2000</v>
      </c>
      <c r="I2495" s="60" t="s">
        <v>689</v>
      </c>
      <c r="J2495" s="60" t="s">
        <v>684</v>
      </c>
      <c r="K2495" s="60">
        <v>630</v>
      </c>
      <c r="L2495" s="62"/>
      <c r="M2495" s="60">
        <v>1</v>
      </c>
      <c r="N2495" s="60">
        <v>1</v>
      </c>
      <c r="O2495" s="63" t="s">
        <v>681</v>
      </c>
      <c r="P2495" s="63" t="s">
        <v>1083</v>
      </c>
      <c r="Q2495" s="62"/>
      <c r="R2495" s="62"/>
      <c r="S2495" s="62"/>
      <c r="T2495" s="62"/>
      <c r="U2495" s="62"/>
      <c r="V2495" s="62"/>
      <c r="W2495" s="62"/>
      <c r="X2495" s="63" t="s">
        <v>11500</v>
      </c>
      <c r="Y2495" s="62"/>
      <c r="Z2495" s="62"/>
      <c r="AA2495" s="62"/>
      <c r="AB2495" s="63" t="s">
        <v>11501</v>
      </c>
    </row>
    <row r="2496" spans="1:28" ht="15" customHeight="1" x14ac:dyDescent="0.25">
      <c r="A2496" s="58">
        <v>2486</v>
      </c>
      <c r="B2496" s="66" t="s">
        <v>11502</v>
      </c>
      <c r="C2496" s="67" t="s">
        <v>11503</v>
      </c>
      <c r="D2496" s="59" t="s">
        <v>11504</v>
      </c>
      <c r="E2496" s="66" t="s">
        <v>11502</v>
      </c>
      <c r="F2496" s="60" t="s">
        <v>11505</v>
      </c>
      <c r="G2496" s="62"/>
      <c r="H2496" s="61">
        <v>2003</v>
      </c>
      <c r="I2496" s="60" t="s">
        <v>689</v>
      </c>
      <c r="J2496" s="60" t="s">
        <v>699</v>
      </c>
      <c r="K2496" s="60">
        <v>400</v>
      </c>
      <c r="L2496" s="62"/>
      <c r="M2496" s="60">
        <v>1</v>
      </c>
      <c r="N2496" s="60">
        <v>1</v>
      </c>
      <c r="O2496" s="63" t="s">
        <v>681</v>
      </c>
      <c r="P2496" s="63" t="s">
        <v>1038</v>
      </c>
      <c r="Q2496" s="62"/>
      <c r="R2496" s="62"/>
      <c r="S2496" s="62"/>
      <c r="T2496" s="62"/>
      <c r="U2496" s="62"/>
      <c r="V2496" s="62"/>
      <c r="W2496" s="62"/>
      <c r="X2496" s="63" t="s">
        <v>1038</v>
      </c>
      <c r="Y2496" s="62"/>
      <c r="Z2496" s="62"/>
      <c r="AA2496" s="62"/>
      <c r="AB2496" s="60"/>
    </row>
    <row r="2497" spans="1:28" ht="15" customHeight="1" x14ac:dyDescent="0.25">
      <c r="A2497" s="58">
        <v>2487</v>
      </c>
      <c r="B2497" s="66" t="s">
        <v>11506</v>
      </c>
      <c r="C2497" s="67" t="s">
        <v>11507</v>
      </c>
      <c r="D2497" s="59" t="s">
        <v>11508</v>
      </c>
      <c r="E2497" s="66" t="s">
        <v>11506</v>
      </c>
      <c r="F2497" s="60" t="s">
        <v>11509</v>
      </c>
      <c r="G2497" s="62"/>
      <c r="H2497" s="61">
        <v>2002</v>
      </c>
      <c r="I2497" s="60" t="s">
        <v>689</v>
      </c>
      <c r="J2497" s="60" t="s">
        <v>684</v>
      </c>
      <c r="K2497" s="60">
        <v>250</v>
      </c>
      <c r="L2497" s="62"/>
      <c r="M2497" s="60">
        <v>1</v>
      </c>
      <c r="N2497" s="60">
        <v>1</v>
      </c>
      <c r="O2497" s="63" t="s">
        <v>681</v>
      </c>
      <c r="P2497" s="63" t="s">
        <v>980</v>
      </c>
      <c r="Q2497" s="62"/>
      <c r="R2497" s="62"/>
      <c r="S2497" s="62"/>
      <c r="T2497" s="62"/>
      <c r="U2497" s="62"/>
      <c r="V2497" s="62"/>
      <c r="W2497" s="62"/>
      <c r="X2497" s="63" t="s">
        <v>980</v>
      </c>
      <c r="Y2497" s="62"/>
      <c r="Z2497" s="62"/>
      <c r="AA2497" s="62"/>
      <c r="AB2497" s="60"/>
    </row>
    <row r="2498" spans="1:28" ht="15" customHeight="1" x14ac:dyDescent="0.25">
      <c r="A2498" s="58">
        <v>2488</v>
      </c>
      <c r="B2498" s="66" t="s">
        <v>11510</v>
      </c>
      <c r="C2498" s="67" t="s">
        <v>11511</v>
      </c>
      <c r="D2498" s="59" t="s">
        <v>11512</v>
      </c>
      <c r="E2498" s="66" t="s">
        <v>11510</v>
      </c>
      <c r="F2498" s="60" t="s">
        <v>11513</v>
      </c>
      <c r="G2498" s="62"/>
      <c r="H2498" s="61">
        <v>2000</v>
      </c>
      <c r="I2498" s="60" t="s">
        <v>1296</v>
      </c>
      <c r="J2498" s="60" t="s">
        <v>684</v>
      </c>
      <c r="K2498" s="60">
        <v>100</v>
      </c>
      <c r="L2498" s="62"/>
      <c r="M2498" s="60">
        <v>1</v>
      </c>
      <c r="N2498" s="60">
        <v>1</v>
      </c>
      <c r="O2498" s="63" t="s">
        <v>681</v>
      </c>
      <c r="P2498" s="63" t="s">
        <v>912</v>
      </c>
      <c r="Q2498" s="62"/>
      <c r="R2498" s="62"/>
      <c r="S2498" s="62"/>
      <c r="T2498" s="62"/>
      <c r="U2498" s="62"/>
      <c r="V2498" s="62"/>
      <c r="W2498" s="62"/>
      <c r="X2498" s="63" t="s">
        <v>921</v>
      </c>
      <c r="Y2498" s="62"/>
      <c r="Z2498" s="62"/>
      <c r="AA2498" s="62"/>
      <c r="AB2498" s="63" t="s">
        <v>922</v>
      </c>
    </row>
    <row r="2499" spans="1:28" ht="15" customHeight="1" x14ac:dyDescent="0.25">
      <c r="A2499" s="58">
        <v>2489</v>
      </c>
      <c r="B2499" s="66" t="s">
        <v>11514</v>
      </c>
      <c r="C2499" s="67" t="s">
        <v>11515</v>
      </c>
      <c r="D2499" s="59" t="s">
        <v>11516</v>
      </c>
      <c r="E2499" s="66" t="s">
        <v>11514</v>
      </c>
      <c r="F2499" s="60" t="s">
        <v>11517</v>
      </c>
      <c r="G2499" s="62"/>
      <c r="H2499" s="61">
        <v>2004</v>
      </c>
      <c r="I2499" s="60" t="s">
        <v>1296</v>
      </c>
      <c r="J2499" s="60" t="s">
        <v>684</v>
      </c>
      <c r="K2499" s="60">
        <v>400</v>
      </c>
      <c r="L2499" s="62"/>
      <c r="M2499" s="60">
        <v>1</v>
      </c>
      <c r="N2499" s="60">
        <v>1</v>
      </c>
      <c r="O2499" s="63" t="s">
        <v>681</v>
      </c>
      <c r="P2499" s="63" t="s">
        <v>1038</v>
      </c>
      <c r="Q2499" s="62"/>
      <c r="R2499" s="62"/>
      <c r="S2499" s="62"/>
      <c r="T2499" s="62"/>
      <c r="U2499" s="62"/>
      <c r="V2499" s="62"/>
      <c r="W2499" s="62"/>
      <c r="X2499" s="63" t="s">
        <v>1038</v>
      </c>
      <c r="Y2499" s="62"/>
      <c r="Z2499" s="62"/>
      <c r="AA2499" s="62"/>
      <c r="AB2499" s="60"/>
    </row>
    <row r="2500" spans="1:28" ht="15" customHeight="1" x14ac:dyDescent="0.25">
      <c r="A2500" s="58">
        <v>2490</v>
      </c>
      <c r="B2500" s="66" t="s">
        <v>11518</v>
      </c>
      <c r="C2500" s="67" t="s">
        <v>11519</v>
      </c>
      <c r="D2500" s="59" t="s">
        <v>11520</v>
      </c>
      <c r="E2500" s="66" t="s">
        <v>11518</v>
      </c>
      <c r="F2500" s="60" t="s">
        <v>11521</v>
      </c>
      <c r="G2500" s="62"/>
      <c r="H2500" s="61">
        <v>2009</v>
      </c>
      <c r="I2500" s="60" t="s">
        <v>1296</v>
      </c>
      <c r="J2500" s="60" t="s">
        <v>1710</v>
      </c>
      <c r="K2500" s="60" t="s">
        <v>2155</v>
      </c>
      <c r="L2500" s="62"/>
      <c r="M2500" s="60">
        <v>1</v>
      </c>
      <c r="N2500" s="60">
        <v>1</v>
      </c>
      <c r="O2500" s="63" t="s">
        <v>681</v>
      </c>
      <c r="P2500" s="63" t="s">
        <v>3320</v>
      </c>
      <c r="Q2500" s="62"/>
      <c r="R2500" s="62"/>
      <c r="S2500" s="62"/>
      <c r="T2500" s="62"/>
      <c r="U2500" s="62"/>
      <c r="V2500" s="62"/>
      <c r="W2500" s="62"/>
      <c r="X2500" s="63" t="s">
        <v>3320</v>
      </c>
      <c r="Y2500" s="62"/>
      <c r="Z2500" s="62"/>
      <c r="AA2500" s="62"/>
      <c r="AB2500" s="60"/>
    </row>
    <row r="2501" spans="1:28" ht="15" customHeight="1" x14ac:dyDescent="0.25">
      <c r="A2501" s="58">
        <v>2491</v>
      </c>
      <c r="B2501" s="66" t="s">
        <v>11522</v>
      </c>
      <c r="C2501" s="67" t="s">
        <v>11523</v>
      </c>
      <c r="D2501" s="59" t="s">
        <v>11524</v>
      </c>
      <c r="E2501" s="66" t="s">
        <v>11522</v>
      </c>
      <c r="F2501" s="60" t="s">
        <v>11525</v>
      </c>
      <c r="G2501" s="62"/>
      <c r="H2501" s="61">
        <v>2000</v>
      </c>
      <c r="I2501" s="60" t="s">
        <v>1445</v>
      </c>
      <c r="J2501" s="60" t="s">
        <v>684</v>
      </c>
      <c r="K2501" s="60">
        <v>100</v>
      </c>
      <c r="L2501" s="62"/>
      <c r="M2501" s="60">
        <v>1</v>
      </c>
      <c r="N2501" s="60">
        <v>1</v>
      </c>
      <c r="O2501" s="63" t="s">
        <v>681</v>
      </c>
      <c r="P2501" s="63" t="s">
        <v>912</v>
      </c>
      <c r="Q2501" s="62"/>
      <c r="R2501" s="62"/>
      <c r="S2501" s="62"/>
      <c r="T2501" s="62"/>
      <c r="U2501" s="62"/>
      <c r="V2501" s="62"/>
      <c r="W2501" s="62"/>
      <c r="X2501" s="63" t="s">
        <v>6800</v>
      </c>
      <c r="Y2501" s="62"/>
      <c r="Z2501" s="62"/>
      <c r="AA2501" s="62"/>
      <c r="AB2501" s="63" t="s">
        <v>6801</v>
      </c>
    </row>
    <row r="2502" spans="1:28" ht="15" customHeight="1" x14ac:dyDescent="0.25">
      <c r="A2502" s="58">
        <v>2492</v>
      </c>
      <c r="B2502" s="66" t="s">
        <v>11526</v>
      </c>
      <c r="C2502" s="67" t="s">
        <v>11527</v>
      </c>
      <c r="D2502" s="59" t="s">
        <v>11528</v>
      </c>
      <c r="E2502" s="66" t="s">
        <v>11526</v>
      </c>
      <c r="F2502" s="60" t="s">
        <v>11529</v>
      </c>
      <c r="G2502" s="62"/>
      <c r="H2502" s="61">
        <v>2002</v>
      </c>
      <c r="I2502" s="60" t="s">
        <v>1445</v>
      </c>
      <c r="J2502" s="60" t="s">
        <v>1260</v>
      </c>
      <c r="K2502" s="60">
        <v>100</v>
      </c>
      <c r="L2502" s="62"/>
      <c r="M2502" s="60">
        <v>1</v>
      </c>
      <c r="N2502" s="60">
        <v>1</v>
      </c>
      <c r="O2502" s="63" t="s">
        <v>681</v>
      </c>
      <c r="P2502" s="63" t="s">
        <v>912</v>
      </c>
      <c r="Q2502" s="62"/>
      <c r="R2502" s="62"/>
      <c r="S2502" s="62"/>
      <c r="T2502" s="62"/>
      <c r="U2502" s="62"/>
      <c r="V2502" s="62"/>
      <c r="W2502" s="62"/>
      <c r="X2502" s="63" t="s">
        <v>2121</v>
      </c>
      <c r="Y2502" s="63" t="s">
        <v>2122</v>
      </c>
      <c r="Z2502" s="62"/>
      <c r="AA2502" s="62"/>
      <c r="AB2502" s="60"/>
    </row>
    <row r="2503" spans="1:28" ht="15" customHeight="1" x14ac:dyDescent="0.25">
      <c r="A2503" s="58">
        <v>2493</v>
      </c>
      <c r="B2503" s="66" t="s">
        <v>11530</v>
      </c>
      <c r="C2503" s="67" t="s">
        <v>11531</v>
      </c>
      <c r="D2503" s="59" t="s">
        <v>11532</v>
      </c>
      <c r="E2503" s="66" t="s">
        <v>11530</v>
      </c>
      <c r="F2503" s="60" t="s">
        <v>11533</v>
      </c>
      <c r="G2503" s="62"/>
      <c r="H2503" s="61">
        <v>2006</v>
      </c>
      <c r="I2503" s="60" t="s">
        <v>1445</v>
      </c>
      <c r="J2503" s="60" t="s">
        <v>1102</v>
      </c>
      <c r="K2503" s="60">
        <v>100</v>
      </c>
      <c r="L2503" s="62"/>
      <c r="M2503" s="60">
        <v>1</v>
      </c>
      <c r="N2503" s="60">
        <v>1</v>
      </c>
      <c r="O2503" s="63" t="s">
        <v>681</v>
      </c>
      <c r="P2503" s="63" t="s">
        <v>912</v>
      </c>
      <c r="Q2503" s="63" t="s">
        <v>5904</v>
      </c>
      <c r="R2503" s="62"/>
      <c r="S2503" s="62"/>
      <c r="T2503" s="62"/>
      <c r="U2503" s="62"/>
      <c r="V2503" s="62"/>
      <c r="W2503" s="62"/>
      <c r="X2503" s="63" t="s">
        <v>912</v>
      </c>
      <c r="Y2503" s="62"/>
      <c r="Z2503" s="62"/>
      <c r="AA2503" s="62"/>
      <c r="AB2503" s="60"/>
    </row>
    <row r="2504" spans="1:28" ht="15" customHeight="1" x14ac:dyDescent="0.25">
      <c r="A2504" s="58">
        <v>2494</v>
      </c>
      <c r="B2504" s="66" t="s">
        <v>11534</v>
      </c>
      <c r="C2504" s="67" t="s">
        <v>11535</v>
      </c>
      <c r="D2504" s="59" t="s">
        <v>11536</v>
      </c>
      <c r="E2504" s="66" t="s">
        <v>11534</v>
      </c>
      <c r="F2504" s="60" t="s">
        <v>11537</v>
      </c>
      <c r="G2504" s="62"/>
      <c r="H2504" s="61">
        <v>2005</v>
      </c>
      <c r="I2504" s="60" t="s">
        <v>1296</v>
      </c>
      <c r="J2504" s="60" t="s">
        <v>684</v>
      </c>
      <c r="K2504" s="60">
        <v>75</v>
      </c>
      <c r="L2504" s="62"/>
      <c r="M2504" s="60">
        <v>1</v>
      </c>
      <c r="N2504" s="60">
        <v>1</v>
      </c>
      <c r="O2504" s="63" t="s">
        <v>681</v>
      </c>
      <c r="P2504" s="63" t="s">
        <v>700</v>
      </c>
      <c r="Q2504" s="62"/>
      <c r="R2504" s="62"/>
      <c r="S2504" s="62"/>
      <c r="T2504" s="62"/>
      <c r="U2504" s="62"/>
      <c r="V2504" s="62"/>
      <c r="W2504" s="62"/>
      <c r="X2504" s="63" t="s">
        <v>700</v>
      </c>
      <c r="Y2504" s="62"/>
      <c r="Z2504" s="62"/>
      <c r="AA2504" s="62"/>
      <c r="AB2504" s="60"/>
    </row>
    <row r="2505" spans="1:28" ht="15" customHeight="1" x14ac:dyDescent="0.25">
      <c r="A2505" s="58">
        <v>2495</v>
      </c>
      <c r="B2505" s="66" t="s">
        <v>11538</v>
      </c>
      <c r="C2505" s="67" t="s">
        <v>11539</v>
      </c>
      <c r="D2505" s="59" t="s">
        <v>11540</v>
      </c>
      <c r="E2505" s="66" t="s">
        <v>11538</v>
      </c>
      <c r="F2505" s="60" t="s">
        <v>11541</v>
      </c>
      <c r="G2505" s="62"/>
      <c r="H2505" s="61">
        <v>2005</v>
      </c>
      <c r="I2505" s="60" t="s">
        <v>1296</v>
      </c>
      <c r="J2505" s="60" t="s">
        <v>684</v>
      </c>
      <c r="K2505" s="60">
        <v>75</v>
      </c>
      <c r="L2505" s="62"/>
      <c r="M2505" s="60">
        <v>1</v>
      </c>
      <c r="N2505" s="60">
        <v>1</v>
      </c>
      <c r="O2505" s="63" t="s">
        <v>681</v>
      </c>
      <c r="P2505" s="63" t="s">
        <v>700</v>
      </c>
      <c r="Q2505" s="62"/>
      <c r="R2505" s="62"/>
      <c r="S2505" s="62"/>
      <c r="T2505" s="62"/>
      <c r="U2505" s="62"/>
      <c r="V2505" s="62"/>
      <c r="W2505" s="62"/>
      <c r="X2505" s="63" t="s">
        <v>700</v>
      </c>
      <c r="Y2505" s="62"/>
      <c r="Z2505" s="62"/>
      <c r="AA2505" s="62"/>
      <c r="AB2505" s="60"/>
    </row>
    <row r="2506" spans="1:28" ht="15" customHeight="1" x14ac:dyDescent="0.25">
      <c r="A2506" s="58">
        <v>2496</v>
      </c>
      <c r="B2506" s="66" t="s">
        <v>11542</v>
      </c>
      <c r="C2506" s="67" t="s">
        <v>11543</v>
      </c>
      <c r="D2506" s="59" t="s">
        <v>11544</v>
      </c>
      <c r="E2506" s="66" t="s">
        <v>11542</v>
      </c>
      <c r="F2506" s="60" t="s">
        <v>11545</v>
      </c>
      <c r="G2506" s="62"/>
      <c r="H2506" s="61">
        <v>2005</v>
      </c>
      <c r="I2506" s="60" t="s">
        <v>1296</v>
      </c>
      <c r="J2506" s="60" t="s">
        <v>684</v>
      </c>
      <c r="K2506" s="60">
        <v>75</v>
      </c>
      <c r="L2506" s="62"/>
      <c r="M2506" s="60">
        <v>1</v>
      </c>
      <c r="N2506" s="60">
        <v>1</v>
      </c>
      <c r="O2506" s="63" t="s">
        <v>681</v>
      </c>
      <c r="P2506" s="63" t="s">
        <v>700</v>
      </c>
      <c r="Q2506" s="62"/>
      <c r="R2506" s="62"/>
      <c r="S2506" s="62"/>
      <c r="T2506" s="62"/>
      <c r="U2506" s="62"/>
      <c r="V2506" s="62"/>
      <c r="W2506" s="62"/>
      <c r="X2506" s="63" t="s">
        <v>700</v>
      </c>
      <c r="Y2506" s="62"/>
      <c r="Z2506" s="62"/>
      <c r="AA2506" s="62"/>
      <c r="AB2506" s="60"/>
    </row>
    <row r="2507" spans="1:28" ht="15" customHeight="1" x14ac:dyDescent="0.25">
      <c r="A2507" s="58">
        <v>2497</v>
      </c>
      <c r="B2507" s="66" t="s">
        <v>11546</v>
      </c>
      <c r="C2507" s="67" t="s">
        <v>11547</v>
      </c>
      <c r="D2507" s="59" t="s">
        <v>11548</v>
      </c>
      <c r="E2507" s="66" t="s">
        <v>11546</v>
      </c>
      <c r="F2507" s="60" t="s">
        <v>11549</v>
      </c>
      <c r="G2507" s="62"/>
      <c r="H2507" s="61">
        <v>2005</v>
      </c>
      <c r="I2507" s="60" t="s">
        <v>1296</v>
      </c>
      <c r="J2507" s="60" t="s">
        <v>684</v>
      </c>
      <c r="K2507" s="60">
        <v>75</v>
      </c>
      <c r="L2507" s="62"/>
      <c r="M2507" s="60">
        <v>1</v>
      </c>
      <c r="N2507" s="60">
        <v>1</v>
      </c>
      <c r="O2507" s="63" t="s">
        <v>681</v>
      </c>
      <c r="P2507" s="63" t="s">
        <v>700</v>
      </c>
      <c r="Q2507" s="62"/>
      <c r="R2507" s="62"/>
      <c r="S2507" s="62"/>
      <c r="T2507" s="62"/>
      <c r="U2507" s="62"/>
      <c r="V2507" s="62"/>
      <c r="W2507" s="62"/>
      <c r="X2507" s="63" t="s">
        <v>700</v>
      </c>
      <c r="Y2507" s="62"/>
      <c r="Z2507" s="62"/>
      <c r="AA2507" s="62"/>
      <c r="AB2507" s="60"/>
    </row>
    <row r="2508" spans="1:28" ht="15" customHeight="1" x14ac:dyDescent="0.25">
      <c r="A2508" s="58">
        <v>2498</v>
      </c>
      <c r="B2508" s="66" t="s">
        <v>11550</v>
      </c>
      <c r="C2508" s="67" t="s">
        <v>11551</v>
      </c>
      <c r="D2508" s="59" t="s">
        <v>11552</v>
      </c>
      <c r="E2508" s="66" t="s">
        <v>11550</v>
      </c>
      <c r="F2508" s="60" t="s">
        <v>11553</v>
      </c>
      <c r="G2508" s="62"/>
      <c r="H2508" s="61">
        <v>2008</v>
      </c>
      <c r="I2508" s="60" t="s">
        <v>1296</v>
      </c>
      <c r="J2508" s="60" t="s">
        <v>1710</v>
      </c>
      <c r="K2508" s="60" t="s">
        <v>2111</v>
      </c>
      <c r="L2508" s="62"/>
      <c r="M2508" s="60">
        <v>1</v>
      </c>
      <c r="N2508" s="60">
        <v>1</v>
      </c>
      <c r="O2508" s="63" t="s">
        <v>681</v>
      </c>
      <c r="P2508" s="63" t="s">
        <v>700</v>
      </c>
      <c r="Q2508" s="63" t="s">
        <v>9738</v>
      </c>
      <c r="R2508" s="62"/>
      <c r="S2508" s="62"/>
      <c r="T2508" s="62"/>
      <c r="U2508" s="62"/>
      <c r="V2508" s="62"/>
      <c r="W2508" s="62"/>
      <c r="X2508" s="63" t="s">
        <v>700</v>
      </c>
      <c r="Y2508" s="62"/>
      <c r="Z2508" s="62"/>
      <c r="AA2508" s="62"/>
      <c r="AB2508" s="60"/>
    </row>
    <row r="2509" spans="1:28" ht="15" customHeight="1" x14ac:dyDescent="0.25">
      <c r="A2509" s="58">
        <v>2499</v>
      </c>
      <c r="B2509" s="66" t="s">
        <v>11554</v>
      </c>
      <c r="C2509" s="67" t="s">
        <v>11555</v>
      </c>
      <c r="D2509" s="59" t="s">
        <v>11556</v>
      </c>
      <c r="E2509" s="66" t="s">
        <v>11554</v>
      </c>
      <c r="F2509" s="60" t="s">
        <v>11557</v>
      </c>
      <c r="G2509" s="62"/>
      <c r="H2509" s="61">
        <v>2008</v>
      </c>
      <c r="I2509" s="60" t="s">
        <v>1296</v>
      </c>
      <c r="J2509" s="60" t="s">
        <v>1710</v>
      </c>
      <c r="K2509" s="60" t="s">
        <v>2111</v>
      </c>
      <c r="L2509" s="62"/>
      <c r="M2509" s="60">
        <v>1</v>
      </c>
      <c r="N2509" s="60">
        <v>1</v>
      </c>
      <c r="O2509" s="63" t="s">
        <v>681</v>
      </c>
      <c r="P2509" s="63" t="s">
        <v>700</v>
      </c>
      <c r="Q2509" s="63" t="s">
        <v>9738</v>
      </c>
      <c r="R2509" s="62"/>
      <c r="S2509" s="62"/>
      <c r="T2509" s="62"/>
      <c r="U2509" s="62"/>
      <c r="V2509" s="62"/>
      <c r="W2509" s="62"/>
      <c r="X2509" s="63" t="s">
        <v>700</v>
      </c>
      <c r="Y2509" s="62"/>
      <c r="Z2509" s="62"/>
      <c r="AA2509" s="62"/>
      <c r="AB2509" s="60"/>
    </row>
    <row r="2510" spans="1:28" ht="15" customHeight="1" x14ac:dyDescent="0.25">
      <c r="A2510" s="58">
        <v>2500</v>
      </c>
      <c r="B2510" s="66" t="s">
        <v>11558</v>
      </c>
      <c r="C2510" s="67" t="s">
        <v>11559</v>
      </c>
      <c r="D2510" s="59" t="s">
        <v>11560</v>
      </c>
      <c r="E2510" s="66" t="s">
        <v>11558</v>
      </c>
      <c r="F2510" s="60" t="s">
        <v>11561</v>
      </c>
      <c r="G2510" s="62"/>
      <c r="H2510" s="61">
        <v>2000</v>
      </c>
      <c r="I2510" s="60" t="s">
        <v>689</v>
      </c>
      <c r="J2510" s="60" t="s">
        <v>684</v>
      </c>
      <c r="K2510" s="60">
        <v>400</v>
      </c>
      <c r="L2510" s="62"/>
      <c r="M2510" s="60">
        <v>1</v>
      </c>
      <c r="N2510" s="60">
        <v>1</v>
      </c>
      <c r="O2510" s="63" t="s">
        <v>681</v>
      </c>
      <c r="P2510" s="63" t="s">
        <v>1038</v>
      </c>
      <c r="Q2510" s="62"/>
      <c r="R2510" s="62"/>
      <c r="S2510" s="62"/>
      <c r="T2510" s="62"/>
      <c r="U2510" s="62"/>
      <c r="V2510" s="62"/>
      <c r="W2510" s="62"/>
      <c r="X2510" s="63" t="s">
        <v>1570</v>
      </c>
      <c r="Y2510" s="62"/>
      <c r="Z2510" s="62"/>
      <c r="AA2510" s="62"/>
      <c r="AB2510" s="63" t="s">
        <v>1571</v>
      </c>
    </row>
    <row r="2511" spans="1:28" ht="15" customHeight="1" x14ac:dyDescent="0.25">
      <c r="A2511" s="58">
        <v>2501</v>
      </c>
      <c r="B2511" s="66" t="s">
        <v>11562</v>
      </c>
      <c r="C2511" s="67" t="s">
        <v>11563</v>
      </c>
      <c r="D2511" s="59" t="s">
        <v>11564</v>
      </c>
      <c r="E2511" s="66" t="s">
        <v>11562</v>
      </c>
      <c r="F2511" s="60" t="s">
        <v>11565</v>
      </c>
      <c r="G2511" s="62"/>
      <c r="H2511" s="61">
        <v>2001</v>
      </c>
      <c r="I2511" s="60" t="s">
        <v>689</v>
      </c>
      <c r="J2511" s="60" t="s">
        <v>1260</v>
      </c>
      <c r="K2511" s="60">
        <v>400</v>
      </c>
      <c r="L2511" s="62"/>
      <c r="M2511" s="60">
        <v>1</v>
      </c>
      <c r="N2511" s="60">
        <v>1</v>
      </c>
      <c r="O2511" s="63" t="s">
        <v>681</v>
      </c>
      <c r="P2511" s="63" t="s">
        <v>1038</v>
      </c>
      <c r="Q2511" s="62"/>
      <c r="R2511" s="62"/>
      <c r="S2511" s="62"/>
      <c r="T2511" s="62"/>
      <c r="U2511" s="62"/>
      <c r="V2511" s="62"/>
      <c r="W2511" s="62"/>
      <c r="X2511" s="63" t="s">
        <v>5433</v>
      </c>
      <c r="Y2511" s="63" t="s">
        <v>5434</v>
      </c>
      <c r="Z2511" s="62"/>
      <c r="AA2511" s="62"/>
      <c r="AB2511" s="60"/>
    </row>
    <row r="2512" spans="1:28" ht="15" customHeight="1" x14ac:dyDescent="0.25">
      <c r="A2512" s="58">
        <v>2502</v>
      </c>
      <c r="B2512" s="66" t="s">
        <v>11566</v>
      </c>
      <c r="C2512" s="67" t="s">
        <v>11567</v>
      </c>
      <c r="D2512" s="59" t="s">
        <v>11568</v>
      </c>
      <c r="E2512" s="66" t="s">
        <v>11566</v>
      </c>
      <c r="F2512" s="60" t="s">
        <v>11569</v>
      </c>
      <c r="G2512" s="62"/>
      <c r="H2512" s="61">
        <v>2006</v>
      </c>
      <c r="I2512" s="60" t="s">
        <v>689</v>
      </c>
      <c r="J2512" s="60" t="s">
        <v>1102</v>
      </c>
      <c r="K2512" s="60" t="s">
        <v>2133</v>
      </c>
      <c r="L2512" s="62"/>
      <c r="M2512" s="60">
        <v>1</v>
      </c>
      <c r="N2512" s="60">
        <v>1</v>
      </c>
      <c r="O2512" s="63" t="s">
        <v>681</v>
      </c>
      <c r="P2512" s="63" t="s">
        <v>1038</v>
      </c>
      <c r="Q2512" s="62"/>
      <c r="R2512" s="62"/>
      <c r="S2512" s="62"/>
      <c r="T2512" s="62"/>
      <c r="U2512" s="62"/>
      <c r="V2512" s="62"/>
      <c r="W2512" s="62"/>
      <c r="X2512" s="63" t="s">
        <v>1038</v>
      </c>
      <c r="Y2512" s="62"/>
      <c r="Z2512" s="62"/>
      <c r="AA2512" s="62"/>
      <c r="AB2512" s="60"/>
    </row>
    <row r="2513" spans="1:28" ht="15" customHeight="1" x14ac:dyDescent="0.25">
      <c r="A2513" s="58">
        <v>2503</v>
      </c>
      <c r="B2513" s="66" t="s">
        <v>11570</v>
      </c>
      <c r="C2513" s="67" t="s">
        <v>11571</v>
      </c>
      <c r="D2513" s="59" t="s">
        <v>11572</v>
      </c>
      <c r="E2513" s="66" t="s">
        <v>11570</v>
      </c>
      <c r="F2513" s="60" t="s">
        <v>11573</v>
      </c>
      <c r="G2513" s="62"/>
      <c r="H2513" s="61">
        <v>2001</v>
      </c>
      <c r="I2513" s="60" t="s">
        <v>689</v>
      </c>
      <c r="J2513" s="60" t="s">
        <v>1260</v>
      </c>
      <c r="K2513" s="60" t="s">
        <v>8172</v>
      </c>
      <c r="L2513" s="62"/>
      <c r="M2513" s="60">
        <v>1</v>
      </c>
      <c r="N2513" s="60">
        <v>1</v>
      </c>
      <c r="O2513" s="63" t="s">
        <v>681</v>
      </c>
      <c r="P2513" s="63" t="s">
        <v>912</v>
      </c>
      <c r="Q2513" s="62"/>
      <c r="R2513" s="62"/>
      <c r="S2513" s="62"/>
      <c r="T2513" s="62"/>
      <c r="U2513" s="62"/>
      <c r="V2513" s="62"/>
      <c r="W2513" s="62"/>
      <c r="X2513" s="63" t="s">
        <v>912</v>
      </c>
      <c r="Y2513" s="62"/>
      <c r="Z2513" s="62"/>
      <c r="AA2513" s="62"/>
      <c r="AB2513" s="60"/>
    </row>
    <row r="2514" spans="1:28" ht="15" customHeight="1" x14ac:dyDescent="0.25">
      <c r="A2514" s="58">
        <v>2504</v>
      </c>
      <c r="B2514" s="66" t="s">
        <v>11574</v>
      </c>
      <c r="C2514" s="67" t="s">
        <v>11575</v>
      </c>
      <c r="D2514" s="59" t="s">
        <v>11576</v>
      </c>
      <c r="E2514" s="66" t="s">
        <v>11574</v>
      </c>
      <c r="F2514" s="60" t="s">
        <v>11577</v>
      </c>
      <c r="G2514" s="62"/>
      <c r="H2514" s="61">
        <v>2005</v>
      </c>
      <c r="I2514" s="60" t="s">
        <v>689</v>
      </c>
      <c r="J2514" s="60" t="s">
        <v>1283</v>
      </c>
      <c r="K2514" s="60" t="s">
        <v>2111</v>
      </c>
      <c r="L2514" s="62"/>
      <c r="M2514" s="60">
        <v>1</v>
      </c>
      <c r="N2514" s="60">
        <v>1</v>
      </c>
      <c r="O2514" s="63" t="s">
        <v>681</v>
      </c>
      <c r="P2514" s="63" t="s">
        <v>700</v>
      </c>
      <c r="Q2514" s="62"/>
      <c r="R2514" s="62"/>
      <c r="S2514" s="62"/>
      <c r="T2514" s="62"/>
      <c r="U2514" s="62"/>
      <c r="V2514" s="62"/>
      <c r="W2514" s="62"/>
      <c r="X2514" s="63" t="s">
        <v>1402</v>
      </c>
      <c r="Y2514" s="62"/>
      <c r="Z2514" s="62"/>
      <c r="AA2514" s="62"/>
      <c r="AB2514" s="63" t="s">
        <v>1403</v>
      </c>
    </row>
    <row r="2515" spans="1:28" ht="15" customHeight="1" x14ac:dyDescent="0.25">
      <c r="A2515" s="58">
        <v>2505</v>
      </c>
      <c r="B2515" s="66" t="s">
        <v>11578</v>
      </c>
      <c r="C2515" s="67" t="s">
        <v>11579</v>
      </c>
      <c r="D2515" s="59" t="s">
        <v>11580</v>
      </c>
      <c r="E2515" s="66" t="s">
        <v>11578</v>
      </c>
      <c r="F2515" s="60" t="s">
        <v>11581</v>
      </c>
      <c r="G2515" s="62"/>
      <c r="H2515" s="61">
        <v>2007</v>
      </c>
      <c r="I2515" s="60" t="s">
        <v>689</v>
      </c>
      <c r="J2515" s="60" t="s">
        <v>1333</v>
      </c>
      <c r="K2515" s="60" t="s">
        <v>2111</v>
      </c>
      <c r="L2515" s="62"/>
      <c r="M2515" s="60">
        <v>1</v>
      </c>
      <c r="N2515" s="60">
        <v>1</v>
      </c>
      <c r="O2515" s="63" t="s">
        <v>681</v>
      </c>
      <c r="P2515" s="63" t="s">
        <v>700</v>
      </c>
      <c r="Q2515" s="63" t="s">
        <v>11582</v>
      </c>
      <c r="R2515" s="62"/>
      <c r="S2515" s="62"/>
      <c r="T2515" s="62"/>
      <c r="U2515" s="62"/>
      <c r="V2515" s="62"/>
      <c r="W2515" s="62"/>
      <c r="X2515" s="63" t="s">
        <v>700</v>
      </c>
      <c r="Y2515" s="62"/>
      <c r="Z2515" s="62"/>
      <c r="AA2515" s="62"/>
      <c r="AB2515" s="60"/>
    </row>
    <row r="2516" spans="1:28" ht="15" customHeight="1" x14ac:dyDescent="0.25">
      <c r="A2516" s="58">
        <v>2506</v>
      </c>
      <c r="B2516" s="66" t="s">
        <v>11583</v>
      </c>
      <c r="C2516" s="67" t="s">
        <v>11584</v>
      </c>
      <c r="D2516" s="59" t="s">
        <v>11585</v>
      </c>
      <c r="E2516" s="66" t="s">
        <v>11583</v>
      </c>
      <c r="F2516" s="60" t="s">
        <v>11586</v>
      </c>
      <c r="G2516" s="62"/>
      <c r="H2516" s="61">
        <v>2006</v>
      </c>
      <c r="I2516" s="60" t="s">
        <v>689</v>
      </c>
      <c r="J2516" s="60" t="s">
        <v>699</v>
      </c>
      <c r="K2516" s="60">
        <v>400</v>
      </c>
      <c r="L2516" s="62"/>
      <c r="M2516" s="60">
        <v>1</v>
      </c>
      <c r="N2516" s="60">
        <v>1</v>
      </c>
      <c r="O2516" s="63" t="s">
        <v>681</v>
      </c>
      <c r="P2516" s="63" t="s">
        <v>1038</v>
      </c>
      <c r="Q2516" s="62"/>
      <c r="R2516" s="62"/>
      <c r="S2516" s="62"/>
      <c r="T2516" s="62"/>
      <c r="U2516" s="62"/>
      <c r="V2516" s="62"/>
      <c r="W2516" s="62"/>
      <c r="X2516" s="63" t="s">
        <v>1038</v>
      </c>
      <c r="Y2516" s="62"/>
      <c r="Z2516" s="62"/>
      <c r="AA2516" s="62"/>
      <c r="AB2516" s="60"/>
    </row>
    <row r="2517" spans="1:28" ht="15" customHeight="1" x14ac:dyDescent="0.25">
      <c r="A2517" s="58">
        <v>2507</v>
      </c>
      <c r="B2517" s="66" t="s">
        <v>11587</v>
      </c>
      <c r="C2517" s="67" t="s">
        <v>11588</v>
      </c>
      <c r="D2517" s="59" t="s">
        <v>11589</v>
      </c>
      <c r="E2517" s="66" t="s">
        <v>11587</v>
      </c>
      <c r="F2517" s="60" t="s">
        <v>11590</v>
      </c>
      <c r="G2517" s="62"/>
      <c r="H2517" s="61">
        <v>2000</v>
      </c>
      <c r="I2517" s="60" t="s">
        <v>689</v>
      </c>
      <c r="J2517" s="60" t="s">
        <v>684</v>
      </c>
      <c r="K2517" s="60" t="s">
        <v>2155</v>
      </c>
      <c r="L2517" s="62"/>
      <c r="M2517" s="60">
        <v>1</v>
      </c>
      <c r="N2517" s="60">
        <v>1</v>
      </c>
      <c r="O2517" s="63" t="s">
        <v>681</v>
      </c>
      <c r="P2517" s="63" t="s">
        <v>980</v>
      </c>
      <c r="Q2517" s="62"/>
      <c r="R2517" s="62"/>
      <c r="S2517" s="62"/>
      <c r="T2517" s="62"/>
      <c r="U2517" s="62"/>
      <c r="V2517" s="62"/>
      <c r="W2517" s="62"/>
      <c r="X2517" s="63" t="s">
        <v>5851</v>
      </c>
      <c r="Y2517" s="62"/>
      <c r="Z2517" s="62"/>
      <c r="AA2517" s="62"/>
      <c r="AB2517" s="63" t="s">
        <v>5852</v>
      </c>
    </row>
    <row r="2518" spans="1:28" ht="15" customHeight="1" x14ac:dyDescent="0.25">
      <c r="A2518" s="58">
        <v>2508</v>
      </c>
      <c r="B2518" s="66" t="s">
        <v>11591</v>
      </c>
      <c r="C2518" s="67" t="s">
        <v>11592</v>
      </c>
      <c r="D2518" s="59" t="s">
        <v>11593</v>
      </c>
      <c r="E2518" s="66" t="s">
        <v>11591</v>
      </c>
      <c r="F2518" s="60" t="s">
        <v>11594</v>
      </c>
      <c r="G2518" s="62"/>
      <c r="H2518" s="61">
        <v>2002</v>
      </c>
      <c r="I2518" s="60" t="s">
        <v>1565</v>
      </c>
      <c r="J2518" s="60" t="s">
        <v>1260</v>
      </c>
      <c r="K2518" s="60">
        <v>400</v>
      </c>
      <c r="L2518" s="62"/>
      <c r="M2518" s="60">
        <v>1</v>
      </c>
      <c r="N2518" s="60">
        <v>1</v>
      </c>
      <c r="O2518" s="63" t="s">
        <v>681</v>
      </c>
      <c r="P2518" s="63" t="s">
        <v>1038</v>
      </c>
      <c r="Q2518" s="62"/>
      <c r="R2518" s="62"/>
      <c r="S2518" s="62"/>
      <c r="T2518" s="62"/>
      <c r="U2518" s="62"/>
      <c r="V2518" s="62"/>
      <c r="W2518" s="62"/>
      <c r="X2518" s="63" t="s">
        <v>1038</v>
      </c>
      <c r="Y2518" s="62"/>
      <c r="Z2518" s="62"/>
      <c r="AA2518" s="62"/>
      <c r="AB2518" s="60"/>
    </row>
    <row r="2519" spans="1:28" ht="15" customHeight="1" x14ac:dyDescent="0.25">
      <c r="A2519" s="58">
        <v>2509</v>
      </c>
      <c r="B2519" s="66" t="s">
        <v>11595</v>
      </c>
      <c r="C2519" s="67" t="s">
        <v>11596</v>
      </c>
      <c r="D2519" s="59" t="s">
        <v>11597</v>
      </c>
      <c r="E2519" s="66" t="s">
        <v>11595</v>
      </c>
      <c r="F2519" s="60" t="s">
        <v>11598</v>
      </c>
      <c r="G2519" s="62"/>
      <c r="H2519" s="61">
        <v>2005</v>
      </c>
      <c r="I2519" s="60" t="s">
        <v>1296</v>
      </c>
      <c r="J2519" s="60" t="s">
        <v>684</v>
      </c>
      <c r="K2519" s="60">
        <v>75</v>
      </c>
      <c r="L2519" s="62"/>
      <c r="M2519" s="60">
        <v>1</v>
      </c>
      <c r="N2519" s="60">
        <v>1</v>
      </c>
      <c r="O2519" s="63" t="s">
        <v>681</v>
      </c>
      <c r="P2519" s="63" t="s">
        <v>700</v>
      </c>
      <c r="Q2519" s="62"/>
      <c r="R2519" s="62"/>
      <c r="S2519" s="62"/>
      <c r="T2519" s="62"/>
      <c r="U2519" s="62"/>
      <c r="V2519" s="62"/>
      <c r="W2519" s="62"/>
      <c r="X2519" s="63" t="s">
        <v>700</v>
      </c>
      <c r="Y2519" s="62"/>
      <c r="Z2519" s="62"/>
      <c r="AA2519" s="62"/>
      <c r="AB2519" s="60"/>
    </row>
    <row r="2520" spans="1:28" ht="15" customHeight="1" x14ac:dyDescent="0.25">
      <c r="A2520" s="58">
        <v>2510</v>
      </c>
      <c r="B2520" s="66" t="s">
        <v>11599</v>
      </c>
      <c r="C2520" s="67" t="s">
        <v>11600</v>
      </c>
      <c r="D2520" s="59" t="s">
        <v>11601</v>
      </c>
      <c r="E2520" s="66" t="s">
        <v>11599</v>
      </c>
      <c r="F2520" s="60" t="s">
        <v>11602</v>
      </c>
      <c r="G2520" s="62"/>
      <c r="H2520" s="61">
        <v>1996</v>
      </c>
      <c r="I2520" s="60" t="s">
        <v>689</v>
      </c>
      <c r="J2520" s="60" t="s">
        <v>1260</v>
      </c>
      <c r="K2520" s="60">
        <v>50</v>
      </c>
      <c r="L2520" s="62"/>
      <c r="M2520" s="60">
        <v>1</v>
      </c>
      <c r="N2520" s="60">
        <v>1</v>
      </c>
      <c r="O2520" s="63" t="s">
        <v>681</v>
      </c>
      <c r="P2520" s="63" t="s">
        <v>788</v>
      </c>
      <c r="Q2520" s="62"/>
      <c r="R2520" s="62"/>
      <c r="S2520" s="62"/>
      <c r="T2520" s="62"/>
      <c r="U2520" s="62"/>
      <c r="V2520" s="62"/>
      <c r="W2520" s="62"/>
      <c r="X2520" s="63" t="s">
        <v>5957</v>
      </c>
      <c r="Y2520" s="63" t="s">
        <v>5958</v>
      </c>
      <c r="Z2520" s="62"/>
      <c r="AA2520" s="62"/>
      <c r="AB2520" s="60"/>
    </row>
    <row r="2521" spans="1:28" ht="15" customHeight="1" x14ac:dyDescent="0.25">
      <c r="A2521" s="58">
        <v>2511</v>
      </c>
      <c r="B2521" s="66" t="s">
        <v>11603</v>
      </c>
      <c r="C2521" s="67" t="s">
        <v>11604</v>
      </c>
      <c r="D2521" s="59" t="s">
        <v>11605</v>
      </c>
      <c r="E2521" s="66" t="s">
        <v>11603</v>
      </c>
      <c r="F2521" s="60" t="s">
        <v>11606</v>
      </c>
      <c r="G2521" s="62"/>
      <c r="H2521" s="61">
        <v>1997</v>
      </c>
      <c r="I2521" s="60" t="s">
        <v>689</v>
      </c>
      <c r="J2521" s="60" t="s">
        <v>1260</v>
      </c>
      <c r="K2521" s="60">
        <v>50</v>
      </c>
      <c r="L2521" s="62"/>
      <c r="M2521" s="60">
        <v>1</v>
      </c>
      <c r="N2521" s="60">
        <v>1</v>
      </c>
      <c r="O2521" s="63" t="s">
        <v>681</v>
      </c>
      <c r="P2521" s="63" t="s">
        <v>788</v>
      </c>
      <c r="Q2521" s="62"/>
      <c r="R2521" s="62"/>
      <c r="S2521" s="62"/>
      <c r="T2521" s="62"/>
      <c r="U2521" s="62"/>
      <c r="V2521" s="62"/>
      <c r="W2521" s="62"/>
      <c r="X2521" s="63" t="s">
        <v>788</v>
      </c>
      <c r="Y2521" s="62"/>
      <c r="Z2521" s="62"/>
      <c r="AA2521" s="62"/>
      <c r="AB2521" s="60"/>
    </row>
    <row r="2522" spans="1:28" ht="15" customHeight="1" x14ac:dyDescent="0.25">
      <c r="A2522" s="58">
        <v>2512</v>
      </c>
      <c r="B2522" s="66" t="s">
        <v>11607</v>
      </c>
      <c r="C2522" s="67" t="s">
        <v>11608</v>
      </c>
      <c r="D2522" s="59" t="s">
        <v>11609</v>
      </c>
      <c r="E2522" s="66" t="s">
        <v>11607</v>
      </c>
      <c r="F2522" s="60" t="s">
        <v>11610</v>
      </c>
      <c r="G2522" s="62"/>
      <c r="H2522" s="61">
        <v>2004</v>
      </c>
      <c r="I2522" s="60" t="s">
        <v>689</v>
      </c>
      <c r="J2522" s="60" t="s">
        <v>1333</v>
      </c>
      <c r="K2522" s="60" t="s">
        <v>2717</v>
      </c>
      <c r="L2522" s="62"/>
      <c r="M2522" s="60">
        <v>1</v>
      </c>
      <c r="N2522" s="60">
        <v>1</v>
      </c>
      <c r="O2522" s="63" t="s">
        <v>681</v>
      </c>
      <c r="P2522" s="63" t="s">
        <v>788</v>
      </c>
      <c r="Q2522" s="62"/>
      <c r="R2522" s="62"/>
      <c r="S2522" s="62"/>
      <c r="T2522" s="62"/>
      <c r="U2522" s="62"/>
      <c r="V2522" s="62"/>
      <c r="W2522" s="62"/>
      <c r="X2522" s="63" t="s">
        <v>788</v>
      </c>
      <c r="Y2522" s="62"/>
      <c r="Z2522" s="62"/>
      <c r="AA2522" s="62"/>
      <c r="AB2522" s="60"/>
    </row>
    <row r="2523" spans="1:28" ht="15" customHeight="1" x14ac:dyDescent="0.25">
      <c r="A2523" s="58">
        <v>2513</v>
      </c>
      <c r="B2523" s="66" t="s">
        <v>11611</v>
      </c>
      <c r="C2523" s="67" t="s">
        <v>11612</v>
      </c>
      <c r="D2523" s="59" t="s">
        <v>11613</v>
      </c>
      <c r="E2523" s="66" t="s">
        <v>11611</v>
      </c>
      <c r="F2523" s="60" t="s">
        <v>11614</v>
      </c>
      <c r="G2523" s="62"/>
      <c r="H2523" s="61">
        <v>1998</v>
      </c>
      <c r="I2523" s="60" t="s">
        <v>689</v>
      </c>
      <c r="J2523" s="60" t="s">
        <v>1260</v>
      </c>
      <c r="K2523" s="60">
        <v>75</v>
      </c>
      <c r="L2523" s="62"/>
      <c r="M2523" s="60">
        <v>1</v>
      </c>
      <c r="N2523" s="60">
        <v>1</v>
      </c>
      <c r="O2523" s="63" t="s">
        <v>681</v>
      </c>
      <c r="P2523" s="63" t="s">
        <v>700</v>
      </c>
      <c r="Q2523" s="62"/>
      <c r="R2523" s="62"/>
      <c r="S2523" s="62"/>
      <c r="T2523" s="62"/>
      <c r="U2523" s="62"/>
      <c r="V2523" s="62"/>
      <c r="W2523" s="62"/>
      <c r="X2523" s="63" t="s">
        <v>700</v>
      </c>
      <c r="Y2523" s="62"/>
      <c r="Z2523" s="62"/>
      <c r="AA2523" s="62"/>
      <c r="AB2523" s="60"/>
    </row>
    <row r="2524" spans="1:28" ht="15" customHeight="1" x14ac:dyDescent="0.25">
      <c r="A2524" s="58">
        <v>2514</v>
      </c>
      <c r="B2524" s="66" t="s">
        <v>11615</v>
      </c>
      <c r="C2524" s="67" t="s">
        <v>11616</v>
      </c>
      <c r="D2524" s="59" t="s">
        <v>11617</v>
      </c>
      <c r="E2524" s="66" t="s">
        <v>11615</v>
      </c>
      <c r="F2524" s="60" t="s">
        <v>11618</v>
      </c>
      <c r="G2524" s="62"/>
      <c r="H2524" s="61">
        <v>1997</v>
      </c>
      <c r="I2524" s="60" t="s">
        <v>689</v>
      </c>
      <c r="J2524" s="60" t="s">
        <v>1102</v>
      </c>
      <c r="K2524" s="60" t="s">
        <v>8172</v>
      </c>
      <c r="L2524" s="62"/>
      <c r="M2524" s="60">
        <v>1</v>
      </c>
      <c r="N2524" s="60">
        <v>1</v>
      </c>
      <c r="O2524" s="63" t="s">
        <v>681</v>
      </c>
      <c r="P2524" s="63" t="s">
        <v>912</v>
      </c>
      <c r="Q2524" s="62"/>
      <c r="R2524" s="62"/>
      <c r="S2524" s="62"/>
      <c r="T2524" s="62"/>
      <c r="U2524" s="62"/>
      <c r="V2524" s="62"/>
      <c r="W2524" s="62"/>
      <c r="X2524" s="63" t="s">
        <v>912</v>
      </c>
      <c r="Y2524" s="62"/>
      <c r="Z2524" s="62"/>
      <c r="AA2524" s="62"/>
      <c r="AB2524" s="60"/>
    </row>
    <row r="2525" spans="1:28" ht="15" customHeight="1" x14ac:dyDescent="0.25">
      <c r="A2525" s="58">
        <v>2515</v>
      </c>
      <c r="B2525" s="66" t="s">
        <v>11619</v>
      </c>
      <c r="C2525" s="67" t="s">
        <v>11620</v>
      </c>
      <c r="D2525" s="59" t="s">
        <v>11621</v>
      </c>
      <c r="E2525" s="66" t="s">
        <v>11619</v>
      </c>
      <c r="F2525" s="60" t="s">
        <v>11622</v>
      </c>
      <c r="G2525" s="62"/>
      <c r="H2525" s="61">
        <v>1997</v>
      </c>
      <c r="I2525" s="60" t="s">
        <v>689</v>
      </c>
      <c r="J2525" s="60" t="s">
        <v>1260</v>
      </c>
      <c r="K2525" s="60">
        <v>160</v>
      </c>
      <c r="L2525" s="62"/>
      <c r="M2525" s="60">
        <v>1</v>
      </c>
      <c r="N2525" s="60">
        <v>1</v>
      </c>
      <c r="O2525" s="63" t="s">
        <v>681</v>
      </c>
      <c r="P2525" s="63" t="s">
        <v>1228</v>
      </c>
      <c r="Q2525" s="62"/>
      <c r="R2525" s="62"/>
      <c r="S2525" s="62"/>
      <c r="T2525" s="62"/>
      <c r="U2525" s="62"/>
      <c r="V2525" s="62"/>
      <c r="W2525" s="62"/>
      <c r="X2525" s="63" t="s">
        <v>1228</v>
      </c>
      <c r="Y2525" s="62"/>
      <c r="Z2525" s="62"/>
      <c r="AA2525" s="62"/>
      <c r="AB2525" s="60"/>
    </row>
    <row r="2526" spans="1:28" ht="15" customHeight="1" x14ac:dyDescent="0.25">
      <c r="A2526" s="58">
        <v>2516</v>
      </c>
      <c r="B2526" s="66" t="s">
        <v>11623</v>
      </c>
      <c r="C2526" s="67" t="s">
        <v>11624</v>
      </c>
      <c r="D2526" s="59" t="s">
        <v>11625</v>
      </c>
      <c r="E2526" s="66" t="s">
        <v>11623</v>
      </c>
      <c r="F2526" s="60" t="s">
        <v>11626</v>
      </c>
      <c r="G2526" s="62"/>
      <c r="H2526" s="61">
        <v>2013</v>
      </c>
      <c r="I2526" s="60" t="s">
        <v>689</v>
      </c>
      <c r="J2526" s="60" t="s">
        <v>687</v>
      </c>
      <c r="K2526" s="60">
        <v>50</v>
      </c>
      <c r="L2526" s="62"/>
      <c r="M2526" s="60">
        <v>1</v>
      </c>
      <c r="N2526" s="60">
        <v>1</v>
      </c>
      <c r="O2526" s="63" t="s">
        <v>681</v>
      </c>
      <c r="P2526" s="63" t="s">
        <v>1317</v>
      </c>
      <c r="Q2526" s="63" t="s">
        <v>2204</v>
      </c>
      <c r="R2526" s="62"/>
      <c r="S2526" s="62"/>
      <c r="T2526" s="62"/>
      <c r="U2526" s="62"/>
      <c r="V2526" s="62"/>
      <c r="W2526" s="62"/>
      <c r="X2526" s="63" t="s">
        <v>1317</v>
      </c>
      <c r="Y2526" s="62"/>
      <c r="Z2526" s="62"/>
      <c r="AA2526" s="62"/>
      <c r="AB2526" s="60"/>
    </row>
    <row r="2527" spans="1:28" ht="15" customHeight="1" x14ac:dyDescent="0.25">
      <c r="A2527" s="58">
        <v>2517</v>
      </c>
      <c r="B2527" s="66" t="s">
        <v>11627</v>
      </c>
      <c r="C2527" s="67" t="s">
        <v>11628</v>
      </c>
      <c r="D2527" s="59" t="s">
        <v>11629</v>
      </c>
      <c r="E2527" s="66" t="s">
        <v>11627</v>
      </c>
      <c r="F2527" s="60" t="s">
        <v>11630</v>
      </c>
      <c r="G2527" s="62"/>
      <c r="H2527" s="61">
        <v>2013</v>
      </c>
      <c r="I2527" s="60" t="s">
        <v>689</v>
      </c>
      <c r="J2527" s="60" t="s">
        <v>687</v>
      </c>
      <c r="K2527" s="60">
        <v>50</v>
      </c>
      <c r="L2527" s="62"/>
      <c r="M2527" s="60">
        <v>1</v>
      </c>
      <c r="N2527" s="60">
        <v>1</v>
      </c>
      <c r="O2527" s="63" t="s">
        <v>681</v>
      </c>
      <c r="P2527" s="63" t="s">
        <v>1317</v>
      </c>
      <c r="Q2527" s="63" t="s">
        <v>2204</v>
      </c>
      <c r="R2527" s="62"/>
      <c r="S2527" s="62"/>
      <c r="T2527" s="62"/>
      <c r="U2527" s="62"/>
      <c r="V2527" s="62"/>
      <c r="W2527" s="62"/>
      <c r="X2527" s="63" t="s">
        <v>1317</v>
      </c>
      <c r="Y2527" s="62"/>
      <c r="Z2527" s="62"/>
      <c r="AA2527" s="62"/>
      <c r="AB2527" s="60"/>
    </row>
    <row r="2528" spans="1:28" ht="15" customHeight="1" x14ac:dyDescent="0.25">
      <c r="A2528" s="58">
        <v>2518</v>
      </c>
      <c r="B2528" s="66" t="s">
        <v>11631</v>
      </c>
      <c r="C2528" s="67" t="s">
        <v>11632</v>
      </c>
      <c r="D2528" s="59" t="s">
        <v>11633</v>
      </c>
      <c r="E2528" s="66" t="s">
        <v>11631</v>
      </c>
      <c r="F2528" s="60" t="s">
        <v>11634</v>
      </c>
      <c r="G2528" s="62"/>
      <c r="H2528" s="61">
        <v>1997</v>
      </c>
      <c r="I2528" s="60" t="s">
        <v>689</v>
      </c>
      <c r="J2528" s="60" t="s">
        <v>1260</v>
      </c>
      <c r="K2528" s="60">
        <v>25</v>
      </c>
      <c r="L2528" s="62"/>
      <c r="M2528" s="60">
        <v>1</v>
      </c>
      <c r="N2528" s="60">
        <v>1</v>
      </c>
      <c r="O2528" s="63" t="s">
        <v>681</v>
      </c>
      <c r="P2528" s="63" t="s">
        <v>734</v>
      </c>
      <c r="Q2528" s="62"/>
      <c r="R2528" s="62"/>
      <c r="S2528" s="62"/>
      <c r="T2528" s="62"/>
      <c r="U2528" s="62"/>
      <c r="V2528" s="62"/>
      <c r="W2528" s="62"/>
      <c r="X2528" s="63" t="s">
        <v>734</v>
      </c>
      <c r="Y2528" s="62"/>
      <c r="Z2528" s="62"/>
      <c r="AA2528" s="62"/>
      <c r="AB2528" s="60"/>
    </row>
    <row r="2529" spans="1:28" ht="15" customHeight="1" x14ac:dyDescent="0.25">
      <c r="A2529" s="58">
        <v>2519</v>
      </c>
      <c r="B2529" s="66" t="s">
        <v>11635</v>
      </c>
      <c r="C2529" s="67" t="s">
        <v>11636</v>
      </c>
      <c r="D2529" s="59" t="s">
        <v>11637</v>
      </c>
      <c r="E2529" s="66" t="s">
        <v>11635</v>
      </c>
      <c r="F2529" s="60" t="s">
        <v>11638</v>
      </c>
      <c r="G2529" s="62"/>
      <c r="H2529" s="61">
        <v>1999</v>
      </c>
      <c r="I2529" s="60" t="s">
        <v>689</v>
      </c>
      <c r="J2529" s="60" t="s">
        <v>684</v>
      </c>
      <c r="K2529" s="60">
        <v>25</v>
      </c>
      <c r="L2529" s="62"/>
      <c r="M2529" s="60">
        <v>1</v>
      </c>
      <c r="N2529" s="60">
        <v>1</v>
      </c>
      <c r="O2529" s="63" t="s">
        <v>681</v>
      </c>
      <c r="P2529" s="63" t="s">
        <v>734</v>
      </c>
      <c r="Q2529" s="62"/>
      <c r="R2529" s="62"/>
      <c r="S2529" s="62"/>
      <c r="T2529" s="62"/>
      <c r="U2529" s="62"/>
      <c r="V2529" s="62"/>
      <c r="W2529" s="62"/>
      <c r="X2529" s="63" t="s">
        <v>734</v>
      </c>
      <c r="Y2529" s="62"/>
      <c r="Z2529" s="62"/>
      <c r="AA2529" s="62"/>
      <c r="AB2529" s="60"/>
    </row>
    <row r="2530" spans="1:28" ht="15" customHeight="1" x14ac:dyDescent="0.25">
      <c r="A2530" s="58">
        <v>2520</v>
      </c>
      <c r="B2530" s="66" t="s">
        <v>11639</v>
      </c>
      <c r="C2530" s="67" t="s">
        <v>11640</v>
      </c>
      <c r="D2530" s="59" t="s">
        <v>11641</v>
      </c>
      <c r="E2530" s="66" t="s">
        <v>11639</v>
      </c>
      <c r="F2530" s="60" t="s">
        <v>11642</v>
      </c>
      <c r="G2530" s="62"/>
      <c r="H2530" s="61">
        <v>1999</v>
      </c>
      <c r="I2530" s="60" t="s">
        <v>689</v>
      </c>
      <c r="J2530" s="60" t="s">
        <v>684</v>
      </c>
      <c r="K2530" s="60">
        <v>25</v>
      </c>
      <c r="L2530" s="62"/>
      <c r="M2530" s="60">
        <v>1</v>
      </c>
      <c r="N2530" s="60">
        <v>1</v>
      </c>
      <c r="O2530" s="63" t="s">
        <v>681</v>
      </c>
      <c r="P2530" s="63" t="s">
        <v>734</v>
      </c>
      <c r="Q2530" s="62"/>
      <c r="R2530" s="62"/>
      <c r="S2530" s="62"/>
      <c r="T2530" s="62"/>
      <c r="U2530" s="62"/>
      <c r="V2530" s="62"/>
      <c r="W2530" s="62"/>
      <c r="X2530" s="63" t="s">
        <v>734</v>
      </c>
      <c r="Y2530" s="62"/>
      <c r="Z2530" s="62"/>
      <c r="AA2530" s="62"/>
      <c r="AB2530" s="60"/>
    </row>
    <row r="2531" spans="1:28" ht="15" customHeight="1" x14ac:dyDescent="0.25">
      <c r="A2531" s="58">
        <v>2521</v>
      </c>
      <c r="B2531" s="66" t="s">
        <v>11643</v>
      </c>
      <c r="C2531" s="67" t="s">
        <v>11644</v>
      </c>
      <c r="D2531" s="59" t="s">
        <v>11645</v>
      </c>
      <c r="E2531" s="66" t="s">
        <v>11643</v>
      </c>
      <c r="F2531" s="60" t="s">
        <v>11646</v>
      </c>
      <c r="G2531" s="62"/>
      <c r="H2531" s="61">
        <v>2004</v>
      </c>
      <c r="I2531" s="60" t="s">
        <v>689</v>
      </c>
      <c r="J2531" s="60" t="s">
        <v>1260</v>
      </c>
      <c r="K2531" s="60">
        <v>25</v>
      </c>
      <c r="L2531" s="62"/>
      <c r="M2531" s="60">
        <v>1</v>
      </c>
      <c r="N2531" s="60">
        <v>1</v>
      </c>
      <c r="O2531" s="63" t="s">
        <v>681</v>
      </c>
      <c r="P2531" s="63" t="s">
        <v>734</v>
      </c>
      <c r="Q2531" s="62"/>
      <c r="R2531" s="62"/>
      <c r="S2531" s="62"/>
      <c r="T2531" s="62"/>
      <c r="U2531" s="62"/>
      <c r="V2531" s="62"/>
      <c r="W2531" s="62"/>
      <c r="X2531" s="63" t="s">
        <v>734</v>
      </c>
      <c r="Y2531" s="62"/>
      <c r="Z2531" s="62"/>
      <c r="AA2531" s="62"/>
      <c r="AB2531" s="60"/>
    </row>
    <row r="2532" spans="1:28" ht="15" customHeight="1" x14ac:dyDescent="0.25">
      <c r="A2532" s="58">
        <v>2522</v>
      </c>
      <c r="B2532" s="66" t="s">
        <v>11647</v>
      </c>
      <c r="C2532" s="67" t="s">
        <v>11648</v>
      </c>
      <c r="D2532" s="59" t="s">
        <v>11649</v>
      </c>
      <c r="E2532" s="66" t="s">
        <v>11647</v>
      </c>
      <c r="F2532" s="60" t="s">
        <v>11650</v>
      </c>
      <c r="G2532" s="62"/>
      <c r="H2532" s="61">
        <v>2004</v>
      </c>
      <c r="I2532" s="60" t="s">
        <v>689</v>
      </c>
      <c r="J2532" s="60" t="s">
        <v>1260</v>
      </c>
      <c r="K2532" s="60">
        <v>25</v>
      </c>
      <c r="L2532" s="62"/>
      <c r="M2532" s="60">
        <v>1</v>
      </c>
      <c r="N2532" s="60">
        <v>1</v>
      </c>
      <c r="O2532" s="63" t="s">
        <v>681</v>
      </c>
      <c r="P2532" s="63" t="s">
        <v>734</v>
      </c>
      <c r="Q2532" s="62"/>
      <c r="R2532" s="62"/>
      <c r="S2532" s="62"/>
      <c r="T2532" s="62"/>
      <c r="U2532" s="62"/>
      <c r="V2532" s="62"/>
      <c r="W2532" s="62"/>
      <c r="X2532" s="63" t="s">
        <v>734</v>
      </c>
      <c r="Y2532" s="62"/>
      <c r="Z2532" s="62"/>
      <c r="AA2532" s="62"/>
      <c r="AB2532" s="60"/>
    </row>
    <row r="2533" spans="1:28" ht="15" customHeight="1" x14ac:dyDescent="0.25">
      <c r="A2533" s="58">
        <v>2523</v>
      </c>
      <c r="B2533" s="66" t="s">
        <v>11651</v>
      </c>
      <c r="C2533" s="67" t="s">
        <v>11652</v>
      </c>
      <c r="D2533" s="59" t="s">
        <v>11653</v>
      </c>
      <c r="E2533" s="66" t="s">
        <v>11651</v>
      </c>
      <c r="F2533" s="60" t="s">
        <v>11654</v>
      </c>
      <c r="G2533" s="62"/>
      <c r="H2533" s="61">
        <v>1997</v>
      </c>
      <c r="I2533" s="60" t="s">
        <v>689</v>
      </c>
      <c r="J2533" s="60" t="s">
        <v>1260</v>
      </c>
      <c r="K2533" s="60">
        <v>37.5</v>
      </c>
      <c r="L2533" s="62"/>
      <c r="M2533" s="60">
        <v>1</v>
      </c>
      <c r="N2533" s="60">
        <v>1</v>
      </c>
      <c r="O2533" s="63" t="s">
        <v>681</v>
      </c>
      <c r="P2533" s="63" t="s">
        <v>766</v>
      </c>
      <c r="Q2533" s="62"/>
      <c r="R2533" s="62"/>
      <c r="S2533" s="62"/>
      <c r="T2533" s="62"/>
      <c r="U2533" s="62"/>
      <c r="V2533" s="62"/>
      <c r="W2533" s="62"/>
      <c r="X2533" s="63" t="s">
        <v>766</v>
      </c>
      <c r="Y2533" s="62"/>
      <c r="Z2533" s="62"/>
      <c r="AA2533" s="62"/>
      <c r="AB2533" s="60"/>
    </row>
    <row r="2534" spans="1:28" ht="15" customHeight="1" x14ac:dyDescent="0.25">
      <c r="A2534" s="58">
        <v>2524</v>
      </c>
      <c r="B2534" s="66" t="s">
        <v>11655</v>
      </c>
      <c r="C2534" s="67" t="s">
        <v>11656</v>
      </c>
      <c r="D2534" s="59" t="s">
        <v>11657</v>
      </c>
      <c r="E2534" s="66" t="s">
        <v>11655</v>
      </c>
      <c r="F2534" s="60" t="s">
        <v>11658</v>
      </c>
      <c r="G2534" s="62"/>
      <c r="H2534" s="61">
        <v>1996</v>
      </c>
      <c r="I2534" s="60" t="s">
        <v>689</v>
      </c>
      <c r="J2534" s="60" t="s">
        <v>1260</v>
      </c>
      <c r="K2534" s="60">
        <v>400</v>
      </c>
      <c r="L2534" s="62"/>
      <c r="M2534" s="60">
        <v>1</v>
      </c>
      <c r="N2534" s="60">
        <v>1</v>
      </c>
      <c r="O2534" s="63" t="s">
        <v>681</v>
      </c>
      <c r="P2534" s="63" t="s">
        <v>1038</v>
      </c>
      <c r="Q2534" s="62"/>
      <c r="R2534" s="62"/>
      <c r="S2534" s="62"/>
      <c r="T2534" s="62"/>
      <c r="U2534" s="62"/>
      <c r="V2534" s="62"/>
      <c r="W2534" s="62"/>
      <c r="X2534" s="63" t="s">
        <v>1929</v>
      </c>
      <c r="Y2534" s="63" t="s">
        <v>1873</v>
      </c>
      <c r="Z2534" s="62"/>
      <c r="AA2534" s="62"/>
      <c r="AB2534" s="60"/>
    </row>
    <row r="2535" spans="1:28" ht="15" customHeight="1" x14ac:dyDescent="0.25">
      <c r="A2535" s="58">
        <v>2525</v>
      </c>
      <c r="B2535" s="66" t="s">
        <v>11659</v>
      </c>
      <c r="C2535" s="67" t="s">
        <v>11660</v>
      </c>
      <c r="D2535" s="59" t="s">
        <v>11661</v>
      </c>
      <c r="E2535" s="66" t="s">
        <v>11659</v>
      </c>
      <c r="F2535" s="60" t="s">
        <v>11662</v>
      </c>
      <c r="G2535" s="62"/>
      <c r="H2535" s="61">
        <v>1996</v>
      </c>
      <c r="I2535" s="60" t="s">
        <v>689</v>
      </c>
      <c r="J2535" s="60" t="s">
        <v>1260</v>
      </c>
      <c r="K2535" s="60">
        <v>400</v>
      </c>
      <c r="L2535" s="62"/>
      <c r="M2535" s="60">
        <v>1</v>
      </c>
      <c r="N2535" s="60">
        <v>1</v>
      </c>
      <c r="O2535" s="63" t="s">
        <v>681</v>
      </c>
      <c r="P2535" s="63" t="s">
        <v>1038</v>
      </c>
      <c r="Q2535" s="62"/>
      <c r="R2535" s="62"/>
      <c r="S2535" s="62"/>
      <c r="T2535" s="62"/>
      <c r="U2535" s="62"/>
      <c r="V2535" s="62"/>
      <c r="W2535" s="62"/>
      <c r="X2535" s="63" t="s">
        <v>1929</v>
      </c>
      <c r="Y2535" s="63" t="s">
        <v>1873</v>
      </c>
      <c r="Z2535" s="62"/>
      <c r="AA2535" s="62"/>
      <c r="AB2535" s="60"/>
    </row>
    <row r="2536" spans="1:28" ht="15" customHeight="1" x14ac:dyDescent="0.25">
      <c r="A2536" s="58">
        <v>2526</v>
      </c>
      <c r="B2536" s="66" t="s">
        <v>11663</v>
      </c>
      <c r="C2536" s="67" t="s">
        <v>11664</v>
      </c>
      <c r="D2536" s="59" t="s">
        <v>11665</v>
      </c>
      <c r="E2536" s="66" t="s">
        <v>11663</v>
      </c>
      <c r="F2536" s="60" t="s">
        <v>11666</v>
      </c>
      <c r="G2536" s="62"/>
      <c r="H2536" s="61">
        <v>1996</v>
      </c>
      <c r="I2536" s="60" t="s">
        <v>689</v>
      </c>
      <c r="J2536" s="60" t="s">
        <v>1260</v>
      </c>
      <c r="K2536" s="60">
        <v>400</v>
      </c>
      <c r="L2536" s="62"/>
      <c r="M2536" s="60">
        <v>1</v>
      </c>
      <c r="N2536" s="60">
        <v>1</v>
      </c>
      <c r="O2536" s="63" t="s">
        <v>681</v>
      </c>
      <c r="P2536" s="63" t="s">
        <v>1038</v>
      </c>
      <c r="Q2536" s="62"/>
      <c r="R2536" s="62"/>
      <c r="S2536" s="62"/>
      <c r="T2536" s="62"/>
      <c r="U2536" s="62"/>
      <c r="V2536" s="62"/>
      <c r="W2536" s="62"/>
      <c r="X2536" s="63" t="s">
        <v>1929</v>
      </c>
      <c r="Y2536" s="63" t="s">
        <v>1873</v>
      </c>
      <c r="Z2536" s="62"/>
      <c r="AA2536" s="62"/>
      <c r="AB2536" s="60"/>
    </row>
    <row r="2537" spans="1:28" ht="15" customHeight="1" x14ac:dyDescent="0.25">
      <c r="A2537" s="58">
        <v>2527</v>
      </c>
      <c r="B2537" s="66" t="s">
        <v>11667</v>
      </c>
      <c r="C2537" s="67" t="s">
        <v>11668</v>
      </c>
      <c r="D2537" s="59" t="s">
        <v>11669</v>
      </c>
      <c r="E2537" s="66" t="s">
        <v>11667</v>
      </c>
      <c r="F2537" s="60" t="s">
        <v>11670</v>
      </c>
      <c r="G2537" s="62"/>
      <c r="H2537" s="61">
        <v>2001</v>
      </c>
      <c r="I2537" s="60" t="s">
        <v>689</v>
      </c>
      <c r="J2537" s="60" t="s">
        <v>684</v>
      </c>
      <c r="K2537" s="60">
        <v>400</v>
      </c>
      <c r="L2537" s="62"/>
      <c r="M2537" s="60">
        <v>1</v>
      </c>
      <c r="N2537" s="60">
        <v>1</v>
      </c>
      <c r="O2537" s="63" t="s">
        <v>681</v>
      </c>
      <c r="P2537" s="63" t="s">
        <v>1038</v>
      </c>
      <c r="Q2537" s="62"/>
      <c r="R2537" s="62"/>
      <c r="S2537" s="62"/>
      <c r="T2537" s="62"/>
      <c r="U2537" s="62"/>
      <c r="V2537" s="62"/>
      <c r="W2537" s="62"/>
      <c r="X2537" s="63" t="s">
        <v>1038</v>
      </c>
      <c r="Y2537" s="62"/>
      <c r="Z2537" s="62"/>
      <c r="AA2537" s="62"/>
      <c r="AB2537" s="60"/>
    </row>
    <row r="2538" spans="1:28" ht="15" customHeight="1" x14ac:dyDescent="0.25">
      <c r="A2538" s="58">
        <v>2528</v>
      </c>
      <c r="B2538" s="66" t="s">
        <v>11671</v>
      </c>
      <c r="C2538" s="67" t="s">
        <v>11672</v>
      </c>
      <c r="D2538" s="59" t="s">
        <v>11673</v>
      </c>
      <c r="E2538" s="66" t="s">
        <v>11671</v>
      </c>
      <c r="F2538" s="60" t="s">
        <v>11674</v>
      </c>
      <c r="G2538" s="62"/>
      <c r="H2538" s="61">
        <v>1998</v>
      </c>
      <c r="I2538" s="60" t="s">
        <v>689</v>
      </c>
      <c r="J2538" s="60" t="s">
        <v>1260</v>
      </c>
      <c r="K2538" s="60">
        <v>400</v>
      </c>
      <c r="L2538" s="62"/>
      <c r="M2538" s="60">
        <v>1</v>
      </c>
      <c r="N2538" s="60">
        <v>1</v>
      </c>
      <c r="O2538" s="63" t="s">
        <v>681</v>
      </c>
      <c r="P2538" s="63" t="s">
        <v>1038</v>
      </c>
      <c r="Q2538" s="62"/>
      <c r="R2538" s="62"/>
      <c r="S2538" s="62"/>
      <c r="T2538" s="62"/>
      <c r="U2538" s="62"/>
      <c r="V2538" s="62"/>
      <c r="W2538" s="62"/>
      <c r="X2538" s="63" t="s">
        <v>1038</v>
      </c>
      <c r="Y2538" s="62"/>
      <c r="Z2538" s="62"/>
      <c r="AA2538" s="62"/>
      <c r="AB2538" s="60"/>
    </row>
    <row r="2539" spans="1:28" ht="15" customHeight="1" x14ac:dyDescent="0.25">
      <c r="A2539" s="58">
        <v>2529</v>
      </c>
      <c r="B2539" s="66" t="s">
        <v>11675</v>
      </c>
      <c r="C2539" s="67" t="s">
        <v>11676</v>
      </c>
      <c r="D2539" s="59" t="s">
        <v>11677</v>
      </c>
      <c r="E2539" s="66" t="s">
        <v>11675</v>
      </c>
      <c r="F2539" s="60" t="s">
        <v>11678</v>
      </c>
      <c r="G2539" s="62"/>
      <c r="H2539" s="61">
        <v>1999</v>
      </c>
      <c r="I2539" s="60" t="s">
        <v>689</v>
      </c>
      <c r="J2539" s="60" t="s">
        <v>1283</v>
      </c>
      <c r="K2539" s="60">
        <v>400</v>
      </c>
      <c r="L2539" s="62"/>
      <c r="M2539" s="60">
        <v>1</v>
      </c>
      <c r="N2539" s="60">
        <v>1</v>
      </c>
      <c r="O2539" s="63" t="s">
        <v>681</v>
      </c>
      <c r="P2539" s="63" t="s">
        <v>1038</v>
      </c>
      <c r="Q2539" s="62"/>
      <c r="R2539" s="62"/>
      <c r="S2539" s="62"/>
      <c r="T2539" s="62"/>
      <c r="U2539" s="62"/>
      <c r="V2539" s="62"/>
      <c r="W2539" s="62"/>
      <c r="X2539" s="63" t="s">
        <v>1038</v>
      </c>
      <c r="Y2539" s="62"/>
      <c r="Z2539" s="62"/>
      <c r="AA2539" s="62"/>
      <c r="AB2539" s="60"/>
    </row>
    <row r="2540" spans="1:28" ht="15" customHeight="1" x14ac:dyDescent="0.25">
      <c r="A2540" s="58">
        <v>2530</v>
      </c>
      <c r="B2540" s="66" t="s">
        <v>11679</v>
      </c>
      <c r="C2540" s="67" t="s">
        <v>11680</v>
      </c>
      <c r="D2540" s="59" t="s">
        <v>11681</v>
      </c>
      <c r="E2540" s="66" t="s">
        <v>11679</v>
      </c>
      <c r="F2540" s="60" t="s">
        <v>11682</v>
      </c>
      <c r="G2540" s="62"/>
      <c r="H2540" s="61">
        <v>2014</v>
      </c>
      <c r="I2540" s="60" t="s">
        <v>689</v>
      </c>
      <c r="J2540" s="60" t="s">
        <v>680</v>
      </c>
      <c r="K2540" s="60">
        <v>100</v>
      </c>
      <c r="L2540" s="62"/>
      <c r="M2540" s="60">
        <v>1</v>
      </c>
      <c r="N2540" s="60">
        <v>1</v>
      </c>
      <c r="O2540" s="63" t="s">
        <v>681</v>
      </c>
      <c r="P2540" s="63" t="s">
        <v>3519</v>
      </c>
      <c r="Q2540" s="63" t="s">
        <v>11683</v>
      </c>
      <c r="R2540" s="62"/>
      <c r="S2540" s="62"/>
      <c r="T2540" s="62"/>
      <c r="U2540" s="62"/>
      <c r="V2540" s="62"/>
      <c r="W2540" s="62"/>
      <c r="X2540" s="63" t="s">
        <v>3519</v>
      </c>
      <c r="Y2540" s="62"/>
      <c r="Z2540" s="62"/>
      <c r="AA2540" s="62"/>
      <c r="AB2540" s="60"/>
    </row>
    <row r="2541" spans="1:28" ht="15" customHeight="1" x14ac:dyDescent="0.25">
      <c r="A2541" s="58">
        <v>2531</v>
      </c>
      <c r="B2541" s="66" t="s">
        <v>11684</v>
      </c>
      <c r="C2541" s="67" t="s">
        <v>11685</v>
      </c>
      <c r="D2541" s="59" t="s">
        <v>11686</v>
      </c>
      <c r="E2541" s="66" t="s">
        <v>11684</v>
      </c>
      <c r="F2541" s="60" t="s">
        <v>11687</v>
      </c>
      <c r="G2541" s="62"/>
      <c r="H2541" s="61">
        <v>2007</v>
      </c>
      <c r="I2541" s="60" t="s">
        <v>1445</v>
      </c>
      <c r="J2541" s="60" t="s">
        <v>699</v>
      </c>
      <c r="K2541" s="60">
        <v>560</v>
      </c>
      <c r="L2541" s="62"/>
      <c r="M2541" s="60">
        <v>1</v>
      </c>
      <c r="N2541" s="60">
        <v>1</v>
      </c>
      <c r="O2541" s="63" t="s">
        <v>681</v>
      </c>
      <c r="P2541" s="63" t="s">
        <v>5254</v>
      </c>
      <c r="Q2541" s="63" t="s">
        <v>11688</v>
      </c>
      <c r="R2541" s="62"/>
      <c r="S2541" s="62"/>
      <c r="T2541" s="62"/>
      <c r="U2541" s="62"/>
      <c r="V2541" s="62"/>
      <c r="W2541" s="62"/>
      <c r="X2541" s="63" t="s">
        <v>5254</v>
      </c>
      <c r="Y2541" s="62"/>
      <c r="Z2541" s="62"/>
      <c r="AA2541" s="62"/>
      <c r="AB2541" s="60"/>
    </row>
    <row r="2542" spans="1:28" ht="15" customHeight="1" x14ac:dyDescent="0.25">
      <c r="A2542" s="58">
        <v>2532</v>
      </c>
      <c r="B2542" s="66" t="s">
        <v>11689</v>
      </c>
      <c r="C2542" s="67" t="s">
        <v>11690</v>
      </c>
      <c r="D2542" s="59" t="s">
        <v>11691</v>
      </c>
      <c r="E2542" s="66" t="s">
        <v>11689</v>
      </c>
      <c r="F2542" s="60" t="s">
        <v>11692</v>
      </c>
      <c r="G2542" s="62"/>
      <c r="H2542" s="61">
        <v>1998</v>
      </c>
      <c r="I2542" s="60" t="s">
        <v>689</v>
      </c>
      <c r="J2542" s="60" t="s">
        <v>680</v>
      </c>
      <c r="K2542" s="60">
        <v>50</v>
      </c>
      <c r="L2542" s="62"/>
      <c r="M2542" s="60">
        <v>1</v>
      </c>
      <c r="N2542" s="60">
        <v>1</v>
      </c>
      <c r="O2542" s="63" t="s">
        <v>681</v>
      </c>
      <c r="P2542" s="63" t="s">
        <v>864</v>
      </c>
      <c r="Q2542" s="62"/>
      <c r="R2542" s="62"/>
      <c r="S2542" s="62"/>
      <c r="T2542" s="62"/>
      <c r="U2542" s="62"/>
      <c r="V2542" s="62"/>
      <c r="W2542" s="62"/>
      <c r="X2542" s="63" t="s">
        <v>864</v>
      </c>
      <c r="Y2542" s="62"/>
      <c r="Z2542" s="62"/>
      <c r="AA2542" s="62"/>
      <c r="AB2542" s="60"/>
    </row>
    <row r="2543" spans="1:28" ht="15" customHeight="1" x14ac:dyDescent="0.25">
      <c r="A2543" s="58">
        <v>2533</v>
      </c>
      <c r="B2543" s="66" t="s">
        <v>11693</v>
      </c>
      <c r="C2543" s="67" t="s">
        <v>11694</v>
      </c>
      <c r="D2543" s="59" t="s">
        <v>11695</v>
      </c>
      <c r="E2543" s="66" t="s">
        <v>11693</v>
      </c>
      <c r="F2543" s="60" t="s">
        <v>11696</v>
      </c>
      <c r="G2543" s="62"/>
      <c r="H2543" s="61">
        <v>2001</v>
      </c>
      <c r="I2543" s="60" t="s">
        <v>689</v>
      </c>
      <c r="J2543" s="60" t="s">
        <v>684</v>
      </c>
      <c r="K2543" s="60">
        <v>50</v>
      </c>
      <c r="L2543" s="62"/>
      <c r="M2543" s="60">
        <v>1</v>
      </c>
      <c r="N2543" s="60">
        <v>1</v>
      </c>
      <c r="O2543" s="63" t="s">
        <v>681</v>
      </c>
      <c r="P2543" s="63" t="s">
        <v>864</v>
      </c>
      <c r="Q2543" s="62"/>
      <c r="R2543" s="62"/>
      <c r="S2543" s="62"/>
      <c r="T2543" s="62"/>
      <c r="U2543" s="62"/>
      <c r="V2543" s="62"/>
      <c r="W2543" s="62"/>
      <c r="X2543" s="63" t="s">
        <v>864</v>
      </c>
      <c r="Y2543" s="62"/>
      <c r="Z2543" s="62"/>
      <c r="AA2543" s="62"/>
      <c r="AB2543" s="60"/>
    </row>
    <row r="2544" spans="1:28" ht="15" customHeight="1" x14ac:dyDescent="0.25">
      <c r="A2544" s="58">
        <v>2534</v>
      </c>
      <c r="B2544" s="66" t="s">
        <v>11697</v>
      </c>
      <c r="C2544" s="67" t="s">
        <v>11698</v>
      </c>
      <c r="D2544" s="59" t="s">
        <v>11699</v>
      </c>
      <c r="E2544" s="66" t="s">
        <v>11697</v>
      </c>
      <c r="F2544" s="60" t="s">
        <v>11700</v>
      </c>
      <c r="G2544" s="62"/>
      <c r="H2544" s="61">
        <v>2014</v>
      </c>
      <c r="I2544" s="60" t="s">
        <v>689</v>
      </c>
      <c r="J2544" s="60" t="s">
        <v>1710</v>
      </c>
      <c r="K2544" s="60">
        <v>50</v>
      </c>
      <c r="L2544" s="62"/>
      <c r="M2544" s="60">
        <v>1</v>
      </c>
      <c r="N2544" s="60">
        <v>1</v>
      </c>
      <c r="O2544" s="63" t="s">
        <v>681</v>
      </c>
      <c r="P2544" s="63" t="s">
        <v>1383</v>
      </c>
      <c r="Q2544" s="63" t="s">
        <v>11701</v>
      </c>
      <c r="R2544" s="62"/>
      <c r="S2544" s="62"/>
      <c r="T2544" s="62"/>
      <c r="U2544" s="62"/>
      <c r="V2544" s="62"/>
      <c r="W2544" s="62"/>
      <c r="X2544" s="62"/>
      <c r="Y2544" s="62"/>
      <c r="Z2544" s="62"/>
      <c r="AA2544" s="62"/>
      <c r="AB2544" s="63" t="s">
        <v>1385</v>
      </c>
    </row>
    <row r="2545" spans="1:28" ht="15" customHeight="1" x14ac:dyDescent="0.25">
      <c r="A2545" s="58">
        <v>2535</v>
      </c>
      <c r="B2545" s="66" t="s">
        <v>11702</v>
      </c>
      <c r="C2545" s="67" t="s">
        <v>11703</v>
      </c>
      <c r="D2545" s="59" t="s">
        <v>11704</v>
      </c>
      <c r="E2545" s="66" t="s">
        <v>11702</v>
      </c>
      <c r="F2545" s="60" t="s">
        <v>11705</v>
      </c>
      <c r="G2545" s="62"/>
      <c r="H2545" s="61">
        <v>1995</v>
      </c>
      <c r="I2545" s="60" t="s">
        <v>689</v>
      </c>
      <c r="J2545" s="60" t="s">
        <v>687</v>
      </c>
      <c r="K2545" s="60">
        <v>75</v>
      </c>
      <c r="L2545" s="62"/>
      <c r="M2545" s="60">
        <v>1</v>
      </c>
      <c r="N2545" s="60">
        <v>1</v>
      </c>
      <c r="O2545" s="63" t="s">
        <v>681</v>
      </c>
      <c r="P2545" s="63" t="s">
        <v>700</v>
      </c>
      <c r="Q2545" s="62"/>
      <c r="R2545" s="62"/>
      <c r="S2545" s="62"/>
      <c r="T2545" s="62"/>
      <c r="U2545" s="62"/>
      <c r="V2545" s="62"/>
      <c r="W2545" s="62"/>
      <c r="X2545" s="63" t="s">
        <v>11706</v>
      </c>
      <c r="Y2545" s="63" t="s">
        <v>11707</v>
      </c>
      <c r="Z2545" s="62"/>
      <c r="AA2545" s="62"/>
      <c r="AB2545" s="60"/>
    </row>
    <row r="2546" spans="1:28" ht="15" customHeight="1" x14ac:dyDescent="0.25">
      <c r="A2546" s="58">
        <v>2536</v>
      </c>
      <c r="B2546" s="66" t="s">
        <v>11708</v>
      </c>
      <c r="C2546" s="67" t="s">
        <v>11709</v>
      </c>
      <c r="D2546" s="59" t="s">
        <v>11710</v>
      </c>
      <c r="E2546" s="66" t="s">
        <v>11708</v>
      </c>
      <c r="F2546" s="60" t="s">
        <v>11711</v>
      </c>
      <c r="G2546" s="62"/>
      <c r="H2546" s="61">
        <v>2014</v>
      </c>
      <c r="I2546" s="60" t="s">
        <v>689</v>
      </c>
      <c r="J2546" s="60" t="s">
        <v>687</v>
      </c>
      <c r="K2546" s="60">
        <v>100</v>
      </c>
      <c r="L2546" s="62"/>
      <c r="M2546" s="60">
        <v>1</v>
      </c>
      <c r="N2546" s="60">
        <v>1</v>
      </c>
      <c r="O2546" s="63" t="s">
        <v>681</v>
      </c>
      <c r="P2546" s="63" t="s">
        <v>11712</v>
      </c>
      <c r="Q2546" s="63" t="s">
        <v>11713</v>
      </c>
      <c r="R2546" s="62"/>
      <c r="S2546" s="62"/>
      <c r="T2546" s="62"/>
      <c r="U2546" s="62"/>
      <c r="V2546" s="62"/>
      <c r="W2546" s="62"/>
      <c r="X2546" s="63" t="s">
        <v>11712</v>
      </c>
      <c r="Y2546" s="62"/>
      <c r="Z2546" s="62"/>
      <c r="AA2546" s="62"/>
      <c r="AB2546" s="60"/>
    </row>
    <row r="2547" spans="1:28" ht="15" customHeight="1" x14ac:dyDescent="0.25">
      <c r="A2547" s="58">
        <v>2537</v>
      </c>
      <c r="B2547" s="66" t="s">
        <v>11714</v>
      </c>
      <c r="C2547" s="67" t="s">
        <v>11715</v>
      </c>
      <c r="D2547" s="59" t="s">
        <v>11716</v>
      </c>
      <c r="E2547" s="66" t="s">
        <v>11714</v>
      </c>
      <c r="F2547" s="60" t="s">
        <v>11717</v>
      </c>
      <c r="G2547" s="62"/>
      <c r="H2547" s="61">
        <v>2017</v>
      </c>
      <c r="I2547" s="60" t="s">
        <v>689</v>
      </c>
      <c r="J2547" s="60" t="s">
        <v>683</v>
      </c>
      <c r="K2547" s="60">
        <v>250</v>
      </c>
      <c r="L2547" s="62"/>
      <c r="M2547" s="60">
        <v>1</v>
      </c>
      <c r="N2547" s="60">
        <v>1</v>
      </c>
      <c r="O2547" s="63" t="s">
        <v>681</v>
      </c>
      <c r="P2547" s="63" t="s">
        <v>1668</v>
      </c>
      <c r="Q2547" s="63" t="s">
        <v>11718</v>
      </c>
      <c r="R2547" s="62"/>
      <c r="S2547" s="62"/>
      <c r="T2547" s="62"/>
      <c r="U2547" s="62"/>
      <c r="V2547" s="62"/>
      <c r="W2547" s="62"/>
      <c r="X2547" s="63" t="s">
        <v>1668</v>
      </c>
      <c r="Y2547" s="62"/>
      <c r="Z2547" s="62"/>
      <c r="AA2547" s="62"/>
      <c r="AB2547" s="60"/>
    </row>
    <row r="2548" spans="1:28" ht="15" customHeight="1" x14ac:dyDescent="0.25">
      <c r="A2548" s="58">
        <v>2538</v>
      </c>
      <c r="B2548" s="66" t="s">
        <v>11719</v>
      </c>
      <c r="C2548" s="67" t="s">
        <v>11720</v>
      </c>
      <c r="D2548" s="59" t="s">
        <v>11721</v>
      </c>
      <c r="E2548" s="66" t="s">
        <v>11719</v>
      </c>
      <c r="F2548" s="60" t="s">
        <v>11722</v>
      </c>
      <c r="G2548" s="62"/>
      <c r="H2548" s="61">
        <v>2000</v>
      </c>
      <c r="I2548" s="60" t="s">
        <v>689</v>
      </c>
      <c r="J2548" s="60" t="s">
        <v>684</v>
      </c>
      <c r="K2548" s="60">
        <v>400</v>
      </c>
      <c r="L2548" s="62"/>
      <c r="M2548" s="60">
        <v>1</v>
      </c>
      <c r="N2548" s="60">
        <v>1</v>
      </c>
      <c r="O2548" s="63" t="s">
        <v>681</v>
      </c>
      <c r="P2548" s="63" t="s">
        <v>1038</v>
      </c>
      <c r="Q2548" s="62"/>
      <c r="R2548" s="62"/>
      <c r="S2548" s="62"/>
      <c r="T2548" s="62"/>
      <c r="U2548" s="62"/>
      <c r="V2548" s="62"/>
      <c r="W2548" s="62"/>
      <c r="X2548" s="63" t="s">
        <v>3918</v>
      </c>
      <c r="Y2548" s="62"/>
      <c r="Z2548" s="62"/>
      <c r="AA2548" s="62"/>
      <c r="AB2548" s="63" t="s">
        <v>3919</v>
      </c>
    </row>
    <row r="2549" spans="1:28" ht="15" customHeight="1" x14ac:dyDescent="0.25">
      <c r="A2549" s="58">
        <v>2539</v>
      </c>
      <c r="B2549" s="66" t="s">
        <v>11723</v>
      </c>
      <c r="C2549" s="67" t="s">
        <v>11724</v>
      </c>
      <c r="D2549" s="59" t="s">
        <v>11725</v>
      </c>
      <c r="E2549" s="66" t="s">
        <v>11723</v>
      </c>
      <c r="F2549" s="60" t="s">
        <v>11726</v>
      </c>
      <c r="G2549" s="62"/>
      <c r="H2549" s="61">
        <v>2004</v>
      </c>
      <c r="I2549" s="60" t="s">
        <v>689</v>
      </c>
      <c r="J2549" s="60" t="s">
        <v>1260</v>
      </c>
      <c r="K2549" s="60">
        <v>400</v>
      </c>
      <c r="L2549" s="62"/>
      <c r="M2549" s="60">
        <v>1</v>
      </c>
      <c r="N2549" s="60">
        <v>1</v>
      </c>
      <c r="O2549" s="63" t="s">
        <v>681</v>
      </c>
      <c r="P2549" s="63" t="s">
        <v>1038</v>
      </c>
      <c r="Q2549" s="62"/>
      <c r="R2549" s="62"/>
      <c r="S2549" s="62"/>
      <c r="T2549" s="62"/>
      <c r="U2549" s="62"/>
      <c r="V2549" s="62"/>
      <c r="W2549" s="62"/>
      <c r="X2549" s="63" t="s">
        <v>1038</v>
      </c>
      <c r="Y2549" s="62"/>
      <c r="Z2549" s="62"/>
      <c r="AA2549" s="62"/>
      <c r="AB2549" s="60"/>
    </row>
    <row r="2550" spans="1:28" ht="15" customHeight="1" x14ac:dyDescent="0.25">
      <c r="A2550" s="58">
        <v>2540</v>
      </c>
      <c r="B2550" s="66" t="s">
        <v>11727</v>
      </c>
      <c r="C2550" s="67" t="s">
        <v>11728</v>
      </c>
      <c r="D2550" s="59" t="s">
        <v>11729</v>
      </c>
      <c r="E2550" s="66" t="s">
        <v>11727</v>
      </c>
      <c r="F2550" s="60" t="s">
        <v>11730</v>
      </c>
      <c r="G2550" s="62"/>
      <c r="H2550" s="61">
        <v>2001</v>
      </c>
      <c r="I2550" s="60" t="s">
        <v>689</v>
      </c>
      <c r="J2550" s="60" t="s">
        <v>684</v>
      </c>
      <c r="K2550" s="60">
        <v>400</v>
      </c>
      <c r="L2550" s="62"/>
      <c r="M2550" s="60">
        <v>1</v>
      </c>
      <c r="N2550" s="60">
        <v>1</v>
      </c>
      <c r="O2550" s="63" t="s">
        <v>681</v>
      </c>
      <c r="P2550" s="63" t="s">
        <v>1038</v>
      </c>
      <c r="Q2550" s="62"/>
      <c r="R2550" s="62"/>
      <c r="S2550" s="62"/>
      <c r="T2550" s="62"/>
      <c r="U2550" s="62"/>
      <c r="V2550" s="62"/>
      <c r="W2550" s="62"/>
      <c r="X2550" s="63" t="s">
        <v>1038</v>
      </c>
      <c r="Y2550" s="62"/>
      <c r="Z2550" s="62"/>
      <c r="AA2550" s="62"/>
      <c r="AB2550" s="60"/>
    </row>
    <row r="2551" spans="1:28" ht="15" customHeight="1" x14ac:dyDescent="0.25">
      <c r="A2551" s="58">
        <v>2541</v>
      </c>
      <c r="B2551" s="66" t="s">
        <v>11731</v>
      </c>
      <c r="C2551" s="67" t="s">
        <v>11732</v>
      </c>
      <c r="D2551" s="59" t="s">
        <v>11733</v>
      </c>
      <c r="E2551" s="66" t="s">
        <v>11731</v>
      </c>
      <c r="F2551" s="60" t="s">
        <v>11734</v>
      </c>
      <c r="G2551" s="62"/>
      <c r="H2551" s="61">
        <v>2003</v>
      </c>
      <c r="I2551" s="60" t="s">
        <v>689</v>
      </c>
      <c r="J2551" s="60" t="s">
        <v>684</v>
      </c>
      <c r="K2551" s="60">
        <v>75</v>
      </c>
      <c r="L2551" s="62"/>
      <c r="M2551" s="60">
        <v>1</v>
      </c>
      <c r="N2551" s="60">
        <v>1</v>
      </c>
      <c r="O2551" s="63" t="s">
        <v>681</v>
      </c>
      <c r="P2551" s="63" t="s">
        <v>700</v>
      </c>
      <c r="Q2551" s="62"/>
      <c r="R2551" s="62"/>
      <c r="S2551" s="62"/>
      <c r="T2551" s="62"/>
      <c r="U2551" s="62"/>
      <c r="V2551" s="62"/>
      <c r="W2551" s="62"/>
      <c r="X2551" s="63" t="s">
        <v>4597</v>
      </c>
      <c r="Y2551" s="62"/>
      <c r="Z2551" s="62"/>
      <c r="AA2551" s="62"/>
      <c r="AB2551" s="63" t="s">
        <v>4598</v>
      </c>
    </row>
    <row r="2552" spans="1:28" ht="15" customHeight="1" x14ac:dyDescent="0.25">
      <c r="A2552" s="58">
        <v>2542</v>
      </c>
      <c r="B2552" s="66" t="s">
        <v>11735</v>
      </c>
      <c r="C2552" s="67" t="s">
        <v>11736</v>
      </c>
      <c r="D2552" s="59" t="s">
        <v>11737</v>
      </c>
      <c r="E2552" s="66" t="s">
        <v>11735</v>
      </c>
      <c r="F2552" s="60" t="s">
        <v>11738</v>
      </c>
      <c r="G2552" s="62"/>
      <c r="H2552" s="61">
        <v>2001</v>
      </c>
      <c r="I2552" s="60" t="s">
        <v>689</v>
      </c>
      <c r="J2552" s="60" t="s">
        <v>684</v>
      </c>
      <c r="K2552" s="60">
        <v>100</v>
      </c>
      <c r="L2552" s="62"/>
      <c r="M2552" s="60">
        <v>1</v>
      </c>
      <c r="N2552" s="60">
        <v>1</v>
      </c>
      <c r="O2552" s="63" t="s">
        <v>681</v>
      </c>
      <c r="P2552" s="63" t="s">
        <v>2297</v>
      </c>
      <c r="Q2552" s="62"/>
      <c r="R2552" s="62"/>
      <c r="S2552" s="62"/>
      <c r="T2552" s="62"/>
      <c r="U2552" s="62"/>
      <c r="V2552" s="62"/>
      <c r="W2552" s="62"/>
      <c r="X2552" s="63" t="s">
        <v>2297</v>
      </c>
      <c r="Y2552" s="62"/>
      <c r="Z2552" s="62"/>
      <c r="AA2552" s="62"/>
      <c r="AB2552" s="60"/>
    </row>
    <row r="2553" spans="1:28" ht="15" customHeight="1" x14ac:dyDescent="0.25">
      <c r="A2553" s="58">
        <v>2543</v>
      </c>
      <c r="B2553" s="66" t="s">
        <v>11739</v>
      </c>
      <c r="C2553" s="67" t="s">
        <v>11740</v>
      </c>
      <c r="D2553" s="59" t="s">
        <v>11741</v>
      </c>
      <c r="E2553" s="66" t="s">
        <v>11739</v>
      </c>
      <c r="F2553" s="60" t="s">
        <v>11742</v>
      </c>
      <c r="G2553" s="62"/>
      <c r="H2553" s="61">
        <v>2001</v>
      </c>
      <c r="I2553" s="60" t="s">
        <v>689</v>
      </c>
      <c r="J2553" s="60" t="s">
        <v>684</v>
      </c>
      <c r="K2553" s="60">
        <v>320</v>
      </c>
      <c r="L2553" s="62"/>
      <c r="M2553" s="60">
        <v>1</v>
      </c>
      <c r="N2553" s="60">
        <v>1</v>
      </c>
      <c r="O2553" s="63" t="s">
        <v>681</v>
      </c>
      <c r="P2553" s="63" t="s">
        <v>4263</v>
      </c>
      <c r="Q2553" s="62"/>
      <c r="R2553" s="62"/>
      <c r="S2553" s="62"/>
      <c r="T2553" s="62"/>
      <c r="U2553" s="62"/>
      <c r="V2553" s="62"/>
      <c r="W2553" s="62"/>
      <c r="X2553" s="63" t="s">
        <v>4263</v>
      </c>
      <c r="Y2553" s="62"/>
      <c r="Z2553" s="62"/>
      <c r="AA2553" s="62"/>
      <c r="AB2553" s="60"/>
    </row>
    <row r="2554" spans="1:28" ht="15" customHeight="1" x14ac:dyDescent="0.25">
      <c r="A2554" s="58">
        <v>2544</v>
      </c>
      <c r="B2554" s="66" t="s">
        <v>11743</v>
      </c>
      <c r="C2554" s="67" t="s">
        <v>11744</v>
      </c>
      <c r="D2554" s="59" t="s">
        <v>11745</v>
      </c>
      <c r="E2554" s="66" t="s">
        <v>11743</v>
      </c>
      <c r="F2554" s="60" t="s">
        <v>11746</v>
      </c>
      <c r="G2554" s="62"/>
      <c r="H2554" s="61">
        <v>2020</v>
      </c>
      <c r="I2554" s="62"/>
      <c r="J2554" s="60" t="s">
        <v>3471</v>
      </c>
      <c r="K2554" s="60">
        <v>50</v>
      </c>
      <c r="L2554" s="62"/>
      <c r="M2554" s="60">
        <v>1</v>
      </c>
      <c r="N2554" s="60">
        <v>1</v>
      </c>
      <c r="O2554" s="63" t="s">
        <v>681</v>
      </c>
      <c r="P2554" s="63" t="s">
        <v>2287</v>
      </c>
      <c r="Q2554" s="63" t="s">
        <v>6063</v>
      </c>
      <c r="R2554" s="62"/>
      <c r="S2554" s="62"/>
      <c r="T2554" s="62"/>
      <c r="U2554" s="62"/>
      <c r="V2554" s="62"/>
      <c r="W2554" s="62"/>
      <c r="X2554" s="63" t="s">
        <v>2287</v>
      </c>
      <c r="Y2554" s="62"/>
      <c r="Z2554" s="62"/>
      <c r="AA2554" s="62"/>
      <c r="AB2554" s="60"/>
    </row>
    <row r="2555" spans="1:28" ht="15" customHeight="1" x14ac:dyDescent="0.25">
      <c r="A2555" s="58">
        <v>2545</v>
      </c>
      <c r="B2555" s="66" t="s">
        <v>11747</v>
      </c>
      <c r="C2555" s="67" t="s">
        <v>11748</v>
      </c>
      <c r="D2555" s="59" t="s">
        <v>11749</v>
      </c>
      <c r="E2555" s="66" t="s">
        <v>11747</v>
      </c>
      <c r="F2555" s="60" t="s">
        <v>11750</v>
      </c>
      <c r="G2555" s="62"/>
      <c r="H2555" s="61">
        <v>2003</v>
      </c>
      <c r="I2555" s="60" t="s">
        <v>689</v>
      </c>
      <c r="J2555" s="60" t="s">
        <v>1049</v>
      </c>
      <c r="K2555" s="60">
        <v>75</v>
      </c>
      <c r="L2555" s="62"/>
      <c r="M2555" s="60">
        <v>1</v>
      </c>
      <c r="N2555" s="60">
        <v>1</v>
      </c>
      <c r="O2555" s="63" t="s">
        <v>681</v>
      </c>
      <c r="P2555" s="63" t="s">
        <v>700</v>
      </c>
      <c r="Q2555" s="62"/>
      <c r="R2555" s="62"/>
      <c r="S2555" s="62"/>
      <c r="T2555" s="62"/>
      <c r="U2555" s="62"/>
      <c r="V2555" s="62"/>
      <c r="W2555" s="62"/>
      <c r="X2555" s="63" t="s">
        <v>700</v>
      </c>
      <c r="Y2555" s="62"/>
      <c r="Z2555" s="62"/>
      <c r="AA2555" s="62"/>
      <c r="AB2555" s="60"/>
    </row>
    <row r="2556" spans="1:28" ht="15" customHeight="1" x14ac:dyDescent="0.25">
      <c r="A2556" s="58">
        <v>2546</v>
      </c>
      <c r="B2556" s="66" t="s">
        <v>11751</v>
      </c>
      <c r="C2556" s="67" t="s">
        <v>11752</v>
      </c>
      <c r="D2556" s="59" t="s">
        <v>11753</v>
      </c>
      <c r="E2556" s="66" t="s">
        <v>11751</v>
      </c>
      <c r="F2556" s="60" t="s">
        <v>11754</v>
      </c>
      <c r="G2556" s="62"/>
      <c r="H2556" s="61">
        <v>2016</v>
      </c>
      <c r="I2556" s="62"/>
      <c r="J2556" s="60" t="s">
        <v>680</v>
      </c>
      <c r="K2556" s="60">
        <v>100</v>
      </c>
      <c r="L2556" s="62"/>
      <c r="M2556" s="60">
        <v>1</v>
      </c>
      <c r="N2556" s="60">
        <v>1</v>
      </c>
      <c r="O2556" s="63" t="s">
        <v>681</v>
      </c>
      <c r="P2556" s="63" t="s">
        <v>11755</v>
      </c>
      <c r="Q2556" s="63" t="s">
        <v>11756</v>
      </c>
      <c r="R2556" s="62"/>
      <c r="S2556" s="62"/>
      <c r="T2556" s="62"/>
      <c r="U2556" s="62"/>
      <c r="V2556" s="62"/>
      <c r="W2556" s="62"/>
      <c r="X2556" s="63" t="s">
        <v>11755</v>
      </c>
      <c r="Y2556" s="62"/>
      <c r="Z2556" s="62"/>
      <c r="AA2556" s="62"/>
      <c r="AB2556" s="60"/>
    </row>
    <row r="2557" spans="1:28" ht="15" customHeight="1" x14ac:dyDescent="0.25">
      <c r="A2557" s="58">
        <v>2547</v>
      </c>
      <c r="B2557" s="66" t="s">
        <v>11757</v>
      </c>
      <c r="C2557" s="67" t="s">
        <v>11758</v>
      </c>
      <c r="D2557" s="59" t="s">
        <v>11759</v>
      </c>
      <c r="E2557" s="66" t="s">
        <v>11757</v>
      </c>
      <c r="F2557" s="60" t="s">
        <v>11760</v>
      </c>
      <c r="G2557" s="62"/>
      <c r="H2557" s="61">
        <v>2014</v>
      </c>
      <c r="I2557" s="62"/>
      <c r="J2557" s="60" t="s">
        <v>680</v>
      </c>
      <c r="K2557" s="60">
        <v>50</v>
      </c>
      <c r="L2557" s="62"/>
      <c r="M2557" s="60">
        <v>1</v>
      </c>
      <c r="N2557" s="60">
        <v>1</v>
      </c>
      <c r="O2557" s="63" t="s">
        <v>681</v>
      </c>
      <c r="P2557" s="63" t="s">
        <v>3805</v>
      </c>
      <c r="Q2557" s="63" t="s">
        <v>8119</v>
      </c>
      <c r="R2557" s="62"/>
      <c r="S2557" s="62"/>
      <c r="T2557" s="62"/>
      <c r="U2557" s="62"/>
      <c r="V2557" s="62"/>
      <c r="W2557" s="62"/>
      <c r="X2557" s="62"/>
      <c r="Y2557" s="62"/>
      <c r="Z2557" s="62"/>
      <c r="AA2557" s="62"/>
      <c r="AB2557" s="63" t="s">
        <v>4604</v>
      </c>
    </row>
    <row r="2558" spans="1:28" ht="15" customHeight="1" x14ac:dyDescent="0.25">
      <c r="A2558" s="58">
        <v>2548</v>
      </c>
      <c r="B2558" s="66" t="s">
        <v>11761</v>
      </c>
      <c r="C2558" s="67" t="s">
        <v>11762</v>
      </c>
      <c r="D2558" s="59" t="s">
        <v>11763</v>
      </c>
      <c r="E2558" s="66" t="s">
        <v>11761</v>
      </c>
      <c r="F2558" s="60" t="s">
        <v>11764</v>
      </c>
      <c r="G2558" s="62"/>
      <c r="H2558" s="61">
        <v>1994</v>
      </c>
      <c r="I2558" s="60" t="s">
        <v>689</v>
      </c>
      <c r="J2558" s="60" t="s">
        <v>1260</v>
      </c>
      <c r="K2558" s="60">
        <v>400</v>
      </c>
      <c r="L2558" s="62"/>
      <c r="M2558" s="60">
        <v>1</v>
      </c>
      <c r="N2558" s="60">
        <v>1</v>
      </c>
      <c r="O2558" s="63" t="s">
        <v>681</v>
      </c>
      <c r="P2558" s="63" t="s">
        <v>1038</v>
      </c>
      <c r="Q2558" s="62"/>
      <c r="R2558" s="62"/>
      <c r="S2558" s="62"/>
      <c r="T2558" s="62"/>
      <c r="U2558" s="62"/>
      <c r="V2558" s="62"/>
      <c r="W2558" s="62"/>
      <c r="X2558" s="63" t="s">
        <v>1038</v>
      </c>
      <c r="Y2558" s="62"/>
      <c r="Z2558" s="62"/>
      <c r="AA2558" s="62"/>
      <c r="AB2558" s="60"/>
    </row>
    <row r="2559" spans="1:28" ht="15" customHeight="1" x14ac:dyDescent="0.25">
      <c r="A2559" s="58">
        <v>2549</v>
      </c>
      <c r="B2559" s="66" t="s">
        <v>11765</v>
      </c>
      <c r="C2559" s="67" t="s">
        <v>11766</v>
      </c>
      <c r="D2559" s="59" t="s">
        <v>11767</v>
      </c>
      <c r="E2559" s="66" t="s">
        <v>11765</v>
      </c>
      <c r="F2559" s="60" t="s">
        <v>11768</v>
      </c>
      <c r="G2559" s="62"/>
      <c r="H2559" s="61">
        <v>1997</v>
      </c>
      <c r="I2559" s="60" t="s">
        <v>689</v>
      </c>
      <c r="J2559" s="60" t="s">
        <v>1260</v>
      </c>
      <c r="K2559" s="60">
        <v>100</v>
      </c>
      <c r="L2559" s="62"/>
      <c r="M2559" s="60">
        <v>1</v>
      </c>
      <c r="N2559" s="60">
        <v>1</v>
      </c>
      <c r="O2559" s="63" t="s">
        <v>681</v>
      </c>
      <c r="P2559" s="63" t="s">
        <v>912</v>
      </c>
      <c r="Q2559" s="62"/>
      <c r="R2559" s="62"/>
      <c r="S2559" s="62"/>
      <c r="T2559" s="62"/>
      <c r="U2559" s="62"/>
      <c r="V2559" s="62"/>
      <c r="W2559" s="62"/>
      <c r="X2559" s="63" t="s">
        <v>912</v>
      </c>
      <c r="Y2559" s="62"/>
      <c r="Z2559" s="62"/>
      <c r="AA2559" s="62"/>
      <c r="AB2559" s="60"/>
    </row>
    <row r="2560" spans="1:28" ht="15" customHeight="1" x14ac:dyDescent="0.25">
      <c r="A2560" s="58">
        <v>2550</v>
      </c>
      <c r="B2560" s="66" t="s">
        <v>11769</v>
      </c>
      <c r="C2560" s="67" t="s">
        <v>11770</v>
      </c>
      <c r="D2560" s="59" t="s">
        <v>11771</v>
      </c>
      <c r="E2560" s="66" t="s">
        <v>11769</v>
      </c>
      <c r="F2560" s="60" t="s">
        <v>11772</v>
      </c>
      <c r="G2560" s="62"/>
      <c r="H2560" s="61">
        <v>2001</v>
      </c>
      <c r="I2560" s="60" t="s">
        <v>689</v>
      </c>
      <c r="J2560" s="60" t="s">
        <v>684</v>
      </c>
      <c r="K2560" s="60">
        <v>100</v>
      </c>
      <c r="L2560" s="62"/>
      <c r="M2560" s="60">
        <v>1</v>
      </c>
      <c r="N2560" s="60">
        <v>1</v>
      </c>
      <c r="O2560" s="63" t="s">
        <v>681</v>
      </c>
      <c r="P2560" s="63" t="s">
        <v>912</v>
      </c>
      <c r="Q2560" s="62"/>
      <c r="R2560" s="62"/>
      <c r="S2560" s="62"/>
      <c r="T2560" s="62"/>
      <c r="U2560" s="62"/>
      <c r="V2560" s="62"/>
      <c r="W2560" s="62"/>
      <c r="X2560" s="63" t="s">
        <v>912</v>
      </c>
      <c r="Y2560" s="62"/>
      <c r="Z2560" s="62"/>
      <c r="AA2560" s="62"/>
      <c r="AB2560" s="60"/>
    </row>
    <row r="2561" spans="1:28" ht="15" customHeight="1" x14ac:dyDescent="0.25">
      <c r="A2561" s="58">
        <v>2551</v>
      </c>
      <c r="B2561" s="66" t="s">
        <v>11773</v>
      </c>
      <c r="C2561" s="67" t="s">
        <v>11774</v>
      </c>
      <c r="D2561" s="59" t="s">
        <v>11775</v>
      </c>
      <c r="E2561" s="66" t="s">
        <v>11773</v>
      </c>
      <c r="F2561" s="60" t="s">
        <v>11776</v>
      </c>
      <c r="G2561" s="62"/>
      <c r="H2561" s="61">
        <v>2003</v>
      </c>
      <c r="I2561" s="60" t="s">
        <v>689</v>
      </c>
      <c r="J2561" s="60" t="s">
        <v>687</v>
      </c>
      <c r="K2561" s="60">
        <v>400</v>
      </c>
      <c r="L2561" s="62"/>
      <c r="M2561" s="60">
        <v>1</v>
      </c>
      <c r="N2561" s="60">
        <v>1</v>
      </c>
      <c r="O2561" s="63" t="s">
        <v>681</v>
      </c>
      <c r="P2561" s="63" t="s">
        <v>11777</v>
      </c>
      <c r="Q2561" s="62"/>
      <c r="R2561" s="62"/>
      <c r="S2561" s="62"/>
      <c r="T2561" s="62"/>
      <c r="U2561" s="62"/>
      <c r="V2561" s="62"/>
      <c r="W2561" s="62"/>
      <c r="X2561" s="63" t="s">
        <v>11777</v>
      </c>
      <c r="Y2561" s="62"/>
      <c r="Z2561" s="62"/>
      <c r="AA2561" s="62"/>
      <c r="AB2561" s="60"/>
    </row>
    <row r="2562" spans="1:28" ht="15" customHeight="1" x14ac:dyDescent="0.25">
      <c r="A2562" s="58">
        <v>2552</v>
      </c>
      <c r="B2562" s="66" t="s">
        <v>11778</v>
      </c>
      <c r="C2562" s="67" t="s">
        <v>11779</v>
      </c>
      <c r="D2562" s="59" t="s">
        <v>11780</v>
      </c>
      <c r="E2562" s="66" t="s">
        <v>11778</v>
      </c>
      <c r="F2562" s="60" t="s">
        <v>11781</v>
      </c>
      <c r="G2562" s="62"/>
      <c r="H2562" s="61">
        <v>1999</v>
      </c>
      <c r="I2562" s="62"/>
      <c r="J2562" s="60" t="s">
        <v>680</v>
      </c>
      <c r="K2562" s="60">
        <v>100</v>
      </c>
      <c r="L2562" s="62"/>
      <c r="M2562" s="60">
        <v>1</v>
      </c>
      <c r="N2562" s="60">
        <v>1</v>
      </c>
      <c r="O2562" s="63" t="s">
        <v>681</v>
      </c>
      <c r="P2562" s="63" t="s">
        <v>912</v>
      </c>
      <c r="Q2562" s="62"/>
      <c r="R2562" s="62"/>
      <c r="S2562" s="62"/>
      <c r="T2562" s="62"/>
      <c r="U2562" s="62"/>
      <c r="V2562" s="62"/>
      <c r="W2562" s="62"/>
      <c r="X2562" s="63" t="s">
        <v>912</v>
      </c>
      <c r="Y2562" s="62"/>
      <c r="Z2562" s="62"/>
      <c r="AA2562" s="62"/>
      <c r="AB2562" s="60"/>
    </row>
    <row r="2563" spans="1:28" ht="15" customHeight="1" x14ac:dyDescent="0.25">
      <c r="A2563" s="58">
        <v>2553</v>
      </c>
      <c r="B2563" s="66" t="s">
        <v>564</v>
      </c>
      <c r="C2563" s="67" t="s">
        <v>11782</v>
      </c>
      <c r="D2563" s="59" t="s">
        <v>11783</v>
      </c>
      <c r="E2563" s="66" t="s">
        <v>564</v>
      </c>
      <c r="F2563" s="60" t="s">
        <v>11784</v>
      </c>
      <c r="G2563" s="62"/>
      <c r="H2563" s="61">
        <v>2008</v>
      </c>
      <c r="I2563" s="60" t="s">
        <v>689</v>
      </c>
      <c r="J2563" s="60" t="s">
        <v>699</v>
      </c>
      <c r="K2563" s="60">
        <v>100</v>
      </c>
      <c r="L2563" s="62"/>
      <c r="M2563" s="60">
        <v>1</v>
      </c>
      <c r="N2563" s="60">
        <v>1</v>
      </c>
      <c r="O2563" s="63" t="s">
        <v>681</v>
      </c>
      <c r="P2563" s="63" t="s">
        <v>3476</v>
      </c>
      <c r="Q2563" s="62"/>
      <c r="R2563" s="62"/>
      <c r="S2563" s="62"/>
      <c r="T2563" s="62"/>
      <c r="U2563" s="62"/>
      <c r="V2563" s="62"/>
      <c r="W2563" s="62"/>
      <c r="X2563" s="62"/>
      <c r="Y2563" s="62"/>
      <c r="Z2563" s="62"/>
      <c r="AA2563" s="62"/>
      <c r="AB2563" s="63" t="s">
        <v>3477</v>
      </c>
    </row>
    <row r="2564" spans="1:28" ht="15" customHeight="1" x14ac:dyDescent="0.25">
      <c r="A2564" s="58">
        <v>2554</v>
      </c>
      <c r="B2564" s="66" t="s">
        <v>556</v>
      </c>
      <c r="C2564" s="67" t="s">
        <v>11785</v>
      </c>
      <c r="D2564" s="59" t="s">
        <v>11786</v>
      </c>
      <c r="E2564" s="66" t="s">
        <v>556</v>
      </c>
      <c r="F2564" s="60" t="s">
        <v>11787</v>
      </c>
      <c r="G2564" s="62"/>
      <c r="H2564" s="61">
        <v>2004</v>
      </c>
      <c r="I2564" s="60" t="s">
        <v>689</v>
      </c>
      <c r="J2564" s="60" t="s">
        <v>699</v>
      </c>
      <c r="K2564" s="60">
        <v>400</v>
      </c>
      <c r="L2564" s="62"/>
      <c r="M2564" s="60">
        <v>1</v>
      </c>
      <c r="N2564" s="60">
        <v>1</v>
      </c>
      <c r="O2564" s="63" t="s">
        <v>681</v>
      </c>
      <c r="P2564" s="63" t="s">
        <v>1038</v>
      </c>
      <c r="Q2564" s="62"/>
      <c r="R2564" s="62"/>
      <c r="S2564" s="62"/>
      <c r="T2564" s="62"/>
      <c r="U2564" s="62"/>
      <c r="V2564" s="62"/>
      <c r="W2564" s="62"/>
      <c r="X2564" s="63" t="s">
        <v>3266</v>
      </c>
      <c r="Y2564" s="63" t="s">
        <v>3267</v>
      </c>
      <c r="Z2564" s="62"/>
      <c r="AA2564" s="62"/>
      <c r="AB2564" s="60"/>
    </row>
    <row r="2565" spans="1:28" ht="15" customHeight="1" x14ac:dyDescent="0.25">
      <c r="A2565" s="58">
        <v>2555</v>
      </c>
      <c r="B2565" s="66" t="s">
        <v>11788</v>
      </c>
      <c r="C2565" s="67" t="s">
        <v>11789</v>
      </c>
      <c r="D2565" s="59" t="s">
        <v>11790</v>
      </c>
      <c r="E2565" s="66" t="s">
        <v>11788</v>
      </c>
      <c r="F2565" s="60" t="s">
        <v>11791</v>
      </c>
      <c r="G2565" s="62"/>
      <c r="H2565" s="61">
        <v>2001</v>
      </c>
      <c r="I2565" s="60" t="s">
        <v>1303</v>
      </c>
      <c r="J2565" s="60" t="s">
        <v>684</v>
      </c>
      <c r="K2565" s="60">
        <v>50</v>
      </c>
      <c r="L2565" s="62"/>
      <c r="M2565" s="60">
        <v>1</v>
      </c>
      <c r="N2565" s="60">
        <v>1</v>
      </c>
      <c r="O2565" s="63" t="s">
        <v>681</v>
      </c>
      <c r="P2565" s="63" t="s">
        <v>788</v>
      </c>
      <c r="Q2565" s="62"/>
      <c r="R2565" s="62"/>
      <c r="S2565" s="62"/>
      <c r="T2565" s="62"/>
      <c r="U2565" s="62"/>
      <c r="V2565" s="62"/>
      <c r="W2565" s="62"/>
      <c r="X2565" s="63" t="s">
        <v>788</v>
      </c>
      <c r="Y2565" s="62"/>
      <c r="Z2565" s="62"/>
      <c r="AA2565" s="62"/>
      <c r="AB2565" s="60"/>
    </row>
    <row r="2566" spans="1:28" ht="15" customHeight="1" x14ac:dyDescent="0.25">
      <c r="A2566" s="58">
        <v>2556</v>
      </c>
      <c r="B2566" s="66" t="s">
        <v>11792</v>
      </c>
      <c r="C2566" s="67" t="s">
        <v>11793</v>
      </c>
      <c r="D2566" s="59" t="s">
        <v>11794</v>
      </c>
      <c r="E2566" s="66" t="s">
        <v>11792</v>
      </c>
      <c r="F2566" s="60" t="s">
        <v>11795</v>
      </c>
      <c r="G2566" s="62"/>
      <c r="H2566" s="61">
        <v>2016</v>
      </c>
      <c r="I2566" s="62"/>
      <c r="J2566" s="60" t="s">
        <v>684</v>
      </c>
      <c r="K2566" s="60">
        <v>50</v>
      </c>
      <c r="L2566" s="62"/>
      <c r="M2566" s="60">
        <v>1</v>
      </c>
      <c r="N2566" s="60">
        <v>1</v>
      </c>
      <c r="O2566" s="63" t="s">
        <v>681</v>
      </c>
      <c r="P2566" s="63" t="s">
        <v>1412</v>
      </c>
      <c r="Q2566" s="63" t="s">
        <v>11796</v>
      </c>
      <c r="R2566" s="62"/>
      <c r="S2566" s="62"/>
      <c r="T2566" s="62"/>
      <c r="U2566" s="62"/>
      <c r="V2566" s="62"/>
      <c r="W2566" s="62"/>
      <c r="X2566" s="62"/>
      <c r="Y2566" s="62"/>
      <c r="Z2566" s="62"/>
      <c r="AA2566" s="62"/>
      <c r="AB2566" s="63" t="s">
        <v>6127</v>
      </c>
    </row>
    <row r="2567" spans="1:28" ht="15" customHeight="1" x14ac:dyDescent="0.25">
      <c r="A2567" s="58">
        <v>2557</v>
      </c>
      <c r="B2567" s="66" t="s">
        <v>11797</v>
      </c>
      <c r="C2567" s="67" t="s">
        <v>11798</v>
      </c>
      <c r="D2567" s="59" t="s">
        <v>11799</v>
      </c>
      <c r="E2567" s="66" t="s">
        <v>11797</v>
      </c>
      <c r="F2567" s="60" t="s">
        <v>11800</v>
      </c>
      <c r="G2567" s="62"/>
      <c r="H2567" s="61">
        <v>1998</v>
      </c>
      <c r="I2567" s="60" t="s">
        <v>1303</v>
      </c>
      <c r="J2567" s="60" t="s">
        <v>1102</v>
      </c>
      <c r="K2567" s="60">
        <v>320</v>
      </c>
      <c r="L2567" s="62"/>
      <c r="M2567" s="60">
        <v>1</v>
      </c>
      <c r="N2567" s="60">
        <v>1</v>
      </c>
      <c r="O2567" s="63" t="s">
        <v>681</v>
      </c>
      <c r="P2567" s="63" t="s">
        <v>970</v>
      </c>
      <c r="Q2567" s="62"/>
      <c r="R2567" s="62"/>
      <c r="S2567" s="62"/>
      <c r="T2567" s="62"/>
      <c r="U2567" s="62"/>
      <c r="V2567" s="62"/>
      <c r="W2567" s="62"/>
      <c r="X2567" s="63" t="s">
        <v>970</v>
      </c>
      <c r="Y2567" s="62"/>
      <c r="Z2567" s="62"/>
      <c r="AA2567" s="62"/>
      <c r="AB2567" s="60"/>
    </row>
    <row r="2568" spans="1:28" ht="15" customHeight="1" x14ac:dyDescent="0.25">
      <c r="A2568" s="58">
        <v>2558</v>
      </c>
      <c r="B2568" s="66" t="s">
        <v>11801</v>
      </c>
      <c r="C2568" s="67" t="s">
        <v>11802</v>
      </c>
      <c r="D2568" s="59" t="s">
        <v>11803</v>
      </c>
      <c r="E2568" s="66" t="s">
        <v>11801</v>
      </c>
      <c r="F2568" s="60" t="s">
        <v>11804</v>
      </c>
      <c r="G2568" s="62"/>
      <c r="H2568" s="61">
        <v>2002</v>
      </c>
      <c r="I2568" s="60" t="s">
        <v>1296</v>
      </c>
      <c r="J2568" s="60" t="s">
        <v>1333</v>
      </c>
      <c r="K2568" s="60">
        <v>250</v>
      </c>
      <c r="L2568" s="62"/>
      <c r="M2568" s="60">
        <v>1</v>
      </c>
      <c r="N2568" s="60">
        <v>1</v>
      </c>
      <c r="O2568" s="63" t="s">
        <v>681</v>
      </c>
      <c r="P2568" s="63" t="s">
        <v>980</v>
      </c>
      <c r="Q2568" s="62"/>
      <c r="R2568" s="62"/>
      <c r="S2568" s="62"/>
      <c r="T2568" s="62"/>
      <c r="U2568" s="62"/>
      <c r="V2568" s="62"/>
      <c r="W2568" s="62"/>
      <c r="X2568" s="63" t="s">
        <v>980</v>
      </c>
      <c r="Y2568" s="62"/>
      <c r="Z2568" s="62"/>
      <c r="AA2568" s="62"/>
      <c r="AB2568" s="60"/>
    </row>
    <row r="2569" spans="1:28" ht="15" customHeight="1" x14ac:dyDescent="0.25">
      <c r="A2569" s="58">
        <v>2559</v>
      </c>
      <c r="B2569" s="66" t="s">
        <v>11805</v>
      </c>
      <c r="C2569" s="67" t="s">
        <v>11806</v>
      </c>
      <c r="D2569" s="59" t="s">
        <v>11807</v>
      </c>
      <c r="E2569" s="66" t="s">
        <v>11805</v>
      </c>
      <c r="F2569" s="60" t="s">
        <v>11808</v>
      </c>
      <c r="G2569" s="62"/>
      <c r="H2569" s="61">
        <v>2001</v>
      </c>
      <c r="I2569" s="60" t="s">
        <v>689</v>
      </c>
      <c r="J2569" s="60" t="s">
        <v>684</v>
      </c>
      <c r="K2569" s="60">
        <v>75</v>
      </c>
      <c r="L2569" s="62"/>
      <c r="M2569" s="60">
        <v>1</v>
      </c>
      <c r="N2569" s="60">
        <v>1</v>
      </c>
      <c r="O2569" s="63" t="s">
        <v>681</v>
      </c>
      <c r="P2569" s="63" t="s">
        <v>700</v>
      </c>
      <c r="Q2569" s="62"/>
      <c r="R2569" s="62"/>
      <c r="S2569" s="62"/>
      <c r="T2569" s="62"/>
      <c r="U2569" s="62"/>
      <c r="V2569" s="62"/>
      <c r="W2569" s="62"/>
      <c r="X2569" s="63" t="s">
        <v>700</v>
      </c>
      <c r="Y2569" s="62"/>
      <c r="Z2569" s="62"/>
      <c r="AA2569" s="62"/>
      <c r="AB2569" s="60"/>
    </row>
    <row r="2570" spans="1:28" ht="15" customHeight="1" x14ac:dyDescent="0.25">
      <c r="A2570" s="58">
        <v>2560</v>
      </c>
      <c r="B2570" s="66" t="s">
        <v>11809</v>
      </c>
      <c r="C2570" s="67" t="s">
        <v>11810</v>
      </c>
      <c r="D2570" s="59" t="s">
        <v>11811</v>
      </c>
      <c r="E2570" s="66" t="s">
        <v>11809</v>
      </c>
      <c r="F2570" s="60" t="s">
        <v>11812</v>
      </c>
      <c r="G2570" s="62"/>
      <c r="H2570" s="61">
        <v>2005</v>
      </c>
      <c r="I2570" s="60" t="s">
        <v>689</v>
      </c>
      <c r="J2570" s="60" t="s">
        <v>1283</v>
      </c>
      <c r="K2570" s="60" t="s">
        <v>2111</v>
      </c>
      <c r="L2570" s="62"/>
      <c r="M2570" s="60">
        <v>1</v>
      </c>
      <c r="N2570" s="60">
        <v>1</v>
      </c>
      <c r="O2570" s="63" t="s">
        <v>681</v>
      </c>
      <c r="P2570" s="63" t="s">
        <v>700</v>
      </c>
      <c r="Q2570" s="62"/>
      <c r="R2570" s="62"/>
      <c r="S2570" s="62"/>
      <c r="T2570" s="62"/>
      <c r="U2570" s="62"/>
      <c r="V2570" s="62"/>
      <c r="W2570" s="62"/>
      <c r="X2570" s="63" t="s">
        <v>700</v>
      </c>
      <c r="Y2570" s="62"/>
      <c r="Z2570" s="62"/>
      <c r="AA2570" s="62"/>
      <c r="AB2570" s="60"/>
    </row>
    <row r="2571" spans="1:28" ht="15" customHeight="1" x14ac:dyDescent="0.25">
      <c r="A2571" s="58">
        <v>2561</v>
      </c>
      <c r="B2571" s="66" t="s">
        <v>568</v>
      </c>
      <c r="C2571" s="67" t="s">
        <v>11813</v>
      </c>
      <c r="D2571" s="59" t="s">
        <v>11814</v>
      </c>
      <c r="E2571" s="66" t="s">
        <v>568</v>
      </c>
      <c r="F2571" s="60" t="s">
        <v>11815</v>
      </c>
      <c r="G2571" s="62"/>
      <c r="H2571" s="61">
        <v>2010</v>
      </c>
      <c r="I2571" s="60" t="s">
        <v>689</v>
      </c>
      <c r="J2571" s="60" t="s">
        <v>1283</v>
      </c>
      <c r="K2571" s="60" t="s">
        <v>2133</v>
      </c>
      <c r="L2571" s="62"/>
      <c r="M2571" s="60">
        <v>1</v>
      </c>
      <c r="N2571" s="60">
        <v>1</v>
      </c>
      <c r="O2571" s="63" t="s">
        <v>681</v>
      </c>
      <c r="P2571" s="63" t="s">
        <v>2546</v>
      </c>
      <c r="Q2571" s="62"/>
      <c r="R2571" s="62"/>
      <c r="S2571" s="62"/>
      <c r="T2571" s="62"/>
      <c r="U2571" s="62"/>
      <c r="V2571" s="62"/>
      <c r="W2571" s="62"/>
      <c r="X2571" s="62"/>
      <c r="Y2571" s="62"/>
      <c r="Z2571" s="62"/>
      <c r="AA2571" s="62"/>
      <c r="AB2571" s="63" t="s">
        <v>2547</v>
      </c>
    </row>
    <row r="2572" spans="1:28" ht="15" customHeight="1" x14ac:dyDescent="0.25">
      <c r="A2572" s="58">
        <v>2562</v>
      </c>
      <c r="B2572" s="66" t="s">
        <v>11816</v>
      </c>
      <c r="C2572" s="67" t="s">
        <v>11817</v>
      </c>
      <c r="D2572" s="59" t="s">
        <v>11818</v>
      </c>
      <c r="E2572" s="66" t="s">
        <v>11816</v>
      </c>
      <c r="F2572" s="60" t="s">
        <v>11819</v>
      </c>
      <c r="G2572" s="62"/>
      <c r="H2572" s="61">
        <v>2007</v>
      </c>
      <c r="I2572" s="62"/>
      <c r="J2572" s="60" t="s">
        <v>684</v>
      </c>
      <c r="K2572" s="60">
        <v>320</v>
      </c>
      <c r="L2572" s="62"/>
      <c r="M2572" s="60">
        <v>1</v>
      </c>
      <c r="N2572" s="60">
        <v>1</v>
      </c>
      <c r="O2572" s="63" t="s">
        <v>681</v>
      </c>
      <c r="P2572" s="63" t="s">
        <v>970</v>
      </c>
      <c r="Q2572" s="63" t="s">
        <v>11820</v>
      </c>
      <c r="R2572" s="62"/>
      <c r="S2572" s="62"/>
      <c r="T2572" s="62"/>
      <c r="U2572" s="62"/>
      <c r="V2572" s="62"/>
      <c r="W2572" s="62"/>
      <c r="X2572" s="63" t="s">
        <v>11821</v>
      </c>
      <c r="Y2572" s="62"/>
      <c r="Z2572" s="62"/>
      <c r="AA2572" s="62"/>
      <c r="AB2572" s="63" t="s">
        <v>11822</v>
      </c>
    </row>
    <row r="2573" spans="1:28" ht="15" customHeight="1" x14ac:dyDescent="0.25">
      <c r="A2573" s="58">
        <v>2563</v>
      </c>
      <c r="B2573" s="66" t="s">
        <v>11823</v>
      </c>
      <c r="C2573" s="67" t="s">
        <v>11824</v>
      </c>
      <c r="D2573" s="59" t="s">
        <v>11825</v>
      </c>
      <c r="E2573" s="66" t="s">
        <v>11823</v>
      </c>
      <c r="F2573" s="60" t="s">
        <v>11826</v>
      </c>
      <c r="G2573" s="62"/>
      <c r="H2573" s="61">
        <v>2007</v>
      </c>
      <c r="I2573" s="60" t="s">
        <v>689</v>
      </c>
      <c r="J2573" s="60" t="s">
        <v>687</v>
      </c>
      <c r="K2573" s="60" t="s">
        <v>4193</v>
      </c>
      <c r="L2573" s="62"/>
      <c r="M2573" s="60">
        <v>1</v>
      </c>
      <c r="N2573" s="60">
        <v>1</v>
      </c>
      <c r="O2573" s="63" t="s">
        <v>681</v>
      </c>
      <c r="P2573" s="63" t="s">
        <v>788</v>
      </c>
      <c r="Q2573" s="63" t="s">
        <v>11827</v>
      </c>
      <c r="R2573" s="62"/>
      <c r="S2573" s="62"/>
      <c r="T2573" s="62"/>
      <c r="U2573" s="62"/>
      <c r="V2573" s="62"/>
      <c r="W2573" s="62"/>
      <c r="X2573" s="63" t="s">
        <v>788</v>
      </c>
      <c r="Y2573" s="62"/>
      <c r="Z2573" s="62"/>
      <c r="AA2573" s="62"/>
      <c r="AB2573" s="60"/>
    </row>
    <row r="2574" spans="1:28" ht="15" customHeight="1" x14ac:dyDescent="0.25">
      <c r="A2574" s="58">
        <v>2564</v>
      </c>
      <c r="B2574" s="66" t="s">
        <v>11828</v>
      </c>
      <c r="C2574" s="67" t="s">
        <v>11829</v>
      </c>
      <c r="D2574" s="59" t="s">
        <v>11830</v>
      </c>
      <c r="E2574" s="66" t="s">
        <v>11828</v>
      </c>
      <c r="F2574" s="60" t="s">
        <v>11831</v>
      </c>
      <c r="G2574" s="62"/>
      <c r="H2574" s="61">
        <v>2015</v>
      </c>
      <c r="I2574" s="60" t="s">
        <v>689</v>
      </c>
      <c r="J2574" s="60" t="s">
        <v>680</v>
      </c>
      <c r="K2574" s="60" t="s">
        <v>2449</v>
      </c>
      <c r="L2574" s="62"/>
      <c r="M2574" s="60">
        <v>1</v>
      </c>
      <c r="N2574" s="60">
        <v>1</v>
      </c>
      <c r="O2574" s="63" t="s">
        <v>681</v>
      </c>
      <c r="P2574" s="63" t="s">
        <v>788</v>
      </c>
      <c r="Q2574" s="62"/>
      <c r="R2574" s="62"/>
      <c r="S2574" s="62"/>
      <c r="T2574" s="62"/>
      <c r="U2574" s="62"/>
      <c r="V2574" s="62"/>
      <c r="W2574" s="62"/>
      <c r="X2574" s="63" t="s">
        <v>788</v>
      </c>
      <c r="Y2574" s="62"/>
      <c r="Z2574" s="62"/>
      <c r="AA2574" s="62"/>
      <c r="AB2574" s="60"/>
    </row>
    <row r="2575" spans="1:28" ht="15" customHeight="1" x14ac:dyDescent="0.25">
      <c r="A2575" s="58">
        <v>2565</v>
      </c>
      <c r="B2575" s="66" t="s">
        <v>11832</v>
      </c>
      <c r="C2575" s="67" t="s">
        <v>11833</v>
      </c>
      <c r="D2575" s="59" t="s">
        <v>11834</v>
      </c>
      <c r="E2575" s="66" t="s">
        <v>11832</v>
      </c>
      <c r="F2575" s="60" t="s">
        <v>11835</v>
      </c>
      <c r="G2575" s="62"/>
      <c r="H2575" s="61">
        <v>2011</v>
      </c>
      <c r="I2575" s="60" t="s">
        <v>1296</v>
      </c>
      <c r="J2575" s="60" t="s">
        <v>1283</v>
      </c>
      <c r="K2575" s="60">
        <v>250</v>
      </c>
      <c r="L2575" s="62"/>
      <c r="M2575" s="60">
        <v>1</v>
      </c>
      <c r="N2575" s="60">
        <v>1</v>
      </c>
      <c r="O2575" s="63" t="s">
        <v>681</v>
      </c>
      <c r="P2575" s="63" t="s">
        <v>7439</v>
      </c>
      <c r="Q2575" s="62"/>
      <c r="R2575" s="62"/>
      <c r="S2575" s="62"/>
      <c r="T2575" s="62"/>
      <c r="U2575" s="62"/>
      <c r="V2575" s="62"/>
      <c r="W2575" s="62"/>
      <c r="X2575" s="63" t="s">
        <v>11836</v>
      </c>
      <c r="Y2575" s="62"/>
      <c r="Z2575" s="62"/>
      <c r="AA2575" s="62"/>
      <c r="AB2575" s="63" t="s">
        <v>2157</v>
      </c>
    </row>
    <row r="2576" spans="1:28" ht="15" customHeight="1" x14ac:dyDescent="0.25">
      <c r="A2576" s="58">
        <v>2566</v>
      </c>
      <c r="B2576" s="66" t="s">
        <v>11837</v>
      </c>
      <c r="C2576" s="67" t="s">
        <v>11838</v>
      </c>
      <c r="D2576" s="59" t="s">
        <v>11839</v>
      </c>
      <c r="E2576" s="66" t="s">
        <v>11837</v>
      </c>
      <c r="F2576" s="60" t="s">
        <v>11840</v>
      </c>
      <c r="G2576" s="62"/>
      <c r="H2576" s="61">
        <v>2009</v>
      </c>
      <c r="I2576" s="60" t="s">
        <v>689</v>
      </c>
      <c r="J2576" s="60" t="s">
        <v>699</v>
      </c>
      <c r="K2576" s="60">
        <v>100</v>
      </c>
      <c r="L2576" s="62"/>
      <c r="M2576" s="60">
        <v>1</v>
      </c>
      <c r="N2576" s="60">
        <v>1</v>
      </c>
      <c r="O2576" s="63" t="s">
        <v>681</v>
      </c>
      <c r="P2576" s="63" t="s">
        <v>9837</v>
      </c>
      <c r="Q2576" s="62"/>
      <c r="R2576" s="62"/>
      <c r="S2576" s="62"/>
      <c r="T2576" s="62"/>
      <c r="U2576" s="62"/>
      <c r="V2576" s="62"/>
      <c r="W2576" s="62"/>
      <c r="X2576" s="63" t="s">
        <v>9837</v>
      </c>
      <c r="Y2576" s="62"/>
      <c r="Z2576" s="62"/>
      <c r="AA2576" s="62"/>
      <c r="AB2576" s="60"/>
    </row>
    <row r="2577" spans="1:28" ht="15" customHeight="1" x14ac:dyDescent="0.25">
      <c r="A2577" s="58">
        <v>2567</v>
      </c>
      <c r="B2577" s="66" t="s">
        <v>11841</v>
      </c>
      <c r="C2577" s="67" t="s">
        <v>11842</v>
      </c>
      <c r="D2577" s="59" t="s">
        <v>11843</v>
      </c>
      <c r="E2577" s="66" t="s">
        <v>11841</v>
      </c>
      <c r="F2577" s="60" t="s">
        <v>11844</v>
      </c>
      <c r="G2577" s="62"/>
      <c r="H2577" s="61">
        <v>1998</v>
      </c>
      <c r="I2577" s="60" t="s">
        <v>689</v>
      </c>
      <c r="J2577" s="60" t="s">
        <v>1260</v>
      </c>
      <c r="K2577" s="60">
        <v>400</v>
      </c>
      <c r="L2577" s="62"/>
      <c r="M2577" s="60">
        <v>1</v>
      </c>
      <c r="N2577" s="60">
        <v>1</v>
      </c>
      <c r="O2577" s="63" t="s">
        <v>681</v>
      </c>
      <c r="P2577" s="63" t="s">
        <v>1038</v>
      </c>
      <c r="Q2577" s="62"/>
      <c r="R2577" s="62"/>
      <c r="S2577" s="62"/>
      <c r="T2577" s="62"/>
      <c r="U2577" s="62"/>
      <c r="V2577" s="62"/>
      <c r="W2577" s="62"/>
      <c r="X2577" s="63" t="s">
        <v>1038</v>
      </c>
      <c r="Y2577" s="62"/>
      <c r="Z2577" s="62"/>
      <c r="AA2577" s="62"/>
      <c r="AB2577" s="60"/>
    </row>
    <row r="2578" spans="1:28" ht="15" customHeight="1" x14ac:dyDescent="0.25">
      <c r="A2578" s="58">
        <v>2568</v>
      </c>
      <c r="B2578" s="66" t="s">
        <v>11845</v>
      </c>
      <c r="C2578" s="67" t="s">
        <v>11846</v>
      </c>
      <c r="D2578" s="59" t="s">
        <v>11847</v>
      </c>
      <c r="E2578" s="66" t="s">
        <v>11845</v>
      </c>
      <c r="F2578" s="60" t="s">
        <v>11848</v>
      </c>
      <c r="G2578" s="62"/>
      <c r="H2578" s="61">
        <v>2006</v>
      </c>
      <c r="I2578" s="60" t="s">
        <v>689</v>
      </c>
      <c r="J2578" s="60" t="s">
        <v>687</v>
      </c>
      <c r="K2578" s="60" t="s">
        <v>2155</v>
      </c>
      <c r="L2578" s="62"/>
      <c r="M2578" s="60">
        <v>1</v>
      </c>
      <c r="N2578" s="60">
        <v>1</v>
      </c>
      <c r="O2578" s="63" t="s">
        <v>681</v>
      </c>
      <c r="P2578" s="63" t="s">
        <v>980</v>
      </c>
      <c r="Q2578" s="62"/>
      <c r="R2578" s="62"/>
      <c r="S2578" s="62"/>
      <c r="T2578" s="62"/>
      <c r="U2578" s="62"/>
      <c r="V2578" s="62"/>
      <c r="W2578" s="62"/>
      <c r="X2578" s="63" t="s">
        <v>980</v>
      </c>
      <c r="Y2578" s="62"/>
      <c r="Z2578" s="62"/>
      <c r="AA2578" s="62"/>
      <c r="AB2578" s="60"/>
    </row>
    <row r="2579" spans="1:28" ht="15" customHeight="1" x14ac:dyDescent="0.25">
      <c r="A2579" s="58">
        <v>2569</v>
      </c>
      <c r="B2579" s="66" t="s">
        <v>11849</v>
      </c>
      <c r="C2579" s="67" t="s">
        <v>11850</v>
      </c>
      <c r="D2579" s="59" t="s">
        <v>11851</v>
      </c>
      <c r="E2579" s="66" t="s">
        <v>11849</v>
      </c>
      <c r="F2579" s="60" t="s">
        <v>11852</v>
      </c>
      <c r="G2579" s="62"/>
      <c r="H2579" s="61">
        <v>2003</v>
      </c>
      <c r="I2579" s="60" t="s">
        <v>689</v>
      </c>
      <c r="J2579" s="60" t="s">
        <v>680</v>
      </c>
      <c r="K2579" s="60" t="s">
        <v>2101</v>
      </c>
      <c r="L2579" s="62"/>
      <c r="M2579" s="60">
        <v>1</v>
      </c>
      <c r="N2579" s="60">
        <v>1</v>
      </c>
      <c r="O2579" s="63" t="s">
        <v>681</v>
      </c>
      <c r="P2579" s="63" t="s">
        <v>1228</v>
      </c>
      <c r="Q2579" s="62"/>
      <c r="R2579" s="62"/>
      <c r="S2579" s="62"/>
      <c r="T2579" s="62"/>
      <c r="U2579" s="62"/>
      <c r="V2579" s="62"/>
      <c r="W2579" s="62"/>
      <c r="X2579" s="63" t="s">
        <v>1228</v>
      </c>
      <c r="Y2579" s="62"/>
      <c r="Z2579" s="62"/>
      <c r="AA2579" s="62"/>
      <c r="AB2579" s="60"/>
    </row>
    <row r="2580" spans="1:28" ht="15" customHeight="1" x14ac:dyDescent="0.25">
      <c r="A2580" s="58">
        <v>2570</v>
      </c>
      <c r="B2580" s="66" t="s">
        <v>614</v>
      </c>
      <c r="C2580" s="67" t="s">
        <v>11853</v>
      </c>
      <c r="D2580" s="59" t="s">
        <v>11854</v>
      </c>
      <c r="E2580" s="66" t="s">
        <v>614</v>
      </c>
      <c r="F2580" s="60" t="s">
        <v>11855</v>
      </c>
      <c r="G2580" s="62"/>
      <c r="H2580" s="61">
        <v>2005</v>
      </c>
      <c r="I2580" s="60" t="s">
        <v>689</v>
      </c>
      <c r="J2580" s="60" t="s">
        <v>1102</v>
      </c>
      <c r="K2580" s="60">
        <v>160</v>
      </c>
      <c r="L2580" s="62"/>
      <c r="M2580" s="60">
        <v>1</v>
      </c>
      <c r="N2580" s="60">
        <v>1</v>
      </c>
      <c r="O2580" s="63" t="s">
        <v>681</v>
      </c>
      <c r="P2580" s="63" t="s">
        <v>1228</v>
      </c>
      <c r="Q2580" s="62"/>
      <c r="R2580" s="62"/>
      <c r="S2580" s="62"/>
      <c r="T2580" s="62"/>
      <c r="U2580" s="62"/>
      <c r="V2580" s="62"/>
      <c r="W2580" s="62"/>
      <c r="X2580" s="63" t="s">
        <v>11856</v>
      </c>
      <c r="Y2580" s="62"/>
      <c r="Z2580" s="62"/>
      <c r="AA2580" s="62"/>
      <c r="AB2580" s="63" t="s">
        <v>11857</v>
      </c>
    </row>
    <row r="2581" spans="1:28" ht="15" customHeight="1" x14ac:dyDescent="0.25">
      <c r="A2581" s="58">
        <v>2571</v>
      </c>
      <c r="B2581" s="66" t="s">
        <v>589</v>
      </c>
      <c r="C2581" s="67" t="s">
        <v>11858</v>
      </c>
      <c r="D2581" s="59" t="s">
        <v>11859</v>
      </c>
      <c r="E2581" s="66" t="s">
        <v>589</v>
      </c>
      <c r="F2581" s="60" t="s">
        <v>11860</v>
      </c>
      <c r="G2581" s="62"/>
      <c r="H2581" s="61">
        <v>2005</v>
      </c>
      <c r="I2581" s="60" t="s">
        <v>689</v>
      </c>
      <c r="J2581" s="60" t="s">
        <v>1102</v>
      </c>
      <c r="K2581" s="60">
        <v>75</v>
      </c>
      <c r="L2581" s="62"/>
      <c r="M2581" s="60">
        <v>1</v>
      </c>
      <c r="N2581" s="60">
        <v>1</v>
      </c>
      <c r="O2581" s="63" t="s">
        <v>681</v>
      </c>
      <c r="P2581" s="63" t="s">
        <v>700</v>
      </c>
      <c r="Q2581" s="62"/>
      <c r="R2581" s="62"/>
      <c r="S2581" s="62"/>
      <c r="T2581" s="62"/>
      <c r="U2581" s="62"/>
      <c r="V2581" s="62"/>
      <c r="W2581" s="62"/>
      <c r="X2581" s="63" t="s">
        <v>700</v>
      </c>
      <c r="Y2581" s="62"/>
      <c r="Z2581" s="62"/>
      <c r="AA2581" s="62"/>
      <c r="AB2581" s="60"/>
    </row>
    <row r="2582" spans="1:28" ht="15" customHeight="1" x14ac:dyDescent="0.25">
      <c r="A2582" s="58">
        <v>2572</v>
      </c>
      <c r="B2582" s="66" t="s">
        <v>625</v>
      </c>
      <c r="C2582" s="67" t="s">
        <v>11861</v>
      </c>
      <c r="D2582" s="59" t="s">
        <v>11862</v>
      </c>
      <c r="E2582" s="66" t="s">
        <v>625</v>
      </c>
      <c r="F2582" s="60" t="s">
        <v>11863</v>
      </c>
      <c r="G2582" s="62"/>
      <c r="H2582" s="61">
        <v>2001</v>
      </c>
      <c r="I2582" s="60" t="s">
        <v>689</v>
      </c>
      <c r="J2582" s="60" t="s">
        <v>1102</v>
      </c>
      <c r="K2582" s="60">
        <v>75</v>
      </c>
      <c r="L2582" s="62"/>
      <c r="M2582" s="60">
        <v>1</v>
      </c>
      <c r="N2582" s="60">
        <v>1</v>
      </c>
      <c r="O2582" s="63" t="s">
        <v>681</v>
      </c>
      <c r="P2582" s="63" t="s">
        <v>700</v>
      </c>
      <c r="Q2582" s="62"/>
      <c r="R2582" s="62"/>
      <c r="S2582" s="62"/>
      <c r="T2582" s="62"/>
      <c r="U2582" s="62"/>
      <c r="V2582" s="62"/>
      <c r="W2582" s="62"/>
      <c r="X2582" s="63" t="s">
        <v>9888</v>
      </c>
      <c r="Y2582" s="63" t="s">
        <v>9889</v>
      </c>
      <c r="Z2582" s="62"/>
      <c r="AA2582" s="62"/>
      <c r="AB2582" s="60"/>
    </row>
    <row r="2583" spans="1:28" ht="15" customHeight="1" x14ac:dyDescent="0.25">
      <c r="A2583" s="58">
        <v>2573</v>
      </c>
      <c r="B2583" s="66" t="s">
        <v>11864</v>
      </c>
      <c r="C2583" s="67" t="s">
        <v>11865</v>
      </c>
      <c r="D2583" s="59" t="s">
        <v>11866</v>
      </c>
      <c r="E2583" s="66" t="s">
        <v>11864</v>
      </c>
      <c r="F2583" s="60" t="s">
        <v>11867</v>
      </c>
      <c r="G2583" s="62"/>
      <c r="H2583" s="61">
        <v>2011</v>
      </c>
      <c r="I2583" s="60" t="s">
        <v>1565</v>
      </c>
      <c r="J2583" s="60" t="s">
        <v>2533</v>
      </c>
      <c r="K2583" s="60">
        <v>560</v>
      </c>
      <c r="L2583" s="62"/>
      <c r="M2583" s="60">
        <v>1</v>
      </c>
      <c r="N2583" s="60">
        <v>1</v>
      </c>
      <c r="O2583" s="63" t="s">
        <v>681</v>
      </c>
      <c r="P2583" s="63" t="s">
        <v>11868</v>
      </c>
      <c r="Q2583" s="63" t="s">
        <v>11869</v>
      </c>
      <c r="R2583" s="62"/>
      <c r="S2583" s="62"/>
      <c r="T2583" s="62"/>
      <c r="U2583" s="62"/>
      <c r="V2583" s="62"/>
      <c r="W2583" s="62"/>
      <c r="X2583" s="63" t="s">
        <v>11868</v>
      </c>
      <c r="Y2583" s="62"/>
      <c r="Z2583" s="62"/>
      <c r="AA2583" s="62"/>
      <c r="AB2583" s="60"/>
    </row>
    <row r="2584" spans="1:28" ht="15" customHeight="1" x14ac:dyDescent="0.25">
      <c r="A2584" s="58">
        <v>2574</v>
      </c>
      <c r="B2584" s="66" t="s">
        <v>2821</v>
      </c>
      <c r="C2584" s="67" t="s">
        <v>11870</v>
      </c>
      <c r="D2584" s="59" t="s">
        <v>11871</v>
      </c>
      <c r="E2584" s="66" t="s">
        <v>2821</v>
      </c>
      <c r="F2584" s="60" t="s">
        <v>11872</v>
      </c>
      <c r="G2584" s="62"/>
      <c r="H2584" s="61">
        <v>2004</v>
      </c>
      <c r="I2584" s="60" t="s">
        <v>1303</v>
      </c>
      <c r="J2584" s="60" t="s">
        <v>688</v>
      </c>
      <c r="K2584" s="60" t="s">
        <v>11873</v>
      </c>
      <c r="L2584" s="62"/>
      <c r="M2584" s="60">
        <v>1</v>
      </c>
      <c r="N2584" s="60">
        <v>1</v>
      </c>
      <c r="O2584" s="63" t="s">
        <v>681</v>
      </c>
      <c r="P2584" s="63" t="s">
        <v>788</v>
      </c>
      <c r="Q2584" s="62"/>
      <c r="R2584" s="62"/>
      <c r="S2584" s="62"/>
      <c r="T2584" s="62"/>
      <c r="U2584" s="62"/>
      <c r="V2584" s="62"/>
      <c r="W2584" s="62"/>
      <c r="X2584" s="63" t="s">
        <v>788</v>
      </c>
      <c r="Y2584" s="62"/>
      <c r="Z2584" s="62"/>
      <c r="AA2584" s="62"/>
      <c r="AB2584" s="60"/>
    </row>
    <row r="2585" spans="1:28" ht="15" customHeight="1" x14ac:dyDescent="0.25">
      <c r="A2585" s="58">
        <v>2575</v>
      </c>
      <c r="B2585" s="66" t="s">
        <v>11874</v>
      </c>
      <c r="C2585" s="67" t="s">
        <v>11875</v>
      </c>
      <c r="D2585" s="59" t="s">
        <v>11876</v>
      </c>
      <c r="E2585" s="66" t="s">
        <v>11874</v>
      </c>
      <c r="F2585" s="60" t="s">
        <v>11877</v>
      </c>
      <c r="G2585" s="62"/>
      <c r="H2585" s="61">
        <v>2016</v>
      </c>
      <c r="I2585" s="60" t="s">
        <v>1303</v>
      </c>
      <c r="J2585" s="60" t="s">
        <v>688</v>
      </c>
      <c r="K2585" s="60">
        <v>100</v>
      </c>
      <c r="L2585" s="62"/>
      <c r="M2585" s="60">
        <v>1</v>
      </c>
      <c r="N2585" s="60">
        <v>1</v>
      </c>
      <c r="O2585" s="63" t="s">
        <v>681</v>
      </c>
      <c r="P2585" s="63" t="s">
        <v>1588</v>
      </c>
      <c r="Q2585" s="63" t="s">
        <v>11878</v>
      </c>
      <c r="R2585" s="62"/>
      <c r="S2585" s="62"/>
      <c r="T2585" s="62"/>
      <c r="U2585" s="62"/>
      <c r="V2585" s="62"/>
      <c r="W2585" s="62"/>
      <c r="X2585" s="63" t="s">
        <v>1588</v>
      </c>
      <c r="Y2585" s="62"/>
      <c r="Z2585" s="62"/>
      <c r="AA2585" s="62"/>
      <c r="AB2585" s="60"/>
    </row>
    <row r="2586" spans="1:28" ht="15" customHeight="1" x14ac:dyDescent="0.25">
      <c r="A2586" s="58">
        <v>2576</v>
      </c>
      <c r="B2586" s="66" t="s">
        <v>11879</v>
      </c>
      <c r="C2586" s="67" t="s">
        <v>11880</v>
      </c>
      <c r="D2586" s="59" t="s">
        <v>11881</v>
      </c>
      <c r="E2586" s="66" t="s">
        <v>11879</v>
      </c>
      <c r="F2586" s="60" t="s">
        <v>11882</v>
      </c>
      <c r="G2586" s="62"/>
      <c r="H2586" s="61">
        <v>2016</v>
      </c>
      <c r="I2586" s="60" t="s">
        <v>1303</v>
      </c>
      <c r="J2586" s="60" t="s">
        <v>688</v>
      </c>
      <c r="K2586" s="60">
        <v>100</v>
      </c>
      <c r="L2586" s="62"/>
      <c r="M2586" s="60">
        <v>1</v>
      </c>
      <c r="N2586" s="60">
        <v>1</v>
      </c>
      <c r="O2586" s="63" t="s">
        <v>681</v>
      </c>
      <c r="P2586" s="63" t="s">
        <v>4360</v>
      </c>
      <c r="Q2586" s="63" t="s">
        <v>4361</v>
      </c>
      <c r="R2586" s="62"/>
      <c r="S2586" s="62"/>
      <c r="T2586" s="62"/>
      <c r="U2586" s="62"/>
      <c r="V2586" s="62"/>
      <c r="W2586" s="62"/>
      <c r="X2586" s="63" t="s">
        <v>4360</v>
      </c>
      <c r="Y2586" s="62"/>
      <c r="Z2586" s="62"/>
      <c r="AA2586" s="62"/>
      <c r="AB2586" s="60"/>
    </row>
    <row r="2587" spans="1:28" ht="15" customHeight="1" x14ac:dyDescent="0.25">
      <c r="A2587" s="58">
        <v>2577</v>
      </c>
      <c r="B2587" s="66" t="s">
        <v>11883</v>
      </c>
      <c r="C2587" s="67" t="s">
        <v>11884</v>
      </c>
      <c r="D2587" s="59" t="s">
        <v>11885</v>
      </c>
      <c r="E2587" s="66" t="s">
        <v>11883</v>
      </c>
      <c r="F2587" s="60" t="s">
        <v>11886</v>
      </c>
      <c r="G2587" s="62"/>
      <c r="H2587" s="61">
        <v>2016</v>
      </c>
      <c r="I2587" s="60" t="s">
        <v>1303</v>
      </c>
      <c r="J2587" s="60" t="s">
        <v>688</v>
      </c>
      <c r="K2587" s="60">
        <v>100</v>
      </c>
      <c r="L2587" s="62"/>
      <c r="M2587" s="60">
        <v>1</v>
      </c>
      <c r="N2587" s="60">
        <v>1</v>
      </c>
      <c r="O2587" s="63" t="s">
        <v>681</v>
      </c>
      <c r="P2587" s="63" t="s">
        <v>4360</v>
      </c>
      <c r="Q2587" s="63" t="s">
        <v>4361</v>
      </c>
      <c r="R2587" s="62"/>
      <c r="S2587" s="62"/>
      <c r="T2587" s="62"/>
      <c r="U2587" s="62"/>
      <c r="V2587" s="62"/>
      <c r="W2587" s="62"/>
      <c r="X2587" s="63" t="s">
        <v>4360</v>
      </c>
      <c r="Y2587" s="62"/>
      <c r="Z2587" s="62"/>
      <c r="AA2587" s="62"/>
      <c r="AB2587" s="60"/>
    </row>
    <row r="2588" spans="1:28" ht="15" customHeight="1" x14ac:dyDescent="0.25">
      <c r="A2588" s="58">
        <v>2578</v>
      </c>
      <c r="B2588" s="66" t="s">
        <v>615</v>
      </c>
      <c r="C2588" s="67" t="s">
        <v>11887</v>
      </c>
      <c r="D2588" s="59" t="s">
        <v>11888</v>
      </c>
      <c r="E2588" s="66" t="s">
        <v>615</v>
      </c>
      <c r="F2588" s="60" t="s">
        <v>11889</v>
      </c>
      <c r="G2588" s="62"/>
      <c r="H2588" s="61">
        <v>2001</v>
      </c>
      <c r="I2588" s="60" t="s">
        <v>689</v>
      </c>
      <c r="J2588" s="60" t="s">
        <v>684</v>
      </c>
      <c r="K2588" s="60">
        <v>160</v>
      </c>
      <c r="L2588" s="62"/>
      <c r="M2588" s="60">
        <v>1</v>
      </c>
      <c r="N2588" s="60">
        <v>1</v>
      </c>
      <c r="O2588" s="63" t="s">
        <v>681</v>
      </c>
      <c r="P2588" s="63" t="s">
        <v>1228</v>
      </c>
      <c r="Q2588" s="62"/>
      <c r="R2588" s="62"/>
      <c r="S2588" s="62"/>
      <c r="T2588" s="62"/>
      <c r="U2588" s="62"/>
      <c r="V2588" s="62"/>
      <c r="W2588" s="62"/>
      <c r="X2588" s="63" t="s">
        <v>1228</v>
      </c>
      <c r="Y2588" s="62"/>
      <c r="Z2588" s="62"/>
      <c r="AA2588" s="62"/>
      <c r="AB2588" s="60"/>
    </row>
    <row r="2589" spans="1:28" ht="15" customHeight="1" x14ac:dyDescent="0.25">
      <c r="A2589" s="58">
        <v>2579</v>
      </c>
      <c r="B2589" s="66" t="s">
        <v>11890</v>
      </c>
      <c r="C2589" s="67" t="s">
        <v>11891</v>
      </c>
      <c r="D2589" s="59" t="s">
        <v>11892</v>
      </c>
      <c r="E2589" s="66" t="s">
        <v>11890</v>
      </c>
      <c r="F2589" s="60" t="s">
        <v>11893</v>
      </c>
      <c r="G2589" s="62"/>
      <c r="H2589" s="61">
        <v>1999</v>
      </c>
      <c r="I2589" s="60" t="s">
        <v>689</v>
      </c>
      <c r="J2589" s="60" t="s">
        <v>684</v>
      </c>
      <c r="K2589" s="60">
        <v>250</v>
      </c>
      <c r="L2589" s="62"/>
      <c r="M2589" s="60">
        <v>1</v>
      </c>
      <c r="N2589" s="60">
        <v>1</v>
      </c>
      <c r="O2589" s="63" t="s">
        <v>681</v>
      </c>
      <c r="P2589" s="63" t="s">
        <v>980</v>
      </c>
      <c r="Q2589" s="62"/>
      <c r="R2589" s="62"/>
      <c r="S2589" s="62"/>
      <c r="T2589" s="62"/>
      <c r="U2589" s="62"/>
      <c r="V2589" s="62"/>
      <c r="W2589" s="62"/>
      <c r="X2589" s="63" t="s">
        <v>980</v>
      </c>
      <c r="Y2589" s="62"/>
      <c r="Z2589" s="62"/>
      <c r="AA2589" s="62"/>
      <c r="AB2589" s="60"/>
    </row>
    <row r="2590" spans="1:28" ht="15" customHeight="1" x14ac:dyDescent="0.25">
      <c r="A2590" s="58">
        <v>2580</v>
      </c>
      <c r="B2590" s="66" t="s">
        <v>11894</v>
      </c>
      <c r="C2590" s="67" t="s">
        <v>11895</v>
      </c>
      <c r="D2590" s="59" t="s">
        <v>11896</v>
      </c>
      <c r="E2590" s="66" t="s">
        <v>11894</v>
      </c>
      <c r="F2590" s="60" t="s">
        <v>11897</v>
      </c>
      <c r="G2590" s="62"/>
      <c r="H2590" s="61">
        <v>2001</v>
      </c>
      <c r="I2590" s="60" t="s">
        <v>689</v>
      </c>
      <c r="J2590" s="60" t="s">
        <v>1260</v>
      </c>
      <c r="K2590" s="60">
        <v>320</v>
      </c>
      <c r="L2590" s="62"/>
      <c r="M2590" s="60">
        <v>1</v>
      </c>
      <c r="N2590" s="60">
        <v>1</v>
      </c>
      <c r="O2590" s="63" t="s">
        <v>681</v>
      </c>
      <c r="P2590" s="63" t="s">
        <v>970</v>
      </c>
      <c r="Q2590" s="62"/>
      <c r="R2590" s="62"/>
      <c r="S2590" s="62"/>
      <c r="T2590" s="62"/>
      <c r="U2590" s="62"/>
      <c r="V2590" s="62"/>
      <c r="W2590" s="62"/>
      <c r="X2590" s="63" t="s">
        <v>11898</v>
      </c>
      <c r="Y2590" s="63" t="s">
        <v>11899</v>
      </c>
      <c r="Z2590" s="62"/>
      <c r="AA2590" s="62"/>
      <c r="AB2590" s="60"/>
    </row>
    <row r="2591" spans="1:28" ht="15" customHeight="1" x14ac:dyDescent="0.25">
      <c r="A2591" s="58">
        <v>2581</v>
      </c>
      <c r="B2591" s="66" t="s">
        <v>11900</v>
      </c>
      <c r="C2591" s="67" t="s">
        <v>11901</v>
      </c>
      <c r="D2591" s="59" t="s">
        <v>11902</v>
      </c>
      <c r="E2591" s="66" t="s">
        <v>11900</v>
      </c>
      <c r="F2591" s="60" t="s">
        <v>11903</v>
      </c>
      <c r="G2591" s="62"/>
      <c r="H2591" s="61">
        <v>2015</v>
      </c>
      <c r="I2591" s="60" t="s">
        <v>689</v>
      </c>
      <c r="J2591" s="60" t="s">
        <v>1411</v>
      </c>
      <c r="K2591" s="60">
        <v>400</v>
      </c>
      <c r="L2591" s="62"/>
      <c r="M2591" s="60">
        <v>1</v>
      </c>
      <c r="N2591" s="60">
        <v>1</v>
      </c>
      <c r="O2591" s="63" t="s">
        <v>681</v>
      </c>
      <c r="P2591" s="63" t="s">
        <v>11904</v>
      </c>
      <c r="Q2591" s="63" t="s">
        <v>11905</v>
      </c>
      <c r="R2591" s="62"/>
      <c r="S2591" s="62"/>
      <c r="T2591" s="62"/>
      <c r="U2591" s="62"/>
      <c r="V2591" s="62"/>
      <c r="W2591" s="62"/>
      <c r="X2591" s="63" t="s">
        <v>11904</v>
      </c>
      <c r="Y2591" s="62"/>
      <c r="Z2591" s="62"/>
      <c r="AA2591" s="62"/>
      <c r="AB2591" s="60"/>
    </row>
    <row r="2592" spans="1:28" ht="15" customHeight="1" x14ac:dyDescent="0.25">
      <c r="A2592" s="58">
        <v>2582</v>
      </c>
      <c r="B2592" s="66" t="s">
        <v>11906</v>
      </c>
      <c r="C2592" s="67" t="s">
        <v>11907</v>
      </c>
      <c r="D2592" s="59" t="s">
        <v>11908</v>
      </c>
      <c r="E2592" s="66" t="s">
        <v>11906</v>
      </c>
      <c r="F2592" s="60" t="s">
        <v>11909</v>
      </c>
      <c r="G2592" s="62"/>
      <c r="H2592" s="61">
        <v>2001</v>
      </c>
      <c r="I2592" s="60" t="s">
        <v>689</v>
      </c>
      <c r="J2592" s="60" t="s">
        <v>684</v>
      </c>
      <c r="K2592" s="60">
        <v>250</v>
      </c>
      <c r="L2592" s="62"/>
      <c r="M2592" s="60">
        <v>1</v>
      </c>
      <c r="N2592" s="60">
        <v>1</v>
      </c>
      <c r="O2592" s="63" t="s">
        <v>681</v>
      </c>
      <c r="P2592" s="63" t="s">
        <v>1029</v>
      </c>
      <c r="Q2592" s="62"/>
      <c r="R2592" s="62"/>
      <c r="S2592" s="62"/>
      <c r="T2592" s="62"/>
      <c r="U2592" s="62"/>
      <c r="V2592" s="62"/>
      <c r="W2592" s="62"/>
      <c r="X2592" s="63" t="s">
        <v>1029</v>
      </c>
      <c r="Y2592" s="62"/>
      <c r="Z2592" s="62"/>
      <c r="AA2592" s="62"/>
      <c r="AB2592" s="60"/>
    </row>
    <row r="2593" spans="1:28" ht="15" customHeight="1" x14ac:dyDescent="0.25">
      <c r="A2593" s="58">
        <v>2583</v>
      </c>
      <c r="B2593" s="66" t="s">
        <v>11910</v>
      </c>
      <c r="C2593" s="67" t="s">
        <v>11911</v>
      </c>
      <c r="D2593" s="59" t="s">
        <v>11912</v>
      </c>
      <c r="E2593" s="66" t="s">
        <v>11910</v>
      </c>
      <c r="F2593" s="60" t="s">
        <v>11913</v>
      </c>
      <c r="G2593" s="62"/>
      <c r="H2593" s="61">
        <v>1998</v>
      </c>
      <c r="I2593" s="60" t="s">
        <v>689</v>
      </c>
      <c r="J2593" s="60" t="s">
        <v>1260</v>
      </c>
      <c r="K2593" s="60">
        <v>400</v>
      </c>
      <c r="L2593" s="62"/>
      <c r="M2593" s="60">
        <v>1</v>
      </c>
      <c r="N2593" s="60">
        <v>1</v>
      </c>
      <c r="O2593" s="63" t="s">
        <v>681</v>
      </c>
      <c r="P2593" s="63" t="s">
        <v>1867</v>
      </c>
      <c r="Q2593" s="62"/>
      <c r="R2593" s="62"/>
      <c r="S2593" s="62"/>
      <c r="T2593" s="62"/>
      <c r="U2593" s="62"/>
      <c r="V2593" s="62"/>
      <c r="W2593" s="62"/>
      <c r="X2593" s="63" t="s">
        <v>1867</v>
      </c>
      <c r="Y2593" s="62"/>
      <c r="Z2593" s="62"/>
      <c r="AA2593" s="62"/>
      <c r="AB2593" s="60"/>
    </row>
    <row r="2594" spans="1:28" ht="15" customHeight="1" x14ac:dyDescent="0.25">
      <c r="A2594" s="58">
        <v>2584</v>
      </c>
      <c r="B2594" s="66" t="s">
        <v>579</v>
      </c>
      <c r="C2594" s="67" t="s">
        <v>11914</v>
      </c>
      <c r="D2594" s="59" t="s">
        <v>11915</v>
      </c>
      <c r="E2594" s="66" t="s">
        <v>579</v>
      </c>
      <c r="F2594" s="60" t="s">
        <v>11916</v>
      </c>
      <c r="G2594" s="62"/>
      <c r="H2594" s="61">
        <v>2006</v>
      </c>
      <c r="I2594" s="60" t="s">
        <v>689</v>
      </c>
      <c r="J2594" s="60" t="s">
        <v>684</v>
      </c>
      <c r="K2594" s="60">
        <v>160</v>
      </c>
      <c r="L2594" s="62"/>
      <c r="M2594" s="60">
        <v>1</v>
      </c>
      <c r="N2594" s="60">
        <v>1</v>
      </c>
      <c r="O2594" s="63" t="s">
        <v>681</v>
      </c>
      <c r="P2594" s="63" t="s">
        <v>1657</v>
      </c>
      <c r="Q2594" s="63" t="s">
        <v>11917</v>
      </c>
      <c r="R2594" s="62"/>
      <c r="S2594" s="62"/>
      <c r="T2594" s="62"/>
      <c r="U2594" s="62"/>
      <c r="V2594" s="62"/>
      <c r="W2594" s="62"/>
      <c r="X2594" s="63" t="s">
        <v>1657</v>
      </c>
      <c r="Y2594" s="62"/>
      <c r="Z2594" s="62"/>
      <c r="AA2594" s="62"/>
      <c r="AB2594" s="60"/>
    </row>
    <row r="2595" spans="1:28" ht="15" customHeight="1" x14ac:dyDescent="0.25">
      <c r="A2595" s="58">
        <v>2585</v>
      </c>
      <c r="B2595" s="66" t="s">
        <v>11918</v>
      </c>
      <c r="C2595" s="67" t="s">
        <v>11919</v>
      </c>
      <c r="D2595" s="59" t="s">
        <v>11920</v>
      </c>
      <c r="E2595" s="66" t="s">
        <v>11918</v>
      </c>
      <c r="F2595" s="60" t="s">
        <v>11921</v>
      </c>
      <c r="G2595" s="62"/>
      <c r="H2595" s="61">
        <v>1998</v>
      </c>
      <c r="I2595" s="62"/>
      <c r="J2595" s="60" t="s">
        <v>1102</v>
      </c>
      <c r="K2595" s="60">
        <v>400</v>
      </c>
      <c r="L2595" s="62"/>
      <c r="M2595" s="60">
        <v>1</v>
      </c>
      <c r="N2595" s="60">
        <v>1</v>
      </c>
      <c r="O2595" s="63" t="s">
        <v>681</v>
      </c>
      <c r="P2595" s="63" t="s">
        <v>1867</v>
      </c>
      <c r="Q2595" s="62"/>
      <c r="R2595" s="62"/>
      <c r="S2595" s="62"/>
      <c r="T2595" s="62"/>
      <c r="U2595" s="62"/>
      <c r="V2595" s="62"/>
      <c r="W2595" s="62"/>
      <c r="X2595" s="63" t="s">
        <v>1867</v>
      </c>
      <c r="Y2595" s="62"/>
      <c r="Z2595" s="62"/>
      <c r="AA2595" s="62"/>
      <c r="AB2595" s="60"/>
    </row>
    <row r="2596" spans="1:28" ht="15" customHeight="1" x14ac:dyDescent="0.25">
      <c r="A2596" s="58">
        <v>2586</v>
      </c>
      <c r="B2596" s="66" t="s">
        <v>11922</v>
      </c>
      <c r="C2596" s="67" t="s">
        <v>11923</v>
      </c>
      <c r="D2596" s="59" t="s">
        <v>11924</v>
      </c>
      <c r="E2596" s="66" t="s">
        <v>11922</v>
      </c>
      <c r="F2596" s="60" t="s">
        <v>11925</v>
      </c>
      <c r="G2596" s="62"/>
      <c r="H2596" s="61">
        <v>2008</v>
      </c>
      <c r="I2596" s="62"/>
      <c r="J2596" s="60" t="s">
        <v>684</v>
      </c>
      <c r="K2596" s="60">
        <v>400</v>
      </c>
      <c r="L2596" s="62"/>
      <c r="M2596" s="60">
        <v>1</v>
      </c>
      <c r="N2596" s="60">
        <v>1</v>
      </c>
      <c r="O2596" s="63" t="s">
        <v>681</v>
      </c>
      <c r="P2596" s="63" t="s">
        <v>1867</v>
      </c>
      <c r="Q2596" s="63" t="s">
        <v>11926</v>
      </c>
      <c r="R2596" s="62"/>
      <c r="S2596" s="62"/>
      <c r="T2596" s="62"/>
      <c r="U2596" s="62"/>
      <c r="V2596" s="62"/>
      <c r="W2596" s="62"/>
      <c r="X2596" s="63" t="s">
        <v>1867</v>
      </c>
      <c r="Y2596" s="62"/>
      <c r="Z2596" s="62"/>
      <c r="AA2596" s="62"/>
      <c r="AB2596" s="60"/>
    </row>
    <row r="2597" spans="1:28" ht="15" customHeight="1" x14ac:dyDescent="0.25">
      <c r="A2597" s="58">
        <v>2587</v>
      </c>
      <c r="B2597" s="66" t="s">
        <v>11927</v>
      </c>
      <c r="C2597" s="67" t="s">
        <v>11928</v>
      </c>
      <c r="D2597" s="59" t="s">
        <v>11929</v>
      </c>
      <c r="E2597" s="66" t="s">
        <v>11927</v>
      </c>
      <c r="F2597" s="60" t="s">
        <v>11930</v>
      </c>
      <c r="G2597" s="62"/>
      <c r="H2597" s="61">
        <v>1998</v>
      </c>
      <c r="I2597" s="60" t="s">
        <v>1303</v>
      </c>
      <c r="J2597" s="60" t="s">
        <v>687</v>
      </c>
      <c r="K2597" s="60">
        <v>50</v>
      </c>
      <c r="L2597" s="62"/>
      <c r="M2597" s="60">
        <v>1</v>
      </c>
      <c r="N2597" s="60">
        <v>1</v>
      </c>
      <c r="O2597" s="63" t="s">
        <v>681</v>
      </c>
      <c r="P2597" s="63" t="s">
        <v>788</v>
      </c>
      <c r="Q2597" s="62"/>
      <c r="R2597" s="62"/>
      <c r="S2597" s="62"/>
      <c r="T2597" s="62"/>
      <c r="U2597" s="62"/>
      <c r="V2597" s="62"/>
      <c r="W2597" s="62"/>
      <c r="X2597" s="63" t="s">
        <v>788</v>
      </c>
      <c r="Y2597" s="62"/>
      <c r="Z2597" s="62"/>
      <c r="AA2597" s="62"/>
      <c r="AB2597" s="60"/>
    </row>
    <row r="2598" spans="1:28" ht="15" customHeight="1" x14ac:dyDescent="0.25">
      <c r="A2598" s="58">
        <v>2588</v>
      </c>
      <c r="B2598" s="66" t="s">
        <v>11931</v>
      </c>
      <c r="C2598" s="67" t="s">
        <v>11932</v>
      </c>
      <c r="D2598" s="59" t="s">
        <v>11933</v>
      </c>
      <c r="E2598" s="66" t="s">
        <v>11931</v>
      </c>
      <c r="F2598" s="60" t="s">
        <v>11934</v>
      </c>
      <c r="G2598" s="62"/>
      <c r="H2598" s="61">
        <v>2002</v>
      </c>
      <c r="I2598" s="60" t="s">
        <v>1303</v>
      </c>
      <c r="J2598" s="60" t="s">
        <v>1260</v>
      </c>
      <c r="K2598" s="60">
        <v>250</v>
      </c>
      <c r="L2598" s="62"/>
      <c r="M2598" s="60">
        <v>1</v>
      </c>
      <c r="N2598" s="60">
        <v>1</v>
      </c>
      <c r="O2598" s="63" t="s">
        <v>681</v>
      </c>
      <c r="P2598" s="63" t="s">
        <v>980</v>
      </c>
      <c r="Q2598" s="62"/>
      <c r="R2598" s="62"/>
      <c r="S2598" s="62"/>
      <c r="T2598" s="62"/>
      <c r="U2598" s="62"/>
      <c r="V2598" s="62"/>
      <c r="W2598" s="62"/>
      <c r="X2598" s="63" t="s">
        <v>980</v>
      </c>
      <c r="Y2598" s="62"/>
      <c r="Z2598" s="62"/>
      <c r="AA2598" s="62"/>
      <c r="AB2598" s="60"/>
    </row>
    <row r="2599" spans="1:28" ht="15" customHeight="1" x14ac:dyDescent="0.25">
      <c r="A2599" s="58">
        <v>2589</v>
      </c>
      <c r="B2599" s="66" t="s">
        <v>11935</v>
      </c>
      <c r="C2599" s="67" t="s">
        <v>11936</v>
      </c>
      <c r="D2599" s="59" t="s">
        <v>11937</v>
      </c>
      <c r="E2599" s="66" t="s">
        <v>11935</v>
      </c>
      <c r="F2599" s="60" t="s">
        <v>11938</v>
      </c>
      <c r="G2599" s="62"/>
      <c r="H2599" s="61">
        <v>2000</v>
      </c>
      <c r="I2599" s="60" t="s">
        <v>1303</v>
      </c>
      <c r="J2599" s="60" t="s">
        <v>1102</v>
      </c>
      <c r="K2599" s="60" t="s">
        <v>2111</v>
      </c>
      <c r="L2599" s="62"/>
      <c r="M2599" s="60">
        <v>1</v>
      </c>
      <c r="N2599" s="60">
        <v>1</v>
      </c>
      <c r="O2599" s="63" t="s">
        <v>681</v>
      </c>
      <c r="P2599" s="63" t="s">
        <v>700</v>
      </c>
      <c r="Q2599" s="62"/>
      <c r="R2599" s="62"/>
      <c r="S2599" s="62"/>
      <c r="T2599" s="62"/>
      <c r="U2599" s="62"/>
      <c r="V2599" s="62"/>
      <c r="W2599" s="62"/>
      <c r="X2599" s="63" t="s">
        <v>1904</v>
      </c>
      <c r="Y2599" s="62"/>
      <c r="Z2599" s="62"/>
      <c r="AA2599" s="62"/>
      <c r="AB2599" s="63" t="s">
        <v>1905</v>
      </c>
    </row>
    <row r="2600" spans="1:28" ht="15" customHeight="1" x14ac:dyDescent="0.25">
      <c r="A2600" s="58">
        <v>2590</v>
      </c>
      <c r="B2600" s="66" t="s">
        <v>11939</v>
      </c>
      <c r="C2600" s="67" t="s">
        <v>11940</v>
      </c>
      <c r="D2600" s="59" t="s">
        <v>11941</v>
      </c>
      <c r="E2600" s="66" t="s">
        <v>11939</v>
      </c>
      <c r="F2600" s="60" t="s">
        <v>11942</v>
      </c>
      <c r="G2600" s="62"/>
      <c r="H2600" s="61">
        <v>2012</v>
      </c>
      <c r="I2600" s="60" t="s">
        <v>689</v>
      </c>
      <c r="J2600" s="60" t="s">
        <v>1283</v>
      </c>
      <c r="K2600" s="60">
        <v>37.5</v>
      </c>
      <c r="L2600" s="62"/>
      <c r="M2600" s="60">
        <v>1</v>
      </c>
      <c r="N2600" s="60">
        <v>1</v>
      </c>
      <c r="O2600" s="63" t="s">
        <v>681</v>
      </c>
      <c r="P2600" s="63" t="s">
        <v>766</v>
      </c>
      <c r="Q2600" s="63" t="s">
        <v>9983</v>
      </c>
      <c r="R2600" s="62"/>
      <c r="S2600" s="62"/>
      <c r="T2600" s="62"/>
      <c r="U2600" s="62"/>
      <c r="V2600" s="62"/>
      <c r="W2600" s="62"/>
      <c r="X2600" s="63" t="s">
        <v>766</v>
      </c>
      <c r="Y2600" s="62"/>
      <c r="Z2600" s="62"/>
      <c r="AA2600" s="62"/>
      <c r="AB2600" s="60"/>
    </row>
    <row r="2601" spans="1:28" ht="15" customHeight="1" x14ac:dyDescent="0.25">
      <c r="A2601" s="58">
        <v>2591</v>
      </c>
      <c r="B2601" s="66" t="s">
        <v>592</v>
      </c>
      <c r="C2601" s="67" t="s">
        <v>11943</v>
      </c>
      <c r="D2601" s="59" t="s">
        <v>11944</v>
      </c>
      <c r="E2601" s="66" t="s">
        <v>592</v>
      </c>
      <c r="F2601" s="60" t="s">
        <v>11945</v>
      </c>
      <c r="G2601" s="62"/>
      <c r="H2601" s="61">
        <v>2006</v>
      </c>
      <c r="I2601" s="60" t="s">
        <v>689</v>
      </c>
      <c r="J2601" s="60" t="s">
        <v>1283</v>
      </c>
      <c r="K2601" s="60">
        <v>100</v>
      </c>
      <c r="L2601" s="62"/>
      <c r="M2601" s="60">
        <v>1</v>
      </c>
      <c r="N2601" s="60">
        <v>1</v>
      </c>
      <c r="O2601" s="63" t="s">
        <v>681</v>
      </c>
      <c r="P2601" s="63" t="s">
        <v>912</v>
      </c>
      <c r="Q2601" s="63" t="s">
        <v>11946</v>
      </c>
      <c r="R2601" s="62"/>
      <c r="S2601" s="62"/>
      <c r="T2601" s="62"/>
      <c r="U2601" s="62"/>
      <c r="V2601" s="62"/>
      <c r="W2601" s="62"/>
      <c r="X2601" s="63" t="s">
        <v>912</v>
      </c>
      <c r="Y2601" s="62"/>
      <c r="Z2601" s="62"/>
      <c r="AA2601" s="62"/>
      <c r="AB2601" s="60"/>
    </row>
    <row r="2602" spans="1:28" ht="15" customHeight="1" x14ac:dyDescent="0.25">
      <c r="A2602" s="58">
        <v>2592</v>
      </c>
      <c r="B2602" s="66" t="s">
        <v>11947</v>
      </c>
      <c r="C2602" s="67" t="s">
        <v>11948</v>
      </c>
      <c r="D2602" s="59" t="s">
        <v>11949</v>
      </c>
      <c r="E2602" s="66" t="s">
        <v>11947</v>
      </c>
      <c r="F2602" s="60" t="s">
        <v>11950</v>
      </c>
      <c r="G2602" s="62"/>
      <c r="H2602" s="61">
        <v>1999</v>
      </c>
      <c r="I2602" s="60" t="s">
        <v>689</v>
      </c>
      <c r="J2602" s="60" t="s">
        <v>684</v>
      </c>
      <c r="K2602" s="60">
        <v>400</v>
      </c>
      <c r="L2602" s="62"/>
      <c r="M2602" s="60">
        <v>1</v>
      </c>
      <c r="N2602" s="60">
        <v>1</v>
      </c>
      <c r="O2602" s="63" t="s">
        <v>681</v>
      </c>
      <c r="P2602" s="63" t="s">
        <v>1038</v>
      </c>
      <c r="Q2602" s="62"/>
      <c r="R2602" s="62"/>
      <c r="S2602" s="62"/>
      <c r="T2602" s="62"/>
      <c r="U2602" s="62"/>
      <c r="V2602" s="62"/>
      <c r="W2602" s="62"/>
      <c r="X2602" s="63" t="s">
        <v>1038</v>
      </c>
      <c r="Y2602" s="62"/>
      <c r="Z2602" s="62"/>
      <c r="AA2602" s="62"/>
      <c r="AB2602" s="60"/>
    </row>
    <row r="2603" spans="1:28" ht="15" customHeight="1" x14ac:dyDescent="0.25">
      <c r="A2603" s="58">
        <v>2593</v>
      </c>
      <c r="B2603" s="66" t="s">
        <v>603</v>
      </c>
      <c r="C2603" s="67" t="s">
        <v>11951</v>
      </c>
      <c r="D2603" s="59" t="s">
        <v>11952</v>
      </c>
      <c r="E2603" s="66" t="s">
        <v>603</v>
      </c>
      <c r="F2603" s="60" t="s">
        <v>11953</v>
      </c>
      <c r="G2603" s="62"/>
      <c r="H2603" s="61">
        <v>2001</v>
      </c>
      <c r="I2603" s="60" t="s">
        <v>689</v>
      </c>
      <c r="J2603" s="60" t="s">
        <v>1260</v>
      </c>
      <c r="K2603" s="60">
        <v>400</v>
      </c>
      <c r="L2603" s="62"/>
      <c r="M2603" s="60">
        <v>1</v>
      </c>
      <c r="N2603" s="60">
        <v>1</v>
      </c>
      <c r="O2603" s="63" t="s">
        <v>681</v>
      </c>
      <c r="P2603" s="63" t="s">
        <v>1038</v>
      </c>
      <c r="Q2603" s="62"/>
      <c r="R2603" s="62"/>
      <c r="S2603" s="62"/>
      <c r="T2603" s="62"/>
      <c r="U2603" s="62"/>
      <c r="V2603" s="62"/>
      <c r="W2603" s="62"/>
      <c r="X2603" s="63" t="s">
        <v>1038</v>
      </c>
      <c r="Y2603" s="62"/>
      <c r="Z2603" s="62"/>
      <c r="AA2603" s="62"/>
      <c r="AB2603" s="60"/>
    </row>
    <row r="2604" spans="1:28" ht="15" customHeight="1" x14ac:dyDescent="0.25">
      <c r="A2604" s="58">
        <v>2594</v>
      </c>
      <c r="B2604" s="66" t="s">
        <v>11954</v>
      </c>
      <c r="C2604" s="67" t="s">
        <v>11955</v>
      </c>
      <c r="D2604" s="59" t="s">
        <v>11956</v>
      </c>
      <c r="E2604" s="66" t="s">
        <v>11954</v>
      </c>
      <c r="F2604" s="60" t="s">
        <v>11957</v>
      </c>
      <c r="G2604" s="62"/>
      <c r="H2604" s="61">
        <v>2018</v>
      </c>
      <c r="I2604" s="62"/>
      <c r="J2604" s="60" t="s">
        <v>683</v>
      </c>
      <c r="K2604" s="60">
        <v>400</v>
      </c>
      <c r="L2604" s="62"/>
      <c r="M2604" s="60">
        <v>1</v>
      </c>
      <c r="N2604" s="60">
        <v>1</v>
      </c>
      <c r="O2604" s="63" t="s">
        <v>681</v>
      </c>
      <c r="P2604" s="63" t="s">
        <v>11958</v>
      </c>
      <c r="Q2604" s="62"/>
      <c r="R2604" s="62"/>
      <c r="S2604" s="62"/>
      <c r="T2604" s="62"/>
      <c r="U2604" s="62"/>
      <c r="V2604" s="62"/>
      <c r="W2604" s="62"/>
      <c r="X2604" s="63" t="s">
        <v>11958</v>
      </c>
      <c r="Y2604" s="62"/>
      <c r="Z2604" s="62"/>
      <c r="AA2604" s="62"/>
      <c r="AB2604" s="60"/>
    </row>
    <row r="2605" spans="1:28" ht="15" customHeight="1" x14ac:dyDescent="0.25">
      <c r="A2605" s="58">
        <v>2595</v>
      </c>
      <c r="B2605" s="66" t="s">
        <v>11959</v>
      </c>
      <c r="C2605" s="67" t="s">
        <v>11960</v>
      </c>
      <c r="D2605" s="59" t="s">
        <v>11961</v>
      </c>
      <c r="E2605" s="66" t="s">
        <v>11959</v>
      </c>
      <c r="F2605" s="60" t="s">
        <v>11962</v>
      </c>
      <c r="G2605" s="62"/>
      <c r="H2605" s="61">
        <v>2000</v>
      </c>
      <c r="I2605" s="60" t="s">
        <v>689</v>
      </c>
      <c r="J2605" s="60" t="s">
        <v>684</v>
      </c>
      <c r="K2605" s="60">
        <v>400</v>
      </c>
      <c r="L2605" s="62"/>
      <c r="M2605" s="60">
        <v>1</v>
      </c>
      <c r="N2605" s="60">
        <v>1</v>
      </c>
      <c r="O2605" s="63" t="s">
        <v>681</v>
      </c>
      <c r="P2605" s="63" t="s">
        <v>1038</v>
      </c>
      <c r="Q2605" s="62"/>
      <c r="R2605" s="62"/>
      <c r="S2605" s="62"/>
      <c r="T2605" s="62"/>
      <c r="U2605" s="62"/>
      <c r="V2605" s="62"/>
      <c r="W2605" s="62"/>
      <c r="X2605" s="63" t="s">
        <v>2127</v>
      </c>
      <c r="Y2605" s="62"/>
      <c r="Z2605" s="62"/>
      <c r="AA2605" s="62"/>
      <c r="AB2605" s="63" t="s">
        <v>2128</v>
      </c>
    </row>
    <row r="2606" spans="1:28" ht="15" customHeight="1" x14ac:dyDescent="0.25">
      <c r="A2606" s="58">
        <v>2596</v>
      </c>
      <c r="B2606" s="66" t="s">
        <v>575</v>
      </c>
      <c r="C2606" s="67" t="s">
        <v>11963</v>
      </c>
      <c r="D2606" s="59" t="s">
        <v>11964</v>
      </c>
      <c r="E2606" s="66" t="s">
        <v>575</v>
      </c>
      <c r="F2606" s="60" t="s">
        <v>11965</v>
      </c>
      <c r="G2606" s="62"/>
      <c r="H2606" s="61">
        <v>2004</v>
      </c>
      <c r="I2606" s="60" t="s">
        <v>689</v>
      </c>
      <c r="J2606" s="60" t="s">
        <v>1283</v>
      </c>
      <c r="K2606" s="60" t="s">
        <v>2133</v>
      </c>
      <c r="L2606" s="62"/>
      <c r="M2606" s="60">
        <v>1</v>
      </c>
      <c r="N2606" s="60">
        <v>1</v>
      </c>
      <c r="O2606" s="63" t="s">
        <v>681</v>
      </c>
      <c r="P2606" s="63" t="s">
        <v>1038</v>
      </c>
      <c r="Q2606" s="62"/>
      <c r="R2606" s="62"/>
      <c r="S2606" s="62"/>
      <c r="T2606" s="62"/>
      <c r="U2606" s="62"/>
      <c r="V2606" s="62"/>
      <c r="W2606" s="62"/>
      <c r="X2606" s="63" t="s">
        <v>1038</v>
      </c>
      <c r="Y2606" s="62"/>
      <c r="Z2606" s="62"/>
      <c r="AA2606" s="62"/>
      <c r="AB2606" s="60"/>
    </row>
    <row r="2607" spans="1:28" ht="15" customHeight="1" x14ac:dyDescent="0.25">
      <c r="A2607" s="58">
        <v>2597</v>
      </c>
      <c r="B2607" s="66" t="s">
        <v>11966</v>
      </c>
      <c r="C2607" s="67" t="s">
        <v>11967</v>
      </c>
      <c r="D2607" s="59" t="s">
        <v>11968</v>
      </c>
      <c r="E2607" s="66" t="s">
        <v>11966</v>
      </c>
      <c r="F2607" s="60" t="s">
        <v>11969</v>
      </c>
      <c r="G2607" s="62"/>
      <c r="H2607" s="61">
        <v>2010</v>
      </c>
      <c r="I2607" s="60" t="s">
        <v>689</v>
      </c>
      <c r="J2607" s="60" t="s">
        <v>1283</v>
      </c>
      <c r="K2607" s="60" t="s">
        <v>2133</v>
      </c>
      <c r="L2607" s="62"/>
      <c r="M2607" s="60">
        <v>1</v>
      </c>
      <c r="N2607" s="60">
        <v>1</v>
      </c>
      <c r="O2607" s="63" t="s">
        <v>681</v>
      </c>
      <c r="P2607" s="63" t="s">
        <v>2546</v>
      </c>
      <c r="Q2607" s="62"/>
      <c r="R2607" s="62"/>
      <c r="S2607" s="62"/>
      <c r="T2607" s="62"/>
      <c r="U2607" s="62"/>
      <c r="V2607" s="62"/>
      <c r="W2607" s="62"/>
      <c r="X2607" s="62"/>
      <c r="Y2607" s="62"/>
      <c r="Z2607" s="62"/>
      <c r="AA2607" s="62"/>
      <c r="AB2607" s="63" t="s">
        <v>2547</v>
      </c>
    </row>
    <row r="2608" spans="1:28" ht="15" customHeight="1" x14ac:dyDescent="0.25">
      <c r="A2608" s="58">
        <v>2598</v>
      </c>
      <c r="B2608" s="66" t="s">
        <v>11970</v>
      </c>
      <c r="C2608" s="67" t="s">
        <v>11971</v>
      </c>
      <c r="D2608" s="59" t="s">
        <v>11972</v>
      </c>
      <c r="E2608" s="66" t="s">
        <v>11970</v>
      </c>
      <c r="F2608" s="60" t="s">
        <v>11973</v>
      </c>
      <c r="G2608" s="62"/>
      <c r="H2608" s="61">
        <v>2016</v>
      </c>
      <c r="I2608" s="60" t="s">
        <v>689</v>
      </c>
      <c r="J2608" s="62"/>
      <c r="K2608" s="60" t="s">
        <v>2221</v>
      </c>
      <c r="L2608" s="62"/>
      <c r="M2608" s="60">
        <v>1</v>
      </c>
      <c r="N2608" s="60">
        <v>1</v>
      </c>
      <c r="O2608" s="63" t="s">
        <v>681</v>
      </c>
      <c r="P2608" s="63" t="s">
        <v>11974</v>
      </c>
      <c r="Q2608" s="63" t="s">
        <v>11975</v>
      </c>
      <c r="R2608" s="62"/>
      <c r="S2608" s="62"/>
      <c r="T2608" s="62"/>
      <c r="U2608" s="62"/>
      <c r="V2608" s="62"/>
      <c r="W2608" s="62"/>
      <c r="X2608" s="63" t="s">
        <v>11974</v>
      </c>
      <c r="Y2608" s="62"/>
      <c r="Z2608" s="62"/>
      <c r="AA2608" s="62"/>
      <c r="AB2608" s="60"/>
    </row>
    <row r="2609" spans="1:28" ht="15" customHeight="1" x14ac:dyDescent="0.25">
      <c r="A2609" s="58">
        <v>2599</v>
      </c>
      <c r="B2609" s="66" t="s">
        <v>11976</v>
      </c>
      <c r="C2609" s="67" t="s">
        <v>11977</v>
      </c>
      <c r="D2609" s="59" t="s">
        <v>11978</v>
      </c>
      <c r="E2609" s="66" t="s">
        <v>11976</v>
      </c>
      <c r="F2609" s="60" t="s">
        <v>11979</v>
      </c>
      <c r="G2609" s="62"/>
      <c r="H2609" s="61">
        <v>2017</v>
      </c>
      <c r="I2609" s="60" t="s">
        <v>1716</v>
      </c>
      <c r="J2609" s="60" t="s">
        <v>1283</v>
      </c>
      <c r="K2609" s="60" t="s">
        <v>11980</v>
      </c>
      <c r="L2609" s="62"/>
      <c r="M2609" s="60">
        <v>1</v>
      </c>
      <c r="N2609" s="60">
        <v>1</v>
      </c>
      <c r="O2609" s="63" t="s">
        <v>681</v>
      </c>
      <c r="P2609" s="63" t="s">
        <v>11981</v>
      </c>
      <c r="Q2609" s="63" t="s">
        <v>11982</v>
      </c>
      <c r="R2609" s="62"/>
      <c r="S2609" s="62"/>
      <c r="T2609" s="62"/>
      <c r="U2609" s="62"/>
      <c r="V2609" s="62"/>
      <c r="W2609" s="62"/>
      <c r="X2609" s="63" t="s">
        <v>11981</v>
      </c>
      <c r="Y2609" s="62"/>
      <c r="Z2609" s="62"/>
      <c r="AA2609" s="62"/>
      <c r="AB2609" s="60"/>
    </row>
    <row r="2610" spans="1:28" ht="15" customHeight="1" x14ac:dyDescent="0.25">
      <c r="A2610" s="58">
        <v>2600</v>
      </c>
      <c r="B2610" s="66" t="s">
        <v>11983</v>
      </c>
      <c r="C2610" s="67" t="s">
        <v>11984</v>
      </c>
      <c r="D2610" s="59" t="s">
        <v>11985</v>
      </c>
      <c r="E2610" s="66" t="s">
        <v>11983</v>
      </c>
      <c r="F2610" s="60" t="s">
        <v>11986</v>
      </c>
      <c r="G2610" s="62"/>
      <c r="H2610" s="61">
        <v>2018</v>
      </c>
      <c r="I2610" s="60" t="s">
        <v>1716</v>
      </c>
      <c r="J2610" s="60" t="s">
        <v>1283</v>
      </c>
      <c r="K2610" s="60" t="s">
        <v>2155</v>
      </c>
      <c r="L2610" s="62"/>
      <c r="M2610" s="60">
        <v>1</v>
      </c>
      <c r="N2610" s="60">
        <v>1</v>
      </c>
      <c r="O2610" s="63" t="s">
        <v>681</v>
      </c>
      <c r="P2610" s="63" t="s">
        <v>1668</v>
      </c>
      <c r="Q2610" s="63" t="s">
        <v>11987</v>
      </c>
      <c r="R2610" s="62"/>
      <c r="S2610" s="62"/>
      <c r="T2610" s="62"/>
      <c r="U2610" s="62"/>
      <c r="V2610" s="62"/>
      <c r="W2610" s="62"/>
      <c r="X2610" s="63" t="s">
        <v>1668</v>
      </c>
      <c r="Y2610" s="62"/>
      <c r="Z2610" s="62"/>
      <c r="AA2610" s="62"/>
      <c r="AB2610" s="60"/>
    </row>
    <row r="2611" spans="1:28" ht="15" customHeight="1" x14ac:dyDescent="0.25">
      <c r="A2611" s="58">
        <v>2601</v>
      </c>
      <c r="B2611" s="66" t="s">
        <v>11988</v>
      </c>
      <c r="C2611" s="67" t="s">
        <v>11989</v>
      </c>
      <c r="D2611" s="59" t="s">
        <v>11990</v>
      </c>
      <c r="E2611" s="66" t="s">
        <v>11988</v>
      </c>
      <c r="F2611" s="60" t="s">
        <v>11991</v>
      </c>
      <c r="G2611" s="62"/>
      <c r="H2611" s="61">
        <v>2004</v>
      </c>
      <c r="I2611" s="60" t="s">
        <v>1296</v>
      </c>
      <c r="J2611" s="60" t="s">
        <v>684</v>
      </c>
      <c r="K2611" s="60">
        <v>100</v>
      </c>
      <c r="L2611" s="62"/>
      <c r="M2611" s="60">
        <v>1</v>
      </c>
      <c r="N2611" s="60">
        <v>1</v>
      </c>
      <c r="O2611" s="63" t="s">
        <v>681</v>
      </c>
      <c r="P2611" s="63" t="s">
        <v>912</v>
      </c>
      <c r="Q2611" s="62"/>
      <c r="R2611" s="62"/>
      <c r="S2611" s="62"/>
      <c r="T2611" s="62"/>
      <c r="U2611" s="62"/>
      <c r="V2611" s="62"/>
      <c r="W2611" s="62"/>
      <c r="X2611" s="63" t="s">
        <v>912</v>
      </c>
      <c r="Y2611" s="62"/>
      <c r="Z2611" s="62"/>
      <c r="AA2611" s="62"/>
      <c r="AB2611" s="60"/>
    </row>
    <row r="2612" spans="1:28" ht="15" customHeight="1" x14ac:dyDescent="0.25">
      <c r="A2612" s="58">
        <v>2602</v>
      </c>
      <c r="B2612" s="66" t="s">
        <v>11992</v>
      </c>
      <c r="C2612" s="67" t="s">
        <v>11993</v>
      </c>
      <c r="D2612" s="59" t="s">
        <v>11994</v>
      </c>
      <c r="E2612" s="66" t="s">
        <v>11992</v>
      </c>
      <c r="F2612" s="60" t="s">
        <v>11995</v>
      </c>
      <c r="G2612" s="62"/>
      <c r="H2612" s="61">
        <v>2004</v>
      </c>
      <c r="I2612" s="60" t="s">
        <v>1296</v>
      </c>
      <c r="J2612" s="60" t="s">
        <v>684</v>
      </c>
      <c r="K2612" s="60">
        <v>100</v>
      </c>
      <c r="L2612" s="62"/>
      <c r="M2612" s="60">
        <v>1</v>
      </c>
      <c r="N2612" s="60">
        <v>1</v>
      </c>
      <c r="O2612" s="63" t="s">
        <v>681</v>
      </c>
      <c r="P2612" s="63" t="s">
        <v>912</v>
      </c>
      <c r="Q2612" s="62"/>
      <c r="R2612" s="62"/>
      <c r="S2612" s="62"/>
      <c r="T2612" s="62"/>
      <c r="U2612" s="62"/>
      <c r="V2612" s="62"/>
      <c r="W2612" s="62"/>
      <c r="X2612" s="63" t="s">
        <v>912</v>
      </c>
      <c r="Y2612" s="62"/>
      <c r="Z2612" s="62"/>
      <c r="AA2612" s="62"/>
      <c r="AB2612" s="60"/>
    </row>
    <row r="2613" spans="1:28" ht="15" customHeight="1" x14ac:dyDescent="0.25">
      <c r="A2613" s="58">
        <v>2603</v>
      </c>
      <c r="B2613" s="66" t="s">
        <v>11996</v>
      </c>
      <c r="C2613" s="67" t="s">
        <v>11997</v>
      </c>
      <c r="D2613" s="59" t="s">
        <v>11998</v>
      </c>
      <c r="E2613" s="66" t="s">
        <v>11996</v>
      </c>
      <c r="F2613" s="60" t="s">
        <v>11999</v>
      </c>
      <c r="G2613" s="62"/>
      <c r="H2613" s="61">
        <v>2005</v>
      </c>
      <c r="I2613" s="60" t="s">
        <v>689</v>
      </c>
      <c r="J2613" s="60" t="s">
        <v>1283</v>
      </c>
      <c r="K2613" s="60" t="s">
        <v>2111</v>
      </c>
      <c r="L2613" s="62"/>
      <c r="M2613" s="60">
        <v>1</v>
      </c>
      <c r="N2613" s="60">
        <v>1</v>
      </c>
      <c r="O2613" s="63" t="s">
        <v>681</v>
      </c>
      <c r="P2613" s="63" t="s">
        <v>700</v>
      </c>
      <c r="Q2613" s="62"/>
      <c r="R2613" s="62"/>
      <c r="S2613" s="62"/>
      <c r="T2613" s="62"/>
      <c r="U2613" s="62"/>
      <c r="V2613" s="62"/>
      <c r="W2613" s="62"/>
      <c r="X2613" s="63" t="s">
        <v>700</v>
      </c>
      <c r="Y2613" s="62"/>
      <c r="Z2613" s="62"/>
      <c r="AA2613" s="62"/>
      <c r="AB2613" s="60"/>
    </row>
    <row r="2614" spans="1:28" ht="15" customHeight="1" x14ac:dyDescent="0.25">
      <c r="A2614" s="58">
        <v>2604</v>
      </c>
      <c r="B2614" s="66" t="s">
        <v>12000</v>
      </c>
      <c r="C2614" s="67" t="s">
        <v>12001</v>
      </c>
      <c r="D2614" s="59" t="s">
        <v>12002</v>
      </c>
      <c r="E2614" s="66" t="s">
        <v>12000</v>
      </c>
      <c r="F2614" s="60" t="s">
        <v>12003</v>
      </c>
      <c r="G2614" s="62"/>
      <c r="H2614" s="61">
        <v>1996</v>
      </c>
      <c r="I2614" s="60" t="s">
        <v>689</v>
      </c>
      <c r="J2614" s="60" t="s">
        <v>684</v>
      </c>
      <c r="K2614" s="60" t="s">
        <v>2155</v>
      </c>
      <c r="L2614" s="62"/>
      <c r="M2614" s="60">
        <v>1</v>
      </c>
      <c r="N2614" s="60">
        <v>1</v>
      </c>
      <c r="O2614" s="63" t="s">
        <v>681</v>
      </c>
      <c r="P2614" s="63" t="s">
        <v>980</v>
      </c>
      <c r="Q2614" s="62"/>
      <c r="R2614" s="62"/>
      <c r="S2614" s="62"/>
      <c r="T2614" s="62"/>
      <c r="U2614" s="62"/>
      <c r="V2614" s="62"/>
      <c r="W2614" s="62"/>
      <c r="X2614" s="63" t="s">
        <v>5226</v>
      </c>
      <c r="Y2614" s="63" t="s">
        <v>5227</v>
      </c>
      <c r="Z2614" s="62"/>
      <c r="AA2614" s="62"/>
      <c r="AB2614" s="60"/>
    </row>
    <row r="2615" spans="1:28" ht="15" customHeight="1" x14ac:dyDescent="0.25">
      <c r="A2615" s="58">
        <v>2605</v>
      </c>
      <c r="B2615" s="66" t="s">
        <v>12004</v>
      </c>
      <c r="C2615" s="67" t="s">
        <v>12005</v>
      </c>
      <c r="D2615" s="59" t="s">
        <v>12006</v>
      </c>
      <c r="E2615" s="66" t="s">
        <v>12004</v>
      </c>
      <c r="F2615" s="60" t="s">
        <v>12007</v>
      </c>
      <c r="G2615" s="62"/>
      <c r="H2615" s="61">
        <v>1998</v>
      </c>
      <c r="I2615" s="60" t="s">
        <v>689</v>
      </c>
      <c r="J2615" s="60" t="s">
        <v>1260</v>
      </c>
      <c r="K2615" s="60">
        <v>400</v>
      </c>
      <c r="L2615" s="62"/>
      <c r="M2615" s="60">
        <v>1</v>
      </c>
      <c r="N2615" s="60">
        <v>1</v>
      </c>
      <c r="O2615" s="63" t="s">
        <v>681</v>
      </c>
      <c r="P2615" s="63" t="s">
        <v>1038</v>
      </c>
      <c r="Q2615" s="62"/>
      <c r="R2615" s="62"/>
      <c r="S2615" s="62"/>
      <c r="T2615" s="62"/>
      <c r="U2615" s="62"/>
      <c r="V2615" s="62"/>
      <c r="W2615" s="62"/>
      <c r="X2615" s="63" t="s">
        <v>1038</v>
      </c>
      <c r="Y2615" s="62"/>
      <c r="Z2615" s="62"/>
      <c r="AA2615" s="62"/>
      <c r="AB2615" s="60"/>
    </row>
    <row r="2616" spans="1:28" ht="15" customHeight="1" x14ac:dyDescent="0.25">
      <c r="A2616" s="58">
        <v>2606</v>
      </c>
      <c r="B2616" s="66" t="s">
        <v>12008</v>
      </c>
      <c r="C2616" s="67" t="s">
        <v>12009</v>
      </c>
      <c r="D2616" s="59" t="s">
        <v>12010</v>
      </c>
      <c r="E2616" s="66" t="s">
        <v>12008</v>
      </c>
      <c r="F2616" s="60" t="s">
        <v>12011</v>
      </c>
      <c r="G2616" s="62"/>
      <c r="H2616" s="61">
        <v>2000</v>
      </c>
      <c r="I2616" s="60" t="s">
        <v>689</v>
      </c>
      <c r="J2616" s="60" t="s">
        <v>684</v>
      </c>
      <c r="K2616" s="60">
        <v>400</v>
      </c>
      <c r="L2616" s="62"/>
      <c r="M2616" s="60">
        <v>1</v>
      </c>
      <c r="N2616" s="60">
        <v>1</v>
      </c>
      <c r="O2616" s="63" t="s">
        <v>681</v>
      </c>
      <c r="P2616" s="63" t="s">
        <v>1038</v>
      </c>
      <c r="Q2616" s="62"/>
      <c r="R2616" s="62"/>
      <c r="S2616" s="62"/>
      <c r="T2616" s="62"/>
      <c r="U2616" s="62"/>
      <c r="V2616" s="62"/>
      <c r="W2616" s="62"/>
      <c r="X2616" s="63" t="s">
        <v>1038</v>
      </c>
      <c r="Y2616" s="62"/>
      <c r="Z2616" s="62"/>
      <c r="AA2616" s="62"/>
      <c r="AB2616" s="60"/>
    </row>
    <row r="2617" spans="1:28" ht="15" customHeight="1" x14ac:dyDescent="0.25">
      <c r="A2617" s="58">
        <v>2607</v>
      </c>
      <c r="B2617" s="66" t="s">
        <v>12012</v>
      </c>
      <c r="C2617" s="67" t="s">
        <v>12013</v>
      </c>
      <c r="D2617" s="59" t="s">
        <v>12014</v>
      </c>
      <c r="E2617" s="66" t="s">
        <v>12012</v>
      </c>
      <c r="F2617" s="60" t="s">
        <v>12015</v>
      </c>
      <c r="G2617" s="62"/>
      <c r="H2617" s="61">
        <v>2014</v>
      </c>
      <c r="I2617" s="60" t="s">
        <v>689</v>
      </c>
      <c r="J2617" s="60" t="s">
        <v>2302</v>
      </c>
      <c r="K2617" s="60">
        <v>50</v>
      </c>
      <c r="L2617" s="62"/>
      <c r="M2617" s="60">
        <v>1</v>
      </c>
      <c r="N2617" s="60">
        <v>1</v>
      </c>
      <c r="O2617" s="63" t="s">
        <v>681</v>
      </c>
      <c r="P2617" s="63" t="s">
        <v>3176</v>
      </c>
      <c r="Q2617" s="63" t="s">
        <v>8354</v>
      </c>
      <c r="R2617" s="62"/>
      <c r="S2617" s="62"/>
      <c r="T2617" s="62"/>
      <c r="U2617" s="62"/>
      <c r="V2617" s="62"/>
      <c r="W2617" s="62"/>
      <c r="X2617" s="63" t="s">
        <v>3176</v>
      </c>
      <c r="Y2617" s="62"/>
      <c r="Z2617" s="62"/>
      <c r="AA2617" s="62"/>
      <c r="AB2617" s="60"/>
    </row>
    <row r="2618" spans="1:28" ht="15" customHeight="1" x14ac:dyDescent="0.25">
      <c r="A2618" s="58">
        <v>2608</v>
      </c>
      <c r="B2618" s="66" t="s">
        <v>12016</v>
      </c>
      <c r="C2618" s="67" t="s">
        <v>12017</v>
      </c>
      <c r="D2618" s="59" t="s">
        <v>12018</v>
      </c>
      <c r="E2618" s="66" t="s">
        <v>12016</v>
      </c>
      <c r="F2618" s="60" t="s">
        <v>12019</v>
      </c>
      <c r="G2618" s="62"/>
      <c r="H2618" s="61">
        <v>2004</v>
      </c>
      <c r="I2618" s="60" t="s">
        <v>689</v>
      </c>
      <c r="J2618" s="60" t="s">
        <v>687</v>
      </c>
      <c r="K2618" s="60">
        <v>50</v>
      </c>
      <c r="L2618" s="62"/>
      <c r="M2618" s="60">
        <v>1</v>
      </c>
      <c r="N2618" s="60">
        <v>1</v>
      </c>
      <c r="O2618" s="63" t="s">
        <v>681</v>
      </c>
      <c r="P2618" s="63" t="s">
        <v>864</v>
      </c>
      <c r="Q2618" s="62"/>
      <c r="R2618" s="62"/>
      <c r="S2618" s="62"/>
      <c r="T2618" s="62"/>
      <c r="U2618" s="62"/>
      <c r="V2618" s="62"/>
      <c r="W2618" s="62"/>
      <c r="X2618" s="63" t="s">
        <v>864</v>
      </c>
      <c r="Y2618" s="62"/>
      <c r="Z2618" s="62"/>
      <c r="AA2618" s="62"/>
      <c r="AB2618" s="60"/>
    </row>
    <row r="2619" spans="1:28" ht="15" customHeight="1" x14ac:dyDescent="0.25">
      <c r="A2619" s="58">
        <v>2609</v>
      </c>
      <c r="B2619" s="66" t="s">
        <v>12020</v>
      </c>
      <c r="C2619" s="67" t="s">
        <v>12021</v>
      </c>
      <c r="D2619" s="59" t="s">
        <v>12022</v>
      </c>
      <c r="E2619" s="66" t="s">
        <v>12020</v>
      </c>
      <c r="F2619" s="60" t="s">
        <v>12023</v>
      </c>
      <c r="G2619" s="62"/>
      <c r="H2619" s="61">
        <v>2005</v>
      </c>
      <c r="I2619" s="60" t="s">
        <v>689</v>
      </c>
      <c r="J2619" s="60" t="s">
        <v>699</v>
      </c>
      <c r="K2619" s="60">
        <v>400</v>
      </c>
      <c r="L2619" s="62"/>
      <c r="M2619" s="60">
        <v>1</v>
      </c>
      <c r="N2619" s="60">
        <v>1</v>
      </c>
      <c r="O2619" s="63" t="s">
        <v>681</v>
      </c>
      <c r="P2619" s="63" t="s">
        <v>1038</v>
      </c>
      <c r="Q2619" s="62"/>
      <c r="R2619" s="62"/>
      <c r="S2619" s="62"/>
      <c r="T2619" s="62"/>
      <c r="U2619" s="62"/>
      <c r="V2619" s="62"/>
      <c r="W2619" s="62"/>
      <c r="X2619" s="63" t="s">
        <v>1038</v>
      </c>
      <c r="Y2619" s="62"/>
      <c r="Z2619" s="62"/>
      <c r="AA2619" s="62"/>
      <c r="AB2619" s="60"/>
    </row>
    <row r="2620" spans="1:28" ht="15" customHeight="1" x14ac:dyDescent="0.25">
      <c r="A2620" s="58">
        <v>2610</v>
      </c>
      <c r="B2620" s="66" t="s">
        <v>12024</v>
      </c>
      <c r="C2620" s="67" t="s">
        <v>12025</v>
      </c>
      <c r="D2620" s="59" t="s">
        <v>12026</v>
      </c>
      <c r="E2620" s="66" t="s">
        <v>12024</v>
      </c>
      <c r="F2620" s="60" t="s">
        <v>12027</v>
      </c>
      <c r="G2620" s="62"/>
      <c r="H2620" s="61">
        <v>2000</v>
      </c>
      <c r="I2620" s="60" t="s">
        <v>1565</v>
      </c>
      <c r="J2620" s="60" t="s">
        <v>684</v>
      </c>
      <c r="K2620" s="60">
        <v>400</v>
      </c>
      <c r="L2620" s="62"/>
      <c r="M2620" s="60">
        <v>1</v>
      </c>
      <c r="N2620" s="60">
        <v>1</v>
      </c>
      <c r="O2620" s="63" t="s">
        <v>681</v>
      </c>
      <c r="P2620" s="63" t="s">
        <v>1038</v>
      </c>
      <c r="Q2620" s="63" t="s">
        <v>2610</v>
      </c>
      <c r="R2620" s="62"/>
      <c r="S2620" s="62"/>
      <c r="T2620" s="62"/>
      <c r="U2620" s="62"/>
      <c r="V2620" s="62"/>
      <c r="W2620" s="62"/>
      <c r="X2620" s="63" t="s">
        <v>1570</v>
      </c>
      <c r="Y2620" s="62"/>
      <c r="Z2620" s="62"/>
      <c r="AA2620" s="62"/>
      <c r="AB2620" s="63" t="s">
        <v>1571</v>
      </c>
    </row>
    <row r="2621" spans="1:28" ht="15" customHeight="1" x14ac:dyDescent="0.25">
      <c r="A2621" s="58">
        <v>2611</v>
      </c>
      <c r="B2621" s="66" t="s">
        <v>12028</v>
      </c>
      <c r="C2621" s="67" t="s">
        <v>12029</v>
      </c>
      <c r="D2621" s="59" t="s">
        <v>12030</v>
      </c>
      <c r="E2621" s="66" t="s">
        <v>12028</v>
      </c>
      <c r="F2621" s="60" t="s">
        <v>12031</v>
      </c>
      <c r="G2621" s="62"/>
      <c r="H2621" s="61">
        <v>1998</v>
      </c>
      <c r="I2621" s="60" t="s">
        <v>1565</v>
      </c>
      <c r="J2621" s="60" t="s">
        <v>1260</v>
      </c>
      <c r="K2621" s="60">
        <v>400</v>
      </c>
      <c r="L2621" s="62"/>
      <c r="M2621" s="60">
        <v>1</v>
      </c>
      <c r="N2621" s="60">
        <v>1</v>
      </c>
      <c r="O2621" s="63" t="s">
        <v>681</v>
      </c>
      <c r="P2621" s="63" t="s">
        <v>1867</v>
      </c>
      <c r="Q2621" s="62"/>
      <c r="R2621" s="62"/>
      <c r="S2621" s="62"/>
      <c r="T2621" s="62"/>
      <c r="U2621" s="62"/>
      <c r="V2621" s="62"/>
      <c r="W2621" s="62"/>
      <c r="X2621" s="63" t="s">
        <v>1867</v>
      </c>
      <c r="Y2621" s="62"/>
      <c r="Z2621" s="62"/>
      <c r="AA2621" s="62"/>
      <c r="AB2621" s="60"/>
    </row>
    <row r="2622" spans="1:28" ht="15" customHeight="1" x14ac:dyDescent="0.25">
      <c r="A2622" s="58">
        <v>2612</v>
      </c>
      <c r="B2622" s="66" t="s">
        <v>12032</v>
      </c>
      <c r="C2622" s="67" t="s">
        <v>12033</v>
      </c>
      <c r="D2622" s="59" t="s">
        <v>12034</v>
      </c>
      <c r="E2622" s="66" t="s">
        <v>12032</v>
      </c>
      <c r="F2622" s="60" t="s">
        <v>12035</v>
      </c>
      <c r="G2622" s="62"/>
      <c r="H2622" s="61">
        <v>2004</v>
      </c>
      <c r="I2622" s="60" t="s">
        <v>1296</v>
      </c>
      <c r="J2622" s="60" t="s">
        <v>1260</v>
      </c>
      <c r="K2622" s="60">
        <v>100</v>
      </c>
      <c r="L2622" s="62"/>
      <c r="M2622" s="60">
        <v>1</v>
      </c>
      <c r="N2622" s="60">
        <v>1</v>
      </c>
      <c r="O2622" s="63" t="s">
        <v>681</v>
      </c>
      <c r="P2622" s="63" t="s">
        <v>912</v>
      </c>
      <c r="Q2622" s="62"/>
      <c r="R2622" s="62"/>
      <c r="S2622" s="62"/>
      <c r="T2622" s="62"/>
      <c r="U2622" s="62"/>
      <c r="V2622" s="62"/>
      <c r="W2622" s="62"/>
      <c r="X2622" s="63" t="s">
        <v>912</v>
      </c>
      <c r="Y2622" s="62"/>
      <c r="Z2622" s="62"/>
      <c r="AA2622" s="62"/>
      <c r="AB2622" s="60"/>
    </row>
    <row r="2623" spans="1:28" ht="15" customHeight="1" x14ac:dyDescent="0.25">
      <c r="A2623" s="58">
        <v>2613</v>
      </c>
      <c r="B2623" s="66" t="s">
        <v>12036</v>
      </c>
      <c r="C2623" s="67" t="s">
        <v>12037</v>
      </c>
      <c r="D2623" s="59" t="s">
        <v>12038</v>
      </c>
      <c r="E2623" s="66" t="s">
        <v>12036</v>
      </c>
      <c r="F2623" s="60" t="s">
        <v>12039</v>
      </c>
      <c r="G2623" s="62"/>
      <c r="H2623" s="61">
        <v>2005</v>
      </c>
      <c r="I2623" s="60" t="s">
        <v>1296</v>
      </c>
      <c r="J2623" s="60" t="s">
        <v>1333</v>
      </c>
      <c r="K2623" s="60">
        <v>75</v>
      </c>
      <c r="L2623" s="62"/>
      <c r="M2623" s="60">
        <v>1</v>
      </c>
      <c r="N2623" s="60">
        <v>1</v>
      </c>
      <c r="O2623" s="63" t="s">
        <v>681</v>
      </c>
      <c r="P2623" s="63" t="s">
        <v>700</v>
      </c>
      <c r="Q2623" s="62"/>
      <c r="R2623" s="62"/>
      <c r="S2623" s="62"/>
      <c r="T2623" s="62"/>
      <c r="U2623" s="62"/>
      <c r="V2623" s="62"/>
      <c r="W2623" s="62"/>
      <c r="X2623" s="63" t="s">
        <v>700</v>
      </c>
      <c r="Y2623" s="62"/>
      <c r="Z2623" s="62"/>
      <c r="AA2623" s="62"/>
      <c r="AB2623" s="60"/>
    </row>
    <row r="2624" spans="1:28" ht="15" customHeight="1" x14ac:dyDescent="0.25">
      <c r="A2624" s="58">
        <v>2614</v>
      </c>
      <c r="B2624" s="66" t="s">
        <v>12040</v>
      </c>
      <c r="C2624" s="67" t="s">
        <v>12041</v>
      </c>
      <c r="D2624" s="59" t="s">
        <v>12042</v>
      </c>
      <c r="E2624" s="66" t="s">
        <v>12040</v>
      </c>
      <c r="F2624" s="60" t="s">
        <v>12043</v>
      </c>
      <c r="G2624" s="62"/>
      <c r="H2624" s="61">
        <v>1998</v>
      </c>
      <c r="I2624" s="60" t="s">
        <v>1303</v>
      </c>
      <c r="J2624" s="60" t="s">
        <v>688</v>
      </c>
      <c r="K2624" s="60">
        <v>50</v>
      </c>
      <c r="L2624" s="62"/>
      <c r="M2624" s="60">
        <v>1</v>
      </c>
      <c r="N2624" s="60">
        <v>1</v>
      </c>
      <c r="O2624" s="63" t="s">
        <v>681</v>
      </c>
      <c r="P2624" s="63" t="s">
        <v>788</v>
      </c>
      <c r="Q2624" s="62"/>
      <c r="R2624" s="62"/>
      <c r="S2624" s="62"/>
      <c r="T2624" s="62"/>
      <c r="U2624" s="62"/>
      <c r="V2624" s="62"/>
      <c r="W2624" s="62"/>
      <c r="X2624" s="63" t="s">
        <v>788</v>
      </c>
      <c r="Y2624" s="62"/>
      <c r="Z2624" s="62"/>
      <c r="AA2624" s="62"/>
      <c r="AB2624" s="60"/>
    </row>
    <row r="2625" spans="1:28" ht="15" customHeight="1" x14ac:dyDescent="0.25">
      <c r="A2625" s="58">
        <v>2615</v>
      </c>
      <c r="B2625" s="66" t="s">
        <v>12044</v>
      </c>
      <c r="C2625" s="67" t="s">
        <v>12045</v>
      </c>
      <c r="D2625" s="59" t="s">
        <v>12046</v>
      </c>
      <c r="E2625" s="66" t="s">
        <v>12044</v>
      </c>
      <c r="F2625" s="60" t="s">
        <v>12047</v>
      </c>
      <c r="G2625" s="62"/>
      <c r="H2625" s="61">
        <v>1998</v>
      </c>
      <c r="I2625" s="60" t="s">
        <v>1303</v>
      </c>
      <c r="J2625" s="60" t="s">
        <v>688</v>
      </c>
      <c r="K2625" s="60">
        <v>50</v>
      </c>
      <c r="L2625" s="62"/>
      <c r="M2625" s="60">
        <v>1</v>
      </c>
      <c r="N2625" s="60">
        <v>1</v>
      </c>
      <c r="O2625" s="63" t="s">
        <v>681</v>
      </c>
      <c r="P2625" s="63" t="s">
        <v>788</v>
      </c>
      <c r="Q2625" s="62"/>
      <c r="R2625" s="62"/>
      <c r="S2625" s="62"/>
      <c r="T2625" s="62"/>
      <c r="U2625" s="62"/>
      <c r="V2625" s="62"/>
      <c r="W2625" s="62"/>
      <c r="X2625" s="63" t="s">
        <v>788</v>
      </c>
      <c r="Y2625" s="62"/>
      <c r="Z2625" s="62"/>
      <c r="AA2625" s="62"/>
      <c r="AB2625" s="60"/>
    </row>
    <row r="2626" spans="1:28" ht="15" customHeight="1" x14ac:dyDescent="0.25">
      <c r="A2626" s="58">
        <v>2616</v>
      </c>
      <c r="B2626" s="66" t="s">
        <v>12048</v>
      </c>
      <c r="C2626" s="67" t="s">
        <v>12049</v>
      </c>
      <c r="D2626" s="59" t="s">
        <v>12050</v>
      </c>
      <c r="E2626" s="66" t="s">
        <v>12048</v>
      </c>
      <c r="F2626" s="60" t="s">
        <v>12051</v>
      </c>
      <c r="G2626" s="62"/>
      <c r="H2626" s="61">
        <v>2001</v>
      </c>
      <c r="I2626" s="60" t="s">
        <v>1303</v>
      </c>
      <c r="J2626" s="60" t="s">
        <v>1283</v>
      </c>
      <c r="K2626" s="60">
        <v>400</v>
      </c>
      <c r="L2626" s="62"/>
      <c r="M2626" s="60">
        <v>1</v>
      </c>
      <c r="N2626" s="60">
        <v>1</v>
      </c>
      <c r="O2626" s="63" t="s">
        <v>681</v>
      </c>
      <c r="P2626" s="63" t="s">
        <v>1038</v>
      </c>
      <c r="Q2626" s="62"/>
      <c r="R2626" s="62"/>
      <c r="S2626" s="62"/>
      <c r="T2626" s="62"/>
      <c r="U2626" s="62"/>
      <c r="V2626" s="62"/>
      <c r="W2626" s="62"/>
      <c r="X2626" s="63" t="s">
        <v>5433</v>
      </c>
      <c r="Y2626" s="63" t="s">
        <v>5434</v>
      </c>
      <c r="Z2626" s="62"/>
      <c r="AA2626" s="62"/>
      <c r="AB2626" s="60"/>
    </row>
    <row r="2627" spans="1:28" ht="15" customHeight="1" x14ac:dyDescent="0.25">
      <c r="A2627" s="58">
        <v>2617</v>
      </c>
      <c r="B2627" s="66" t="s">
        <v>12052</v>
      </c>
      <c r="C2627" s="67" t="s">
        <v>12053</v>
      </c>
      <c r="D2627" s="59" t="s">
        <v>12054</v>
      </c>
      <c r="E2627" s="66" t="s">
        <v>12052</v>
      </c>
      <c r="F2627" s="60" t="s">
        <v>12055</v>
      </c>
      <c r="G2627" s="62"/>
      <c r="H2627" s="61">
        <v>2016</v>
      </c>
      <c r="I2627" s="60" t="s">
        <v>689</v>
      </c>
      <c r="J2627" s="60" t="s">
        <v>687</v>
      </c>
      <c r="K2627" s="60">
        <v>250</v>
      </c>
      <c r="L2627" s="62"/>
      <c r="M2627" s="60">
        <v>1</v>
      </c>
      <c r="N2627" s="60">
        <v>1</v>
      </c>
      <c r="O2627" s="63" t="s">
        <v>681</v>
      </c>
      <c r="P2627" s="63" t="s">
        <v>12056</v>
      </c>
      <c r="Q2627" s="63" t="s">
        <v>12057</v>
      </c>
      <c r="R2627" s="62"/>
      <c r="S2627" s="62"/>
      <c r="T2627" s="62"/>
      <c r="U2627" s="62"/>
      <c r="V2627" s="62"/>
      <c r="W2627" s="62"/>
      <c r="X2627" s="63" t="s">
        <v>12056</v>
      </c>
      <c r="Y2627" s="62"/>
      <c r="Z2627" s="62"/>
      <c r="AA2627" s="62"/>
      <c r="AB2627" s="60"/>
    </row>
    <row r="2628" spans="1:28" ht="15" customHeight="1" x14ac:dyDescent="0.25">
      <c r="A2628" s="58">
        <v>2618</v>
      </c>
      <c r="B2628" s="66" t="s">
        <v>12058</v>
      </c>
      <c r="C2628" s="67" t="s">
        <v>12059</v>
      </c>
      <c r="D2628" s="59" t="s">
        <v>12060</v>
      </c>
      <c r="E2628" s="66" t="s">
        <v>12058</v>
      </c>
      <c r="F2628" s="60" t="s">
        <v>12061</v>
      </c>
      <c r="G2628" s="62"/>
      <c r="H2628" s="61">
        <v>2006</v>
      </c>
      <c r="I2628" s="60" t="s">
        <v>689</v>
      </c>
      <c r="J2628" s="60" t="s">
        <v>687</v>
      </c>
      <c r="K2628" s="60">
        <v>400</v>
      </c>
      <c r="L2628" s="62"/>
      <c r="M2628" s="60">
        <v>1</v>
      </c>
      <c r="N2628" s="60">
        <v>1</v>
      </c>
      <c r="O2628" s="63" t="s">
        <v>681</v>
      </c>
      <c r="P2628" s="63" t="s">
        <v>1038</v>
      </c>
      <c r="Q2628" s="63" t="s">
        <v>12062</v>
      </c>
      <c r="R2628" s="62"/>
      <c r="S2628" s="62"/>
      <c r="T2628" s="62"/>
      <c r="U2628" s="62"/>
      <c r="V2628" s="62"/>
      <c r="W2628" s="62"/>
      <c r="X2628" s="63" t="s">
        <v>1733</v>
      </c>
      <c r="Y2628" s="62"/>
      <c r="Z2628" s="62"/>
      <c r="AA2628" s="62"/>
      <c r="AB2628" s="63" t="s">
        <v>1734</v>
      </c>
    </row>
    <row r="2629" spans="1:28" ht="15" customHeight="1" x14ac:dyDescent="0.25">
      <c r="A2629" s="58">
        <v>2619</v>
      </c>
      <c r="B2629" s="66" t="s">
        <v>12063</v>
      </c>
      <c r="C2629" s="67" t="s">
        <v>12064</v>
      </c>
      <c r="D2629" s="59" t="s">
        <v>12065</v>
      </c>
      <c r="E2629" s="66" t="s">
        <v>12063</v>
      </c>
      <c r="F2629" s="60" t="s">
        <v>12066</v>
      </c>
      <c r="G2629" s="62"/>
      <c r="H2629" s="61">
        <v>2014</v>
      </c>
      <c r="I2629" s="60" t="s">
        <v>689</v>
      </c>
      <c r="J2629" s="60" t="s">
        <v>687</v>
      </c>
      <c r="K2629" s="60">
        <v>50</v>
      </c>
      <c r="L2629" s="62"/>
      <c r="M2629" s="60">
        <v>1</v>
      </c>
      <c r="N2629" s="60">
        <v>1</v>
      </c>
      <c r="O2629" s="63" t="s">
        <v>681</v>
      </c>
      <c r="P2629" s="63" t="s">
        <v>4571</v>
      </c>
      <c r="Q2629" s="63" t="s">
        <v>12067</v>
      </c>
      <c r="R2629" s="62"/>
      <c r="S2629" s="62"/>
      <c r="T2629" s="62"/>
      <c r="U2629" s="62"/>
      <c r="V2629" s="62"/>
      <c r="W2629" s="62"/>
      <c r="X2629" s="63" t="s">
        <v>4571</v>
      </c>
      <c r="Y2629" s="62"/>
      <c r="Z2629" s="62"/>
      <c r="AA2629" s="62"/>
      <c r="AB2629" s="60"/>
    </row>
    <row r="2630" spans="1:28" ht="15" customHeight="1" x14ac:dyDescent="0.25">
      <c r="A2630" s="58">
        <v>2620</v>
      </c>
      <c r="B2630" s="66" t="s">
        <v>12068</v>
      </c>
      <c r="C2630" s="67" t="s">
        <v>12069</v>
      </c>
      <c r="D2630" s="59" t="s">
        <v>12070</v>
      </c>
      <c r="E2630" s="66" t="s">
        <v>12068</v>
      </c>
      <c r="F2630" s="60" t="s">
        <v>12071</v>
      </c>
      <c r="G2630" s="62"/>
      <c r="H2630" s="61">
        <v>2002</v>
      </c>
      <c r="I2630" s="60" t="s">
        <v>689</v>
      </c>
      <c r="J2630" s="60" t="s">
        <v>1260</v>
      </c>
      <c r="K2630" s="60">
        <v>75</v>
      </c>
      <c r="L2630" s="62"/>
      <c r="M2630" s="60">
        <v>1</v>
      </c>
      <c r="N2630" s="60">
        <v>1</v>
      </c>
      <c r="O2630" s="63" t="s">
        <v>681</v>
      </c>
      <c r="P2630" s="63" t="s">
        <v>700</v>
      </c>
      <c r="Q2630" s="62"/>
      <c r="R2630" s="62"/>
      <c r="S2630" s="62"/>
      <c r="T2630" s="62"/>
      <c r="U2630" s="62"/>
      <c r="V2630" s="62"/>
      <c r="W2630" s="62"/>
      <c r="X2630" s="63" t="s">
        <v>700</v>
      </c>
      <c r="Y2630" s="62"/>
      <c r="Z2630" s="62"/>
      <c r="AA2630" s="62"/>
      <c r="AB2630" s="60"/>
    </row>
    <row r="2631" spans="1:28" ht="15" customHeight="1" x14ac:dyDescent="0.25">
      <c r="A2631" s="58">
        <v>2621</v>
      </c>
      <c r="B2631" s="66" t="s">
        <v>12072</v>
      </c>
      <c r="C2631" s="67" t="s">
        <v>12073</v>
      </c>
      <c r="D2631" s="59" t="s">
        <v>12074</v>
      </c>
      <c r="E2631" s="66" t="s">
        <v>12072</v>
      </c>
      <c r="F2631" s="60" t="s">
        <v>12075</v>
      </c>
      <c r="G2631" s="62"/>
      <c r="H2631" s="61">
        <v>2000</v>
      </c>
      <c r="I2631" s="60" t="s">
        <v>689</v>
      </c>
      <c r="J2631" s="60" t="s">
        <v>680</v>
      </c>
      <c r="K2631" s="60">
        <v>75</v>
      </c>
      <c r="L2631" s="62"/>
      <c r="M2631" s="60">
        <v>1</v>
      </c>
      <c r="N2631" s="60">
        <v>1</v>
      </c>
      <c r="O2631" s="63" t="s">
        <v>681</v>
      </c>
      <c r="P2631" s="63" t="s">
        <v>700</v>
      </c>
      <c r="Q2631" s="62"/>
      <c r="R2631" s="62"/>
      <c r="S2631" s="62"/>
      <c r="T2631" s="62"/>
      <c r="U2631" s="62"/>
      <c r="V2631" s="62"/>
      <c r="W2631" s="62"/>
      <c r="X2631" s="63" t="s">
        <v>1904</v>
      </c>
      <c r="Y2631" s="62"/>
      <c r="Z2631" s="62"/>
      <c r="AA2631" s="62"/>
      <c r="AB2631" s="63" t="s">
        <v>1905</v>
      </c>
    </row>
    <row r="2632" spans="1:28" ht="15" customHeight="1" x14ac:dyDescent="0.25">
      <c r="A2632" s="58">
        <v>2622</v>
      </c>
      <c r="B2632" s="66" t="s">
        <v>12076</v>
      </c>
      <c r="C2632" s="67" t="s">
        <v>12077</v>
      </c>
      <c r="D2632" s="59" t="s">
        <v>12078</v>
      </c>
      <c r="E2632" s="66" t="s">
        <v>12076</v>
      </c>
      <c r="F2632" s="60" t="s">
        <v>12079</v>
      </c>
      <c r="G2632" s="62"/>
      <c r="H2632" s="61">
        <v>1996</v>
      </c>
      <c r="I2632" s="60" t="s">
        <v>689</v>
      </c>
      <c r="J2632" s="60" t="s">
        <v>687</v>
      </c>
      <c r="K2632" s="60">
        <v>75</v>
      </c>
      <c r="L2632" s="62"/>
      <c r="M2632" s="60">
        <v>1</v>
      </c>
      <c r="N2632" s="60">
        <v>1</v>
      </c>
      <c r="O2632" s="63" t="s">
        <v>681</v>
      </c>
      <c r="P2632" s="63" t="s">
        <v>700</v>
      </c>
      <c r="Q2632" s="62"/>
      <c r="R2632" s="62"/>
      <c r="S2632" s="62"/>
      <c r="T2632" s="62"/>
      <c r="U2632" s="62"/>
      <c r="V2632" s="62"/>
      <c r="W2632" s="62"/>
      <c r="X2632" s="63" t="s">
        <v>700</v>
      </c>
      <c r="Y2632" s="62"/>
      <c r="Z2632" s="62"/>
      <c r="AA2632" s="62"/>
      <c r="AB2632" s="60"/>
    </row>
    <row r="2633" spans="1:28" ht="15" customHeight="1" x14ac:dyDescent="0.25">
      <c r="A2633" s="58">
        <v>2623</v>
      </c>
      <c r="B2633" s="66" t="s">
        <v>12080</v>
      </c>
      <c r="C2633" s="67" t="s">
        <v>12081</v>
      </c>
      <c r="D2633" s="59" t="s">
        <v>12082</v>
      </c>
      <c r="E2633" s="66" t="s">
        <v>12080</v>
      </c>
      <c r="F2633" s="60" t="s">
        <v>12083</v>
      </c>
      <c r="G2633" s="62"/>
      <c r="H2633" s="61">
        <v>1997</v>
      </c>
      <c r="I2633" s="60" t="s">
        <v>689</v>
      </c>
      <c r="J2633" s="60" t="s">
        <v>1260</v>
      </c>
      <c r="K2633" s="60">
        <v>250</v>
      </c>
      <c r="L2633" s="62"/>
      <c r="M2633" s="60">
        <v>1</v>
      </c>
      <c r="N2633" s="60">
        <v>1</v>
      </c>
      <c r="O2633" s="63" t="s">
        <v>681</v>
      </c>
      <c r="P2633" s="63" t="s">
        <v>980</v>
      </c>
      <c r="Q2633" s="62"/>
      <c r="R2633" s="62"/>
      <c r="S2633" s="62"/>
      <c r="T2633" s="62"/>
      <c r="U2633" s="62"/>
      <c r="V2633" s="62"/>
      <c r="W2633" s="62"/>
      <c r="X2633" s="63" t="s">
        <v>980</v>
      </c>
      <c r="Y2633" s="62"/>
      <c r="Z2633" s="62"/>
      <c r="AA2633" s="62"/>
      <c r="AB2633" s="60"/>
    </row>
    <row r="2634" spans="1:28" ht="15" customHeight="1" x14ac:dyDescent="0.25">
      <c r="A2634" s="58">
        <v>2624</v>
      </c>
      <c r="B2634" s="66" t="s">
        <v>12084</v>
      </c>
      <c r="C2634" s="67" t="s">
        <v>12085</v>
      </c>
      <c r="D2634" s="59" t="s">
        <v>12086</v>
      </c>
      <c r="E2634" s="66" t="s">
        <v>12084</v>
      </c>
      <c r="F2634" s="60" t="s">
        <v>12087</v>
      </c>
      <c r="G2634" s="62"/>
      <c r="H2634" s="61">
        <v>2004</v>
      </c>
      <c r="I2634" s="60" t="s">
        <v>689</v>
      </c>
      <c r="J2634" s="60" t="s">
        <v>1260</v>
      </c>
      <c r="K2634" s="60">
        <v>320</v>
      </c>
      <c r="L2634" s="62"/>
      <c r="M2634" s="60">
        <v>1</v>
      </c>
      <c r="N2634" s="60">
        <v>1</v>
      </c>
      <c r="O2634" s="63" t="s">
        <v>681</v>
      </c>
      <c r="P2634" s="63" t="s">
        <v>970</v>
      </c>
      <c r="Q2634" s="62"/>
      <c r="R2634" s="62"/>
      <c r="S2634" s="62"/>
      <c r="T2634" s="62"/>
      <c r="U2634" s="62"/>
      <c r="V2634" s="62"/>
      <c r="W2634" s="62"/>
      <c r="X2634" s="63" t="s">
        <v>970</v>
      </c>
      <c r="Y2634" s="62"/>
      <c r="Z2634" s="62"/>
      <c r="AA2634" s="62"/>
      <c r="AB2634" s="60"/>
    </row>
    <row r="2635" spans="1:28" ht="15" customHeight="1" x14ac:dyDescent="0.25">
      <c r="A2635" s="58">
        <v>2625</v>
      </c>
      <c r="B2635" s="66" t="s">
        <v>12088</v>
      </c>
      <c r="C2635" s="67" t="s">
        <v>12089</v>
      </c>
      <c r="D2635" s="59" t="s">
        <v>12090</v>
      </c>
      <c r="E2635" s="66" t="s">
        <v>12088</v>
      </c>
      <c r="F2635" s="60" t="s">
        <v>12091</v>
      </c>
      <c r="G2635" s="62"/>
      <c r="H2635" s="61">
        <v>2015</v>
      </c>
      <c r="I2635" s="62"/>
      <c r="J2635" s="60" t="s">
        <v>684</v>
      </c>
      <c r="K2635" s="60" t="s">
        <v>2717</v>
      </c>
      <c r="L2635" s="62"/>
      <c r="M2635" s="60">
        <v>1</v>
      </c>
      <c r="N2635" s="60">
        <v>1</v>
      </c>
      <c r="O2635" s="63" t="s">
        <v>681</v>
      </c>
      <c r="P2635" s="63" t="s">
        <v>788</v>
      </c>
      <c r="Q2635" s="62"/>
      <c r="R2635" s="62"/>
      <c r="S2635" s="62"/>
      <c r="T2635" s="62"/>
      <c r="U2635" s="62"/>
      <c r="V2635" s="62"/>
      <c r="W2635" s="62"/>
      <c r="X2635" s="63" t="s">
        <v>788</v>
      </c>
      <c r="Y2635" s="62"/>
      <c r="Z2635" s="62"/>
      <c r="AA2635" s="62"/>
      <c r="AB2635" s="60"/>
    </row>
    <row r="2636" spans="1:28" ht="15" customHeight="1" x14ac:dyDescent="0.25">
      <c r="A2636" s="58">
        <v>2626</v>
      </c>
      <c r="B2636" s="66" t="s">
        <v>12092</v>
      </c>
      <c r="C2636" s="67" t="s">
        <v>12093</v>
      </c>
      <c r="D2636" s="59" t="s">
        <v>12094</v>
      </c>
      <c r="E2636" s="66" t="s">
        <v>12092</v>
      </c>
      <c r="F2636" s="60" t="s">
        <v>12095</v>
      </c>
      <c r="G2636" s="62"/>
      <c r="H2636" s="61">
        <v>2003</v>
      </c>
      <c r="I2636" s="60" t="s">
        <v>689</v>
      </c>
      <c r="J2636" s="60" t="s">
        <v>684</v>
      </c>
      <c r="K2636" s="60">
        <v>75</v>
      </c>
      <c r="L2636" s="62"/>
      <c r="M2636" s="60">
        <v>1</v>
      </c>
      <c r="N2636" s="60">
        <v>1</v>
      </c>
      <c r="O2636" s="63" t="s">
        <v>681</v>
      </c>
      <c r="P2636" s="63" t="s">
        <v>700</v>
      </c>
      <c r="Q2636" s="62"/>
      <c r="R2636" s="62"/>
      <c r="S2636" s="62"/>
      <c r="T2636" s="62"/>
      <c r="U2636" s="62"/>
      <c r="V2636" s="62"/>
      <c r="W2636" s="62"/>
      <c r="X2636" s="63" t="s">
        <v>700</v>
      </c>
      <c r="Y2636" s="62"/>
      <c r="Z2636" s="62"/>
      <c r="AA2636" s="62"/>
      <c r="AB2636" s="60"/>
    </row>
    <row r="2637" spans="1:28" ht="15" customHeight="1" x14ac:dyDescent="0.25">
      <c r="A2637" s="58">
        <v>2627</v>
      </c>
      <c r="B2637" s="66" t="s">
        <v>12096</v>
      </c>
      <c r="C2637" s="67" t="s">
        <v>12097</v>
      </c>
      <c r="D2637" s="59" t="s">
        <v>12098</v>
      </c>
      <c r="E2637" s="66" t="s">
        <v>12096</v>
      </c>
      <c r="F2637" s="60" t="s">
        <v>12099</v>
      </c>
      <c r="G2637" s="62"/>
      <c r="H2637" s="61">
        <v>2000</v>
      </c>
      <c r="I2637" s="60" t="s">
        <v>689</v>
      </c>
      <c r="J2637" s="60" t="s">
        <v>684</v>
      </c>
      <c r="K2637" s="60">
        <v>75</v>
      </c>
      <c r="L2637" s="62"/>
      <c r="M2637" s="60">
        <v>1</v>
      </c>
      <c r="N2637" s="60">
        <v>1</v>
      </c>
      <c r="O2637" s="63" t="s">
        <v>681</v>
      </c>
      <c r="P2637" s="63" t="s">
        <v>700</v>
      </c>
      <c r="Q2637" s="62"/>
      <c r="R2637" s="62"/>
      <c r="S2637" s="62"/>
      <c r="T2637" s="62"/>
      <c r="U2637" s="62"/>
      <c r="V2637" s="62"/>
      <c r="W2637" s="62"/>
      <c r="X2637" s="63" t="s">
        <v>1904</v>
      </c>
      <c r="Y2637" s="62"/>
      <c r="Z2637" s="62"/>
      <c r="AA2637" s="62"/>
      <c r="AB2637" s="63" t="s">
        <v>1905</v>
      </c>
    </row>
    <row r="2638" spans="1:28" ht="15" customHeight="1" x14ac:dyDescent="0.25">
      <c r="A2638" s="58">
        <v>2628</v>
      </c>
      <c r="B2638" s="66" t="s">
        <v>12100</v>
      </c>
      <c r="C2638" s="67" t="s">
        <v>12101</v>
      </c>
      <c r="D2638" s="59" t="s">
        <v>12102</v>
      </c>
      <c r="E2638" s="66" t="s">
        <v>12100</v>
      </c>
      <c r="F2638" s="60" t="s">
        <v>12103</v>
      </c>
      <c r="G2638" s="62"/>
      <c r="H2638" s="61">
        <v>2000</v>
      </c>
      <c r="I2638" s="60" t="s">
        <v>689</v>
      </c>
      <c r="J2638" s="60" t="s">
        <v>684</v>
      </c>
      <c r="K2638" s="60">
        <v>250</v>
      </c>
      <c r="L2638" s="62"/>
      <c r="M2638" s="60">
        <v>1</v>
      </c>
      <c r="N2638" s="60">
        <v>1</v>
      </c>
      <c r="O2638" s="63" t="s">
        <v>681</v>
      </c>
      <c r="P2638" s="63" t="s">
        <v>980</v>
      </c>
      <c r="Q2638" s="62"/>
      <c r="R2638" s="62"/>
      <c r="S2638" s="62"/>
      <c r="T2638" s="62"/>
      <c r="U2638" s="62"/>
      <c r="V2638" s="62"/>
      <c r="W2638" s="62"/>
      <c r="X2638" s="63" t="s">
        <v>2149</v>
      </c>
      <c r="Y2638" s="62"/>
      <c r="Z2638" s="62"/>
      <c r="AA2638" s="62"/>
      <c r="AB2638" s="63" t="s">
        <v>2150</v>
      </c>
    </row>
    <row r="2639" spans="1:28" ht="15" customHeight="1" x14ac:dyDescent="0.25">
      <c r="A2639" s="58">
        <v>2629</v>
      </c>
      <c r="B2639" s="66" t="s">
        <v>12104</v>
      </c>
      <c r="C2639" s="67" t="s">
        <v>12105</v>
      </c>
      <c r="D2639" s="59" t="s">
        <v>12106</v>
      </c>
      <c r="E2639" s="66" t="s">
        <v>12104</v>
      </c>
      <c r="F2639" s="60" t="s">
        <v>12107</v>
      </c>
      <c r="G2639" s="62"/>
      <c r="H2639" s="61">
        <v>1999</v>
      </c>
      <c r="I2639" s="60" t="s">
        <v>689</v>
      </c>
      <c r="J2639" s="60" t="s">
        <v>1260</v>
      </c>
      <c r="K2639" s="60">
        <v>400</v>
      </c>
      <c r="L2639" s="62"/>
      <c r="M2639" s="60">
        <v>1</v>
      </c>
      <c r="N2639" s="60">
        <v>1</v>
      </c>
      <c r="O2639" s="63" t="s">
        <v>681</v>
      </c>
      <c r="P2639" s="63" t="s">
        <v>1038</v>
      </c>
      <c r="Q2639" s="62"/>
      <c r="R2639" s="62"/>
      <c r="S2639" s="62"/>
      <c r="T2639" s="62"/>
      <c r="U2639" s="62"/>
      <c r="V2639" s="62"/>
      <c r="W2639" s="62"/>
      <c r="X2639" s="63" t="s">
        <v>1038</v>
      </c>
      <c r="Y2639" s="62"/>
      <c r="Z2639" s="62"/>
      <c r="AA2639" s="62"/>
      <c r="AB2639" s="60"/>
    </row>
    <row r="2640" spans="1:28" ht="15" customHeight="1" x14ac:dyDescent="0.25">
      <c r="A2640" s="58">
        <v>2630</v>
      </c>
      <c r="B2640" s="66" t="s">
        <v>12108</v>
      </c>
      <c r="C2640" s="67" t="s">
        <v>12109</v>
      </c>
      <c r="D2640" s="59" t="s">
        <v>12110</v>
      </c>
      <c r="E2640" s="66" t="s">
        <v>12108</v>
      </c>
      <c r="F2640" s="60" t="s">
        <v>12111</v>
      </c>
      <c r="G2640" s="62"/>
      <c r="H2640" s="61">
        <v>2004</v>
      </c>
      <c r="I2640" s="60" t="s">
        <v>689</v>
      </c>
      <c r="J2640" s="60" t="s">
        <v>1411</v>
      </c>
      <c r="K2640" s="60" t="s">
        <v>2111</v>
      </c>
      <c r="L2640" s="62"/>
      <c r="M2640" s="60">
        <v>1</v>
      </c>
      <c r="N2640" s="60">
        <v>1</v>
      </c>
      <c r="O2640" s="63" t="s">
        <v>681</v>
      </c>
      <c r="P2640" s="63" t="s">
        <v>700</v>
      </c>
      <c r="Q2640" s="62"/>
      <c r="R2640" s="62"/>
      <c r="S2640" s="62"/>
      <c r="T2640" s="62"/>
      <c r="U2640" s="62"/>
      <c r="V2640" s="62"/>
      <c r="W2640" s="62"/>
      <c r="X2640" s="63" t="s">
        <v>700</v>
      </c>
      <c r="Y2640" s="62"/>
      <c r="Z2640" s="62"/>
      <c r="AA2640" s="62"/>
      <c r="AB2640" s="60"/>
    </row>
    <row r="2641" spans="1:28" ht="15" customHeight="1" x14ac:dyDescent="0.25">
      <c r="A2641" s="58">
        <v>2631</v>
      </c>
      <c r="B2641" s="66" t="s">
        <v>12112</v>
      </c>
      <c r="C2641" s="67" t="s">
        <v>12113</v>
      </c>
      <c r="D2641" s="59" t="s">
        <v>12114</v>
      </c>
      <c r="E2641" s="66" t="s">
        <v>12112</v>
      </c>
      <c r="F2641" s="60" t="s">
        <v>12115</v>
      </c>
      <c r="G2641" s="62"/>
      <c r="H2641" s="61">
        <v>2009</v>
      </c>
      <c r="I2641" s="60" t="s">
        <v>1303</v>
      </c>
      <c r="J2641" s="60" t="s">
        <v>1102</v>
      </c>
      <c r="K2641" s="60">
        <v>250</v>
      </c>
      <c r="L2641" s="62"/>
      <c r="M2641" s="60">
        <v>1</v>
      </c>
      <c r="N2641" s="60">
        <v>1</v>
      </c>
      <c r="O2641" s="63" t="s">
        <v>681</v>
      </c>
      <c r="P2641" s="63" t="s">
        <v>12116</v>
      </c>
      <c r="Q2641" s="62"/>
      <c r="R2641" s="62"/>
      <c r="S2641" s="62"/>
      <c r="T2641" s="62"/>
      <c r="U2641" s="62"/>
      <c r="V2641" s="62"/>
      <c r="W2641" s="62"/>
      <c r="X2641" s="63" t="s">
        <v>12116</v>
      </c>
      <c r="Y2641" s="62"/>
      <c r="Z2641" s="62"/>
      <c r="AA2641" s="62"/>
      <c r="AB2641" s="60"/>
    </row>
    <row r="2642" spans="1:28" ht="15" customHeight="1" x14ac:dyDescent="0.25">
      <c r="A2642" s="58">
        <v>2632</v>
      </c>
      <c r="B2642" s="66" t="s">
        <v>12117</v>
      </c>
      <c r="C2642" s="67" t="s">
        <v>12118</v>
      </c>
      <c r="D2642" s="59" t="s">
        <v>12119</v>
      </c>
      <c r="E2642" s="66" t="s">
        <v>12117</v>
      </c>
      <c r="F2642" s="60" t="s">
        <v>12120</v>
      </c>
      <c r="G2642" s="62"/>
      <c r="H2642" s="61">
        <v>2005</v>
      </c>
      <c r="I2642" s="60" t="s">
        <v>1303</v>
      </c>
      <c r="J2642" s="60" t="s">
        <v>1102</v>
      </c>
      <c r="K2642" s="60">
        <v>400</v>
      </c>
      <c r="L2642" s="62"/>
      <c r="M2642" s="60">
        <v>1</v>
      </c>
      <c r="N2642" s="60">
        <v>1</v>
      </c>
      <c r="O2642" s="63" t="s">
        <v>681</v>
      </c>
      <c r="P2642" s="63" t="s">
        <v>1038</v>
      </c>
      <c r="Q2642" s="62"/>
      <c r="R2642" s="62"/>
      <c r="S2642" s="62"/>
      <c r="T2642" s="62"/>
      <c r="U2642" s="62"/>
      <c r="V2642" s="62"/>
      <c r="W2642" s="62"/>
      <c r="X2642" s="63" t="s">
        <v>1733</v>
      </c>
      <c r="Y2642" s="62"/>
      <c r="Z2642" s="62"/>
      <c r="AA2642" s="62"/>
      <c r="AB2642" s="63" t="s">
        <v>1734</v>
      </c>
    </row>
    <row r="2643" spans="1:28" ht="15" customHeight="1" x14ac:dyDescent="0.25">
      <c r="A2643" s="58">
        <v>2633</v>
      </c>
      <c r="B2643" s="66" t="s">
        <v>12121</v>
      </c>
      <c r="C2643" s="67" t="s">
        <v>12122</v>
      </c>
      <c r="D2643" s="59" t="s">
        <v>12123</v>
      </c>
      <c r="E2643" s="66" t="s">
        <v>12121</v>
      </c>
      <c r="F2643" s="60" t="s">
        <v>12124</v>
      </c>
      <c r="G2643" s="62"/>
      <c r="H2643" s="61">
        <v>1997</v>
      </c>
      <c r="I2643" s="60" t="s">
        <v>689</v>
      </c>
      <c r="J2643" s="60" t="s">
        <v>1283</v>
      </c>
      <c r="K2643" s="60">
        <v>250</v>
      </c>
      <c r="L2643" s="62"/>
      <c r="M2643" s="60">
        <v>1</v>
      </c>
      <c r="N2643" s="60">
        <v>1</v>
      </c>
      <c r="O2643" s="63" t="s">
        <v>681</v>
      </c>
      <c r="P2643" s="63" t="s">
        <v>980</v>
      </c>
      <c r="Q2643" s="62"/>
      <c r="R2643" s="62"/>
      <c r="S2643" s="62"/>
      <c r="T2643" s="62"/>
      <c r="U2643" s="62"/>
      <c r="V2643" s="62"/>
      <c r="W2643" s="62"/>
      <c r="X2643" s="63" t="s">
        <v>980</v>
      </c>
      <c r="Y2643" s="62"/>
      <c r="Z2643" s="62"/>
      <c r="AA2643" s="62"/>
      <c r="AB2643" s="60"/>
    </row>
    <row r="2644" spans="1:28" ht="15" customHeight="1" x14ac:dyDescent="0.25">
      <c r="A2644" s="58">
        <v>2634</v>
      </c>
      <c r="B2644" s="66" t="s">
        <v>12125</v>
      </c>
      <c r="C2644" s="67" t="s">
        <v>12126</v>
      </c>
      <c r="D2644" s="59" t="s">
        <v>12127</v>
      </c>
      <c r="E2644" s="66" t="s">
        <v>12125</v>
      </c>
      <c r="F2644" s="60" t="s">
        <v>12128</v>
      </c>
      <c r="G2644" s="62"/>
      <c r="H2644" s="61">
        <v>2011</v>
      </c>
      <c r="I2644" s="60" t="s">
        <v>689</v>
      </c>
      <c r="J2644" s="60" t="s">
        <v>684</v>
      </c>
      <c r="K2644" s="60">
        <v>750</v>
      </c>
      <c r="L2644" s="62"/>
      <c r="M2644" s="60">
        <v>1</v>
      </c>
      <c r="N2644" s="60">
        <v>1</v>
      </c>
      <c r="O2644" s="63" t="s">
        <v>681</v>
      </c>
      <c r="P2644" s="63" t="s">
        <v>12129</v>
      </c>
      <c r="Q2644" s="63" t="s">
        <v>12130</v>
      </c>
      <c r="R2644" s="62"/>
      <c r="S2644" s="62"/>
      <c r="T2644" s="62"/>
      <c r="U2644" s="62"/>
      <c r="V2644" s="62"/>
      <c r="W2644" s="62"/>
      <c r="X2644" s="62"/>
      <c r="Y2644" s="63" t="s">
        <v>12129</v>
      </c>
      <c r="Z2644" s="62"/>
      <c r="AA2644" s="62"/>
      <c r="AB2644" s="60"/>
    </row>
    <row r="2645" spans="1:28" ht="15" customHeight="1" x14ac:dyDescent="0.25">
      <c r="A2645" s="58">
        <v>2635</v>
      </c>
      <c r="B2645" s="66" t="s">
        <v>12131</v>
      </c>
      <c r="C2645" s="67" t="s">
        <v>12132</v>
      </c>
      <c r="D2645" s="59" t="s">
        <v>12133</v>
      </c>
      <c r="E2645" s="66" t="s">
        <v>12131</v>
      </c>
      <c r="F2645" s="60" t="s">
        <v>12134</v>
      </c>
      <c r="G2645" s="62"/>
      <c r="H2645" s="61">
        <v>1900</v>
      </c>
      <c r="I2645" s="62"/>
      <c r="J2645" s="60" t="s">
        <v>684</v>
      </c>
      <c r="K2645" s="60">
        <v>50</v>
      </c>
      <c r="L2645" s="62"/>
      <c r="M2645" s="60">
        <v>1</v>
      </c>
      <c r="N2645" s="60">
        <v>1</v>
      </c>
      <c r="O2645" s="63" t="s">
        <v>681</v>
      </c>
      <c r="P2645" s="63" t="s">
        <v>788</v>
      </c>
      <c r="Q2645" s="62"/>
      <c r="R2645" s="62"/>
      <c r="S2645" s="62"/>
      <c r="T2645" s="62"/>
      <c r="U2645" s="62"/>
      <c r="V2645" s="62"/>
      <c r="W2645" s="62"/>
      <c r="X2645" s="63" t="s">
        <v>788</v>
      </c>
      <c r="Y2645" s="62"/>
      <c r="Z2645" s="62"/>
      <c r="AA2645" s="62"/>
      <c r="AB2645" s="60"/>
    </row>
    <row r="2646" spans="1:28" ht="15" customHeight="1" x14ac:dyDescent="0.25">
      <c r="A2646" s="58">
        <v>2636</v>
      </c>
      <c r="B2646" s="66" t="s">
        <v>12135</v>
      </c>
      <c r="C2646" s="67" t="s">
        <v>12136</v>
      </c>
      <c r="D2646" s="59" t="s">
        <v>12137</v>
      </c>
      <c r="E2646" s="66" t="s">
        <v>12135</v>
      </c>
      <c r="F2646" s="60" t="s">
        <v>12138</v>
      </c>
      <c r="G2646" s="62"/>
      <c r="H2646" s="61">
        <v>2016</v>
      </c>
      <c r="I2646" s="62"/>
      <c r="J2646" s="60" t="s">
        <v>684</v>
      </c>
      <c r="K2646" s="60" t="s">
        <v>6515</v>
      </c>
      <c r="L2646" s="62"/>
      <c r="M2646" s="60">
        <v>1</v>
      </c>
      <c r="N2646" s="60">
        <v>1</v>
      </c>
      <c r="O2646" s="63" t="s">
        <v>681</v>
      </c>
      <c r="P2646" s="63" t="s">
        <v>2840</v>
      </c>
      <c r="Q2646" s="62"/>
      <c r="R2646" s="62"/>
      <c r="S2646" s="62"/>
      <c r="T2646" s="62"/>
      <c r="U2646" s="62"/>
      <c r="V2646" s="62"/>
      <c r="W2646" s="62"/>
      <c r="X2646" s="63" t="s">
        <v>2840</v>
      </c>
      <c r="Y2646" s="62"/>
      <c r="Z2646" s="62"/>
      <c r="AA2646" s="62"/>
      <c r="AB2646" s="60"/>
    </row>
    <row r="2647" spans="1:28" ht="15" customHeight="1" x14ac:dyDescent="0.25">
      <c r="A2647" s="58">
        <v>2637</v>
      </c>
      <c r="B2647" s="66" t="s">
        <v>12139</v>
      </c>
      <c r="C2647" s="67" t="s">
        <v>12140</v>
      </c>
      <c r="D2647" s="59" t="s">
        <v>12141</v>
      </c>
      <c r="E2647" s="66" t="s">
        <v>12139</v>
      </c>
      <c r="F2647" s="60" t="s">
        <v>12142</v>
      </c>
      <c r="G2647" s="62"/>
      <c r="H2647" s="61">
        <v>2002</v>
      </c>
      <c r="I2647" s="60" t="s">
        <v>689</v>
      </c>
      <c r="J2647" s="60" t="s">
        <v>1260</v>
      </c>
      <c r="K2647" s="60">
        <v>100</v>
      </c>
      <c r="L2647" s="62"/>
      <c r="M2647" s="60">
        <v>1</v>
      </c>
      <c r="N2647" s="60">
        <v>1</v>
      </c>
      <c r="O2647" s="63" t="s">
        <v>681</v>
      </c>
      <c r="P2647" s="63" t="s">
        <v>912</v>
      </c>
      <c r="Q2647" s="62"/>
      <c r="R2647" s="62"/>
      <c r="S2647" s="62"/>
      <c r="T2647" s="62"/>
      <c r="U2647" s="62"/>
      <c r="V2647" s="62"/>
      <c r="W2647" s="62"/>
      <c r="X2647" s="63" t="s">
        <v>912</v>
      </c>
      <c r="Y2647" s="62"/>
      <c r="Z2647" s="62"/>
      <c r="AA2647" s="62"/>
      <c r="AB2647" s="60"/>
    </row>
    <row r="2648" spans="1:28" ht="15" customHeight="1" x14ac:dyDescent="0.25">
      <c r="A2648" s="58">
        <v>2638</v>
      </c>
      <c r="B2648" s="66" t="s">
        <v>12143</v>
      </c>
      <c r="C2648" s="67" t="s">
        <v>12144</v>
      </c>
      <c r="D2648" s="59" t="s">
        <v>12145</v>
      </c>
      <c r="E2648" s="66" t="s">
        <v>12143</v>
      </c>
      <c r="F2648" s="60" t="s">
        <v>12146</v>
      </c>
      <c r="G2648" s="62"/>
      <c r="H2648" s="61">
        <v>2000</v>
      </c>
      <c r="I2648" s="60" t="s">
        <v>689</v>
      </c>
      <c r="J2648" s="60" t="s">
        <v>680</v>
      </c>
      <c r="K2648" s="60">
        <v>400</v>
      </c>
      <c r="L2648" s="62"/>
      <c r="M2648" s="60">
        <v>1</v>
      </c>
      <c r="N2648" s="60">
        <v>1</v>
      </c>
      <c r="O2648" s="63" t="s">
        <v>681</v>
      </c>
      <c r="P2648" s="63" t="s">
        <v>1038</v>
      </c>
      <c r="Q2648" s="62"/>
      <c r="R2648" s="62"/>
      <c r="S2648" s="62"/>
      <c r="T2648" s="62"/>
      <c r="U2648" s="62"/>
      <c r="V2648" s="62"/>
      <c r="W2648" s="62"/>
      <c r="X2648" s="63" t="s">
        <v>1038</v>
      </c>
      <c r="Y2648" s="62"/>
      <c r="Z2648" s="62"/>
      <c r="AA2648" s="62"/>
      <c r="AB2648" s="60"/>
    </row>
    <row r="2649" spans="1:28" ht="15" customHeight="1" x14ac:dyDescent="0.25">
      <c r="A2649" s="58">
        <v>2639</v>
      </c>
      <c r="B2649" s="66" t="s">
        <v>12147</v>
      </c>
      <c r="C2649" s="67" t="s">
        <v>12148</v>
      </c>
      <c r="D2649" s="59" t="s">
        <v>12149</v>
      </c>
      <c r="E2649" s="66" t="s">
        <v>12147</v>
      </c>
      <c r="F2649" s="60" t="s">
        <v>12150</v>
      </c>
      <c r="G2649" s="62"/>
      <c r="H2649" s="61">
        <v>2001</v>
      </c>
      <c r="I2649" s="60" t="s">
        <v>689</v>
      </c>
      <c r="J2649" s="60" t="s">
        <v>680</v>
      </c>
      <c r="K2649" s="60">
        <v>100</v>
      </c>
      <c r="L2649" s="62"/>
      <c r="M2649" s="60">
        <v>1</v>
      </c>
      <c r="N2649" s="60">
        <v>1</v>
      </c>
      <c r="O2649" s="63" t="s">
        <v>681</v>
      </c>
      <c r="P2649" s="63" t="s">
        <v>2297</v>
      </c>
      <c r="Q2649" s="62"/>
      <c r="R2649" s="62"/>
      <c r="S2649" s="62"/>
      <c r="T2649" s="62"/>
      <c r="U2649" s="62"/>
      <c r="V2649" s="62"/>
      <c r="W2649" s="62"/>
      <c r="X2649" s="63" t="s">
        <v>2297</v>
      </c>
      <c r="Y2649" s="62"/>
      <c r="Z2649" s="62"/>
      <c r="AA2649" s="62"/>
      <c r="AB2649" s="60"/>
    </row>
    <row r="2650" spans="1:28" ht="15" customHeight="1" x14ac:dyDescent="0.25">
      <c r="A2650" s="58">
        <v>2640</v>
      </c>
      <c r="B2650" s="66" t="s">
        <v>12151</v>
      </c>
      <c r="C2650" s="67" t="s">
        <v>12152</v>
      </c>
      <c r="D2650" s="59" t="s">
        <v>12153</v>
      </c>
      <c r="E2650" s="66" t="s">
        <v>12151</v>
      </c>
      <c r="F2650" s="60" t="s">
        <v>12154</v>
      </c>
      <c r="G2650" s="62"/>
      <c r="H2650" s="61">
        <v>2016</v>
      </c>
      <c r="I2650" s="60" t="s">
        <v>689</v>
      </c>
      <c r="J2650" s="60" t="s">
        <v>687</v>
      </c>
      <c r="K2650" s="60">
        <v>100</v>
      </c>
      <c r="L2650" s="62"/>
      <c r="M2650" s="60">
        <v>1</v>
      </c>
      <c r="N2650" s="60">
        <v>1</v>
      </c>
      <c r="O2650" s="63" t="s">
        <v>681</v>
      </c>
      <c r="P2650" s="63" t="s">
        <v>8180</v>
      </c>
      <c r="Q2650" s="63" t="s">
        <v>12155</v>
      </c>
      <c r="R2650" s="62"/>
      <c r="S2650" s="62"/>
      <c r="T2650" s="62"/>
      <c r="U2650" s="62"/>
      <c r="V2650" s="62"/>
      <c r="W2650" s="62"/>
      <c r="X2650" s="63" t="s">
        <v>8180</v>
      </c>
      <c r="Y2650" s="62"/>
      <c r="Z2650" s="62"/>
      <c r="AA2650" s="62"/>
      <c r="AB2650" s="60"/>
    </row>
    <row r="2651" spans="1:28" ht="15" customHeight="1" x14ac:dyDescent="0.25">
      <c r="A2651" s="58">
        <v>2641</v>
      </c>
      <c r="B2651" s="66" t="s">
        <v>12156</v>
      </c>
      <c r="C2651" s="67" t="s">
        <v>12157</v>
      </c>
      <c r="D2651" s="59" t="s">
        <v>12158</v>
      </c>
      <c r="E2651" s="66" t="s">
        <v>12156</v>
      </c>
      <c r="F2651" s="60" t="s">
        <v>12159</v>
      </c>
      <c r="G2651" s="62"/>
      <c r="H2651" s="61">
        <v>2016</v>
      </c>
      <c r="I2651" s="60" t="s">
        <v>689</v>
      </c>
      <c r="J2651" s="60" t="s">
        <v>680</v>
      </c>
      <c r="K2651" s="60">
        <v>100</v>
      </c>
      <c r="L2651" s="62"/>
      <c r="M2651" s="60">
        <v>1</v>
      </c>
      <c r="N2651" s="60">
        <v>1</v>
      </c>
      <c r="O2651" s="63" t="s">
        <v>681</v>
      </c>
      <c r="P2651" s="63" t="s">
        <v>2773</v>
      </c>
      <c r="Q2651" s="63" t="s">
        <v>6550</v>
      </c>
      <c r="R2651" s="62"/>
      <c r="S2651" s="62"/>
      <c r="T2651" s="62"/>
      <c r="U2651" s="62"/>
      <c r="V2651" s="62"/>
      <c r="W2651" s="62"/>
      <c r="X2651" s="63" t="s">
        <v>2773</v>
      </c>
      <c r="Y2651" s="62"/>
      <c r="Z2651" s="62"/>
      <c r="AA2651" s="62"/>
      <c r="AB2651" s="60"/>
    </row>
    <row r="2652" spans="1:28" ht="15" customHeight="1" x14ac:dyDescent="0.25">
      <c r="A2652" s="58">
        <v>2642</v>
      </c>
      <c r="B2652" s="66" t="s">
        <v>12160</v>
      </c>
      <c r="C2652" s="67" t="s">
        <v>12161</v>
      </c>
      <c r="D2652" s="59" t="s">
        <v>12162</v>
      </c>
      <c r="E2652" s="66" t="s">
        <v>12160</v>
      </c>
      <c r="F2652" s="60" t="s">
        <v>12163</v>
      </c>
      <c r="G2652" s="62"/>
      <c r="H2652" s="61">
        <v>2017</v>
      </c>
      <c r="I2652" s="60" t="s">
        <v>689</v>
      </c>
      <c r="J2652" s="60" t="s">
        <v>680</v>
      </c>
      <c r="K2652" s="60">
        <v>400</v>
      </c>
      <c r="L2652" s="62"/>
      <c r="M2652" s="60">
        <v>1</v>
      </c>
      <c r="N2652" s="60">
        <v>1</v>
      </c>
      <c r="O2652" s="63" t="s">
        <v>681</v>
      </c>
      <c r="P2652" s="63" t="s">
        <v>12164</v>
      </c>
      <c r="Q2652" s="63" t="s">
        <v>12165</v>
      </c>
      <c r="R2652" s="62"/>
      <c r="S2652" s="62"/>
      <c r="T2652" s="62"/>
      <c r="U2652" s="62"/>
      <c r="V2652" s="62"/>
      <c r="W2652" s="62"/>
      <c r="X2652" s="62"/>
      <c r="Y2652" s="62"/>
      <c r="Z2652" s="62"/>
      <c r="AA2652" s="62"/>
      <c r="AB2652" s="63" t="s">
        <v>12166</v>
      </c>
    </row>
    <row r="2653" spans="1:28" ht="15" customHeight="1" x14ac:dyDescent="0.25">
      <c r="A2653" s="58">
        <v>2643</v>
      </c>
      <c r="B2653" s="66" t="s">
        <v>12167</v>
      </c>
      <c r="C2653" s="67" t="s">
        <v>12168</v>
      </c>
      <c r="D2653" s="59" t="s">
        <v>12169</v>
      </c>
      <c r="E2653" s="66" t="s">
        <v>12167</v>
      </c>
      <c r="F2653" s="60" t="s">
        <v>12170</v>
      </c>
      <c r="G2653" s="62"/>
      <c r="H2653" s="61">
        <v>1996</v>
      </c>
      <c r="I2653" s="60" t="s">
        <v>689</v>
      </c>
      <c r="J2653" s="60" t="s">
        <v>1260</v>
      </c>
      <c r="K2653" s="60">
        <v>100</v>
      </c>
      <c r="L2653" s="62"/>
      <c r="M2653" s="60">
        <v>1</v>
      </c>
      <c r="N2653" s="60">
        <v>1</v>
      </c>
      <c r="O2653" s="63" t="s">
        <v>681</v>
      </c>
      <c r="P2653" s="63" t="s">
        <v>912</v>
      </c>
      <c r="Q2653" s="62"/>
      <c r="R2653" s="62"/>
      <c r="S2653" s="62"/>
      <c r="T2653" s="62"/>
      <c r="U2653" s="62"/>
      <c r="V2653" s="62"/>
      <c r="W2653" s="62"/>
      <c r="X2653" s="63" t="s">
        <v>4172</v>
      </c>
      <c r="Y2653" s="63" t="s">
        <v>908</v>
      </c>
      <c r="Z2653" s="62"/>
      <c r="AA2653" s="62"/>
      <c r="AB2653" s="60"/>
    </row>
    <row r="2654" spans="1:28" ht="15" customHeight="1" x14ac:dyDescent="0.25">
      <c r="A2654" s="58">
        <v>2644</v>
      </c>
      <c r="B2654" s="66" t="s">
        <v>12171</v>
      </c>
      <c r="C2654" s="67" t="s">
        <v>12172</v>
      </c>
      <c r="D2654" s="59" t="s">
        <v>12173</v>
      </c>
      <c r="E2654" s="66" t="s">
        <v>12171</v>
      </c>
      <c r="F2654" s="60" t="s">
        <v>12174</v>
      </c>
      <c r="G2654" s="62"/>
      <c r="H2654" s="61">
        <v>2001</v>
      </c>
      <c r="I2654" s="60" t="s">
        <v>689</v>
      </c>
      <c r="J2654" s="60" t="s">
        <v>1260</v>
      </c>
      <c r="K2654" s="60">
        <v>400</v>
      </c>
      <c r="L2654" s="62"/>
      <c r="M2654" s="60">
        <v>1</v>
      </c>
      <c r="N2654" s="60">
        <v>1</v>
      </c>
      <c r="O2654" s="63" t="s">
        <v>681</v>
      </c>
      <c r="P2654" s="63" t="s">
        <v>1038</v>
      </c>
      <c r="Q2654" s="62"/>
      <c r="R2654" s="62"/>
      <c r="S2654" s="62"/>
      <c r="T2654" s="62"/>
      <c r="U2654" s="62"/>
      <c r="V2654" s="62"/>
      <c r="W2654" s="62"/>
      <c r="X2654" s="63" t="s">
        <v>5433</v>
      </c>
      <c r="Y2654" s="63" t="s">
        <v>5434</v>
      </c>
      <c r="Z2654" s="62"/>
      <c r="AA2654" s="62"/>
      <c r="AB2654" s="60"/>
    </row>
    <row r="2655" spans="1:28" ht="15" customHeight="1" x14ac:dyDescent="0.25">
      <c r="A2655" s="58">
        <v>2645</v>
      </c>
      <c r="B2655" s="66" t="s">
        <v>12175</v>
      </c>
      <c r="C2655" s="67" t="s">
        <v>12176</v>
      </c>
      <c r="D2655" s="59" t="s">
        <v>12177</v>
      </c>
      <c r="E2655" s="66" t="s">
        <v>12175</v>
      </c>
      <c r="F2655" s="60" t="s">
        <v>12178</v>
      </c>
      <c r="G2655" s="62"/>
      <c r="H2655" s="61">
        <v>2002</v>
      </c>
      <c r="I2655" s="60" t="s">
        <v>689</v>
      </c>
      <c r="J2655" s="60" t="s">
        <v>1260</v>
      </c>
      <c r="K2655" s="60">
        <v>100</v>
      </c>
      <c r="L2655" s="62"/>
      <c r="M2655" s="60">
        <v>1</v>
      </c>
      <c r="N2655" s="60">
        <v>1</v>
      </c>
      <c r="O2655" s="63" t="s">
        <v>681</v>
      </c>
      <c r="P2655" s="63" t="s">
        <v>912</v>
      </c>
      <c r="Q2655" s="62"/>
      <c r="R2655" s="62"/>
      <c r="S2655" s="62"/>
      <c r="T2655" s="62"/>
      <c r="U2655" s="62"/>
      <c r="V2655" s="62"/>
      <c r="W2655" s="62"/>
      <c r="X2655" s="63" t="s">
        <v>912</v>
      </c>
      <c r="Y2655" s="62"/>
      <c r="Z2655" s="62"/>
      <c r="AA2655" s="62"/>
      <c r="AB2655" s="60"/>
    </row>
    <row r="2656" spans="1:28" ht="15" customHeight="1" x14ac:dyDescent="0.25">
      <c r="A2656" s="58">
        <v>2646</v>
      </c>
      <c r="B2656" s="66" t="s">
        <v>12179</v>
      </c>
      <c r="C2656" s="67" t="s">
        <v>12180</v>
      </c>
      <c r="D2656" s="59" t="s">
        <v>12181</v>
      </c>
      <c r="E2656" s="66" t="s">
        <v>12179</v>
      </c>
      <c r="F2656" s="60" t="s">
        <v>12182</v>
      </c>
      <c r="G2656" s="62"/>
      <c r="H2656" s="61">
        <v>2002</v>
      </c>
      <c r="I2656" s="60" t="s">
        <v>689</v>
      </c>
      <c r="J2656" s="60" t="s">
        <v>1260</v>
      </c>
      <c r="K2656" s="60">
        <v>100</v>
      </c>
      <c r="L2656" s="62"/>
      <c r="M2656" s="60">
        <v>1</v>
      </c>
      <c r="N2656" s="60">
        <v>1</v>
      </c>
      <c r="O2656" s="63" t="s">
        <v>681</v>
      </c>
      <c r="P2656" s="63" t="s">
        <v>912</v>
      </c>
      <c r="Q2656" s="62"/>
      <c r="R2656" s="62"/>
      <c r="S2656" s="62"/>
      <c r="T2656" s="62"/>
      <c r="U2656" s="62"/>
      <c r="V2656" s="62"/>
      <c r="W2656" s="62"/>
      <c r="X2656" s="63" t="s">
        <v>912</v>
      </c>
      <c r="Y2656" s="62"/>
      <c r="Z2656" s="62"/>
      <c r="AA2656" s="62"/>
      <c r="AB2656" s="60"/>
    </row>
    <row r="2657" spans="1:28" ht="15" customHeight="1" x14ac:dyDescent="0.25">
      <c r="A2657" s="58">
        <v>2647</v>
      </c>
      <c r="B2657" s="66" t="s">
        <v>12183</v>
      </c>
      <c r="C2657" s="67" t="s">
        <v>12184</v>
      </c>
      <c r="D2657" s="59" t="s">
        <v>12185</v>
      </c>
      <c r="E2657" s="66" t="s">
        <v>12183</v>
      </c>
      <c r="F2657" s="60" t="s">
        <v>12186</v>
      </c>
      <c r="G2657" s="62"/>
      <c r="H2657" s="61">
        <v>2001</v>
      </c>
      <c r="I2657" s="60" t="s">
        <v>689</v>
      </c>
      <c r="J2657" s="60" t="s">
        <v>1102</v>
      </c>
      <c r="K2657" s="60">
        <v>100</v>
      </c>
      <c r="L2657" s="62"/>
      <c r="M2657" s="60">
        <v>1</v>
      </c>
      <c r="N2657" s="60">
        <v>1</v>
      </c>
      <c r="O2657" s="63" t="s">
        <v>681</v>
      </c>
      <c r="P2657" s="63" t="s">
        <v>912</v>
      </c>
      <c r="Q2657" s="62"/>
      <c r="R2657" s="62"/>
      <c r="S2657" s="62"/>
      <c r="T2657" s="62"/>
      <c r="U2657" s="62"/>
      <c r="V2657" s="62"/>
      <c r="W2657" s="62"/>
      <c r="X2657" s="63" t="s">
        <v>912</v>
      </c>
      <c r="Y2657" s="62"/>
      <c r="Z2657" s="62"/>
      <c r="AA2657" s="62"/>
      <c r="AB2657" s="60"/>
    </row>
    <row r="2658" spans="1:28" ht="15" customHeight="1" x14ac:dyDescent="0.25">
      <c r="A2658" s="58">
        <v>2648</v>
      </c>
      <c r="B2658" s="66" t="s">
        <v>12187</v>
      </c>
      <c r="C2658" s="67" t="s">
        <v>12188</v>
      </c>
      <c r="D2658" s="59" t="s">
        <v>12189</v>
      </c>
      <c r="E2658" s="66" t="s">
        <v>12187</v>
      </c>
      <c r="F2658" s="60" t="s">
        <v>12190</v>
      </c>
      <c r="G2658" s="62"/>
      <c r="H2658" s="61">
        <v>2004</v>
      </c>
      <c r="I2658" s="60" t="s">
        <v>689</v>
      </c>
      <c r="J2658" s="60" t="s">
        <v>680</v>
      </c>
      <c r="K2658" s="60">
        <v>400</v>
      </c>
      <c r="L2658" s="62"/>
      <c r="M2658" s="60">
        <v>1</v>
      </c>
      <c r="N2658" s="60">
        <v>1</v>
      </c>
      <c r="O2658" s="63" t="s">
        <v>681</v>
      </c>
      <c r="P2658" s="63" t="s">
        <v>1038</v>
      </c>
      <c r="Q2658" s="62"/>
      <c r="R2658" s="62"/>
      <c r="S2658" s="62"/>
      <c r="T2658" s="62"/>
      <c r="U2658" s="62"/>
      <c r="V2658" s="62"/>
      <c r="W2658" s="62"/>
      <c r="X2658" s="63" t="s">
        <v>1733</v>
      </c>
      <c r="Y2658" s="63" t="s">
        <v>8551</v>
      </c>
      <c r="Z2658" s="62"/>
      <c r="AA2658" s="62"/>
      <c r="AB2658" s="60"/>
    </row>
    <row r="2659" spans="1:28" ht="15" customHeight="1" x14ac:dyDescent="0.25">
      <c r="A2659" s="58">
        <v>2649</v>
      </c>
      <c r="B2659" s="66" t="s">
        <v>12191</v>
      </c>
      <c r="C2659" s="67" t="s">
        <v>12192</v>
      </c>
      <c r="D2659" s="59" t="s">
        <v>12193</v>
      </c>
      <c r="E2659" s="66" t="s">
        <v>12191</v>
      </c>
      <c r="F2659" s="60" t="s">
        <v>12194</v>
      </c>
      <c r="G2659" s="62"/>
      <c r="H2659" s="61">
        <v>2009</v>
      </c>
      <c r="I2659" s="60" t="s">
        <v>689</v>
      </c>
      <c r="J2659" s="60" t="s">
        <v>699</v>
      </c>
      <c r="K2659" s="60">
        <v>400</v>
      </c>
      <c r="L2659" s="62"/>
      <c r="M2659" s="60">
        <v>1</v>
      </c>
      <c r="N2659" s="60">
        <v>1</v>
      </c>
      <c r="O2659" s="63" t="s">
        <v>681</v>
      </c>
      <c r="P2659" s="63" t="s">
        <v>1663</v>
      </c>
      <c r="Q2659" s="62"/>
      <c r="R2659" s="62"/>
      <c r="S2659" s="62"/>
      <c r="T2659" s="62"/>
      <c r="U2659" s="62"/>
      <c r="V2659" s="62"/>
      <c r="W2659" s="62"/>
      <c r="X2659" s="63" t="s">
        <v>1663</v>
      </c>
      <c r="Y2659" s="62"/>
      <c r="Z2659" s="62"/>
      <c r="AA2659" s="62"/>
      <c r="AB2659" s="60"/>
    </row>
    <row r="2660" spans="1:28" ht="15" customHeight="1" x14ac:dyDescent="0.25">
      <c r="A2660" s="58">
        <v>2650</v>
      </c>
      <c r="B2660" s="66" t="s">
        <v>12195</v>
      </c>
      <c r="C2660" s="67" t="s">
        <v>12196</v>
      </c>
      <c r="D2660" s="59" t="s">
        <v>12197</v>
      </c>
      <c r="E2660" s="66" t="s">
        <v>12195</v>
      </c>
      <c r="F2660" s="60" t="s">
        <v>12198</v>
      </c>
      <c r="G2660" s="62"/>
      <c r="H2660" s="61">
        <v>2007</v>
      </c>
      <c r="I2660" s="60" t="s">
        <v>689</v>
      </c>
      <c r="J2660" s="60" t="s">
        <v>699</v>
      </c>
      <c r="K2660" s="60">
        <v>75</v>
      </c>
      <c r="L2660" s="62"/>
      <c r="M2660" s="60">
        <v>1</v>
      </c>
      <c r="N2660" s="60">
        <v>1</v>
      </c>
      <c r="O2660" s="63" t="s">
        <v>681</v>
      </c>
      <c r="P2660" s="63" t="s">
        <v>700</v>
      </c>
      <c r="Q2660" s="63" t="s">
        <v>12199</v>
      </c>
      <c r="R2660" s="62"/>
      <c r="S2660" s="62"/>
      <c r="T2660" s="62"/>
      <c r="U2660" s="62"/>
      <c r="V2660" s="62"/>
      <c r="W2660" s="62"/>
      <c r="X2660" s="63" t="s">
        <v>700</v>
      </c>
      <c r="Y2660" s="62"/>
      <c r="Z2660" s="62"/>
      <c r="AA2660" s="62"/>
      <c r="AB2660" s="60"/>
    </row>
    <row r="2661" spans="1:28" ht="15" customHeight="1" x14ac:dyDescent="0.25">
      <c r="A2661" s="58">
        <v>2651</v>
      </c>
      <c r="B2661" s="66" t="s">
        <v>12200</v>
      </c>
      <c r="C2661" s="67" t="s">
        <v>12201</v>
      </c>
      <c r="D2661" s="59" t="s">
        <v>12202</v>
      </c>
      <c r="E2661" s="66" t="s">
        <v>12200</v>
      </c>
      <c r="F2661" s="60" t="s">
        <v>12203</v>
      </c>
      <c r="G2661" s="62"/>
      <c r="H2661" s="61">
        <v>2010</v>
      </c>
      <c r="I2661" s="60" t="s">
        <v>679</v>
      </c>
      <c r="J2661" s="60" t="s">
        <v>680</v>
      </c>
      <c r="K2661" s="60">
        <v>25</v>
      </c>
      <c r="L2661" s="62"/>
      <c r="M2661" s="60">
        <v>1</v>
      </c>
      <c r="N2661" s="60">
        <v>1</v>
      </c>
      <c r="O2661" s="63" t="s">
        <v>681</v>
      </c>
      <c r="P2661" s="63" t="s">
        <v>711</v>
      </c>
      <c r="Q2661" s="62"/>
      <c r="R2661" s="62"/>
      <c r="S2661" s="62"/>
      <c r="T2661" s="62"/>
      <c r="U2661" s="62"/>
      <c r="V2661" s="62"/>
      <c r="W2661" s="62"/>
      <c r="X2661" s="63" t="s">
        <v>711</v>
      </c>
      <c r="Y2661" s="62"/>
      <c r="Z2661" s="62"/>
      <c r="AA2661" s="62"/>
      <c r="AB2661" s="60"/>
    </row>
    <row r="2662" spans="1:28" ht="15" customHeight="1" x14ac:dyDescent="0.25">
      <c r="A2662" s="58">
        <v>2652</v>
      </c>
      <c r="B2662" s="66" t="s">
        <v>176</v>
      </c>
      <c r="C2662" s="67" t="s">
        <v>12204</v>
      </c>
      <c r="D2662" s="59" t="s">
        <v>12205</v>
      </c>
      <c r="E2662" s="66" t="s">
        <v>176</v>
      </c>
      <c r="F2662" s="60" t="s">
        <v>12206</v>
      </c>
      <c r="G2662" s="62"/>
      <c r="H2662" s="61">
        <v>1973</v>
      </c>
      <c r="I2662" s="60" t="s">
        <v>679</v>
      </c>
      <c r="J2662" s="60" t="s">
        <v>680</v>
      </c>
      <c r="K2662" s="60">
        <v>25</v>
      </c>
      <c r="L2662" s="62"/>
      <c r="M2662" s="60">
        <v>1</v>
      </c>
      <c r="N2662" s="60">
        <v>1</v>
      </c>
      <c r="O2662" s="63" t="s">
        <v>681</v>
      </c>
      <c r="P2662" s="63" t="s">
        <v>734</v>
      </c>
      <c r="Q2662" s="62"/>
      <c r="R2662" s="62"/>
      <c r="S2662" s="62"/>
      <c r="T2662" s="62"/>
      <c r="U2662" s="62"/>
      <c r="V2662" s="62"/>
      <c r="W2662" s="62"/>
      <c r="X2662" s="63" t="s">
        <v>734</v>
      </c>
      <c r="Y2662" s="62"/>
      <c r="Z2662" s="62"/>
      <c r="AA2662" s="62"/>
      <c r="AB2662" s="60"/>
    </row>
    <row r="2663" spans="1:28" ht="15" customHeight="1" x14ac:dyDescent="0.25">
      <c r="A2663" s="58">
        <v>2653</v>
      </c>
      <c r="B2663" s="66" t="s">
        <v>12207</v>
      </c>
      <c r="C2663" s="67" t="s">
        <v>12208</v>
      </c>
      <c r="D2663" s="59" t="s">
        <v>12209</v>
      </c>
      <c r="E2663" s="66" t="s">
        <v>12207</v>
      </c>
      <c r="F2663" s="60" t="s">
        <v>12210</v>
      </c>
      <c r="G2663" s="62"/>
      <c r="H2663" s="61">
        <v>1976</v>
      </c>
      <c r="I2663" s="60" t="s">
        <v>679</v>
      </c>
      <c r="J2663" s="60" t="s">
        <v>680</v>
      </c>
      <c r="K2663" s="60">
        <v>25</v>
      </c>
      <c r="L2663" s="62"/>
      <c r="M2663" s="60">
        <v>1</v>
      </c>
      <c r="N2663" s="60">
        <v>1</v>
      </c>
      <c r="O2663" s="63" t="s">
        <v>681</v>
      </c>
      <c r="P2663" s="63" t="s">
        <v>711</v>
      </c>
      <c r="Q2663" s="62"/>
      <c r="R2663" s="62"/>
      <c r="S2663" s="62"/>
      <c r="T2663" s="62"/>
      <c r="U2663" s="62"/>
      <c r="V2663" s="62"/>
      <c r="W2663" s="62"/>
      <c r="X2663" s="63" t="s">
        <v>711</v>
      </c>
      <c r="Y2663" s="62"/>
      <c r="Z2663" s="62"/>
      <c r="AA2663" s="62"/>
      <c r="AB2663" s="60"/>
    </row>
    <row r="2664" spans="1:28" ht="15" customHeight="1" x14ac:dyDescent="0.25">
      <c r="A2664" s="58">
        <v>2654</v>
      </c>
      <c r="B2664" s="66" t="s">
        <v>12211</v>
      </c>
      <c r="C2664" s="67" t="s">
        <v>12212</v>
      </c>
      <c r="D2664" s="59" t="s">
        <v>12213</v>
      </c>
      <c r="E2664" s="66" t="s">
        <v>12211</v>
      </c>
      <c r="F2664" s="60" t="s">
        <v>12214</v>
      </c>
      <c r="G2664" s="62"/>
      <c r="H2664" s="61">
        <v>1997</v>
      </c>
      <c r="I2664" s="62"/>
      <c r="J2664" s="60" t="s">
        <v>687</v>
      </c>
      <c r="K2664" s="60">
        <v>25</v>
      </c>
      <c r="L2664" s="62"/>
      <c r="M2664" s="60">
        <v>1</v>
      </c>
      <c r="N2664" s="60">
        <v>1</v>
      </c>
      <c r="O2664" s="63" t="s">
        <v>681</v>
      </c>
      <c r="P2664" s="63" t="s">
        <v>734</v>
      </c>
      <c r="Q2664" s="62"/>
      <c r="R2664" s="62"/>
      <c r="S2664" s="62"/>
      <c r="T2664" s="62"/>
      <c r="U2664" s="62"/>
      <c r="V2664" s="62"/>
      <c r="W2664" s="62"/>
      <c r="X2664" s="63" t="s">
        <v>734</v>
      </c>
      <c r="Y2664" s="62"/>
      <c r="Z2664" s="62"/>
      <c r="AA2664" s="62"/>
      <c r="AB2664" s="60"/>
    </row>
    <row r="2665" spans="1:28" ht="15" customHeight="1" x14ac:dyDescent="0.25">
      <c r="A2665" s="58">
        <v>2655</v>
      </c>
      <c r="B2665" s="66" t="s">
        <v>12215</v>
      </c>
      <c r="C2665" s="67" t="s">
        <v>12216</v>
      </c>
      <c r="D2665" s="59" t="s">
        <v>12217</v>
      </c>
      <c r="E2665" s="66" t="s">
        <v>12215</v>
      </c>
      <c r="F2665" s="60" t="s">
        <v>12218</v>
      </c>
      <c r="G2665" s="62"/>
      <c r="H2665" s="61">
        <v>1997</v>
      </c>
      <c r="I2665" s="62"/>
      <c r="J2665" s="60" t="s">
        <v>687</v>
      </c>
      <c r="K2665" s="60">
        <v>25</v>
      </c>
      <c r="L2665" s="62"/>
      <c r="M2665" s="60">
        <v>1</v>
      </c>
      <c r="N2665" s="60">
        <v>1</v>
      </c>
      <c r="O2665" s="63" t="s">
        <v>681</v>
      </c>
      <c r="P2665" s="63" t="s">
        <v>734</v>
      </c>
      <c r="Q2665" s="62"/>
      <c r="R2665" s="62"/>
      <c r="S2665" s="62"/>
      <c r="T2665" s="62"/>
      <c r="U2665" s="62"/>
      <c r="V2665" s="62"/>
      <c r="W2665" s="62"/>
      <c r="X2665" s="63" t="s">
        <v>734</v>
      </c>
      <c r="Y2665" s="62"/>
      <c r="Z2665" s="62"/>
      <c r="AA2665" s="62"/>
      <c r="AB2665" s="60"/>
    </row>
    <row r="2666" spans="1:28" ht="15" customHeight="1" x14ac:dyDescent="0.25">
      <c r="A2666" s="58">
        <v>2656</v>
      </c>
      <c r="B2666" s="66" t="s">
        <v>12219</v>
      </c>
      <c r="C2666" s="67" t="s">
        <v>12220</v>
      </c>
      <c r="D2666" s="59" t="s">
        <v>12221</v>
      </c>
      <c r="E2666" s="66" t="s">
        <v>12219</v>
      </c>
      <c r="F2666" s="60" t="s">
        <v>12222</v>
      </c>
      <c r="G2666" s="62"/>
      <c r="H2666" s="61">
        <v>1974</v>
      </c>
      <c r="I2666" s="60" t="s">
        <v>679</v>
      </c>
      <c r="J2666" s="60" t="s">
        <v>687</v>
      </c>
      <c r="K2666" s="60">
        <v>25</v>
      </c>
      <c r="L2666" s="62"/>
      <c r="M2666" s="60">
        <v>1</v>
      </c>
      <c r="N2666" s="60">
        <v>1</v>
      </c>
      <c r="O2666" s="63" t="s">
        <v>681</v>
      </c>
      <c r="P2666" s="63" t="s">
        <v>734</v>
      </c>
      <c r="Q2666" s="62"/>
      <c r="R2666" s="62"/>
      <c r="S2666" s="62"/>
      <c r="T2666" s="62"/>
      <c r="U2666" s="62"/>
      <c r="V2666" s="62"/>
      <c r="W2666" s="62"/>
      <c r="X2666" s="63" t="s">
        <v>734</v>
      </c>
      <c r="Y2666" s="62"/>
      <c r="Z2666" s="62"/>
      <c r="AA2666" s="62"/>
      <c r="AB2666" s="60"/>
    </row>
    <row r="2667" spans="1:28" ht="15" customHeight="1" x14ac:dyDescent="0.25">
      <c r="A2667" s="58">
        <v>2657</v>
      </c>
      <c r="B2667" s="66" t="e">
        <v>#VALUE!</v>
      </c>
      <c r="C2667" s="67" t="s">
        <v>12223</v>
      </c>
      <c r="D2667" s="59" t="s">
        <v>12224</v>
      </c>
      <c r="E2667" s="66" t="e">
        <v>#VALUE!</v>
      </c>
      <c r="F2667" s="60" t="s">
        <v>12225</v>
      </c>
      <c r="G2667" s="62"/>
      <c r="H2667" s="61">
        <v>2009</v>
      </c>
      <c r="I2667" s="60" t="s">
        <v>12226</v>
      </c>
      <c r="J2667" s="60" t="s">
        <v>12227</v>
      </c>
      <c r="K2667" s="60">
        <v>20</v>
      </c>
      <c r="L2667" s="62"/>
      <c r="M2667" s="60">
        <v>1</v>
      </c>
      <c r="N2667" s="60">
        <v>1</v>
      </c>
      <c r="O2667" s="63" t="s">
        <v>681</v>
      </c>
      <c r="P2667" s="63" t="s">
        <v>12228</v>
      </c>
      <c r="Q2667" s="62"/>
      <c r="R2667" s="62"/>
      <c r="S2667" s="62"/>
      <c r="T2667" s="62"/>
      <c r="U2667" s="62"/>
      <c r="V2667" s="62"/>
      <c r="W2667" s="62"/>
      <c r="X2667" s="63" t="s">
        <v>12228</v>
      </c>
      <c r="Y2667" s="62"/>
      <c r="Z2667" s="62"/>
      <c r="AA2667" s="62"/>
      <c r="AB2667" s="60"/>
    </row>
    <row r="2668" spans="1:28" ht="15" customHeight="1" x14ac:dyDescent="0.25">
      <c r="A2668" s="58">
        <v>2658</v>
      </c>
      <c r="B2668" s="66" t="s">
        <v>12229</v>
      </c>
      <c r="C2668" s="67" t="s">
        <v>12230</v>
      </c>
      <c r="D2668" s="59" t="s">
        <v>12231</v>
      </c>
      <c r="E2668" s="66" t="s">
        <v>12229</v>
      </c>
      <c r="F2668" s="60" t="s">
        <v>12232</v>
      </c>
      <c r="G2668" s="62"/>
      <c r="H2668" s="61">
        <v>2008</v>
      </c>
      <c r="I2668" s="60" t="s">
        <v>988</v>
      </c>
      <c r="J2668" s="60" t="s">
        <v>710</v>
      </c>
      <c r="K2668" s="60">
        <v>10</v>
      </c>
      <c r="L2668" s="62"/>
      <c r="M2668" s="60">
        <v>1</v>
      </c>
      <c r="N2668" s="60">
        <v>1</v>
      </c>
      <c r="O2668" s="63" t="s">
        <v>681</v>
      </c>
      <c r="P2668" s="63" t="s">
        <v>757</v>
      </c>
      <c r="Q2668" s="62"/>
      <c r="R2668" s="62"/>
      <c r="S2668" s="62"/>
      <c r="T2668" s="62"/>
      <c r="U2668" s="62"/>
      <c r="V2668" s="62"/>
      <c r="W2668" s="62"/>
      <c r="X2668" s="63" t="s">
        <v>757</v>
      </c>
      <c r="Y2668" s="62"/>
      <c r="Z2668" s="62"/>
      <c r="AA2668" s="62"/>
      <c r="AB2668" s="60"/>
    </row>
    <row r="2669" spans="1:28" ht="15" customHeight="1" x14ac:dyDescent="0.25">
      <c r="A2669" s="58">
        <v>2659</v>
      </c>
      <c r="B2669" s="66" t="s">
        <v>166</v>
      </c>
      <c r="C2669" s="67" t="s">
        <v>12233</v>
      </c>
      <c r="D2669" s="59" t="s">
        <v>12234</v>
      </c>
      <c r="E2669" s="66" t="s">
        <v>166</v>
      </c>
      <c r="F2669" s="60" t="s">
        <v>12235</v>
      </c>
      <c r="G2669" s="62"/>
      <c r="H2669" s="61">
        <v>2011</v>
      </c>
      <c r="I2669" s="60" t="s">
        <v>689</v>
      </c>
      <c r="J2669" s="60" t="s">
        <v>680</v>
      </c>
      <c r="K2669" s="60">
        <v>10</v>
      </c>
      <c r="L2669" s="62"/>
      <c r="M2669" s="60">
        <v>1</v>
      </c>
      <c r="N2669" s="60">
        <v>1</v>
      </c>
      <c r="O2669" s="63" t="s">
        <v>681</v>
      </c>
      <c r="P2669" s="63" t="s">
        <v>755</v>
      </c>
      <c r="Q2669" s="62"/>
      <c r="R2669" s="62"/>
      <c r="S2669" s="62"/>
      <c r="T2669" s="62"/>
      <c r="U2669" s="62"/>
      <c r="V2669" s="62"/>
      <c r="W2669" s="62"/>
      <c r="X2669" s="63" t="s">
        <v>755</v>
      </c>
      <c r="Y2669" s="62"/>
      <c r="Z2669" s="62"/>
      <c r="AA2669" s="62"/>
      <c r="AB2669" s="60"/>
    </row>
    <row r="2670" spans="1:28" ht="15" customHeight="1" x14ac:dyDescent="0.25">
      <c r="A2670" s="58">
        <v>2660</v>
      </c>
      <c r="B2670" s="66" t="s">
        <v>172</v>
      </c>
      <c r="C2670" s="67" t="s">
        <v>12236</v>
      </c>
      <c r="D2670" s="59" t="s">
        <v>12237</v>
      </c>
      <c r="E2670" s="66" t="s">
        <v>172</v>
      </c>
      <c r="F2670" s="60" t="s">
        <v>12238</v>
      </c>
      <c r="G2670" s="62"/>
      <c r="H2670" s="61">
        <v>2005</v>
      </c>
      <c r="I2670" s="60" t="s">
        <v>689</v>
      </c>
      <c r="J2670" s="60" t="s">
        <v>680</v>
      </c>
      <c r="K2670" s="60">
        <v>15</v>
      </c>
      <c r="L2670" s="62"/>
      <c r="M2670" s="60">
        <v>1</v>
      </c>
      <c r="N2670" s="60">
        <v>1</v>
      </c>
      <c r="O2670" s="63" t="s">
        <v>681</v>
      </c>
      <c r="P2670" s="63" t="s">
        <v>12239</v>
      </c>
      <c r="Q2670" s="62"/>
      <c r="R2670" s="62"/>
      <c r="S2670" s="62"/>
      <c r="T2670" s="62"/>
      <c r="U2670" s="62"/>
      <c r="V2670" s="62"/>
      <c r="W2670" s="62"/>
      <c r="X2670" s="63" t="s">
        <v>12239</v>
      </c>
      <c r="Y2670" s="62"/>
      <c r="Z2670" s="62"/>
      <c r="AA2670" s="62"/>
      <c r="AB2670" s="60"/>
    </row>
    <row r="2671" spans="1:28" ht="15" customHeight="1" x14ac:dyDescent="0.25">
      <c r="A2671" s="58">
        <v>2661</v>
      </c>
      <c r="B2671" s="66" t="s">
        <v>12240</v>
      </c>
      <c r="C2671" s="67" t="s">
        <v>12241</v>
      </c>
      <c r="D2671" s="59" t="s">
        <v>12242</v>
      </c>
      <c r="E2671" s="66" t="s">
        <v>12240</v>
      </c>
      <c r="F2671" s="60" t="s">
        <v>12243</v>
      </c>
      <c r="G2671" s="62"/>
      <c r="H2671" s="61">
        <v>1982</v>
      </c>
      <c r="I2671" s="60" t="s">
        <v>679</v>
      </c>
      <c r="J2671" s="60" t="s">
        <v>699</v>
      </c>
      <c r="K2671" s="60">
        <v>10</v>
      </c>
      <c r="L2671" s="62"/>
      <c r="M2671" s="60">
        <v>1</v>
      </c>
      <c r="N2671" s="60">
        <v>1</v>
      </c>
      <c r="O2671" s="63" t="s">
        <v>681</v>
      </c>
      <c r="P2671" s="63" t="s">
        <v>755</v>
      </c>
      <c r="Q2671" s="62"/>
      <c r="R2671" s="62"/>
      <c r="S2671" s="62"/>
      <c r="T2671" s="62"/>
      <c r="U2671" s="62"/>
      <c r="V2671" s="62"/>
      <c r="W2671" s="62"/>
      <c r="X2671" s="63" t="s">
        <v>755</v>
      </c>
      <c r="Y2671" s="62"/>
      <c r="Z2671" s="62"/>
      <c r="AA2671" s="62"/>
      <c r="AB2671" s="60"/>
    </row>
    <row r="2672" spans="1:28" ht="15" customHeight="1" x14ac:dyDescent="0.25">
      <c r="A2672" s="58">
        <v>2662</v>
      </c>
      <c r="B2672" s="66" t="s">
        <v>12244</v>
      </c>
      <c r="C2672" s="67" t="s">
        <v>12245</v>
      </c>
      <c r="D2672" s="59" t="s">
        <v>12246</v>
      </c>
      <c r="E2672" s="66" t="s">
        <v>12244</v>
      </c>
      <c r="F2672" s="60" t="s">
        <v>12247</v>
      </c>
      <c r="G2672" s="62"/>
      <c r="H2672" s="61">
        <v>2003</v>
      </c>
      <c r="I2672" s="60" t="s">
        <v>689</v>
      </c>
      <c r="J2672" s="60" t="s">
        <v>699</v>
      </c>
      <c r="K2672" s="60">
        <v>25</v>
      </c>
      <c r="L2672" s="62"/>
      <c r="M2672" s="60">
        <v>1</v>
      </c>
      <c r="N2672" s="60">
        <v>1</v>
      </c>
      <c r="O2672" s="63" t="s">
        <v>681</v>
      </c>
      <c r="P2672" s="63" t="s">
        <v>734</v>
      </c>
      <c r="Q2672" s="62"/>
      <c r="R2672" s="62"/>
      <c r="S2672" s="62"/>
      <c r="T2672" s="62"/>
      <c r="U2672" s="62"/>
      <c r="V2672" s="62"/>
      <c r="W2672" s="62"/>
      <c r="X2672" s="63" t="s">
        <v>734</v>
      </c>
      <c r="Y2672" s="62"/>
      <c r="Z2672" s="62"/>
      <c r="AA2672" s="62"/>
      <c r="AB2672" s="60"/>
    </row>
    <row r="2673" spans="1:28" ht="15" customHeight="1" x14ac:dyDescent="0.25">
      <c r="A2673" s="58">
        <v>2663</v>
      </c>
      <c r="B2673" s="66" t="s">
        <v>12248</v>
      </c>
      <c r="C2673" s="67" t="s">
        <v>12249</v>
      </c>
      <c r="D2673" s="59" t="s">
        <v>12250</v>
      </c>
      <c r="E2673" s="66" t="s">
        <v>12248</v>
      </c>
      <c r="F2673" s="60" t="s">
        <v>12251</v>
      </c>
      <c r="G2673" s="62"/>
      <c r="H2673" s="61">
        <v>1982</v>
      </c>
      <c r="I2673" s="60" t="s">
        <v>679</v>
      </c>
      <c r="J2673" s="60" t="s">
        <v>699</v>
      </c>
      <c r="K2673" s="60">
        <v>10</v>
      </c>
      <c r="L2673" s="62"/>
      <c r="M2673" s="60">
        <v>1</v>
      </c>
      <c r="N2673" s="60">
        <v>1</v>
      </c>
      <c r="O2673" s="63" t="s">
        <v>681</v>
      </c>
      <c r="P2673" s="63" t="s">
        <v>755</v>
      </c>
      <c r="Q2673" s="62"/>
      <c r="R2673" s="62"/>
      <c r="S2673" s="62"/>
      <c r="T2673" s="62"/>
      <c r="U2673" s="62"/>
      <c r="V2673" s="62"/>
      <c r="W2673" s="62"/>
      <c r="X2673" s="63" t="s">
        <v>756</v>
      </c>
      <c r="Y2673" s="63" t="s">
        <v>757</v>
      </c>
      <c r="Z2673" s="62"/>
      <c r="AA2673" s="62"/>
      <c r="AB2673" s="60"/>
    </row>
    <row r="2674" spans="1:28" ht="15" customHeight="1" x14ac:dyDescent="0.25">
      <c r="A2674" s="58">
        <v>2664</v>
      </c>
      <c r="B2674" s="66" t="s">
        <v>12252</v>
      </c>
      <c r="C2674" s="67" t="s">
        <v>12253</v>
      </c>
      <c r="D2674" s="59" t="s">
        <v>12254</v>
      </c>
      <c r="E2674" s="66" t="s">
        <v>12252</v>
      </c>
      <c r="F2674" s="60" t="s">
        <v>12255</v>
      </c>
      <c r="G2674" s="62"/>
      <c r="H2674" s="61">
        <v>1995</v>
      </c>
      <c r="I2674" s="60" t="s">
        <v>689</v>
      </c>
      <c r="J2674" s="60" t="s">
        <v>710</v>
      </c>
      <c r="K2674" s="60">
        <v>25</v>
      </c>
      <c r="L2674" s="62"/>
      <c r="M2674" s="60">
        <v>1</v>
      </c>
      <c r="N2674" s="60">
        <v>1</v>
      </c>
      <c r="O2674" s="63" t="s">
        <v>681</v>
      </c>
      <c r="P2674" s="63" t="s">
        <v>12256</v>
      </c>
      <c r="Q2674" s="62"/>
      <c r="R2674" s="62"/>
      <c r="S2674" s="62"/>
      <c r="T2674" s="62"/>
      <c r="U2674" s="62"/>
      <c r="V2674" s="62"/>
      <c r="W2674" s="62"/>
      <c r="X2674" s="63" t="s">
        <v>12256</v>
      </c>
      <c r="Y2674" s="62"/>
      <c r="Z2674" s="62"/>
      <c r="AA2674" s="62"/>
      <c r="AB2674" s="60"/>
    </row>
    <row r="2675" spans="1:28" ht="15" customHeight="1" x14ac:dyDescent="0.25">
      <c r="A2675" s="58">
        <v>2665</v>
      </c>
      <c r="B2675" s="66" t="s">
        <v>12257</v>
      </c>
      <c r="C2675" s="67" t="s">
        <v>12258</v>
      </c>
      <c r="D2675" s="59" t="s">
        <v>12259</v>
      </c>
      <c r="E2675" s="66" t="s">
        <v>12257</v>
      </c>
      <c r="F2675" s="60" t="s">
        <v>12260</v>
      </c>
      <c r="G2675" s="62"/>
      <c r="H2675" s="61">
        <v>1987</v>
      </c>
      <c r="I2675" s="60" t="s">
        <v>679</v>
      </c>
      <c r="J2675" s="60" t="s">
        <v>699</v>
      </c>
      <c r="K2675" s="60">
        <v>37.5</v>
      </c>
      <c r="L2675" s="62"/>
      <c r="M2675" s="60">
        <v>1</v>
      </c>
      <c r="N2675" s="60">
        <v>1</v>
      </c>
      <c r="O2675" s="63" t="s">
        <v>681</v>
      </c>
      <c r="P2675" s="63" t="s">
        <v>766</v>
      </c>
      <c r="Q2675" s="62"/>
      <c r="R2675" s="62"/>
      <c r="S2675" s="62"/>
      <c r="T2675" s="62"/>
      <c r="U2675" s="62"/>
      <c r="V2675" s="62"/>
      <c r="W2675" s="62"/>
      <c r="X2675" s="63" t="s">
        <v>4751</v>
      </c>
      <c r="Y2675" s="63" t="s">
        <v>816</v>
      </c>
      <c r="Z2675" s="62"/>
      <c r="AA2675" s="62"/>
      <c r="AB2675" s="60"/>
    </row>
    <row r="2676" spans="1:28" ht="15" customHeight="1" x14ac:dyDescent="0.25">
      <c r="A2676" s="58">
        <v>2666</v>
      </c>
      <c r="B2676" s="66" t="s">
        <v>12261</v>
      </c>
      <c r="C2676" s="67" t="s">
        <v>12262</v>
      </c>
      <c r="D2676" s="59" t="s">
        <v>12263</v>
      </c>
      <c r="E2676" s="66" t="s">
        <v>12261</v>
      </c>
      <c r="F2676" s="60" t="s">
        <v>12264</v>
      </c>
      <c r="G2676" s="62"/>
      <c r="H2676" s="61">
        <v>2014</v>
      </c>
      <c r="I2676" s="60" t="s">
        <v>689</v>
      </c>
      <c r="J2676" s="60" t="s">
        <v>699</v>
      </c>
      <c r="K2676" s="60">
        <v>37.5</v>
      </c>
      <c r="L2676" s="62"/>
      <c r="M2676" s="60">
        <v>1</v>
      </c>
      <c r="N2676" s="60">
        <v>1</v>
      </c>
      <c r="O2676" s="63" t="s">
        <v>681</v>
      </c>
      <c r="P2676" s="63" t="s">
        <v>766</v>
      </c>
      <c r="Q2676" s="62"/>
      <c r="R2676" s="62"/>
      <c r="S2676" s="62"/>
      <c r="T2676" s="62"/>
      <c r="U2676" s="62"/>
      <c r="V2676" s="62"/>
      <c r="W2676" s="62"/>
      <c r="X2676" s="63" t="s">
        <v>766</v>
      </c>
      <c r="Y2676" s="62"/>
      <c r="Z2676" s="62"/>
      <c r="AA2676" s="62"/>
      <c r="AB2676" s="60"/>
    </row>
    <row r="2677" spans="1:28" ht="15" customHeight="1" x14ac:dyDescent="0.25">
      <c r="A2677" s="58">
        <v>2667</v>
      </c>
      <c r="B2677" s="66" t="s">
        <v>12265</v>
      </c>
      <c r="C2677" s="67" t="s">
        <v>12266</v>
      </c>
      <c r="D2677" s="59" t="s">
        <v>12267</v>
      </c>
      <c r="E2677" s="66" t="s">
        <v>12265</v>
      </c>
      <c r="F2677" s="60" t="s">
        <v>12268</v>
      </c>
      <c r="G2677" s="62"/>
      <c r="H2677" s="61">
        <v>1974</v>
      </c>
      <c r="I2677" s="60" t="s">
        <v>679</v>
      </c>
      <c r="J2677" s="60" t="s">
        <v>699</v>
      </c>
      <c r="K2677" s="60">
        <v>37.5</v>
      </c>
      <c r="L2677" s="62"/>
      <c r="M2677" s="60">
        <v>1</v>
      </c>
      <c r="N2677" s="60">
        <v>1</v>
      </c>
      <c r="O2677" s="63" t="s">
        <v>681</v>
      </c>
      <c r="P2677" s="63" t="s">
        <v>766</v>
      </c>
      <c r="Q2677" s="62"/>
      <c r="R2677" s="62"/>
      <c r="S2677" s="62"/>
      <c r="T2677" s="62"/>
      <c r="U2677" s="62"/>
      <c r="V2677" s="62"/>
      <c r="W2677" s="62"/>
      <c r="X2677" s="63" t="s">
        <v>766</v>
      </c>
      <c r="Y2677" s="62"/>
      <c r="Z2677" s="62"/>
      <c r="AA2677" s="62"/>
      <c r="AB2677" s="60"/>
    </row>
    <row r="2678" spans="1:28" ht="15" customHeight="1" x14ac:dyDescent="0.25">
      <c r="A2678" s="58">
        <v>2668</v>
      </c>
      <c r="B2678" s="66" t="s">
        <v>6856</v>
      </c>
      <c r="C2678" s="67" t="s">
        <v>12269</v>
      </c>
      <c r="D2678" s="59" t="s">
        <v>12270</v>
      </c>
      <c r="E2678" s="66" t="s">
        <v>6856</v>
      </c>
      <c r="F2678" s="60" t="s">
        <v>12271</v>
      </c>
      <c r="G2678" s="62"/>
      <c r="H2678" s="61">
        <v>1990</v>
      </c>
      <c r="I2678" s="60" t="s">
        <v>689</v>
      </c>
      <c r="J2678" s="60" t="s">
        <v>699</v>
      </c>
      <c r="K2678" s="60">
        <v>37.5</v>
      </c>
      <c r="L2678" s="62"/>
      <c r="M2678" s="60">
        <v>1</v>
      </c>
      <c r="N2678" s="60">
        <v>1</v>
      </c>
      <c r="O2678" s="63" t="s">
        <v>681</v>
      </c>
      <c r="P2678" s="63" t="s">
        <v>766</v>
      </c>
      <c r="Q2678" s="62"/>
      <c r="R2678" s="62"/>
      <c r="S2678" s="62"/>
      <c r="T2678" s="62"/>
      <c r="U2678" s="62"/>
      <c r="V2678" s="62"/>
      <c r="W2678" s="62"/>
      <c r="X2678" s="63" t="s">
        <v>12272</v>
      </c>
      <c r="Y2678" s="63" t="s">
        <v>10411</v>
      </c>
      <c r="Z2678" s="62"/>
      <c r="AA2678" s="62"/>
      <c r="AB2678" s="60"/>
    </row>
    <row r="2679" spans="1:28" ht="15" customHeight="1" x14ac:dyDescent="0.25">
      <c r="A2679" s="58">
        <v>2669</v>
      </c>
      <c r="B2679" s="66" t="s">
        <v>12273</v>
      </c>
      <c r="C2679" s="67" t="s">
        <v>12274</v>
      </c>
      <c r="D2679" s="59" t="s">
        <v>12275</v>
      </c>
      <c r="E2679" s="66" t="s">
        <v>12273</v>
      </c>
      <c r="F2679" s="60" t="s">
        <v>12276</v>
      </c>
      <c r="G2679" s="62"/>
      <c r="H2679" s="61">
        <v>2000</v>
      </c>
      <c r="I2679" s="60" t="s">
        <v>689</v>
      </c>
      <c r="J2679" s="60" t="s">
        <v>1049</v>
      </c>
      <c r="K2679" s="60">
        <v>37.5</v>
      </c>
      <c r="L2679" s="62"/>
      <c r="M2679" s="60">
        <v>1</v>
      </c>
      <c r="N2679" s="60">
        <v>1</v>
      </c>
      <c r="O2679" s="63" t="s">
        <v>681</v>
      </c>
      <c r="P2679" s="63" t="s">
        <v>766</v>
      </c>
      <c r="Q2679" s="62"/>
      <c r="R2679" s="62"/>
      <c r="S2679" s="62"/>
      <c r="T2679" s="62"/>
      <c r="U2679" s="62"/>
      <c r="V2679" s="62"/>
      <c r="W2679" s="62"/>
      <c r="X2679" s="63" t="s">
        <v>766</v>
      </c>
      <c r="Y2679" s="62"/>
      <c r="Z2679" s="62"/>
      <c r="AA2679" s="62"/>
      <c r="AB2679" s="60"/>
    </row>
    <row r="2680" spans="1:28" ht="15" customHeight="1" x14ac:dyDescent="0.25">
      <c r="A2680" s="58">
        <v>2670</v>
      </c>
      <c r="B2680" s="66" t="s">
        <v>191</v>
      </c>
      <c r="C2680" s="67" t="s">
        <v>12277</v>
      </c>
      <c r="D2680" s="59" t="s">
        <v>12278</v>
      </c>
      <c r="E2680" s="66" t="s">
        <v>191</v>
      </c>
      <c r="F2680" s="60" t="s">
        <v>12279</v>
      </c>
      <c r="G2680" s="62"/>
      <c r="H2680" s="61">
        <v>1994</v>
      </c>
      <c r="I2680" s="60" t="s">
        <v>689</v>
      </c>
      <c r="J2680" s="60" t="s">
        <v>680</v>
      </c>
      <c r="K2680" s="60">
        <v>37.5</v>
      </c>
      <c r="L2680" s="62"/>
      <c r="M2680" s="60">
        <v>1</v>
      </c>
      <c r="N2680" s="60">
        <v>1</v>
      </c>
      <c r="O2680" s="63" t="s">
        <v>681</v>
      </c>
      <c r="P2680" s="63" t="s">
        <v>766</v>
      </c>
      <c r="Q2680" s="62"/>
      <c r="R2680" s="62"/>
      <c r="S2680" s="62"/>
      <c r="T2680" s="62"/>
      <c r="U2680" s="62"/>
      <c r="V2680" s="62"/>
      <c r="W2680" s="62"/>
      <c r="X2680" s="63" t="s">
        <v>766</v>
      </c>
      <c r="Y2680" s="62"/>
      <c r="Z2680" s="62"/>
      <c r="AA2680" s="62"/>
      <c r="AB2680" s="60"/>
    </row>
    <row r="2681" spans="1:28" ht="15" customHeight="1" x14ac:dyDescent="0.25">
      <c r="A2681" s="58">
        <v>2671</v>
      </c>
      <c r="B2681" s="66" t="s">
        <v>12280</v>
      </c>
      <c r="C2681" s="67" t="s">
        <v>12281</v>
      </c>
      <c r="D2681" s="59" t="s">
        <v>12282</v>
      </c>
      <c r="E2681" s="66" t="s">
        <v>12280</v>
      </c>
      <c r="F2681" s="60" t="s">
        <v>12283</v>
      </c>
      <c r="G2681" s="62"/>
      <c r="H2681" s="61">
        <v>1993</v>
      </c>
      <c r="I2681" s="60" t="s">
        <v>689</v>
      </c>
      <c r="J2681" s="60" t="s">
        <v>699</v>
      </c>
      <c r="K2681" s="60">
        <v>37.5</v>
      </c>
      <c r="L2681" s="62"/>
      <c r="M2681" s="60">
        <v>1</v>
      </c>
      <c r="N2681" s="60">
        <v>1</v>
      </c>
      <c r="O2681" s="63" t="s">
        <v>681</v>
      </c>
      <c r="P2681" s="63" t="s">
        <v>766</v>
      </c>
      <c r="Q2681" s="62"/>
      <c r="R2681" s="62"/>
      <c r="S2681" s="62"/>
      <c r="T2681" s="62"/>
      <c r="U2681" s="62"/>
      <c r="V2681" s="62"/>
      <c r="W2681" s="62"/>
      <c r="X2681" s="63" t="s">
        <v>766</v>
      </c>
      <c r="Y2681" s="62"/>
      <c r="Z2681" s="62"/>
      <c r="AA2681" s="62"/>
      <c r="AB2681" s="60"/>
    </row>
    <row r="2682" spans="1:28" ht="15" customHeight="1" x14ac:dyDescent="0.25">
      <c r="A2682" s="58">
        <v>2672</v>
      </c>
      <c r="B2682" s="66" t="s">
        <v>213</v>
      </c>
      <c r="C2682" s="67" t="s">
        <v>12284</v>
      </c>
      <c r="D2682" s="59" t="s">
        <v>12285</v>
      </c>
      <c r="E2682" s="66" t="s">
        <v>213</v>
      </c>
      <c r="F2682" s="60" t="s">
        <v>12286</v>
      </c>
      <c r="G2682" s="62"/>
      <c r="H2682" s="61">
        <v>2008</v>
      </c>
      <c r="I2682" s="60" t="s">
        <v>679</v>
      </c>
      <c r="J2682" s="60" t="s">
        <v>710</v>
      </c>
      <c r="K2682" s="60">
        <v>50</v>
      </c>
      <c r="L2682" s="62"/>
      <c r="M2682" s="60">
        <v>1</v>
      </c>
      <c r="N2682" s="60">
        <v>1</v>
      </c>
      <c r="O2682" s="63" t="s">
        <v>681</v>
      </c>
      <c r="P2682" s="63" t="s">
        <v>784</v>
      </c>
      <c r="Q2682" s="62"/>
      <c r="R2682" s="62"/>
      <c r="S2682" s="62"/>
      <c r="T2682" s="62"/>
      <c r="U2682" s="62"/>
      <c r="V2682" s="62"/>
      <c r="W2682" s="62"/>
      <c r="X2682" s="63" t="s">
        <v>784</v>
      </c>
      <c r="Y2682" s="62"/>
      <c r="Z2682" s="62"/>
      <c r="AA2682" s="62"/>
      <c r="AB2682" s="60"/>
    </row>
    <row r="2683" spans="1:28" ht="15" customHeight="1" x14ac:dyDescent="0.25">
      <c r="A2683" s="58">
        <v>2673</v>
      </c>
      <c r="B2683" s="66" t="s">
        <v>12287</v>
      </c>
      <c r="C2683" s="67" t="s">
        <v>12288</v>
      </c>
      <c r="D2683" s="59" t="s">
        <v>12289</v>
      </c>
      <c r="E2683" s="66" t="s">
        <v>12287</v>
      </c>
      <c r="F2683" s="60" t="s">
        <v>12290</v>
      </c>
      <c r="G2683" s="62"/>
      <c r="H2683" s="61">
        <v>2009</v>
      </c>
      <c r="I2683" s="60" t="s">
        <v>679</v>
      </c>
      <c r="J2683" s="60" t="s">
        <v>680</v>
      </c>
      <c r="K2683" s="60">
        <v>50</v>
      </c>
      <c r="L2683" s="62"/>
      <c r="M2683" s="60">
        <v>1</v>
      </c>
      <c r="N2683" s="60">
        <v>1</v>
      </c>
      <c r="O2683" s="63" t="s">
        <v>681</v>
      </c>
      <c r="P2683" s="63" t="s">
        <v>4764</v>
      </c>
      <c r="Q2683" s="62"/>
      <c r="R2683" s="62"/>
      <c r="S2683" s="62"/>
      <c r="T2683" s="62"/>
      <c r="U2683" s="62"/>
      <c r="V2683" s="62"/>
      <c r="W2683" s="62"/>
      <c r="X2683" s="63" t="s">
        <v>4764</v>
      </c>
      <c r="Y2683" s="62"/>
      <c r="Z2683" s="62"/>
      <c r="AA2683" s="62"/>
      <c r="AB2683" s="60"/>
    </row>
    <row r="2684" spans="1:28" ht="15" customHeight="1" x14ac:dyDescent="0.25">
      <c r="A2684" s="58">
        <v>2674</v>
      </c>
      <c r="B2684" s="66" t="s">
        <v>296</v>
      </c>
      <c r="C2684" s="67" t="s">
        <v>12291</v>
      </c>
      <c r="D2684" s="59" t="s">
        <v>12292</v>
      </c>
      <c r="E2684" s="66" t="s">
        <v>296</v>
      </c>
      <c r="F2684" s="60" t="s">
        <v>12293</v>
      </c>
      <c r="G2684" s="62"/>
      <c r="H2684" s="61">
        <v>1993</v>
      </c>
      <c r="I2684" s="60" t="s">
        <v>689</v>
      </c>
      <c r="J2684" s="60" t="s">
        <v>710</v>
      </c>
      <c r="K2684" s="60">
        <v>50</v>
      </c>
      <c r="L2684" s="62"/>
      <c r="M2684" s="60">
        <v>1</v>
      </c>
      <c r="N2684" s="60">
        <v>1</v>
      </c>
      <c r="O2684" s="63" t="s">
        <v>681</v>
      </c>
      <c r="P2684" s="63" t="s">
        <v>788</v>
      </c>
      <c r="Q2684" s="62"/>
      <c r="R2684" s="62"/>
      <c r="S2684" s="62"/>
      <c r="T2684" s="62"/>
      <c r="U2684" s="62"/>
      <c r="V2684" s="62"/>
      <c r="W2684" s="62"/>
      <c r="X2684" s="63" t="s">
        <v>788</v>
      </c>
      <c r="Y2684" s="62"/>
      <c r="Z2684" s="62"/>
      <c r="AA2684" s="62"/>
      <c r="AB2684" s="60"/>
    </row>
    <row r="2685" spans="1:28" ht="15" customHeight="1" x14ac:dyDescent="0.25">
      <c r="A2685" s="58">
        <v>2675</v>
      </c>
      <c r="B2685" s="66" t="s">
        <v>358</v>
      </c>
      <c r="C2685" s="67" t="s">
        <v>12294</v>
      </c>
      <c r="D2685" s="59" t="s">
        <v>12295</v>
      </c>
      <c r="E2685" s="66" t="s">
        <v>358</v>
      </c>
      <c r="F2685" s="60" t="s">
        <v>12296</v>
      </c>
      <c r="G2685" s="62"/>
      <c r="H2685" s="61">
        <v>1995</v>
      </c>
      <c r="I2685" s="60" t="s">
        <v>689</v>
      </c>
      <c r="J2685" s="60" t="s">
        <v>680</v>
      </c>
      <c r="K2685" s="60">
        <v>50</v>
      </c>
      <c r="L2685" s="62"/>
      <c r="M2685" s="60">
        <v>1</v>
      </c>
      <c r="N2685" s="60">
        <v>1</v>
      </c>
      <c r="O2685" s="63" t="s">
        <v>681</v>
      </c>
      <c r="P2685" s="63" t="s">
        <v>788</v>
      </c>
      <c r="Q2685" s="62"/>
      <c r="R2685" s="62"/>
      <c r="S2685" s="62"/>
      <c r="T2685" s="62"/>
      <c r="U2685" s="62"/>
      <c r="V2685" s="62"/>
      <c r="W2685" s="62"/>
      <c r="X2685" s="63" t="s">
        <v>788</v>
      </c>
      <c r="Y2685" s="62"/>
      <c r="Z2685" s="62"/>
      <c r="AA2685" s="62"/>
      <c r="AB2685" s="60"/>
    </row>
    <row r="2686" spans="1:28" ht="15" customHeight="1" x14ac:dyDescent="0.25">
      <c r="A2686" s="58">
        <v>2676</v>
      </c>
      <c r="B2686" s="66" t="s">
        <v>12297</v>
      </c>
      <c r="C2686" s="67" t="s">
        <v>12298</v>
      </c>
      <c r="D2686" s="59" t="s">
        <v>12299</v>
      </c>
      <c r="E2686" s="66" t="s">
        <v>12297</v>
      </c>
      <c r="F2686" s="60" t="s">
        <v>12300</v>
      </c>
      <c r="G2686" s="62"/>
      <c r="H2686" s="61">
        <v>1999</v>
      </c>
      <c r="I2686" s="60" t="s">
        <v>682</v>
      </c>
      <c r="J2686" s="60" t="s">
        <v>699</v>
      </c>
      <c r="K2686" s="60">
        <v>25</v>
      </c>
      <c r="L2686" s="62"/>
      <c r="M2686" s="60">
        <v>1</v>
      </c>
      <c r="N2686" s="60">
        <v>1</v>
      </c>
      <c r="O2686" s="63" t="s">
        <v>681</v>
      </c>
      <c r="P2686" s="63" t="s">
        <v>734</v>
      </c>
      <c r="Q2686" s="62"/>
      <c r="R2686" s="62"/>
      <c r="S2686" s="62"/>
      <c r="T2686" s="62"/>
      <c r="U2686" s="62"/>
      <c r="V2686" s="62"/>
      <c r="W2686" s="62"/>
      <c r="X2686" s="63" t="s">
        <v>734</v>
      </c>
      <c r="Y2686" s="62"/>
      <c r="Z2686" s="62"/>
      <c r="AA2686" s="62"/>
      <c r="AB2686" s="60"/>
    </row>
    <row r="2687" spans="1:28" ht="15" customHeight="1" x14ac:dyDescent="0.25">
      <c r="A2687" s="58">
        <v>2677</v>
      </c>
      <c r="B2687" s="66" t="s">
        <v>12301</v>
      </c>
      <c r="C2687" s="67" t="s">
        <v>12302</v>
      </c>
      <c r="D2687" s="59" t="s">
        <v>12303</v>
      </c>
      <c r="E2687" s="66" t="s">
        <v>12301</v>
      </c>
      <c r="F2687" s="60" t="s">
        <v>12304</v>
      </c>
      <c r="G2687" s="62"/>
      <c r="H2687" s="61">
        <v>1997</v>
      </c>
      <c r="I2687" s="60" t="s">
        <v>689</v>
      </c>
      <c r="J2687" s="60" t="s">
        <v>699</v>
      </c>
      <c r="K2687" s="60">
        <v>25</v>
      </c>
      <c r="L2687" s="62"/>
      <c r="M2687" s="60">
        <v>1</v>
      </c>
      <c r="N2687" s="60">
        <v>1</v>
      </c>
      <c r="O2687" s="63" t="s">
        <v>681</v>
      </c>
      <c r="P2687" s="63" t="s">
        <v>734</v>
      </c>
      <c r="Q2687" s="62"/>
      <c r="R2687" s="62"/>
      <c r="S2687" s="62"/>
      <c r="T2687" s="62"/>
      <c r="U2687" s="62"/>
      <c r="V2687" s="62"/>
      <c r="W2687" s="62"/>
      <c r="X2687" s="63" t="s">
        <v>734</v>
      </c>
      <c r="Y2687" s="62"/>
      <c r="Z2687" s="62"/>
      <c r="AA2687" s="62"/>
      <c r="AB2687" s="60"/>
    </row>
    <row r="2688" spans="1:28" ht="15" customHeight="1" x14ac:dyDescent="0.25">
      <c r="A2688" s="58">
        <v>2678</v>
      </c>
      <c r="B2688" s="66" t="s">
        <v>12305</v>
      </c>
      <c r="C2688" s="67" t="s">
        <v>12306</v>
      </c>
      <c r="D2688" s="59" t="s">
        <v>12307</v>
      </c>
      <c r="E2688" s="66" t="s">
        <v>12305</v>
      </c>
      <c r="F2688" s="60" t="s">
        <v>12308</v>
      </c>
      <c r="G2688" s="62"/>
      <c r="H2688" s="61">
        <v>1973</v>
      </c>
      <c r="I2688" s="60" t="s">
        <v>679</v>
      </c>
      <c r="J2688" s="60" t="s">
        <v>699</v>
      </c>
      <c r="K2688" s="60">
        <v>25</v>
      </c>
      <c r="L2688" s="62"/>
      <c r="M2688" s="60">
        <v>1</v>
      </c>
      <c r="N2688" s="60">
        <v>1</v>
      </c>
      <c r="O2688" s="63" t="s">
        <v>681</v>
      </c>
      <c r="P2688" s="63" t="s">
        <v>734</v>
      </c>
      <c r="Q2688" s="62"/>
      <c r="R2688" s="62"/>
      <c r="S2688" s="62"/>
      <c r="T2688" s="62"/>
      <c r="U2688" s="62"/>
      <c r="V2688" s="62"/>
      <c r="W2688" s="62"/>
      <c r="X2688" s="63" t="s">
        <v>734</v>
      </c>
      <c r="Y2688" s="62"/>
      <c r="Z2688" s="62"/>
      <c r="AA2688" s="62"/>
      <c r="AB2688" s="60"/>
    </row>
    <row r="2689" spans="1:28" ht="15" customHeight="1" x14ac:dyDescent="0.25">
      <c r="A2689" s="58">
        <v>2679</v>
      </c>
      <c r="B2689" s="66" t="s">
        <v>12309</v>
      </c>
      <c r="C2689" s="67" t="s">
        <v>12310</v>
      </c>
      <c r="D2689" s="59" t="s">
        <v>12311</v>
      </c>
      <c r="E2689" s="66" t="s">
        <v>12309</v>
      </c>
      <c r="F2689" s="60" t="s">
        <v>12312</v>
      </c>
      <c r="G2689" s="62"/>
      <c r="H2689" s="61">
        <v>1965</v>
      </c>
      <c r="I2689" s="60" t="s">
        <v>679</v>
      </c>
      <c r="J2689" s="60" t="s">
        <v>8572</v>
      </c>
      <c r="K2689" s="60">
        <v>37.5</v>
      </c>
      <c r="L2689" s="62"/>
      <c r="M2689" s="60">
        <v>1</v>
      </c>
      <c r="N2689" s="60">
        <v>1</v>
      </c>
      <c r="O2689" s="63" t="s">
        <v>681</v>
      </c>
      <c r="P2689" s="63" t="s">
        <v>711</v>
      </c>
      <c r="Q2689" s="62"/>
      <c r="R2689" s="62"/>
      <c r="S2689" s="62"/>
      <c r="T2689" s="62"/>
      <c r="U2689" s="62"/>
      <c r="V2689" s="62"/>
      <c r="W2689" s="62"/>
      <c r="X2689" s="63" t="s">
        <v>711</v>
      </c>
      <c r="Y2689" s="62"/>
      <c r="Z2689" s="62"/>
      <c r="AA2689" s="62"/>
      <c r="AB2689" s="60"/>
    </row>
    <row r="2690" spans="1:28" ht="15" customHeight="1" x14ac:dyDescent="0.25">
      <c r="A2690" s="58">
        <v>2680</v>
      </c>
      <c r="B2690" s="66" t="s">
        <v>12313</v>
      </c>
      <c r="C2690" s="67" t="s">
        <v>12314</v>
      </c>
      <c r="D2690" s="59" t="s">
        <v>12315</v>
      </c>
      <c r="E2690" s="66" t="s">
        <v>12313</v>
      </c>
      <c r="F2690" s="60" t="s">
        <v>12316</v>
      </c>
      <c r="G2690" s="62"/>
      <c r="H2690" s="61">
        <v>1987</v>
      </c>
      <c r="I2690" s="60" t="s">
        <v>807</v>
      </c>
      <c r="J2690" s="60" t="s">
        <v>680</v>
      </c>
      <c r="K2690" s="60">
        <v>37.5</v>
      </c>
      <c r="L2690" s="62"/>
      <c r="M2690" s="60">
        <v>1</v>
      </c>
      <c r="N2690" s="60">
        <v>1</v>
      </c>
      <c r="O2690" s="63" t="s">
        <v>681</v>
      </c>
      <c r="P2690" s="63" t="s">
        <v>816</v>
      </c>
      <c r="Q2690" s="62"/>
      <c r="R2690" s="62"/>
      <c r="S2690" s="62"/>
      <c r="T2690" s="62"/>
      <c r="U2690" s="62"/>
      <c r="V2690" s="62"/>
      <c r="W2690" s="62"/>
      <c r="X2690" s="62"/>
      <c r="Y2690" s="63" t="s">
        <v>816</v>
      </c>
      <c r="Z2690" s="62"/>
      <c r="AA2690" s="62"/>
      <c r="AB2690" s="60"/>
    </row>
    <row r="2691" spans="1:28" ht="15" customHeight="1" x14ac:dyDescent="0.25">
      <c r="A2691" s="58">
        <v>2681</v>
      </c>
      <c r="B2691" s="66" t="s">
        <v>12317</v>
      </c>
      <c r="C2691" s="67" t="s">
        <v>12318</v>
      </c>
      <c r="D2691" s="59" t="s">
        <v>12319</v>
      </c>
      <c r="E2691" s="66" t="s">
        <v>12317</v>
      </c>
      <c r="F2691" s="60" t="s">
        <v>12320</v>
      </c>
      <c r="G2691" s="62"/>
      <c r="H2691" s="61">
        <v>1973</v>
      </c>
      <c r="I2691" s="62"/>
      <c r="J2691" s="60" t="s">
        <v>687</v>
      </c>
      <c r="K2691" s="60">
        <v>37.5</v>
      </c>
      <c r="L2691" s="62"/>
      <c r="M2691" s="60">
        <v>1</v>
      </c>
      <c r="N2691" s="60">
        <v>1</v>
      </c>
      <c r="O2691" s="63" t="s">
        <v>681</v>
      </c>
      <c r="P2691" s="63" t="s">
        <v>766</v>
      </c>
      <c r="Q2691" s="62"/>
      <c r="R2691" s="62"/>
      <c r="S2691" s="62"/>
      <c r="T2691" s="62"/>
      <c r="U2691" s="62"/>
      <c r="V2691" s="62"/>
      <c r="W2691" s="62"/>
      <c r="X2691" s="63" t="s">
        <v>766</v>
      </c>
      <c r="Y2691" s="62"/>
      <c r="Z2691" s="62"/>
      <c r="AA2691" s="62"/>
      <c r="AB2691" s="60"/>
    </row>
    <row r="2692" spans="1:28" ht="15" customHeight="1" x14ac:dyDescent="0.25">
      <c r="A2692" s="58">
        <v>2682</v>
      </c>
      <c r="B2692" s="66" t="s">
        <v>12321</v>
      </c>
      <c r="C2692" s="67" t="s">
        <v>12322</v>
      </c>
      <c r="D2692" s="59" t="s">
        <v>12323</v>
      </c>
      <c r="E2692" s="66" t="s">
        <v>12321</v>
      </c>
      <c r="F2692" s="60" t="s">
        <v>12324</v>
      </c>
      <c r="G2692" s="62"/>
      <c r="H2692" s="61">
        <v>1973</v>
      </c>
      <c r="I2692" s="60" t="s">
        <v>679</v>
      </c>
      <c r="J2692" s="60" t="s">
        <v>1710</v>
      </c>
      <c r="K2692" s="60">
        <v>37.5</v>
      </c>
      <c r="L2692" s="62"/>
      <c r="M2692" s="60">
        <v>1</v>
      </c>
      <c r="N2692" s="60">
        <v>1</v>
      </c>
      <c r="O2692" s="63" t="s">
        <v>681</v>
      </c>
      <c r="P2692" s="63" t="s">
        <v>766</v>
      </c>
      <c r="Q2692" s="62"/>
      <c r="R2692" s="62"/>
      <c r="S2692" s="62"/>
      <c r="T2692" s="62"/>
      <c r="U2692" s="62"/>
      <c r="V2692" s="62"/>
      <c r="W2692" s="62"/>
      <c r="X2692" s="63" t="s">
        <v>766</v>
      </c>
      <c r="Y2692" s="62"/>
      <c r="Z2692" s="62"/>
      <c r="AA2692" s="62"/>
      <c r="AB2692" s="60"/>
    </row>
    <row r="2693" spans="1:28" ht="15" customHeight="1" x14ac:dyDescent="0.25">
      <c r="A2693" s="58">
        <v>2683</v>
      </c>
      <c r="B2693" s="66" t="s">
        <v>12325</v>
      </c>
      <c r="C2693" s="67" t="s">
        <v>12326</v>
      </c>
      <c r="D2693" s="59" t="s">
        <v>12327</v>
      </c>
      <c r="E2693" s="66" t="s">
        <v>12325</v>
      </c>
      <c r="F2693" s="60" t="s">
        <v>12328</v>
      </c>
      <c r="G2693" s="62"/>
      <c r="H2693" s="61">
        <v>1974</v>
      </c>
      <c r="I2693" s="60" t="s">
        <v>679</v>
      </c>
      <c r="J2693" s="60" t="s">
        <v>1710</v>
      </c>
      <c r="K2693" s="60">
        <v>37.5</v>
      </c>
      <c r="L2693" s="62"/>
      <c r="M2693" s="60">
        <v>1</v>
      </c>
      <c r="N2693" s="60">
        <v>1</v>
      </c>
      <c r="O2693" s="63" t="s">
        <v>681</v>
      </c>
      <c r="P2693" s="63" t="s">
        <v>766</v>
      </c>
      <c r="Q2693" s="62"/>
      <c r="R2693" s="62"/>
      <c r="S2693" s="62"/>
      <c r="T2693" s="62"/>
      <c r="U2693" s="62"/>
      <c r="V2693" s="62"/>
      <c r="W2693" s="62"/>
      <c r="X2693" s="63" t="s">
        <v>766</v>
      </c>
      <c r="Y2693" s="62"/>
      <c r="Z2693" s="62"/>
      <c r="AA2693" s="62"/>
      <c r="AB2693" s="60"/>
    </row>
    <row r="2694" spans="1:28" ht="15" customHeight="1" x14ac:dyDescent="0.25">
      <c r="A2694" s="58">
        <v>2684</v>
      </c>
      <c r="B2694" s="66" t="s">
        <v>12329</v>
      </c>
      <c r="C2694" s="67" t="s">
        <v>12330</v>
      </c>
      <c r="D2694" s="59" t="s">
        <v>12331</v>
      </c>
      <c r="E2694" s="66" t="s">
        <v>12329</v>
      </c>
      <c r="F2694" s="60" t="s">
        <v>12332</v>
      </c>
      <c r="G2694" s="62"/>
      <c r="H2694" s="61">
        <v>1959</v>
      </c>
      <c r="I2694" s="60" t="s">
        <v>679</v>
      </c>
      <c r="J2694" s="60" t="s">
        <v>687</v>
      </c>
      <c r="K2694" s="60">
        <v>37.5</v>
      </c>
      <c r="L2694" s="62"/>
      <c r="M2694" s="60">
        <v>1</v>
      </c>
      <c r="N2694" s="60">
        <v>1</v>
      </c>
      <c r="O2694" s="63" t="s">
        <v>681</v>
      </c>
      <c r="P2694" s="63" t="s">
        <v>775</v>
      </c>
      <c r="Q2694" s="62"/>
      <c r="R2694" s="62"/>
      <c r="S2694" s="62"/>
      <c r="T2694" s="62"/>
      <c r="U2694" s="62"/>
      <c r="V2694" s="62"/>
      <c r="W2694" s="62"/>
      <c r="X2694" s="63" t="s">
        <v>775</v>
      </c>
      <c r="Y2694" s="62"/>
      <c r="Z2694" s="62"/>
      <c r="AA2694" s="62"/>
      <c r="AB2694" s="60"/>
    </row>
    <row r="2695" spans="1:28" ht="15" customHeight="1" x14ac:dyDescent="0.25">
      <c r="A2695" s="58">
        <v>2685</v>
      </c>
      <c r="B2695" s="66" t="s">
        <v>201</v>
      </c>
      <c r="C2695" s="67" t="s">
        <v>12333</v>
      </c>
      <c r="D2695" s="59" t="s">
        <v>12334</v>
      </c>
      <c r="E2695" s="66" t="s">
        <v>201</v>
      </c>
      <c r="F2695" s="60" t="s">
        <v>12335</v>
      </c>
      <c r="G2695" s="62"/>
      <c r="H2695" s="61">
        <v>1972</v>
      </c>
      <c r="I2695" s="60" t="s">
        <v>679</v>
      </c>
      <c r="J2695" s="60" t="s">
        <v>680</v>
      </c>
      <c r="K2695" s="60">
        <v>50</v>
      </c>
      <c r="L2695" s="62"/>
      <c r="M2695" s="60">
        <v>1</v>
      </c>
      <c r="N2695" s="60">
        <v>1</v>
      </c>
      <c r="O2695" s="63" t="s">
        <v>681</v>
      </c>
      <c r="P2695" s="63" t="s">
        <v>788</v>
      </c>
      <c r="Q2695" s="62"/>
      <c r="R2695" s="62"/>
      <c r="S2695" s="62"/>
      <c r="T2695" s="62"/>
      <c r="U2695" s="62"/>
      <c r="V2695" s="62"/>
      <c r="W2695" s="62"/>
      <c r="X2695" s="63" t="s">
        <v>788</v>
      </c>
      <c r="Y2695" s="62"/>
      <c r="Z2695" s="62"/>
      <c r="AA2695" s="62"/>
      <c r="AB2695" s="60"/>
    </row>
    <row r="2696" spans="1:28" ht="15" customHeight="1" x14ac:dyDescent="0.25">
      <c r="A2696" s="58">
        <v>2686</v>
      </c>
      <c r="B2696" s="66" t="s">
        <v>12336</v>
      </c>
      <c r="C2696" s="67" t="s">
        <v>12337</v>
      </c>
      <c r="D2696" s="59" t="s">
        <v>12338</v>
      </c>
      <c r="E2696" s="66" t="s">
        <v>12336</v>
      </c>
      <c r="F2696" s="60" t="s">
        <v>12339</v>
      </c>
      <c r="G2696" s="62"/>
      <c r="H2696" s="61">
        <v>2002</v>
      </c>
      <c r="I2696" s="60" t="s">
        <v>689</v>
      </c>
      <c r="J2696" s="60" t="s">
        <v>680</v>
      </c>
      <c r="K2696" s="60">
        <v>50</v>
      </c>
      <c r="L2696" s="62"/>
      <c r="M2696" s="60">
        <v>1</v>
      </c>
      <c r="N2696" s="60">
        <v>1</v>
      </c>
      <c r="O2696" s="63" t="s">
        <v>681</v>
      </c>
      <c r="P2696" s="63" t="s">
        <v>12340</v>
      </c>
      <c r="Q2696" s="62"/>
      <c r="R2696" s="62"/>
      <c r="S2696" s="62"/>
      <c r="T2696" s="62"/>
      <c r="U2696" s="62"/>
      <c r="V2696" s="62"/>
      <c r="W2696" s="62"/>
      <c r="X2696" s="63" t="s">
        <v>12340</v>
      </c>
      <c r="Y2696" s="62"/>
      <c r="Z2696" s="62"/>
      <c r="AA2696" s="62"/>
      <c r="AB2696" s="60"/>
    </row>
    <row r="2697" spans="1:28" ht="15" customHeight="1" x14ac:dyDescent="0.25">
      <c r="A2697" s="58">
        <v>2687</v>
      </c>
      <c r="B2697" s="66" t="s">
        <v>210</v>
      </c>
      <c r="C2697" s="67" t="s">
        <v>12341</v>
      </c>
      <c r="D2697" s="59" t="s">
        <v>12342</v>
      </c>
      <c r="E2697" s="66" t="s">
        <v>210</v>
      </c>
      <c r="F2697" s="60" t="s">
        <v>12343</v>
      </c>
      <c r="G2697" s="62"/>
      <c r="H2697" s="61">
        <v>1974</v>
      </c>
      <c r="I2697" s="62"/>
      <c r="J2697" s="60" t="s">
        <v>687</v>
      </c>
      <c r="K2697" s="60">
        <v>50</v>
      </c>
      <c r="L2697" s="62"/>
      <c r="M2697" s="60">
        <v>1</v>
      </c>
      <c r="N2697" s="60">
        <v>1</v>
      </c>
      <c r="O2697" s="63" t="s">
        <v>681</v>
      </c>
      <c r="P2697" s="63" t="s">
        <v>784</v>
      </c>
      <c r="Q2697" s="62"/>
      <c r="R2697" s="62"/>
      <c r="S2697" s="62"/>
      <c r="T2697" s="62"/>
      <c r="U2697" s="62"/>
      <c r="V2697" s="62"/>
      <c r="W2697" s="62"/>
      <c r="X2697" s="63" t="s">
        <v>784</v>
      </c>
      <c r="Y2697" s="62"/>
      <c r="Z2697" s="62"/>
      <c r="AA2697" s="62"/>
      <c r="AB2697" s="60"/>
    </row>
    <row r="2698" spans="1:28" ht="15" customHeight="1" x14ac:dyDescent="0.25">
      <c r="A2698" s="58">
        <v>2688</v>
      </c>
      <c r="B2698" s="66" t="s">
        <v>245</v>
      </c>
      <c r="C2698" s="67" t="s">
        <v>12344</v>
      </c>
      <c r="D2698" s="59" t="s">
        <v>12345</v>
      </c>
      <c r="E2698" s="66" t="s">
        <v>245</v>
      </c>
      <c r="F2698" s="60" t="s">
        <v>12346</v>
      </c>
      <c r="G2698" s="62"/>
      <c r="H2698" s="61">
        <v>1974</v>
      </c>
      <c r="I2698" s="60" t="s">
        <v>679</v>
      </c>
      <c r="J2698" s="60" t="s">
        <v>687</v>
      </c>
      <c r="K2698" s="60">
        <v>50</v>
      </c>
      <c r="L2698" s="62"/>
      <c r="M2698" s="60">
        <v>1</v>
      </c>
      <c r="N2698" s="60">
        <v>1</v>
      </c>
      <c r="O2698" s="63" t="s">
        <v>681</v>
      </c>
      <c r="P2698" s="63" t="s">
        <v>788</v>
      </c>
      <c r="Q2698" s="62"/>
      <c r="R2698" s="62"/>
      <c r="S2698" s="62"/>
      <c r="T2698" s="62"/>
      <c r="U2698" s="62"/>
      <c r="V2698" s="62"/>
      <c r="W2698" s="62"/>
      <c r="X2698" s="63" t="s">
        <v>788</v>
      </c>
      <c r="Y2698" s="62"/>
      <c r="Z2698" s="62"/>
      <c r="AA2698" s="62"/>
      <c r="AB2698" s="60"/>
    </row>
    <row r="2699" spans="1:28" ht="15" customHeight="1" x14ac:dyDescent="0.25">
      <c r="A2699" s="58">
        <v>2689</v>
      </c>
      <c r="B2699" s="66" t="s">
        <v>399</v>
      </c>
      <c r="C2699" s="67" t="s">
        <v>12347</v>
      </c>
      <c r="D2699" s="59" t="s">
        <v>12348</v>
      </c>
      <c r="E2699" s="66" t="s">
        <v>399</v>
      </c>
      <c r="F2699" s="60" t="s">
        <v>12349</v>
      </c>
      <c r="G2699" s="62"/>
      <c r="H2699" s="61">
        <v>1991</v>
      </c>
      <c r="I2699" s="60" t="s">
        <v>689</v>
      </c>
      <c r="J2699" s="60" t="s">
        <v>710</v>
      </c>
      <c r="K2699" s="60">
        <v>75</v>
      </c>
      <c r="L2699" s="62"/>
      <c r="M2699" s="60">
        <v>1</v>
      </c>
      <c r="N2699" s="60">
        <v>1</v>
      </c>
      <c r="O2699" s="63" t="s">
        <v>681</v>
      </c>
      <c r="P2699" s="63" t="s">
        <v>821</v>
      </c>
      <c r="Q2699" s="62"/>
      <c r="R2699" s="62"/>
      <c r="S2699" s="62"/>
      <c r="T2699" s="62"/>
      <c r="U2699" s="62"/>
      <c r="V2699" s="62"/>
      <c r="W2699" s="62"/>
      <c r="X2699" s="62"/>
      <c r="Y2699" s="63" t="s">
        <v>821</v>
      </c>
      <c r="Z2699" s="62"/>
      <c r="AA2699" s="62"/>
      <c r="AB2699" s="60"/>
    </row>
    <row r="2700" spans="1:28" ht="15" customHeight="1" x14ac:dyDescent="0.25">
      <c r="A2700" s="58">
        <v>2690</v>
      </c>
      <c r="B2700" s="66" t="s">
        <v>400</v>
      </c>
      <c r="C2700" s="67" t="s">
        <v>12350</v>
      </c>
      <c r="D2700" s="59" t="s">
        <v>12351</v>
      </c>
      <c r="E2700" s="66" t="s">
        <v>400</v>
      </c>
      <c r="F2700" s="60" t="s">
        <v>12352</v>
      </c>
      <c r="G2700" s="62"/>
      <c r="H2700" s="61">
        <v>1997</v>
      </c>
      <c r="I2700" s="60" t="s">
        <v>689</v>
      </c>
      <c r="J2700" s="60" t="s">
        <v>710</v>
      </c>
      <c r="K2700" s="60">
        <v>75</v>
      </c>
      <c r="L2700" s="62"/>
      <c r="M2700" s="60">
        <v>1</v>
      </c>
      <c r="N2700" s="60">
        <v>1</v>
      </c>
      <c r="O2700" s="63" t="s">
        <v>681</v>
      </c>
      <c r="P2700" s="63" t="s">
        <v>700</v>
      </c>
      <c r="Q2700" s="62"/>
      <c r="R2700" s="62"/>
      <c r="S2700" s="62"/>
      <c r="T2700" s="62"/>
      <c r="U2700" s="62"/>
      <c r="V2700" s="62"/>
      <c r="W2700" s="62"/>
      <c r="X2700" s="63" t="s">
        <v>700</v>
      </c>
      <c r="Y2700" s="62"/>
      <c r="Z2700" s="62"/>
      <c r="AA2700" s="62"/>
      <c r="AB2700" s="60"/>
    </row>
    <row r="2701" spans="1:28" ht="15" customHeight="1" x14ac:dyDescent="0.25">
      <c r="A2701" s="58">
        <v>2691</v>
      </c>
      <c r="B2701" s="66" t="s">
        <v>249</v>
      </c>
      <c r="C2701" s="67" t="s">
        <v>12353</v>
      </c>
      <c r="D2701" s="59" t="s">
        <v>12354</v>
      </c>
      <c r="E2701" s="66" t="s">
        <v>249</v>
      </c>
      <c r="F2701" s="60" t="s">
        <v>12355</v>
      </c>
      <c r="G2701" s="62"/>
      <c r="H2701" s="61">
        <v>1994</v>
      </c>
      <c r="I2701" s="60" t="s">
        <v>689</v>
      </c>
      <c r="J2701" s="60" t="s">
        <v>687</v>
      </c>
      <c r="K2701" s="60">
        <v>50</v>
      </c>
      <c r="L2701" s="62"/>
      <c r="M2701" s="60">
        <v>1</v>
      </c>
      <c r="N2701" s="60">
        <v>1</v>
      </c>
      <c r="O2701" s="63" t="s">
        <v>681</v>
      </c>
      <c r="P2701" s="63" t="s">
        <v>864</v>
      </c>
      <c r="Q2701" s="62"/>
      <c r="R2701" s="62"/>
      <c r="S2701" s="62"/>
      <c r="T2701" s="62"/>
      <c r="U2701" s="62"/>
      <c r="V2701" s="62"/>
      <c r="W2701" s="62"/>
      <c r="X2701" s="63" t="s">
        <v>864</v>
      </c>
      <c r="Y2701" s="62"/>
      <c r="Z2701" s="62"/>
      <c r="AA2701" s="62"/>
      <c r="AB2701" s="60"/>
    </row>
    <row r="2702" spans="1:28" ht="15" customHeight="1" x14ac:dyDescent="0.25">
      <c r="A2702" s="58">
        <v>2692</v>
      </c>
      <c r="B2702" s="66" t="s">
        <v>12356</v>
      </c>
      <c r="C2702" s="67" t="s">
        <v>12357</v>
      </c>
      <c r="D2702" s="59" t="s">
        <v>12358</v>
      </c>
      <c r="E2702" s="66" t="s">
        <v>12356</v>
      </c>
      <c r="F2702" s="60" t="s">
        <v>12359</v>
      </c>
      <c r="G2702" s="62"/>
      <c r="H2702" s="61">
        <v>1994</v>
      </c>
      <c r="I2702" s="60" t="s">
        <v>689</v>
      </c>
      <c r="J2702" s="60" t="s">
        <v>687</v>
      </c>
      <c r="K2702" s="60">
        <v>50</v>
      </c>
      <c r="L2702" s="62"/>
      <c r="M2702" s="60">
        <v>1</v>
      </c>
      <c r="N2702" s="60">
        <v>1</v>
      </c>
      <c r="O2702" s="63" t="s">
        <v>681</v>
      </c>
      <c r="P2702" s="63" t="s">
        <v>788</v>
      </c>
      <c r="Q2702" s="62"/>
      <c r="R2702" s="62"/>
      <c r="S2702" s="62"/>
      <c r="T2702" s="62"/>
      <c r="U2702" s="62"/>
      <c r="V2702" s="62"/>
      <c r="W2702" s="62"/>
      <c r="X2702" s="63" t="s">
        <v>788</v>
      </c>
      <c r="Y2702" s="62"/>
      <c r="Z2702" s="62"/>
      <c r="AA2702" s="62"/>
      <c r="AB2702" s="60"/>
    </row>
    <row r="2703" spans="1:28" ht="15" customHeight="1" x14ac:dyDescent="0.25">
      <c r="A2703" s="58">
        <v>2693</v>
      </c>
      <c r="B2703" s="66" t="s">
        <v>368</v>
      </c>
      <c r="C2703" s="67" t="s">
        <v>12360</v>
      </c>
      <c r="D2703" s="59" t="s">
        <v>12361</v>
      </c>
      <c r="E2703" s="66" t="s">
        <v>368</v>
      </c>
      <c r="F2703" s="60" t="s">
        <v>12362</v>
      </c>
      <c r="G2703" s="62"/>
      <c r="H2703" s="61">
        <v>1997</v>
      </c>
      <c r="I2703" s="60" t="s">
        <v>689</v>
      </c>
      <c r="J2703" s="60" t="s">
        <v>687</v>
      </c>
      <c r="K2703" s="60">
        <v>50</v>
      </c>
      <c r="L2703" s="62"/>
      <c r="M2703" s="60">
        <v>1</v>
      </c>
      <c r="N2703" s="60">
        <v>1</v>
      </c>
      <c r="O2703" s="63" t="s">
        <v>681</v>
      </c>
      <c r="P2703" s="63" t="s">
        <v>864</v>
      </c>
      <c r="Q2703" s="62"/>
      <c r="R2703" s="62"/>
      <c r="S2703" s="62"/>
      <c r="T2703" s="62"/>
      <c r="U2703" s="62"/>
      <c r="V2703" s="62"/>
      <c r="W2703" s="62"/>
      <c r="X2703" s="63" t="s">
        <v>864</v>
      </c>
      <c r="Y2703" s="62"/>
      <c r="Z2703" s="62"/>
      <c r="AA2703" s="62"/>
      <c r="AB2703" s="60"/>
    </row>
    <row r="2704" spans="1:28" ht="15" customHeight="1" x14ac:dyDescent="0.25">
      <c r="A2704" s="58">
        <v>2694</v>
      </c>
      <c r="B2704" s="66" t="s">
        <v>241</v>
      </c>
      <c r="C2704" s="67" t="s">
        <v>12363</v>
      </c>
      <c r="D2704" s="59" t="s">
        <v>12364</v>
      </c>
      <c r="E2704" s="66" t="s">
        <v>241</v>
      </c>
      <c r="F2704" s="60" t="s">
        <v>12365</v>
      </c>
      <c r="G2704" s="62"/>
      <c r="H2704" s="61">
        <v>1973</v>
      </c>
      <c r="I2704" s="60" t="s">
        <v>689</v>
      </c>
      <c r="J2704" s="60" t="s">
        <v>687</v>
      </c>
      <c r="K2704" s="60">
        <v>50</v>
      </c>
      <c r="L2704" s="62"/>
      <c r="M2704" s="60">
        <v>1</v>
      </c>
      <c r="N2704" s="60">
        <v>1</v>
      </c>
      <c r="O2704" s="63" t="s">
        <v>681</v>
      </c>
      <c r="P2704" s="63" t="s">
        <v>788</v>
      </c>
      <c r="Q2704" s="62"/>
      <c r="R2704" s="62"/>
      <c r="S2704" s="62"/>
      <c r="T2704" s="62"/>
      <c r="U2704" s="62"/>
      <c r="V2704" s="62"/>
      <c r="W2704" s="62"/>
      <c r="X2704" s="63" t="s">
        <v>788</v>
      </c>
      <c r="Y2704" s="62"/>
      <c r="Z2704" s="62"/>
      <c r="AA2704" s="62"/>
      <c r="AB2704" s="60"/>
    </row>
    <row r="2705" spans="1:28" ht="15" customHeight="1" x14ac:dyDescent="0.25">
      <c r="A2705" s="58">
        <v>2695</v>
      </c>
      <c r="B2705" s="66" t="s">
        <v>297</v>
      </c>
      <c r="C2705" s="67" t="s">
        <v>12366</v>
      </c>
      <c r="D2705" s="59" t="s">
        <v>12367</v>
      </c>
      <c r="E2705" s="66" t="s">
        <v>297</v>
      </c>
      <c r="F2705" s="60" t="s">
        <v>12368</v>
      </c>
      <c r="G2705" s="62"/>
      <c r="H2705" s="61">
        <v>1993</v>
      </c>
      <c r="I2705" s="60" t="s">
        <v>689</v>
      </c>
      <c r="J2705" s="60" t="s">
        <v>687</v>
      </c>
      <c r="K2705" s="60">
        <v>50</v>
      </c>
      <c r="L2705" s="62"/>
      <c r="M2705" s="60">
        <v>1</v>
      </c>
      <c r="N2705" s="60">
        <v>1</v>
      </c>
      <c r="O2705" s="63" t="s">
        <v>681</v>
      </c>
      <c r="P2705" s="63" t="s">
        <v>864</v>
      </c>
      <c r="Q2705" s="62"/>
      <c r="R2705" s="62"/>
      <c r="S2705" s="62"/>
      <c r="T2705" s="62"/>
      <c r="U2705" s="62"/>
      <c r="V2705" s="62"/>
      <c r="W2705" s="62"/>
      <c r="X2705" s="63" t="s">
        <v>864</v>
      </c>
      <c r="Y2705" s="62"/>
      <c r="Z2705" s="62"/>
      <c r="AA2705" s="62"/>
      <c r="AB2705" s="60"/>
    </row>
    <row r="2706" spans="1:28" ht="15" customHeight="1" x14ac:dyDescent="0.25">
      <c r="A2706" s="58">
        <v>2696</v>
      </c>
      <c r="B2706" s="66" t="s">
        <v>272</v>
      </c>
      <c r="C2706" s="67" t="s">
        <v>12369</v>
      </c>
      <c r="D2706" s="59" t="s">
        <v>12370</v>
      </c>
      <c r="E2706" s="66" t="s">
        <v>272</v>
      </c>
      <c r="F2706" s="60" t="s">
        <v>12371</v>
      </c>
      <c r="G2706" s="62"/>
      <c r="H2706" s="61">
        <v>1991</v>
      </c>
      <c r="I2706" s="60" t="s">
        <v>689</v>
      </c>
      <c r="J2706" s="60" t="s">
        <v>687</v>
      </c>
      <c r="K2706" s="60">
        <v>50</v>
      </c>
      <c r="L2706" s="62"/>
      <c r="M2706" s="60">
        <v>1</v>
      </c>
      <c r="N2706" s="60">
        <v>1</v>
      </c>
      <c r="O2706" s="63" t="s">
        <v>681</v>
      </c>
      <c r="P2706" s="63" t="s">
        <v>788</v>
      </c>
      <c r="Q2706" s="62"/>
      <c r="R2706" s="62"/>
      <c r="S2706" s="62"/>
      <c r="T2706" s="62"/>
      <c r="U2706" s="62"/>
      <c r="V2706" s="62"/>
      <c r="W2706" s="62"/>
      <c r="X2706" s="63" t="s">
        <v>10423</v>
      </c>
      <c r="Y2706" s="63" t="s">
        <v>10424</v>
      </c>
      <c r="Z2706" s="62"/>
      <c r="AA2706" s="62"/>
      <c r="AB2706" s="60"/>
    </row>
    <row r="2707" spans="1:28" ht="15" customHeight="1" x14ac:dyDescent="0.25">
      <c r="A2707" s="58">
        <v>2697</v>
      </c>
      <c r="B2707" s="66" t="s">
        <v>257</v>
      </c>
      <c r="C2707" s="67" t="s">
        <v>12372</v>
      </c>
      <c r="D2707" s="59" t="s">
        <v>12373</v>
      </c>
      <c r="E2707" s="66" t="s">
        <v>257</v>
      </c>
      <c r="F2707" s="60" t="s">
        <v>12374</v>
      </c>
      <c r="G2707" s="62"/>
      <c r="H2707" s="61">
        <v>2009</v>
      </c>
      <c r="I2707" s="60" t="s">
        <v>689</v>
      </c>
      <c r="J2707" s="60" t="s">
        <v>680</v>
      </c>
      <c r="K2707" s="60">
        <v>50</v>
      </c>
      <c r="L2707" s="62"/>
      <c r="M2707" s="60">
        <v>1</v>
      </c>
      <c r="N2707" s="60">
        <v>1</v>
      </c>
      <c r="O2707" s="63" t="s">
        <v>681</v>
      </c>
      <c r="P2707" s="63" t="s">
        <v>12375</v>
      </c>
      <c r="Q2707" s="62"/>
      <c r="R2707" s="62"/>
      <c r="S2707" s="62"/>
      <c r="T2707" s="62"/>
      <c r="U2707" s="62"/>
      <c r="V2707" s="62"/>
      <c r="W2707" s="62"/>
      <c r="X2707" s="63" t="s">
        <v>12375</v>
      </c>
      <c r="Y2707" s="62"/>
      <c r="Z2707" s="62"/>
      <c r="AA2707" s="62"/>
      <c r="AB2707" s="60"/>
    </row>
    <row r="2708" spans="1:28" ht="15" customHeight="1" x14ac:dyDescent="0.25">
      <c r="A2708" s="58">
        <v>2698</v>
      </c>
      <c r="B2708" s="66" t="s">
        <v>12376</v>
      </c>
      <c r="C2708" s="67" t="s">
        <v>12377</v>
      </c>
      <c r="D2708" s="59" t="s">
        <v>12378</v>
      </c>
      <c r="E2708" s="66" t="s">
        <v>12376</v>
      </c>
      <c r="F2708" s="60" t="s">
        <v>12379</v>
      </c>
      <c r="G2708" s="62"/>
      <c r="H2708" s="61">
        <v>1994</v>
      </c>
      <c r="I2708" s="60" t="s">
        <v>689</v>
      </c>
      <c r="J2708" s="60" t="s">
        <v>680</v>
      </c>
      <c r="K2708" s="60">
        <v>50</v>
      </c>
      <c r="L2708" s="62"/>
      <c r="M2708" s="60">
        <v>4</v>
      </c>
      <c r="N2708" s="60">
        <v>1</v>
      </c>
      <c r="O2708" s="63" t="s">
        <v>681</v>
      </c>
      <c r="P2708" s="63" t="s">
        <v>3012</v>
      </c>
      <c r="Q2708" s="62"/>
      <c r="R2708" s="62"/>
      <c r="S2708" s="62"/>
      <c r="T2708" s="62"/>
      <c r="U2708" s="62"/>
      <c r="V2708" s="62"/>
      <c r="W2708" s="62"/>
      <c r="X2708" s="63" t="s">
        <v>3012</v>
      </c>
      <c r="Y2708" s="62"/>
      <c r="Z2708" s="62"/>
      <c r="AA2708" s="62"/>
      <c r="AB2708" s="60"/>
    </row>
    <row r="2709" spans="1:28" ht="15" customHeight="1" x14ac:dyDescent="0.25">
      <c r="A2709" s="58">
        <v>2699</v>
      </c>
      <c r="B2709" s="66" t="s">
        <v>331</v>
      </c>
      <c r="C2709" s="67" t="s">
        <v>12380</v>
      </c>
      <c r="D2709" s="59" t="s">
        <v>12381</v>
      </c>
      <c r="E2709" s="66" t="s">
        <v>331</v>
      </c>
      <c r="F2709" s="60" t="s">
        <v>12382</v>
      </c>
      <c r="G2709" s="62"/>
      <c r="H2709" s="61">
        <v>1994</v>
      </c>
      <c r="I2709" s="60" t="s">
        <v>689</v>
      </c>
      <c r="J2709" s="60" t="s">
        <v>680</v>
      </c>
      <c r="K2709" s="60">
        <v>50</v>
      </c>
      <c r="L2709" s="62"/>
      <c r="M2709" s="60">
        <v>1</v>
      </c>
      <c r="N2709" s="60">
        <v>1</v>
      </c>
      <c r="O2709" s="63" t="s">
        <v>681</v>
      </c>
      <c r="P2709" s="63" t="s">
        <v>788</v>
      </c>
      <c r="Q2709" s="62"/>
      <c r="R2709" s="62"/>
      <c r="S2709" s="62"/>
      <c r="T2709" s="62"/>
      <c r="U2709" s="62"/>
      <c r="V2709" s="62"/>
      <c r="W2709" s="62"/>
      <c r="X2709" s="63" t="s">
        <v>873</v>
      </c>
      <c r="Y2709" s="63" t="s">
        <v>874</v>
      </c>
      <c r="Z2709" s="62"/>
      <c r="AA2709" s="62"/>
      <c r="AB2709" s="60"/>
    </row>
    <row r="2710" spans="1:28" ht="15" customHeight="1" x14ac:dyDescent="0.25">
      <c r="A2710" s="58">
        <v>2700</v>
      </c>
      <c r="B2710" s="66" t="s">
        <v>12383</v>
      </c>
      <c r="C2710" s="67" t="s">
        <v>12384</v>
      </c>
      <c r="D2710" s="59" t="s">
        <v>12385</v>
      </c>
      <c r="E2710" s="66" t="s">
        <v>12383</v>
      </c>
      <c r="F2710" s="60" t="s">
        <v>12386</v>
      </c>
      <c r="G2710" s="62"/>
      <c r="H2710" s="61">
        <v>1996</v>
      </c>
      <c r="I2710" s="60" t="s">
        <v>689</v>
      </c>
      <c r="J2710" s="60" t="s">
        <v>680</v>
      </c>
      <c r="K2710" s="60">
        <v>50</v>
      </c>
      <c r="L2710" s="62"/>
      <c r="M2710" s="60">
        <v>1</v>
      </c>
      <c r="N2710" s="60">
        <v>1</v>
      </c>
      <c r="O2710" s="63" t="s">
        <v>681</v>
      </c>
      <c r="P2710" s="63" t="s">
        <v>788</v>
      </c>
      <c r="Q2710" s="62"/>
      <c r="R2710" s="62"/>
      <c r="S2710" s="62"/>
      <c r="T2710" s="62"/>
      <c r="U2710" s="62"/>
      <c r="V2710" s="62"/>
      <c r="W2710" s="62"/>
      <c r="X2710" s="63" t="s">
        <v>12387</v>
      </c>
      <c r="Y2710" s="63" t="s">
        <v>12388</v>
      </c>
      <c r="Z2710" s="62"/>
      <c r="AA2710" s="62"/>
      <c r="AB2710" s="60"/>
    </row>
    <row r="2711" spans="1:28" ht="15" customHeight="1" x14ac:dyDescent="0.25">
      <c r="A2711" s="58">
        <v>2701</v>
      </c>
      <c r="B2711" s="66" t="s">
        <v>200</v>
      </c>
      <c r="C2711" s="67" t="s">
        <v>12389</v>
      </c>
      <c r="D2711" s="59" t="s">
        <v>12390</v>
      </c>
      <c r="E2711" s="66" t="s">
        <v>200</v>
      </c>
      <c r="F2711" s="60" t="s">
        <v>12391</v>
      </c>
      <c r="G2711" s="62"/>
      <c r="H2711" s="61">
        <v>1974</v>
      </c>
      <c r="I2711" s="60" t="s">
        <v>679</v>
      </c>
      <c r="J2711" s="60" t="s">
        <v>687</v>
      </c>
      <c r="K2711" s="60">
        <v>50</v>
      </c>
      <c r="L2711" s="62"/>
      <c r="M2711" s="60">
        <v>1</v>
      </c>
      <c r="N2711" s="60">
        <v>1</v>
      </c>
      <c r="O2711" s="63" t="s">
        <v>681</v>
      </c>
      <c r="P2711" s="63" t="s">
        <v>788</v>
      </c>
      <c r="Q2711" s="62"/>
      <c r="R2711" s="62"/>
      <c r="S2711" s="62"/>
      <c r="T2711" s="62"/>
      <c r="U2711" s="62"/>
      <c r="V2711" s="62"/>
      <c r="W2711" s="62"/>
      <c r="X2711" s="63" t="s">
        <v>788</v>
      </c>
      <c r="Y2711" s="62"/>
      <c r="Z2711" s="62"/>
      <c r="AA2711" s="62"/>
      <c r="AB2711" s="60"/>
    </row>
    <row r="2712" spans="1:28" ht="15" customHeight="1" x14ac:dyDescent="0.25">
      <c r="A2712" s="58">
        <v>2702</v>
      </c>
      <c r="B2712" s="66" t="s">
        <v>363</v>
      </c>
      <c r="C2712" s="67" t="s">
        <v>12392</v>
      </c>
      <c r="D2712" s="59" t="s">
        <v>12393</v>
      </c>
      <c r="E2712" s="66" t="s">
        <v>363</v>
      </c>
      <c r="F2712" s="60" t="s">
        <v>12394</v>
      </c>
      <c r="G2712" s="62"/>
      <c r="H2712" s="61">
        <v>1992</v>
      </c>
      <c r="I2712" s="60" t="s">
        <v>689</v>
      </c>
      <c r="J2712" s="60" t="s">
        <v>687</v>
      </c>
      <c r="K2712" s="60">
        <v>50</v>
      </c>
      <c r="L2712" s="62"/>
      <c r="M2712" s="60">
        <v>1</v>
      </c>
      <c r="N2712" s="60">
        <v>1</v>
      </c>
      <c r="O2712" s="63" t="s">
        <v>681</v>
      </c>
      <c r="P2712" s="63" t="s">
        <v>788</v>
      </c>
      <c r="Q2712" s="62"/>
      <c r="R2712" s="62"/>
      <c r="S2712" s="62"/>
      <c r="T2712" s="62"/>
      <c r="U2712" s="62"/>
      <c r="V2712" s="62"/>
      <c r="W2712" s="62"/>
      <c r="X2712" s="63" t="s">
        <v>788</v>
      </c>
      <c r="Y2712" s="62"/>
      <c r="Z2712" s="62"/>
      <c r="AA2712" s="62"/>
      <c r="AB2712" s="60"/>
    </row>
    <row r="2713" spans="1:28" ht="15" customHeight="1" x14ac:dyDescent="0.25">
      <c r="A2713" s="58">
        <v>2703</v>
      </c>
      <c r="B2713" s="66" t="s">
        <v>338</v>
      </c>
      <c r="C2713" s="67" t="s">
        <v>12395</v>
      </c>
      <c r="D2713" s="59" t="s">
        <v>12396</v>
      </c>
      <c r="E2713" s="66" t="s">
        <v>338</v>
      </c>
      <c r="F2713" s="60" t="s">
        <v>12397</v>
      </c>
      <c r="G2713" s="62"/>
      <c r="H2713" s="61">
        <v>1994</v>
      </c>
      <c r="I2713" s="60" t="s">
        <v>689</v>
      </c>
      <c r="J2713" s="60" t="s">
        <v>687</v>
      </c>
      <c r="K2713" s="60">
        <v>50</v>
      </c>
      <c r="L2713" s="62"/>
      <c r="M2713" s="60">
        <v>1</v>
      </c>
      <c r="N2713" s="60">
        <v>1</v>
      </c>
      <c r="O2713" s="63" t="s">
        <v>681</v>
      </c>
      <c r="P2713" s="63" t="s">
        <v>788</v>
      </c>
      <c r="Q2713" s="62"/>
      <c r="R2713" s="62"/>
      <c r="S2713" s="62"/>
      <c r="T2713" s="62"/>
      <c r="U2713" s="62"/>
      <c r="V2713" s="62"/>
      <c r="W2713" s="62"/>
      <c r="X2713" s="63" t="s">
        <v>873</v>
      </c>
      <c r="Y2713" s="63" t="s">
        <v>874</v>
      </c>
      <c r="Z2713" s="62"/>
      <c r="AA2713" s="62"/>
      <c r="AB2713" s="60"/>
    </row>
    <row r="2714" spans="1:28" ht="15" customHeight="1" x14ac:dyDescent="0.25">
      <c r="A2714" s="58">
        <v>2704</v>
      </c>
      <c r="B2714" s="66" t="s">
        <v>255</v>
      </c>
      <c r="C2714" s="67" t="s">
        <v>12398</v>
      </c>
      <c r="D2714" s="59" t="s">
        <v>12399</v>
      </c>
      <c r="E2714" s="66" t="s">
        <v>255</v>
      </c>
      <c r="F2714" s="60" t="s">
        <v>12400</v>
      </c>
      <c r="G2714" s="62"/>
      <c r="H2714" s="61">
        <v>1995</v>
      </c>
      <c r="I2714" s="60" t="s">
        <v>689</v>
      </c>
      <c r="J2714" s="60" t="s">
        <v>680</v>
      </c>
      <c r="K2714" s="60">
        <v>50</v>
      </c>
      <c r="L2714" s="62"/>
      <c r="M2714" s="60">
        <v>1</v>
      </c>
      <c r="N2714" s="60">
        <v>1</v>
      </c>
      <c r="O2714" s="63" t="s">
        <v>681</v>
      </c>
      <c r="P2714" s="63" t="s">
        <v>788</v>
      </c>
      <c r="Q2714" s="62"/>
      <c r="R2714" s="62"/>
      <c r="S2714" s="62"/>
      <c r="T2714" s="62"/>
      <c r="U2714" s="62"/>
      <c r="V2714" s="62"/>
      <c r="W2714" s="62"/>
      <c r="X2714" s="63" t="s">
        <v>788</v>
      </c>
      <c r="Y2714" s="62"/>
      <c r="Z2714" s="62"/>
      <c r="AA2714" s="62"/>
      <c r="AB2714" s="60"/>
    </row>
    <row r="2715" spans="1:28" ht="15" customHeight="1" x14ac:dyDescent="0.25">
      <c r="A2715" s="58">
        <v>2705</v>
      </c>
      <c r="B2715" s="66" t="s">
        <v>12401</v>
      </c>
      <c r="C2715" s="67" t="s">
        <v>12402</v>
      </c>
      <c r="D2715" s="59" t="s">
        <v>12403</v>
      </c>
      <c r="E2715" s="66" t="s">
        <v>12401</v>
      </c>
      <c r="F2715" s="60" t="s">
        <v>12404</v>
      </c>
      <c r="G2715" s="62"/>
      <c r="H2715" s="61">
        <v>1974</v>
      </c>
      <c r="I2715" s="60" t="s">
        <v>679</v>
      </c>
      <c r="J2715" s="60" t="s">
        <v>680</v>
      </c>
      <c r="K2715" s="60">
        <v>50</v>
      </c>
      <c r="L2715" s="62"/>
      <c r="M2715" s="60">
        <v>1</v>
      </c>
      <c r="N2715" s="60">
        <v>1</v>
      </c>
      <c r="O2715" s="63" t="s">
        <v>681</v>
      </c>
      <c r="P2715" s="63" t="s">
        <v>788</v>
      </c>
      <c r="Q2715" s="62"/>
      <c r="R2715" s="62"/>
      <c r="S2715" s="62"/>
      <c r="T2715" s="62"/>
      <c r="U2715" s="62"/>
      <c r="V2715" s="62"/>
      <c r="W2715" s="62"/>
      <c r="X2715" s="63" t="s">
        <v>788</v>
      </c>
      <c r="Y2715" s="62"/>
      <c r="Z2715" s="62"/>
      <c r="AA2715" s="62"/>
      <c r="AB2715" s="60"/>
    </row>
    <row r="2716" spans="1:28" ht="15" customHeight="1" x14ac:dyDescent="0.25">
      <c r="A2716" s="58">
        <v>2706</v>
      </c>
      <c r="B2716" s="66" t="s">
        <v>433</v>
      </c>
      <c r="C2716" s="67" t="s">
        <v>12405</v>
      </c>
      <c r="D2716" s="59" t="s">
        <v>12406</v>
      </c>
      <c r="E2716" s="66" t="s">
        <v>433</v>
      </c>
      <c r="F2716" s="60" t="s">
        <v>12407</v>
      </c>
      <c r="G2716" s="62"/>
      <c r="H2716" s="61">
        <v>1967</v>
      </c>
      <c r="I2716" s="60" t="s">
        <v>988</v>
      </c>
      <c r="J2716" s="60" t="s">
        <v>680</v>
      </c>
      <c r="K2716" s="60">
        <v>100</v>
      </c>
      <c r="L2716" s="62"/>
      <c r="M2716" s="60">
        <v>1</v>
      </c>
      <c r="N2716" s="60">
        <v>1</v>
      </c>
      <c r="O2716" s="63" t="s">
        <v>681</v>
      </c>
      <c r="P2716" s="63" t="s">
        <v>912</v>
      </c>
      <c r="Q2716" s="62"/>
      <c r="R2716" s="62"/>
      <c r="S2716" s="62"/>
      <c r="T2716" s="62"/>
      <c r="U2716" s="62"/>
      <c r="V2716" s="62"/>
      <c r="W2716" s="62"/>
      <c r="X2716" s="63" t="s">
        <v>912</v>
      </c>
      <c r="Y2716" s="62"/>
      <c r="Z2716" s="62"/>
      <c r="AA2716" s="62"/>
      <c r="AB2716" s="60"/>
    </row>
    <row r="2717" spans="1:28" ht="15" customHeight="1" x14ac:dyDescent="0.25">
      <c r="A2717" s="58">
        <v>2707</v>
      </c>
      <c r="B2717" s="66" t="s">
        <v>12408</v>
      </c>
      <c r="C2717" s="67" t="s">
        <v>12409</v>
      </c>
      <c r="D2717" s="59" t="s">
        <v>12410</v>
      </c>
      <c r="E2717" s="66" t="s">
        <v>12408</v>
      </c>
      <c r="F2717" s="60" t="s">
        <v>12411</v>
      </c>
      <c r="G2717" s="62"/>
      <c r="H2717" s="61">
        <v>1983</v>
      </c>
      <c r="I2717" s="60" t="s">
        <v>679</v>
      </c>
      <c r="J2717" s="60" t="s">
        <v>699</v>
      </c>
      <c r="K2717" s="60">
        <v>100</v>
      </c>
      <c r="L2717" s="62"/>
      <c r="M2717" s="60">
        <v>1</v>
      </c>
      <c r="N2717" s="60">
        <v>1</v>
      </c>
      <c r="O2717" s="63" t="s">
        <v>681</v>
      </c>
      <c r="P2717" s="63" t="s">
        <v>912</v>
      </c>
      <c r="Q2717" s="62"/>
      <c r="R2717" s="62"/>
      <c r="S2717" s="62"/>
      <c r="T2717" s="62"/>
      <c r="U2717" s="62"/>
      <c r="V2717" s="62"/>
      <c r="W2717" s="62"/>
      <c r="X2717" s="63" t="s">
        <v>6830</v>
      </c>
      <c r="Y2717" s="63" t="s">
        <v>6831</v>
      </c>
      <c r="Z2717" s="62"/>
      <c r="AA2717" s="62"/>
      <c r="AB2717" s="60"/>
    </row>
    <row r="2718" spans="1:28" ht="15" customHeight="1" x14ac:dyDescent="0.25">
      <c r="A2718" s="58">
        <v>2708</v>
      </c>
      <c r="B2718" s="66" t="s">
        <v>12412</v>
      </c>
      <c r="C2718" s="67" t="s">
        <v>12413</v>
      </c>
      <c r="D2718" s="59" t="s">
        <v>12414</v>
      </c>
      <c r="E2718" s="66" t="s">
        <v>12412</v>
      </c>
      <c r="F2718" s="60" t="s">
        <v>12415</v>
      </c>
      <c r="G2718" s="62"/>
      <c r="H2718" s="61">
        <v>1991</v>
      </c>
      <c r="I2718" s="60" t="s">
        <v>689</v>
      </c>
      <c r="J2718" s="60" t="s">
        <v>1049</v>
      </c>
      <c r="K2718" s="60">
        <v>100</v>
      </c>
      <c r="L2718" s="62"/>
      <c r="M2718" s="60">
        <v>1</v>
      </c>
      <c r="N2718" s="60">
        <v>1</v>
      </c>
      <c r="O2718" s="63" t="s">
        <v>681</v>
      </c>
      <c r="P2718" s="63" t="s">
        <v>912</v>
      </c>
      <c r="Q2718" s="62"/>
      <c r="R2718" s="62"/>
      <c r="S2718" s="62"/>
      <c r="T2718" s="62"/>
      <c r="U2718" s="62"/>
      <c r="V2718" s="62"/>
      <c r="W2718" s="62"/>
      <c r="X2718" s="63" t="s">
        <v>6786</v>
      </c>
      <c r="Y2718" s="63" t="s">
        <v>6787</v>
      </c>
      <c r="Z2718" s="62"/>
      <c r="AA2718" s="62"/>
      <c r="AB2718" s="60"/>
    </row>
    <row r="2719" spans="1:28" ht="15" customHeight="1" x14ac:dyDescent="0.25">
      <c r="A2719" s="58">
        <v>2709</v>
      </c>
      <c r="B2719" s="66" t="s">
        <v>12416</v>
      </c>
      <c r="C2719" s="67" t="s">
        <v>12417</v>
      </c>
      <c r="D2719" s="59" t="s">
        <v>12418</v>
      </c>
      <c r="E2719" s="66" t="s">
        <v>12416</v>
      </c>
      <c r="F2719" s="60" t="s">
        <v>12419</v>
      </c>
      <c r="G2719" s="62"/>
      <c r="H2719" s="61">
        <v>1987</v>
      </c>
      <c r="I2719" s="60" t="s">
        <v>988</v>
      </c>
      <c r="J2719" s="60" t="s">
        <v>699</v>
      </c>
      <c r="K2719" s="60">
        <v>100</v>
      </c>
      <c r="L2719" s="62"/>
      <c r="M2719" s="60">
        <v>1</v>
      </c>
      <c r="N2719" s="60">
        <v>1</v>
      </c>
      <c r="O2719" s="63" t="s">
        <v>681</v>
      </c>
      <c r="P2719" s="63" t="s">
        <v>912</v>
      </c>
      <c r="Q2719" s="62"/>
      <c r="R2719" s="62"/>
      <c r="S2719" s="62"/>
      <c r="T2719" s="62"/>
      <c r="U2719" s="62"/>
      <c r="V2719" s="62"/>
      <c r="W2719" s="62"/>
      <c r="X2719" s="63" t="s">
        <v>6830</v>
      </c>
      <c r="Y2719" s="63" t="s">
        <v>6831</v>
      </c>
      <c r="Z2719" s="62"/>
      <c r="AA2719" s="62"/>
      <c r="AB2719" s="60"/>
    </row>
    <row r="2720" spans="1:28" ht="15" customHeight="1" x14ac:dyDescent="0.25">
      <c r="A2720" s="58">
        <v>2710</v>
      </c>
      <c r="B2720" s="66" t="s">
        <v>12420</v>
      </c>
      <c r="C2720" s="67" t="s">
        <v>12421</v>
      </c>
      <c r="D2720" s="59" t="s">
        <v>12422</v>
      </c>
      <c r="E2720" s="66" t="s">
        <v>12420</v>
      </c>
      <c r="F2720" s="60" t="s">
        <v>12423</v>
      </c>
      <c r="G2720" s="62"/>
      <c r="H2720" s="61">
        <v>2000</v>
      </c>
      <c r="I2720" s="60" t="s">
        <v>689</v>
      </c>
      <c r="J2720" s="60" t="s">
        <v>699</v>
      </c>
      <c r="K2720" s="60">
        <v>100</v>
      </c>
      <c r="L2720" s="62"/>
      <c r="M2720" s="60">
        <v>1</v>
      </c>
      <c r="N2720" s="60">
        <v>1</v>
      </c>
      <c r="O2720" s="63" t="s">
        <v>681</v>
      </c>
      <c r="P2720" s="63" t="s">
        <v>912</v>
      </c>
      <c r="Q2720" s="62"/>
      <c r="R2720" s="62"/>
      <c r="S2720" s="62"/>
      <c r="T2720" s="62"/>
      <c r="U2720" s="62"/>
      <c r="V2720" s="62"/>
      <c r="W2720" s="62"/>
      <c r="X2720" s="63" t="s">
        <v>6800</v>
      </c>
      <c r="Y2720" s="62"/>
      <c r="Z2720" s="62"/>
      <c r="AA2720" s="62"/>
      <c r="AB2720" s="63" t="s">
        <v>6801</v>
      </c>
    </row>
    <row r="2721" spans="1:28" ht="15" customHeight="1" x14ac:dyDescent="0.25">
      <c r="A2721" s="58">
        <v>2711</v>
      </c>
      <c r="B2721" s="66" t="s">
        <v>12424</v>
      </c>
      <c r="C2721" s="67" t="s">
        <v>12425</v>
      </c>
      <c r="D2721" s="59" t="s">
        <v>12426</v>
      </c>
      <c r="E2721" s="66" t="s">
        <v>12424</v>
      </c>
      <c r="F2721" s="60" t="s">
        <v>12427</v>
      </c>
      <c r="G2721" s="62"/>
      <c r="H2721" s="61">
        <v>2000</v>
      </c>
      <c r="I2721" s="60" t="s">
        <v>689</v>
      </c>
      <c r="J2721" s="60" t="s">
        <v>699</v>
      </c>
      <c r="K2721" s="60">
        <v>100</v>
      </c>
      <c r="L2721" s="62"/>
      <c r="M2721" s="60">
        <v>1</v>
      </c>
      <c r="N2721" s="60">
        <v>1</v>
      </c>
      <c r="O2721" s="63" t="s">
        <v>681</v>
      </c>
      <c r="P2721" s="63" t="s">
        <v>912</v>
      </c>
      <c r="Q2721" s="62"/>
      <c r="R2721" s="62"/>
      <c r="S2721" s="62"/>
      <c r="T2721" s="62"/>
      <c r="U2721" s="62"/>
      <c r="V2721" s="62"/>
      <c r="W2721" s="62"/>
      <c r="X2721" s="63" t="s">
        <v>5118</v>
      </c>
      <c r="Y2721" s="62"/>
      <c r="Z2721" s="62"/>
      <c r="AA2721" s="62"/>
      <c r="AB2721" s="63" t="s">
        <v>5119</v>
      </c>
    </row>
    <row r="2722" spans="1:28" ht="15" customHeight="1" x14ac:dyDescent="0.25">
      <c r="A2722" s="58">
        <v>2712</v>
      </c>
      <c r="B2722" s="66" t="s">
        <v>422</v>
      </c>
      <c r="C2722" s="67" t="s">
        <v>12428</v>
      </c>
      <c r="D2722" s="59" t="s">
        <v>12429</v>
      </c>
      <c r="E2722" s="66" t="s">
        <v>422</v>
      </c>
      <c r="F2722" s="60" t="s">
        <v>12430</v>
      </c>
      <c r="G2722" s="62"/>
      <c r="H2722" s="61">
        <v>1983</v>
      </c>
      <c r="I2722" s="60" t="s">
        <v>988</v>
      </c>
      <c r="J2722" s="60" t="s">
        <v>680</v>
      </c>
      <c r="K2722" s="60">
        <v>75</v>
      </c>
      <c r="L2722" s="62"/>
      <c r="M2722" s="60">
        <v>1</v>
      </c>
      <c r="N2722" s="60">
        <v>1</v>
      </c>
      <c r="O2722" s="63" t="s">
        <v>681</v>
      </c>
      <c r="P2722" s="63" t="s">
        <v>700</v>
      </c>
      <c r="Q2722" s="62"/>
      <c r="R2722" s="62"/>
      <c r="S2722" s="62"/>
      <c r="T2722" s="62"/>
      <c r="U2722" s="62"/>
      <c r="V2722" s="62"/>
      <c r="W2722" s="62"/>
      <c r="X2722" s="63" t="s">
        <v>3425</v>
      </c>
      <c r="Y2722" s="63" t="s">
        <v>3426</v>
      </c>
      <c r="Z2722" s="62"/>
      <c r="AA2722" s="62"/>
      <c r="AB2722" s="60"/>
    </row>
    <row r="2723" spans="1:28" ht="15" customHeight="1" x14ac:dyDescent="0.25">
      <c r="A2723" s="58">
        <v>2713</v>
      </c>
      <c r="B2723" s="66" t="s">
        <v>412</v>
      </c>
      <c r="C2723" s="67" t="s">
        <v>12431</v>
      </c>
      <c r="D2723" s="59" t="s">
        <v>12432</v>
      </c>
      <c r="E2723" s="66" t="s">
        <v>412</v>
      </c>
      <c r="F2723" s="60" t="s">
        <v>12433</v>
      </c>
      <c r="G2723" s="62"/>
      <c r="H2723" s="61">
        <v>2005</v>
      </c>
      <c r="I2723" s="60" t="s">
        <v>689</v>
      </c>
      <c r="J2723" s="60" t="s">
        <v>680</v>
      </c>
      <c r="K2723" s="60">
        <v>75</v>
      </c>
      <c r="L2723" s="62"/>
      <c r="M2723" s="60">
        <v>1</v>
      </c>
      <c r="N2723" s="60">
        <v>1</v>
      </c>
      <c r="O2723" s="63" t="s">
        <v>681</v>
      </c>
      <c r="P2723" s="63" t="s">
        <v>12434</v>
      </c>
      <c r="Q2723" s="62"/>
      <c r="R2723" s="62"/>
      <c r="S2723" s="62"/>
      <c r="T2723" s="62"/>
      <c r="U2723" s="62"/>
      <c r="V2723" s="62"/>
      <c r="W2723" s="62"/>
      <c r="X2723" s="63" t="s">
        <v>12434</v>
      </c>
      <c r="Y2723" s="62"/>
      <c r="Z2723" s="62"/>
      <c r="AA2723" s="62"/>
      <c r="AB2723" s="60"/>
    </row>
    <row r="2724" spans="1:28" ht="15" customHeight="1" x14ac:dyDescent="0.25">
      <c r="A2724" s="58">
        <v>2714</v>
      </c>
      <c r="B2724" s="66" t="s">
        <v>12435</v>
      </c>
      <c r="C2724" s="67" t="s">
        <v>12436</v>
      </c>
      <c r="D2724" s="59" t="s">
        <v>12437</v>
      </c>
      <c r="E2724" s="66" t="s">
        <v>12435</v>
      </c>
      <c r="F2724" s="60" t="s">
        <v>12438</v>
      </c>
      <c r="G2724" s="62"/>
      <c r="H2724" s="61">
        <v>1991</v>
      </c>
      <c r="I2724" s="60" t="s">
        <v>689</v>
      </c>
      <c r="J2724" s="60" t="s">
        <v>699</v>
      </c>
      <c r="K2724" s="60">
        <v>75</v>
      </c>
      <c r="L2724" s="62"/>
      <c r="M2724" s="60">
        <v>1</v>
      </c>
      <c r="N2724" s="60">
        <v>1</v>
      </c>
      <c r="O2724" s="63" t="s">
        <v>681</v>
      </c>
      <c r="P2724" s="63" t="s">
        <v>700</v>
      </c>
      <c r="Q2724" s="62"/>
      <c r="R2724" s="62"/>
      <c r="S2724" s="62"/>
      <c r="T2724" s="62"/>
      <c r="U2724" s="62"/>
      <c r="V2724" s="62"/>
      <c r="W2724" s="62"/>
      <c r="X2724" s="63" t="s">
        <v>1154</v>
      </c>
      <c r="Y2724" s="63" t="s">
        <v>821</v>
      </c>
      <c r="Z2724" s="62"/>
      <c r="AA2724" s="62"/>
      <c r="AB2724" s="60"/>
    </row>
    <row r="2725" spans="1:28" ht="15" customHeight="1" x14ac:dyDescent="0.25">
      <c r="A2725" s="58">
        <v>2715</v>
      </c>
      <c r="B2725" s="66" t="s">
        <v>12439</v>
      </c>
      <c r="C2725" s="67" t="s">
        <v>12440</v>
      </c>
      <c r="D2725" s="59" t="s">
        <v>12441</v>
      </c>
      <c r="E2725" s="66" t="s">
        <v>12439</v>
      </c>
      <c r="F2725" s="60" t="s">
        <v>12442</v>
      </c>
      <c r="G2725" s="62"/>
      <c r="H2725" s="61">
        <v>1994</v>
      </c>
      <c r="I2725" s="60" t="s">
        <v>689</v>
      </c>
      <c r="J2725" s="60" t="s">
        <v>699</v>
      </c>
      <c r="K2725" s="60">
        <v>75</v>
      </c>
      <c r="L2725" s="62"/>
      <c r="M2725" s="60">
        <v>1</v>
      </c>
      <c r="N2725" s="60">
        <v>1</v>
      </c>
      <c r="O2725" s="63" t="s">
        <v>681</v>
      </c>
      <c r="P2725" s="63" t="s">
        <v>700</v>
      </c>
      <c r="Q2725" s="62"/>
      <c r="R2725" s="62"/>
      <c r="S2725" s="62"/>
      <c r="T2725" s="62"/>
      <c r="U2725" s="62"/>
      <c r="V2725" s="62"/>
      <c r="W2725" s="62"/>
      <c r="X2725" s="63" t="s">
        <v>700</v>
      </c>
      <c r="Y2725" s="62"/>
      <c r="Z2725" s="62"/>
      <c r="AA2725" s="62"/>
      <c r="AB2725" s="60"/>
    </row>
    <row r="2726" spans="1:28" ht="15" customHeight="1" x14ac:dyDescent="0.25">
      <c r="A2726" s="58">
        <v>2716</v>
      </c>
      <c r="B2726" s="66" t="s">
        <v>12443</v>
      </c>
      <c r="C2726" s="67" t="s">
        <v>12444</v>
      </c>
      <c r="D2726" s="59" t="s">
        <v>12445</v>
      </c>
      <c r="E2726" s="66" t="s">
        <v>12443</v>
      </c>
      <c r="F2726" s="60" t="s">
        <v>12446</v>
      </c>
      <c r="G2726" s="62"/>
      <c r="H2726" s="61">
        <v>1995</v>
      </c>
      <c r="I2726" s="60" t="s">
        <v>689</v>
      </c>
      <c r="J2726" s="60" t="s">
        <v>699</v>
      </c>
      <c r="K2726" s="60">
        <v>75</v>
      </c>
      <c r="L2726" s="62"/>
      <c r="M2726" s="60">
        <v>1</v>
      </c>
      <c r="N2726" s="60">
        <v>1</v>
      </c>
      <c r="O2726" s="63" t="s">
        <v>681</v>
      </c>
      <c r="P2726" s="63" t="s">
        <v>700</v>
      </c>
      <c r="Q2726" s="62"/>
      <c r="R2726" s="62"/>
      <c r="S2726" s="62"/>
      <c r="T2726" s="62"/>
      <c r="U2726" s="62"/>
      <c r="V2726" s="62"/>
      <c r="W2726" s="62"/>
      <c r="X2726" s="63" t="s">
        <v>700</v>
      </c>
      <c r="Y2726" s="62"/>
      <c r="Z2726" s="62"/>
      <c r="AA2726" s="62"/>
      <c r="AB2726" s="60"/>
    </row>
    <row r="2727" spans="1:28" ht="15" customHeight="1" x14ac:dyDescent="0.25">
      <c r="A2727" s="58">
        <v>2717</v>
      </c>
      <c r="B2727" s="66" t="s">
        <v>12447</v>
      </c>
      <c r="C2727" s="67" t="s">
        <v>12448</v>
      </c>
      <c r="D2727" s="59" t="s">
        <v>12449</v>
      </c>
      <c r="E2727" s="66" t="s">
        <v>12447</v>
      </c>
      <c r="F2727" s="60" t="s">
        <v>12450</v>
      </c>
      <c r="G2727" s="62"/>
      <c r="H2727" s="61">
        <v>1976</v>
      </c>
      <c r="I2727" s="60" t="s">
        <v>679</v>
      </c>
      <c r="J2727" s="60" t="s">
        <v>680</v>
      </c>
      <c r="K2727" s="60">
        <v>100</v>
      </c>
      <c r="L2727" s="62"/>
      <c r="M2727" s="60">
        <v>1</v>
      </c>
      <c r="N2727" s="60">
        <v>1</v>
      </c>
      <c r="O2727" s="63" t="s">
        <v>681</v>
      </c>
      <c r="P2727" s="63" t="s">
        <v>912</v>
      </c>
      <c r="Q2727" s="62"/>
      <c r="R2727" s="62"/>
      <c r="S2727" s="62"/>
      <c r="T2727" s="62"/>
      <c r="U2727" s="62"/>
      <c r="V2727" s="62"/>
      <c r="W2727" s="62"/>
      <c r="X2727" s="63" t="s">
        <v>912</v>
      </c>
      <c r="Y2727" s="62"/>
      <c r="Z2727" s="62"/>
      <c r="AA2727" s="62"/>
      <c r="AB2727" s="60"/>
    </row>
    <row r="2728" spans="1:28" ht="15" customHeight="1" x14ac:dyDescent="0.25">
      <c r="A2728" s="58">
        <v>2718</v>
      </c>
      <c r="B2728" s="66" t="s">
        <v>12451</v>
      </c>
      <c r="C2728" s="67" t="s">
        <v>12452</v>
      </c>
      <c r="D2728" s="59" t="s">
        <v>12453</v>
      </c>
      <c r="E2728" s="66" t="s">
        <v>12451</v>
      </c>
      <c r="F2728" s="60" t="s">
        <v>12454</v>
      </c>
      <c r="G2728" s="62"/>
      <c r="H2728" s="61">
        <v>1974</v>
      </c>
      <c r="I2728" s="60" t="s">
        <v>988</v>
      </c>
      <c r="J2728" s="60" t="s">
        <v>687</v>
      </c>
      <c r="K2728" s="60">
        <v>100</v>
      </c>
      <c r="L2728" s="62"/>
      <c r="M2728" s="60">
        <v>1</v>
      </c>
      <c r="N2728" s="60">
        <v>1</v>
      </c>
      <c r="O2728" s="63" t="s">
        <v>681</v>
      </c>
      <c r="P2728" s="63" t="s">
        <v>912</v>
      </c>
      <c r="Q2728" s="62"/>
      <c r="R2728" s="62"/>
      <c r="S2728" s="62"/>
      <c r="T2728" s="62"/>
      <c r="U2728" s="62"/>
      <c r="V2728" s="62"/>
      <c r="W2728" s="62"/>
      <c r="X2728" s="63" t="s">
        <v>912</v>
      </c>
      <c r="Y2728" s="62"/>
      <c r="Z2728" s="62"/>
      <c r="AA2728" s="62"/>
      <c r="AB2728" s="60"/>
    </row>
    <row r="2729" spans="1:28" ht="15" customHeight="1" x14ac:dyDescent="0.25">
      <c r="A2729" s="58">
        <v>2719</v>
      </c>
      <c r="B2729" s="66" t="s">
        <v>12455</v>
      </c>
      <c r="C2729" s="67" t="s">
        <v>12456</v>
      </c>
      <c r="D2729" s="59" t="s">
        <v>12457</v>
      </c>
      <c r="E2729" s="66" t="s">
        <v>12455</v>
      </c>
      <c r="F2729" s="60" t="s">
        <v>12458</v>
      </c>
      <c r="G2729" s="62"/>
      <c r="H2729" s="61">
        <v>1972</v>
      </c>
      <c r="I2729" s="60" t="s">
        <v>679</v>
      </c>
      <c r="J2729" s="60" t="s">
        <v>699</v>
      </c>
      <c r="K2729" s="60">
        <v>100</v>
      </c>
      <c r="L2729" s="62"/>
      <c r="M2729" s="60">
        <v>1</v>
      </c>
      <c r="N2729" s="60">
        <v>1</v>
      </c>
      <c r="O2729" s="63" t="s">
        <v>681</v>
      </c>
      <c r="P2729" s="63" t="s">
        <v>912</v>
      </c>
      <c r="Q2729" s="62"/>
      <c r="R2729" s="62"/>
      <c r="S2729" s="62"/>
      <c r="T2729" s="62"/>
      <c r="U2729" s="62"/>
      <c r="V2729" s="62"/>
      <c r="W2729" s="62"/>
      <c r="X2729" s="63" t="s">
        <v>912</v>
      </c>
      <c r="Y2729" s="62"/>
      <c r="Z2729" s="62"/>
      <c r="AA2729" s="62"/>
      <c r="AB2729" s="60"/>
    </row>
    <row r="2730" spans="1:28" ht="15" customHeight="1" x14ac:dyDescent="0.25">
      <c r="A2730" s="58">
        <v>2720</v>
      </c>
      <c r="B2730" s="66" t="s">
        <v>12459</v>
      </c>
      <c r="C2730" s="67" t="s">
        <v>12460</v>
      </c>
      <c r="D2730" s="59" t="s">
        <v>12461</v>
      </c>
      <c r="E2730" s="66" t="s">
        <v>12459</v>
      </c>
      <c r="F2730" s="60" t="s">
        <v>12462</v>
      </c>
      <c r="G2730" s="62"/>
      <c r="H2730" s="61">
        <v>1992</v>
      </c>
      <c r="I2730" s="60" t="s">
        <v>689</v>
      </c>
      <c r="J2730" s="60" t="s">
        <v>699</v>
      </c>
      <c r="K2730" s="60">
        <v>100</v>
      </c>
      <c r="L2730" s="62"/>
      <c r="M2730" s="60">
        <v>1</v>
      </c>
      <c r="N2730" s="60">
        <v>1</v>
      </c>
      <c r="O2730" s="63" t="s">
        <v>681</v>
      </c>
      <c r="P2730" s="63" t="s">
        <v>912</v>
      </c>
      <c r="Q2730" s="62"/>
      <c r="R2730" s="62"/>
      <c r="S2730" s="62"/>
      <c r="T2730" s="62"/>
      <c r="U2730" s="62"/>
      <c r="V2730" s="62"/>
      <c r="W2730" s="62"/>
      <c r="X2730" s="63" t="s">
        <v>912</v>
      </c>
      <c r="Y2730" s="62"/>
      <c r="Z2730" s="62"/>
      <c r="AA2730" s="62"/>
      <c r="AB2730" s="60"/>
    </row>
    <row r="2731" spans="1:28" ht="15" customHeight="1" x14ac:dyDescent="0.25">
      <c r="A2731" s="58">
        <v>2721</v>
      </c>
      <c r="B2731" s="66" t="s">
        <v>12463</v>
      </c>
      <c r="C2731" s="67" t="s">
        <v>12464</v>
      </c>
      <c r="D2731" s="59" t="s">
        <v>12465</v>
      </c>
      <c r="E2731" s="66" t="s">
        <v>12463</v>
      </c>
      <c r="F2731" s="60" t="s">
        <v>12466</v>
      </c>
      <c r="G2731" s="62"/>
      <c r="H2731" s="61">
        <v>2000</v>
      </c>
      <c r="I2731" s="60" t="s">
        <v>679</v>
      </c>
      <c r="J2731" s="60" t="s">
        <v>680</v>
      </c>
      <c r="K2731" s="60">
        <v>25</v>
      </c>
      <c r="L2731" s="62"/>
      <c r="M2731" s="60">
        <v>1</v>
      </c>
      <c r="N2731" s="60">
        <v>1</v>
      </c>
      <c r="O2731" s="63" t="s">
        <v>681</v>
      </c>
      <c r="P2731" s="63" t="s">
        <v>734</v>
      </c>
      <c r="Q2731" s="62"/>
      <c r="R2731" s="62"/>
      <c r="S2731" s="62"/>
      <c r="T2731" s="62"/>
      <c r="U2731" s="62"/>
      <c r="V2731" s="62"/>
      <c r="W2731" s="62"/>
      <c r="X2731" s="63" t="s">
        <v>734</v>
      </c>
      <c r="Y2731" s="62"/>
      <c r="Z2731" s="62"/>
      <c r="AA2731" s="62"/>
      <c r="AB2731" s="60"/>
    </row>
    <row r="2732" spans="1:28" ht="15" customHeight="1" x14ac:dyDescent="0.25">
      <c r="A2732" s="58">
        <v>2722</v>
      </c>
      <c r="B2732" s="66" t="s">
        <v>12467</v>
      </c>
      <c r="C2732" s="67" t="s">
        <v>12468</v>
      </c>
      <c r="D2732" s="59" t="s">
        <v>12469</v>
      </c>
      <c r="E2732" s="66" t="s">
        <v>12467</v>
      </c>
      <c r="F2732" s="60" t="s">
        <v>12470</v>
      </c>
      <c r="G2732" s="62"/>
      <c r="H2732" s="61">
        <v>1977</v>
      </c>
      <c r="I2732" s="60" t="s">
        <v>807</v>
      </c>
      <c r="J2732" s="62"/>
      <c r="K2732" s="60">
        <v>160</v>
      </c>
      <c r="L2732" s="62"/>
      <c r="M2732" s="60">
        <v>1</v>
      </c>
      <c r="N2732" s="60">
        <v>1</v>
      </c>
      <c r="O2732" s="63" t="s">
        <v>681</v>
      </c>
      <c r="P2732" s="63" t="s">
        <v>6839</v>
      </c>
      <c r="Q2732" s="62"/>
      <c r="R2732" s="62"/>
      <c r="S2732" s="62"/>
      <c r="T2732" s="62"/>
      <c r="U2732" s="62"/>
      <c r="V2732" s="62"/>
      <c r="W2732" s="62"/>
      <c r="X2732" s="63" t="s">
        <v>6839</v>
      </c>
      <c r="Y2732" s="62"/>
      <c r="Z2732" s="62"/>
      <c r="AA2732" s="62"/>
      <c r="AB2732" s="60"/>
    </row>
    <row r="2733" spans="1:28" ht="15" customHeight="1" x14ac:dyDescent="0.25">
      <c r="A2733" s="58">
        <v>2723</v>
      </c>
      <c r="B2733" s="66" t="s">
        <v>442</v>
      </c>
      <c r="C2733" s="67" t="s">
        <v>12471</v>
      </c>
      <c r="D2733" s="59" t="s">
        <v>12472</v>
      </c>
      <c r="E2733" s="66" t="s">
        <v>442</v>
      </c>
      <c r="F2733" s="60" t="s">
        <v>12473</v>
      </c>
      <c r="G2733" s="62"/>
      <c r="H2733" s="61">
        <v>1997</v>
      </c>
      <c r="I2733" s="60" t="s">
        <v>689</v>
      </c>
      <c r="J2733" s="60" t="s">
        <v>687</v>
      </c>
      <c r="K2733" s="60">
        <v>160</v>
      </c>
      <c r="L2733" s="62"/>
      <c r="M2733" s="60">
        <v>1</v>
      </c>
      <c r="N2733" s="60">
        <v>1</v>
      </c>
      <c r="O2733" s="63" t="s">
        <v>681</v>
      </c>
      <c r="P2733" s="63" t="s">
        <v>1657</v>
      </c>
      <c r="Q2733" s="62"/>
      <c r="R2733" s="62"/>
      <c r="S2733" s="62"/>
      <c r="T2733" s="62"/>
      <c r="U2733" s="62"/>
      <c r="V2733" s="62"/>
      <c r="W2733" s="62"/>
      <c r="X2733" s="63" t="s">
        <v>1657</v>
      </c>
      <c r="Y2733" s="62"/>
      <c r="Z2733" s="62"/>
      <c r="AA2733" s="62"/>
      <c r="AB2733" s="60"/>
    </row>
    <row r="2734" spans="1:28" ht="15" customHeight="1" x14ac:dyDescent="0.25">
      <c r="A2734" s="58">
        <v>2724</v>
      </c>
      <c r="B2734" s="66" t="s">
        <v>12474</v>
      </c>
      <c r="C2734" s="67" t="s">
        <v>12475</v>
      </c>
      <c r="D2734" s="59" t="s">
        <v>12476</v>
      </c>
      <c r="E2734" s="66" t="s">
        <v>12474</v>
      </c>
      <c r="F2734" s="60" t="s">
        <v>12477</v>
      </c>
      <c r="G2734" s="62"/>
      <c r="H2734" s="61">
        <v>1972</v>
      </c>
      <c r="I2734" s="60" t="s">
        <v>689</v>
      </c>
      <c r="J2734" s="60" t="s">
        <v>699</v>
      </c>
      <c r="K2734" s="60">
        <v>160</v>
      </c>
      <c r="L2734" s="62"/>
      <c r="M2734" s="60">
        <v>1</v>
      </c>
      <c r="N2734" s="60">
        <v>1</v>
      </c>
      <c r="O2734" s="63" t="s">
        <v>681</v>
      </c>
      <c r="P2734" s="63" t="s">
        <v>1228</v>
      </c>
      <c r="Q2734" s="62"/>
      <c r="R2734" s="62"/>
      <c r="S2734" s="62"/>
      <c r="T2734" s="62"/>
      <c r="U2734" s="62"/>
      <c r="V2734" s="62"/>
      <c r="W2734" s="62"/>
      <c r="X2734" s="63" t="s">
        <v>1228</v>
      </c>
      <c r="Y2734" s="62"/>
      <c r="Z2734" s="62"/>
      <c r="AA2734" s="62"/>
      <c r="AB2734" s="60"/>
    </row>
    <row r="2735" spans="1:28" ht="15" customHeight="1" x14ac:dyDescent="0.25">
      <c r="A2735" s="58">
        <v>2725</v>
      </c>
      <c r="B2735" s="66" t="s">
        <v>12478</v>
      </c>
      <c r="C2735" s="67" t="s">
        <v>12479</v>
      </c>
      <c r="D2735" s="59" t="s">
        <v>12480</v>
      </c>
      <c r="E2735" s="66" t="s">
        <v>12478</v>
      </c>
      <c r="F2735" s="60" t="s">
        <v>12481</v>
      </c>
      <c r="G2735" s="62"/>
      <c r="H2735" s="61">
        <v>2005</v>
      </c>
      <c r="I2735" s="60" t="s">
        <v>689</v>
      </c>
      <c r="J2735" s="60" t="s">
        <v>699</v>
      </c>
      <c r="K2735" s="60">
        <v>160</v>
      </c>
      <c r="L2735" s="62"/>
      <c r="M2735" s="60">
        <v>1</v>
      </c>
      <c r="N2735" s="60">
        <v>1</v>
      </c>
      <c r="O2735" s="63" t="s">
        <v>681</v>
      </c>
      <c r="P2735" s="63" t="s">
        <v>1228</v>
      </c>
      <c r="Q2735" s="62"/>
      <c r="R2735" s="62"/>
      <c r="S2735" s="62"/>
      <c r="T2735" s="62"/>
      <c r="U2735" s="62"/>
      <c r="V2735" s="62"/>
      <c r="W2735" s="62"/>
      <c r="X2735" s="63" t="s">
        <v>1228</v>
      </c>
      <c r="Y2735" s="62"/>
      <c r="Z2735" s="62"/>
      <c r="AA2735" s="62"/>
      <c r="AB2735" s="60"/>
    </row>
    <row r="2736" spans="1:28" ht="15" customHeight="1" x14ac:dyDescent="0.25">
      <c r="A2736" s="58">
        <v>2726</v>
      </c>
      <c r="B2736" s="66" t="s">
        <v>12482</v>
      </c>
      <c r="C2736" s="67" t="s">
        <v>12483</v>
      </c>
      <c r="D2736" s="59" t="s">
        <v>12484</v>
      </c>
      <c r="E2736" s="66" t="s">
        <v>12482</v>
      </c>
      <c r="F2736" s="60" t="s">
        <v>12485</v>
      </c>
      <c r="G2736" s="62"/>
      <c r="H2736" s="61">
        <v>1983</v>
      </c>
      <c r="I2736" s="60" t="s">
        <v>679</v>
      </c>
      <c r="J2736" s="60" t="s">
        <v>699</v>
      </c>
      <c r="K2736" s="60">
        <v>100</v>
      </c>
      <c r="L2736" s="62"/>
      <c r="M2736" s="60">
        <v>1</v>
      </c>
      <c r="N2736" s="60">
        <v>1</v>
      </c>
      <c r="O2736" s="63" t="s">
        <v>681</v>
      </c>
      <c r="P2736" s="63" t="s">
        <v>912</v>
      </c>
      <c r="Q2736" s="62"/>
      <c r="R2736" s="62"/>
      <c r="S2736" s="62"/>
      <c r="T2736" s="62"/>
      <c r="U2736" s="62"/>
      <c r="V2736" s="62"/>
      <c r="W2736" s="62"/>
      <c r="X2736" s="63" t="s">
        <v>6830</v>
      </c>
      <c r="Y2736" s="63" t="s">
        <v>6831</v>
      </c>
      <c r="Z2736" s="62"/>
      <c r="AA2736" s="62"/>
      <c r="AB2736" s="60"/>
    </row>
    <row r="2737" spans="1:28" ht="15" customHeight="1" x14ac:dyDescent="0.25">
      <c r="A2737" s="58">
        <v>2727</v>
      </c>
      <c r="B2737" s="66" t="s">
        <v>12486</v>
      </c>
      <c r="C2737" s="67" t="s">
        <v>12487</v>
      </c>
      <c r="D2737" s="59" t="s">
        <v>12488</v>
      </c>
      <c r="E2737" s="66" t="s">
        <v>12486</v>
      </c>
      <c r="F2737" s="60" t="s">
        <v>12489</v>
      </c>
      <c r="G2737" s="62"/>
      <c r="H2737" s="61">
        <v>1976</v>
      </c>
      <c r="I2737" s="60" t="s">
        <v>679</v>
      </c>
      <c r="J2737" s="60" t="s">
        <v>680</v>
      </c>
      <c r="K2737" s="60">
        <v>100</v>
      </c>
      <c r="L2737" s="62"/>
      <c r="M2737" s="60">
        <v>1</v>
      </c>
      <c r="N2737" s="60">
        <v>1</v>
      </c>
      <c r="O2737" s="63" t="s">
        <v>681</v>
      </c>
      <c r="P2737" s="63" t="s">
        <v>912</v>
      </c>
      <c r="Q2737" s="62"/>
      <c r="R2737" s="62"/>
      <c r="S2737" s="62"/>
      <c r="T2737" s="62"/>
      <c r="U2737" s="62"/>
      <c r="V2737" s="62"/>
      <c r="W2737" s="62"/>
      <c r="X2737" s="63" t="s">
        <v>912</v>
      </c>
      <c r="Y2737" s="62"/>
      <c r="Z2737" s="62"/>
      <c r="AA2737" s="62"/>
      <c r="AB2737" s="60"/>
    </row>
    <row r="2738" spans="1:28" ht="15" customHeight="1" x14ac:dyDescent="0.25">
      <c r="A2738" s="58">
        <v>2728</v>
      </c>
      <c r="B2738" s="66" t="s">
        <v>12490</v>
      </c>
      <c r="C2738" s="67" t="s">
        <v>12491</v>
      </c>
      <c r="D2738" s="59" t="s">
        <v>12492</v>
      </c>
      <c r="E2738" s="66" t="s">
        <v>12490</v>
      </c>
      <c r="F2738" s="60" t="s">
        <v>12493</v>
      </c>
      <c r="G2738" s="62"/>
      <c r="H2738" s="61">
        <v>2014</v>
      </c>
      <c r="I2738" s="60" t="s">
        <v>689</v>
      </c>
      <c r="J2738" s="60" t="s">
        <v>699</v>
      </c>
      <c r="K2738" s="60">
        <v>250</v>
      </c>
      <c r="L2738" s="62"/>
      <c r="M2738" s="60">
        <v>1</v>
      </c>
      <c r="N2738" s="60">
        <v>1</v>
      </c>
      <c r="O2738" s="63" t="s">
        <v>681</v>
      </c>
      <c r="P2738" s="63" t="s">
        <v>12494</v>
      </c>
      <c r="Q2738" s="63" t="s">
        <v>12495</v>
      </c>
      <c r="R2738" s="62"/>
      <c r="S2738" s="62"/>
      <c r="T2738" s="62"/>
      <c r="U2738" s="62"/>
      <c r="V2738" s="62"/>
      <c r="W2738" s="62"/>
      <c r="X2738" s="63" t="s">
        <v>12494</v>
      </c>
      <c r="Y2738" s="62"/>
      <c r="Z2738" s="62"/>
      <c r="AA2738" s="62"/>
      <c r="AB2738" s="60"/>
    </row>
    <row r="2739" spans="1:28" ht="15" customHeight="1" x14ac:dyDescent="0.25">
      <c r="A2739" s="58">
        <v>2729</v>
      </c>
      <c r="B2739" s="66" t="s">
        <v>12496</v>
      </c>
      <c r="C2739" s="67" t="s">
        <v>12497</v>
      </c>
      <c r="D2739" s="59" t="s">
        <v>12498</v>
      </c>
      <c r="E2739" s="66" t="s">
        <v>12496</v>
      </c>
      <c r="F2739" s="60" t="s">
        <v>12499</v>
      </c>
      <c r="G2739" s="62"/>
      <c r="H2739" s="61">
        <v>1993</v>
      </c>
      <c r="I2739" s="60" t="s">
        <v>689</v>
      </c>
      <c r="J2739" s="60" t="s">
        <v>699</v>
      </c>
      <c r="K2739" s="60">
        <v>250</v>
      </c>
      <c r="L2739" s="62"/>
      <c r="M2739" s="60">
        <v>1</v>
      </c>
      <c r="N2739" s="60">
        <v>1</v>
      </c>
      <c r="O2739" s="63" t="s">
        <v>681</v>
      </c>
      <c r="P2739" s="63" t="s">
        <v>980</v>
      </c>
      <c r="Q2739" s="62"/>
      <c r="R2739" s="62"/>
      <c r="S2739" s="62"/>
      <c r="T2739" s="62"/>
      <c r="U2739" s="62"/>
      <c r="V2739" s="62"/>
      <c r="W2739" s="62"/>
      <c r="X2739" s="63" t="s">
        <v>980</v>
      </c>
      <c r="Y2739" s="62"/>
      <c r="Z2739" s="62"/>
      <c r="AA2739" s="62"/>
      <c r="AB2739" s="60"/>
    </row>
    <row r="2740" spans="1:28" ht="15" customHeight="1" x14ac:dyDescent="0.25">
      <c r="A2740" s="58">
        <v>2730</v>
      </c>
      <c r="B2740" s="66" t="s">
        <v>12500</v>
      </c>
      <c r="C2740" s="67" t="s">
        <v>12501</v>
      </c>
      <c r="D2740" s="59" t="s">
        <v>12502</v>
      </c>
      <c r="E2740" s="66" t="s">
        <v>12500</v>
      </c>
      <c r="F2740" s="60" t="s">
        <v>12503</v>
      </c>
      <c r="G2740" s="62"/>
      <c r="H2740" s="61">
        <v>2009</v>
      </c>
      <c r="I2740" s="60" t="s">
        <v>679</v>
      </c>
      <c r="J2740" s="60" t="s">
        <v>680</v>
      </c>
      <c r="K2740" s="60">
        <v>315</v>
      </c>
      <c r="L2740" s="62"/>
      <c r="M2740" s="60">
        <v>1</v>
      </c>
      <c r="N2740" s="60">
        <v>1</v>
      </c>
      <c r="O2740" s="63" t="s">
        <v>681</v>
      </c>
      <c r="P2740" s="63" t="s">
        <v>12504</v>
      </c>
      <c r="Q2740" s="62"/>
      <c r="R2740" s="62"/>
      <c r="S2740" s="62"/>
      <c r="T2740" s="62"/>
      <c r="U2740" s="62"/>
      <c r="V2740" s="62"/>
      <c r="W2740" s="62"/>
      <c r="X2740" s="63" t="s">
        <v>12504</v>
      </c>
      <c r="Y2740" s="62"/>
      <c r="Z2740" s="62"/>
      <c r="AA2740" s="62"/>
      <c r="AB2740" s="60"/>
    </row>
    <row r="2741" spans="1:28" ht="15" customHeight="1" x14ac:dyDescent="0.25">
      <c r="A2741" s="58">
        <v>2731</v>
      </c>
      <c r="B2741" s="66" t="s">
        <v>496</v>
      </c>
      <c r="C2741" s="67" t="s">
        <v>12505</v>
      </c>
      <c r="D2741" s="59" t="s">
        <v>12506</v>
      </c>
      <c r="E2741" s="66" t="s">
        <v>496</v>
      </c>
      <c r="F2741" s="60" t="s">
        <v>12507</v>
      </c>
      <c r="G2741" s="62"/>
      <c r="H2741" s="61">
        <v>1978</v>
      </c>
      <c r="I2741" s="60" t="s">
        <v>682</v>
      </c>
      <c r="J2741" s="60" t="s">
        <v>680</v>
      </c>
      <c r="K2741" s="60">
        <v>300</v>
      </c>
      <c r="L2741" s="62"/>
      <c r="M2741" s="60">
        <v>1</v>
      </c>
      <c r="N2741" s="60">
        <v>1</v>
      </c>
      <c r="O2741" s="63" t="s">
        <v>681</v>
      </c>
      <c r="P2741" s="63" t="s">
        <v>989</v>
      </c>
      <c r="Q2741" s="62"/>
      <c r="R2741" s="62"/>
      <c r="S2741" s="62"/>
      <c r="T2741" s="62"/>
      <c r="U2741" s="62"/>
      <c r="V2741" s="62"/>
      <c r="W2741" s="62"/>
      <c r="X2741" s="63" t="s">
        <v>989</v>
      </c>
      <c r="Y2741" s="62"/>
      <c r="Z2741" s="62"/>
      <c r="AA2741" s="62"/>
      <c r="AB2741" s="60"/>
    </row>
    <row r="2742" spans="1:28" ht="15" customHeight="1" x14ac:dyDescent="0.25">
      <c r="A2742" s="58">
        <v>2732</v>
      </c>
      <c r="B2742" s="66" t="s">
        <v>12508</v>
      </c>
      <c r="C2742" s="67" t="s">
        <v>12509</v>
      </c>
      <c r="D2742" s="59" t="s">
        <v>12510</v>
      </c>
      <c r="E2742" s="66" t="s">
        <v>12508</v>
      </c>
      <c r="F2742" s="60" t="s">
        <v>12511</v>
      </c>
      <c r="G2742" s="62"/>
      <c r="H2742" s="61">
        <v>1972</v>
      </c>
      <c r="I2742" s="60" t="s">
        <v>679</v>
      </c>
      <c r="J2742" s="60" t="s">
        <v>680</v>
      </c>
      <c r="K2742" s="60">
        <v>300</v>
      </c>
      <c r="L2742" s="62"/>
      <c r="M2742" s="60">
        <v>1</v>
      </c>
      <c r="N2742" s="60">
        <v>1</v>
      </c>
      <c r="O2742" s="63" t="s">
        <v>681</v>
      </c>
      <c r="P2742" s="63" t="s">
        <v>989</v>
      </c>
      <c r="Q2742" s="62"/>
      <c r="R2742" s="62"/>
      <c r="S2742" s="62"/>
      <c r="T2742" s="62"/>
      <c r="U2742" s="62"/>
      <c r="V2742" s="62"/>
      <c r="W2742" s="62"/>
      <c r="X2742" s="63" t="s">
        <v>989</v>
      </c>
      <c r="Y2742" s="62"/>
      <c r="Z2742" s="62"/>
      <c r="AA2742" s="62"/>
      <c r="AB2742" s="60"/>
    </row>
    <row r="2743" spans="1:28" ht="15" customHeight="1" x14ac:dyDescent="0.25">
      <c r="A2743" s="58">
        <v>2733</v>
      </c>
      <c r="B2743" s="66" t="s">
        <v>12512</v>
      </c>
      <c r="C2743" s="67" t="s">
        <v>12513</v>
      </c>
      <c r="D2743" s="59" t="s">
        <v>12514</v>
      </c>
      <c r="E2743" s="66" t="s">
        <v>12512</v>
      </c>
      <c r="F2743" s="60" t="s">
        <v>12515</v>
      </c>
      <c r="G2743" s="62"/>
      <c r="H2743" s="61">
        <v>1993</v>
      </c>
      <c r="I2743" s="60" t="s">
        <v>679</v>
      </c>
      <c r="J2743" s="60" t="s">
        <v>680</v>
      </c>
      <c r="K2743" s="60">
        <v>300</v>
      </c>
      <c r="L2743" s="62"/>
      <c r="M2743" s="60">
        <v>1</v>
      </c>
      <c r="N2743" s="60">
        <v>1</v>
      </c>
      <c r="O2743" s="63" t="s">
        <v>681</v>
      </c>
      <c r="P2743" s="63" t="s">
        <v>989</v>
      </c>
      <c r="Q2743" s="62"/>
      <c r="R2743" s="62"/>
      <c r="S2743" s="62"/>
      <c r="T2743" s="62"/>
      <c r="U2743" s="62"/>
      <c r="V2743" s="62"/>
      <c r="W2743" s="62"/>
      <c r="X2743" s="63" t="s">
        <v>989</v>
      </c>
      <c r="Y2743" s="62"/>
      <c r="Z2743" s="62"/>
      <c r="AA2743" s="62"/>
      <c r="AB2743" s="60"/>
    </row>
    <row r="2744" spans="1:28" ht="15" customHeight="1" x14ac:dyDescent="0.25">
      <c r="A2744" s="58">
        <v>2734</v>
      </c>
      <c r="B2744" s="66" t="s">
        <v>12516</v>
      </c>
      <c r="C2744" s="67" t="s">
        <v>12517</v>
      </c>
      <c r="D2744" s="59" t="s">
        <v>12518</v>
      </c>
      <c r="E2744" s="66" t="s">
        <v>12516</v>
      </c>
      <c r="F2744" s="60" t="s">
        <v>12519</v>
      </c>
      <c r="G2744" s="62"/>
      <c r="H2744" s="61">
        <v>1973</v>
      </c>
      <c r="I2744" s="60" t="s">
        <v>679</v>
      </c>
      <c r="J2744" s="60" t="s">
        <v>680</v>
      </c>
      <c r="K2744" s="60">
        <v>300</v>
      </c>
      <c r="L2744" s="62"/>
      <c r="M2744" s="60">
        <v>1</v>
      </c>
      <c r="N2744" s="60">
        <v>1</v>
      </c>
      <c r="O2744" s="63" t="s">
        <v>681</v>
      </c>
      <c r="P2744" s="63" t="s">
        <v>1004</v>
      </c>
      <c r="Q2744" s="62"/>
      <c r="R2744" s="62"/>
      <c r="S2744" s="62"/>
      <c r="T2744" s="62"/>
      <c r="U2744" s="62"/>
      <c r="V2744" s="62"/>
      <c r="W2744" s="62"/>
      <c r="X2744" s="63" t="s">
        <v>1004</v>
      </c>
      <c r="Y2744" s="62"/>
      <c r="Z2744" s="62"/>
      <c r="AA2744" s="62"/>
      <c r="AB2744" s="60"/>
    </row>
    <row r="2745" spans="1:28" ht="15" customHeight="1" x14ac:dyDescent="0.25">
      <c r="A2745" s="58">
        <v>2735</v>
      </c>
      <c r="B2745" s="66" t="s">
        <v>12520</v>
      </c>
      <c r="C2745" s="67" t="s">
        <v>12521</v>
      </c>
      <c r="D2745" s="59" t="s">
        <v>12522</v>
      </c>
      <c r="E2745" s="66" t="s">
        <v>12520</v>
      </c>
      <c r="F2745" s="60" t="s">
        <v>12523</v>
      </c>
      <c r="G2745" s="62"/>
      <c r="H2745" s="61">
        <v>1976</v>
      </c>
      <c r="I2745" s="60" t="s">
        <v>682</v>
      </c>
      <c r="J2745" s="60" t="s">
        <v>687</v>
      </c>
      <c r="K2745" s="60">
        <v>315</v>
      </c>
      <c r="L2745" s="62"/>
      <c r="M2745" s="60">
        <v>1</v>
      </c>
      <c r="N2745" s="60">
        <v>1</v>
      </c>
      <c r="O2745" s="63" t="s">
        <v>681</v>
      </c>
      <c r="P2745" s="63" t="s">
        <v>970</v>
      </c>
      <c r="Q2745" s="62"/>
      <c r="R2745" s="62"/>
      <c r="S2745" s="62"/>
      <c r="T2745" s="62"/>
      <c r="U2745" s="62"/>
      <c r="V2745" s="62"/>
      <c r="W2745" s="62"/>
      <c r="X2745" s="63" t="s">
        <v>970</v>
      </c>
      <c r="Y2745" s="62"/>
      <c r="Z2745" s="62"/>
      <c r="AA2745" s="62"/>
      <c r="AB2745" s="60"/>
    </row>
    <row r="2746" spans="1:28" ht="15" customHeight="1" x14ac:dyDescent="0.25">
      <c r="A2746" s="58">
        <v>2736</v>
      </c>
      <c r="B2746" s="66" t="s">
        <v>12524</v>
      </c>
      <c r="C2746" s="67" t="s">
        <v>12525</v>
      </c>
      <c r="D2746" s="59" t="s">
        <v>12526</v>
      </c>
      <c r="E2746" s="66" t="s">
        <v>12524</v>
      </c>
      <c r="F2746" s="60" t="s">
        <v>12527</v>
      </c>
      <c r="G2746" s="62"/>
      <c r="H2746" s="61">
        <v>1975</v>
      </c>
      <c r="I2746" s="60" t="s">
        <v>679</v>
      </c>
      <c r="J2746" s="60" t="s">
        <v>680</v>
      </c>
      <c r="K2746" s="60">
        <v>167</v>
      </c>
      <c r="L2746" s="62"/>
      <c r="M2746" s="60">
        <v>1</v>
      </c>
      <c r="N2746" s="60">
        <v>1</v>
      </c>
      <c r="O2746" s="63" t="s">
        <v>681</v>
      </c>
      <c r="P2746" s="63" t="s">
        <v>1228</v>
      </c>
      <c r="Q2746" s="62"/>
      <c r="R2746" s="62"/>
      <c r="S2746" s="62"/>
      <c r="T2746" s="62"/>
      <c r="U2746" s="62"/>
      <c r="V2746" s="62"/>
      <c r="W2746" s="62"/>
      <c r="X2746" s="63" t="s">
        <v>1228</v>
      </c>
      <c r="Y2746" s="62"/>
      <c r="Z2746" s="62"/>
      <c r="AA2746" s="62"/>
      <c r="AB2746" s="60"/>
    </row>
    <row r="2747" spans="1:28" ht="15" customHeight="1" x14ac:dyDescent="0.25">
      <c r="A2747" s="58">
        <v>2737</v>
      </c>
      <c r="B2747" s="66" t="s">
        <v>12528</v>
      </c>
      <c r="C2747" s="67" t="s">
        <v>12529</v>
      </c>
      <c r="D2747" s="59" t="s">
        <v>12530</v>
      </c>
      <c r="E2747" s="66" t="s">
        <v>12528</v>
      </c>
      <c r="F2747" s="60" t="s">
        <v>12531</v>
      </c>
      <c r="G2747" s="62"/>
      <c r="H2747" s="61">
        <v>1975</v>
      </c>
      <c r="I2747" s="60" t="s">
        <v>679</v>
      </c>
      <c r="J2747" s="60" t="s">
        <v>680</v>
      </c>
      <c r="K2747" s="60">
        <v>167</v>
      </c>
      <c r="L2747" s="62"/>
      <c r="M2747" s="60">
        <v>1</v>
      </c>
      <c r="N2747" s="60">
        <v>1</v>
      </c>
      <c r="O2747" s="63" t="s">
        <v>681</v>
      </c>
      <c r="P2747" s="63" t="s">
        <v>1228</v>
      </c>
      <c r="Q2747" s="62"/>
      <c r="R2747" s="62"/>
      <c r="S2747" s="62"/>
      <c r="T2747" s="62"/>
      <c r="U2747" s="62"/>
      <c r="V2747" s="62"/>
      <c r="W2747" s="62"/>
      <c r="X2747" s="63" t="s">
        <v>1228</v>
      </c>
      <c r="Y2747" s="62"/>
      <c r="Z2747" s="62"/>
      <c r="AA2747" s="62"/>
      <c r="AB2747" s="60"/>
    </row>
    <row r="2748" spans="1:28" ht="15" customHeight="1" x14ac:dyDescent="0.25">
      <c r="A2748" s="58">
        <v>2738</v>
      </c>
      <c r="B2748" s="66" t="s">
        <v>449</v>
      </c>
      <c r="C2748" s="67" t="s">
        <v>12532</v>
      </c>
      <c r="D2748" s="59" t="s">
        <v>12533</v>
      </c>
      <c r="E2748" s="66" t="s">
        <v>449</v>
      </c>
      <c r="F2748" s="60" t="s">
        <v>12534</v>
      </c>
      <c r="G2748" s="62"/>
      <c r="H2748" s="61">
        <v>1975</v>
      </c>
      <c r="I2748" s="60" t="s">
        <v>679</v>
      </c>
      <c r="J2748" s="60" t="s">
        <v>680</v>
      </c>
      <c r="K2748" s="60">
        <v>167</v>
      </c>
      <c r="L2748" s="62"/>
      <c r="M2748" s="60">
        <v>1</v>
      </c>
      <c r="N2748" s="60">
        <v>1</v>
      </c>
      <c r="O2748" s="63" t="s">
        <v>681</v>
      </c>
      <c r="P2748" s="63" t="s">
        <v>1228</v>
      </c>
      <c r="Q2748" s="62"/>
      <c r="R2748" s="62"/>
      <c r="S2748" s="62"/>
      <c r="T2748" s="62"/>
      <c r="U2748" s="62"/>
      <c r="V2748" s="62"/>
      <c r="W2748" s="62"/>
      <c r="X2748" s="63" t="s">
        <v>1228</v>
      </c>
      <c r="Y2748" s="62"/>
      <c r="Z2748" s="62"/>
      <c r="AA2748" s="62"/>
      <c r="AB2748" s="60"/>
    </row>
    <row r="2749" spans="1:28" ht="15" customHeight="1" x14ac:dyDescent="0.25">
      <c r="A2749" s="58">
        <v>2739</v>
      </c>
      <c r="B2749" s="66" t="s">
        <v>12535</v>
      </c>
      <c r="C2749" s="67" t="s">
        <v>12536</v>
      </c>
      <c r="D2749" s="59" t="s">
        <v>12537</v>
      </c>
      <c r="E2749" s="66" t="s">
        <v>12535</v>
      </c>
      <c r="F2749" s="60" t="s">
        <v>12538</v>
      </c>
      <c r="G2749" s="62"/>
      <c r="H2749" s="61">
        <v>1975</v>
      </c>
      <c r="I2749" s="60" t="s">
        <v>679</v>
      </c>
      <c r="J2749" s="60" t="s">
        <v>687</v>
      </c>
      <c r="K2749" s="60">
        <v>167</v>
      </c>
      <c r="L2749" s="62"/>
      <c r="M2749" s="60">
        <v>1</v>
      </c>
      <c r="N2749" s="60">
        <v>1</v>
      </c>
      <c r="O2749" s="63" t="s">
        <v>681</v>
      </c>
      <c r="P2749" s="63" t="s">
        <v>1228</v>
      </c>
      <c r="Q2749" s="62"/>
      <c r="R2749" s="62"/>
      <c r="S2749" s="62"/>
      <c r="T2749" s="62"/>
      <c r="U2749" s="62"/>
      <c r="V2749" s="62"/>
      <c r="W2749" s="62"/>
      <c r="X2749" s="63" t="s">
        <v>1228</v>
      </c>
      <c r="Y2749" s="62"/>
      <c r="Z2749" s="62"/>
      <c r="AA2749" s="62"/>
      <c r="AB2749" s="60"/>
    </row>
    <row r="2750" spans="1:28" ht="15" customHeight="1" x14ac:dyDescent="0.25">
      <c r="A2750" s="58">
        <v>2740</v>
      </c>
      <c r="B2750" s="66" t="s">
        <v>451</v>
      </c>
      <c r="C2750" s="67" t="s">
        <v>12539</v>
      </c>
      <c r="D2750" s="59" t="s">
        <v>12540</v>
      </c>
      <c r="E2750" s="66" t="s">
        <v>451</v>
      </c>
      <c r="F2750" s="60" t="s">
        <v>12541</v>
      </c>
      <c r="G2750" s="62"/>
      <c r="H2750" s="61">
        <v>1997</v>
      </c>
      <c r="I2750" s="60" t="s">
        <v>689</v>
      </c>
      <c r="J2750" s="60" t="s">
        <v>680</v>
      </c>
      <c r="K2750" s="60">
        <v>180</v>
      </c>
      <c r="L2750" s="62"/>
      <c r="M2750" s="60">
        <v>1</v>
      </c>
      <c r="N2750" s="60">
        <v>1</v>
      </c>
      <c r="O2750" s="63" t="s">
        <v>681</v>
      </c>
      <c r="P2750" s="63" t="s">
        <v>3127</v>
      </c>
      <c r="Q2750" s="62"/>
      <c r="R2750" s="62"/>
      <c r="S2750" s="62"/>
      <c r="T2750" s="62"/>
      <c r="U2750" s="62"/>
      <c r="V2750" s="62"/>
      <c r="W2750" s="62"/>
      <c r="X2750" s="63" t="s">
        <v>3127</v>
      </c>
      <c r="Y2750" s="62"/>
      <c r="Z2750" s="62"/>
      <c r="AA2750" s="62"/>
      <c r="AB2750" s="60"/>
    </row>
    <row r="2751" spans="1:28" ht="15" customHeight="1" x14ac:dyDescent="0.25">
      <c r="A2751" s="58">
        <v>2741</v>
      </c>
      <c r="B2751" s="66" t="s">
        <v>465</v>
      </c>
      <c r="C2751" s="67" t="s">
        <v>12542</v>
      </c>
      <c r="D2751" s="59" t="s">
        <v>12543</v>
      </c>
      <c r="E2751" s="66" t="s">
        <v>465</v>
      </c>
      <c r="F2751" s="60" t="s">
        <v>12544</v>
      </c>
      <c r="G2751" s="62"/>
      <c r="H2751" s="61">
        <v>2010</v>
      </c>
      <c r="I2751" s="60" t="s">
        <v>682</v>
      </c>
      <c r="J2751" s="60" t="s">
        <v>680</v>
      </c>
      <c r="K2751" s="60">
        <v>200</v>
      </c>
      <c r="L2751" s="62"/>
      <c r="M2751" s="60">
        <v>1</v>
      </c>
      <c r="N2751" s="60">
        <v>1</v>
      </c>
      <c r="O2751" s="63" t="s">
        <v>681</v>
      </c>
      <c r="P2751" s="63" t="s">
        <v>1008</v>
      </c>
      <c r="Q2751" s="62"/>
      <c r="R2751" s="62"/>
      <c r="S2751" s="62"/>
      <c r="T2751" s="62"/>
      <c r="U2751" s="62"/>
      <c r="V2751" s="62"/>
      <c r="W2751" s="62"/>
      <c r="X2751" s="63" t="s">
        <v>1008</v>
      </c>
      <c r="Y2751" s="62"/>
      <c r="Z2751" s="62"/>
      <c r="AA2751" s="62"/>
      <c r="AB2751" s="60"/>
    </row>
    <row r="2752" spans="1:28" ht="15" customHeight="1" x14ac:dyDescent="0.25">
      <c r="A2752" s="58">
        <v>2742</v>
      </c>
      <c r="B2752" s="66" t="s">
        <v>468</v>
      </c>
      <c r="C2752" s="67" t="s">
        <v>12545</v>
      </c>
      <c r="D2752" s="59" t="s">
        <v>12546</v>
      </c>
      <c r="E2752" s="66" t="s">
        <v>468</v>
      </c>
      <c r="F2752" s="60" t="s">
        <v>12547</v>
      </c>
      <c r="G2752" s="62"/>
      <c r="H2752" s="61">
        <v>1976</v>
      </c>
      <c r="I2752" s="60" t="s">
        <v>682</v>
      </c>
      <c r="J2752" s="60" t="s">
        <v>680</v>
      </c>
      <c r="K2752" s="60">
        <v>200</v>
      </c>
      <c r="L2752" s="62"/>
      <c r="M2752" s="60">
        <v>1</v>
      </c>
      <c r="N2752" s="60">
        <v>1</v>
      </c>
      <c r="O2752" s="63" t="s">
        <v>681</v>
      </c>
      <c r="P2752" s="63" t="s">
        <v>1008</v>
      </c>
      <c r="Q2752" s="62"/>
      <c r="R2752" s="62"/>
      <c r="S2752" s="62"/>
      <c r="T2752" s="62"/>
      <c r="U2752" s="62"/>
      <c r="V2752" s="62"/>
      <c r="W2752" s="62"/>
      <c r="X2752" s="63" t="s">
        <v>1008</v>
      </c>
      <c r="Y2752" s="62"/>
      <c r="Z2752" s="62"/>
      <c r="AA2752" s="62"/>
      <c r="AB2752" s="60"/>
    </row>
    <row r="2753" spans="1:28" ht="15" customHeight="1" x14ac:dyDescent="0.25">
      <c r="A2753" s="58">
        <v>2743</v>
      </c>
      <c r="B2753" s="66" t="s">
        <v>12548</v>
      </c>
      <c r="C2753" s="67" t="s">
        <v>12549</v>
      </c>
      <c r="D2753" s="59" t="s">
        <v>12550</v>
      </c>
      <c r="E2753" s="66" t="s">
        <v>12548</v>
      </c>
      <c r="F2753" s="60" t="s">
        <v>12551</v>
      </c>
      <c r="G2753" s="62"/>
      <c r="H2753" s="61">
        <v>2009</v>
      </c>
      <c r="I2753" s="60" t="s">
        <v>682</v>
      </c>
      <c r="J2753" s="60" t="s">
        <v>680</v>
      </c>
      <c r="K2753" s="60">
        <v>230</v>
      </c>
      <c r="L2753" s="62"/>
      <c r="M2753" s="60">
        <v>1</v>
      </c>
      <c r="N2753" s="60">
        <v>1</v>
      </c>
      <c r="O2753" s="63" t="s">
        <v>681</v>
      </c>
      <c r="P2753" s="63" t="s">
        <v>12552</v>
      </c>
      <c r="Q2753" s="62"/>
      <c r="R2753" s="62"/>
      <c r="S2753" s="62"/>
      <c r="T2753" s="62"/>
      <c r="U2753" s="62"/>
      <c r="V2753" s="62"/>
      <c r="W2753" s="62"/>
      <c r="X2753" s="63" t="s">
        <v>12552</v>
      </c>
      <c r="Y2753" s="62"/>
      <c r="Z2753" s="62"/>
      <c r="AA2753" s="62"/>
      <c r="AB2753" s="60"/>
    </row>
    <row r="2754" spans="1:28" ht="15" customHeight="1" x14ac:dyDescent="0.25">
      <c r="A2754" s="58">
        <v>2744</v>
      </c>
      <c r="B2754" s="66" t="s">
        <v>12553</v>
      </c>
      <c r="C2754" s="67" t="s">
        <v>12554</v>
      </c>
      <c r="D2754" s="59" t="s">
        <v>12555</v>
      </c>
      <c r="E2754" s="66" t="s">
        <v>12553</v>
      </c>
      <c r="F2754" s="60" t="s">
        <v>12556</v>
      </c>
      <c r="G2754" s="62"/>
      <c r="H2754" s="61">
        <v>1972</v>
      </c>
      <c r="I2754" s="60" t="s">
        <v>679</v>
      </c>
      <c r="J2754" s="60" t="s">
        <v>699</v>
      </c>
      <c r="K2754" s="60">
        <v>225</v>
      </c>
      <c r="L2754" s="62"/>
      <c r="M2754" s="60">
        <v>1</v>
      </c>
      <c r="N2754" s="60">
        <v>1</v>
      </c>
      <c r="O2754" s="63" t="s">
        <v>681</v>
      </c>
      <c r="P2754" s="63" t="s">
        <v>1024</v>
      </c>
      <c r="Q2754" s="62"/>
      <c r="R2754" s="62"/>
      <c r="S2754" s="62"/>
      <c r="T2754" s="62"/>
      <c r="U2754" s="62"/>
      <c r="V2754" s="62"/>
      <c r="W2754" s="62"/>
      <c r="X2754" s="63" t="s">
        <v>1024</v>
      </c>
      <c r="Y2754" s="62"/>
      <c r="Z2754" s="62"/>
      <c r="AA2754" s="62"/>
      <c r="AB2754" s="60"/>
    </row>
    <row r="2755" spans="1:28" ht="15" customHeight="1" x14ac:dyDescent="0.25">
      <c r="A2755" s="58">
        <v>2745</v>
      </c>
      <c r="B2755" s="66" t="s">
        <v>12557</v>
      </c>
      <c r="C2755" s="67" t="s">
        <v>12558</v>
      </c>
      <c r="D2755" s="59" t="s">
        <v>12559</v>
      </c>
      <c r="E2755" s="66" t="s">
        <v>12557</v>
      </c>
      <c r="F2755" s="60" t="s">
        <v>12560</v>
      </c>
      <c r="G2755" s="62"/>
      <c r="H2755" s="61">
        <v>1972</v>
      </c>
      <c r="I2755" s="60" t="s">
        <v>679</v>
      </c>
      <c r="J2755" s="60" t="s">
        <v>699</v>
      </c>
      <c r="K2755" s="60">
        <v>225</v>
      </c>
      <c r="L2755" s="62"/>
      <c r="M2755" s="60">
        <v>1</v>
      </c>
      <c r="N2755" s="60">
        <v>1</v>
      </c>
      <c r="O2755" s="63" t="s">
        <v>681</v>
      </c>
      <c r="P2755" s="63" t="s">
        <v>6905</v>
      </c>
      <c r="Q2755" s="62"/>
      <c r="R2755" s="62"/>
      <c r="S2755" s="62"/>
      <c r="T2755" s="62"/>
      <c r="U2755" s="62"/>
      <c r="V2755" s="62"/>
      <c r="W2755" s="62"/>
      <c r="X2755" s="63" t="s">
        <v>6905</v>
      </c>
      <c r="Y2755" s="62"/>
      <c r="Z2755" s="62"/>
      <c r="AA2755" s="62"/>
      <c r="AB2755" s="60"/>
    </row>
    <row r="2756" spans="1:28" ht="15" customHeight="1" x14ac:dyDescent="0.25">
      <c r="A2756" s="58">
        <v>2746</v>
      </c>
      <c r="B2756" s="66" t="s">
        <v>12561</v>
      </c>
      <c r="C2756" s="67" t="s">
        <v>12562</v>
      </c>
      <c r="D2756" s="59" t="s">
        <v>12563</v>
      </c>
      <c r="E2756" s="66" t="s">
        <v>12561</v>
      </c>
      <c r="F2756" s="60" t="s">
        <v>12564</v>
      </c>
      <c r="G2756" s="62"/>
      <c r="H2756" s="61">
        <v>1976</v>
      </c>
      <c r="I2756" s="60" t="s">
        <v>679</v>
      </c>
      <c r="J2756" s="60" t="s">
        <v>710</v>
      </c>
      <c r="K2756" s="60">
        <v>250</v>
      </c>
      <c r="L2756" s="62"/>
      <c r="M2756" s="60">
        <v>1</v>
      </c>
      <c r="N2756" s="60">
        <v>1</v>
      </c>
      <c r="O2756" s="63" t="s">
        <v>681</v>
      </c>
      <c r="P2756" s="63" t="s">
        <v>3131</v>
      </c>
      <c r="Q2756" s="62"/>
      <c r="R2756" s="62"/>
      <c r="S2756" s="62"/>
      <c r="T2756" s="62"/>
      <c r="U2756" s="62"/>
      <c r="V2756" s="62"/>
      <c r="W2756" s="62"/>
      <c r="X2756" s="63" t="s">
        <v>3131</v>
      </c>
      <c r="Y2756" s="62"/>
      <c r="Z2756" s="62"/>
      <c r="AA2756" s="62"/>
      <c r="AB2756" s="60"/>
    </row>
    <row r="2757" spans="1:28" ht="15" customHeight="1" x14ac:dyDescent="0.25">
      <c r="A2757" s="58">
        <v>2747</v>
      </c>
      <c r="B2757" s="66" t="s">
        <v>492</v>
      </c>
      <c r="C2757" s="67" t="s">
        <v>12565</v>
      </c>
      <c r="D2757" s="59" t="s">
        <v>12566</v>
      </c>
      <c r="E2757" s="66" t="s">
        <v>492</v>
      </c>
      <c r="F2757" s="60" t="s">
        <v>12567</v>
      </c>
      <c r="G2757" s="62"/>
      <c r="H2757" s="61">
        <v>1970</v>
      </c>
      <c r="I2757" s="60" t="s">
        <v>682</v>
      </c>
      <c r="J2757" s="60" t="s">
        <v>710</v>
      </c>
      <c r="K2757" s="60">
        <v>250</v>
      </c>
      <c r="L2757" s="62"/>
      <c r="M2757" s="60">
        <v>1</v>
      </c>
      <c r="N2757" s="60">
        <v>1</v>
      </c>
      <c r="O2757" s="63" t="s">
        <v>681</v>
      </c>
      <c r="P2757" s="63" t="s">
        <v>980</v>
      </c>
      <c r="Q2757" s="62"/>
      <c r="R2757" s="62"/>
      <c r="S2757" s="62"/>
      <c r="T2757" s="62"/>
      <c r="U2757" s="62"/>
      <c r="V2757" s="62"/>
      <c r="W2757" s="62"/>
      <c r="X2757" s="63" t="s">
        <v>980</v>
      </c>
      <c r="Y2757" s="62"/>
      <c r="Z2757" s="62"/>
      <c r="AA2757" s="62"/>
      <c r="AB2757" s="60"/>
    </row>
    <row r="2758" spans="1:28" ht="15" customHeight="1" x14ac:dyDescent="0.25">
      <c r="A2758" s="58">
        <v>2748</v>
      </c>
      <c r="B2758" s="66" t="s">
        <v>12568</v>
      </c>
      <c r="C2758" s="67" t="s">
        <v>12569</v>
      </c>
      <c r="D2758" s="59" t="s">
        <v>12570</v>
      </c>
      <c r="E2758" s="66" t="s">
        <v>12568</v>
      </c>
      <c r="F2758" s="60" t="s">
        <v>12571</v>
      </c>
      <c r="G2758" s="62"/>
      <c r="H2758" s="61">
        <v>1976</v>
      </c>
      <c r="I2758" s="60" t="s">
        <v>682</v>
      </c>
      <c r="J2758" s="60" t="s">
        <v>687</v>
      </c>
      <c r="K2758" s="60">
        <v>250</v>
      </c>
      <c r="L2758" s="62"/>
      <c r="M2758" s="60">
        <v>1</v>
      </c>
      <c r="N2758" s="60">
        <v>1</v>
      </c>
      <c r="O2758" s="63" t="s">
        <v>681</v>
      </c>
      <c r="P2758" s="63" t="s">
        <v>980</v>
      </c>
      <c r="Q2758" s="62"/>
      <c r="R2758" s="62"/>
      <c r="S2758" s="62"/>
      <c r="T2758" s="62"/>
      <c r="U2758" s="62"/>
      <c r="V2758" s="62"/>
      <c r="W2758" s="62"/>
      <c r="X2758" s="63" t="s">
        <v>980</v>
      </c>
      <c r="Y2758" s="62"/>
      <c r="Z2758" s="62"/>
      <c r="AA2758" s="62"/>
      <c r="AB2758" s="60"/>
    </row>
    <row r="2759" spans="1:28" ht="15" customHeight="1" x14ac:dyDescent="0.25">
      <c r="A2759" s="58">
        <v>2749</v>
      </c>
      <c r="B2759" s="66" t="s">
        <v>514</v>
      </c>
      <c r="C2759" s="67" t="s">
        <v>12572</v>
      </c>
      <c r="D2759" s="59" t="s">
        <v>12573</v>
      </c>
      <c r="E2759" s="66" t="s">
        <v>514</v>
      </c>
      <c r="F2759" s="60" t="s">
        <v>12574</v>
      </c>
      <c r="G2759" s="62"/>
      <c r="H2759" s="61">
        <v>1976</v>
      </c>
      <c r="I2759" s="60" t="s">
        <v>689</v>
      </c>
      <c r="J2759" s="60" t="s">
        <v>687</v>
      </c>
      <c r="K2759" s="60">
        <v>315</v>
      </c>
      <c r="L2759" s="62"/>
      <c r="M2759" s="60">
        <v>1</v>
      </c>
      <c r="N2759" s="60">
        <v>1</v>
      </c>
      <c r="O2759" s="63" t="s">
        <v>681</v>
      </c>
      <c r="P2759" s="63" t="s">
        <v>996</v>
      </c>
      <c r="Q2759" s="62"/>
      <c r="R2759" s="62"/>
      <c r="S2759" s="62"/>
      <c r="T2759" s="62"/>
      <c r="U2759" s="62"/>
      <c r="V2759" s="62"/>
      <c r="W2759" s="62"/>
      <c r="X2759" s="63" t="s">
        <v>996</v>
      </c>
      <c r="Y2759" s="62"/>
      <c r="Z2759" s="62"/>
      <c r="AA2759" s="62"/>
      <c r="AB2759" s="60"/>
    </row>
    <row r="2760" spans="1:28" ht="15" customHeight="1" x14ac:dyDescent="0.25">
      <c r="A2760" s="58">
        <v>2750</v>
      </c>
      <c r="B2760" s="66" t="s">
        <v>12575</v>
      </c>
      <c r="C2760" s="67" t="s">
        <v>12576</v>
      </c>
      <c r="D2760" s="59" t="s">
        <v>12577</v>
      </c>
      <c r="E2760" s="66" t="s">
        <v>12575</v>
      </c>
      <c r="F2760" s="60" t="s">
        <v>12578</v>
      </c>
      <c r="G2760" s="62"/>
      <c r="H2760" s="61">
        <v>2003</v>
      </c>
      <c r="I2760" s="60" t="s">
        <v>689</v>
      </c>
      <c r="J2760" s="60" t="s">
        <v>699</v>
      </c>
      <c r="K2760" s="60">
        <v>320</v>
      </c>
      <c r="L2760" s="62"/>
      <c r="M2760" s="60">
        <v>1</v>
      </c>
      <c r="N2760" s="60">
        <v>1</v>
      </c>
      <c r="O2760" s="63" t="s">
        <v>681</v>
      </c>
      <c r="P2760" s="63" t="s">
        <v>970</v>
      </c>
      <c r="Q2760" s="62"/>
      <c r="R2760" s="62"/>
      <c r="S2760" s="62"/>
      <c r="T2760" s="62"/>
      <c r="U2760" s="62"/>
      <c r="V2760" s="62"/>
      <c r="W2760" s="62"/>
      <c r="X2760" s="63" t="s">
        <v>970</v>
      </c>
      <c r="Y2760" s="62"/>
      <c r="Z2760" s="62"/>
      <c r="AA2760" s="62"/>
      <c r="AB2760" s="60"/>
    </row>
    <row r="2761" spans="1:28" ht="15" customHeight="1" x14ac:dyDescent="0.25">
      <c r="A2761" s="58">
        <v>2751</v>
      </c>
      <c r="B2761" s="66" t="s">
        <v>12579</v>
      </c>
      <c r="C2761" s="67" t="s">
        <v>12580</v>
      </c>
      <c r="D2761" s="59" t="s">
        <v>12581</v>
      </c>
      <c r="E2761" s="66" t="s">
        <v>12579</v>
      </c>
      <c r="F2761" s="60" t="s">
        <v>12582</v>
      </c>
      <c r="G2761" s="62"/>
      <c r="H2761" s="61">
        <v>1999</v>
      </c>
      <c r="I2761" s="60" t="s">
        <v>689</v>
      </c>
      <c r="J2761" s="60" t="s">
        <v>699</v>
      </c>
      <c r="K2761" s="60">
        <v>320</v>
      </c>
      <c r="L2761" s="62"/>
      <c r="M2761" s="60">
        <v>1</v>
      </c>
      <c r="N2761" s="60">
        <v>1</v>
      </c>
      <c r="O2761" s="63" t="s">
        <v>681</v>
      </c>
      <c r="P2761" s="63" t="s">
        <v>970</v>
      </c>
      <c r="Q2761" s="62"/>
      <c r="R2761" s="62"/>
      <c r="S2761" s="62"/>
      <c r="T2761" s="62"/>
      <c r="U2761" s="62"/>
      <c r="V2761" s="62"/>
      <c r="W2761" s="62"/>
      <c r="X2761" s="63" t="s">
        <v>970</v>
      </c>
      <c r="Y2761" s="62"/>
      <c r="Z2761" s="62"/>
      <c r="AA2761" s="62"/>
      <c r="AB2761" s="60"/>
    </row>
    <row r="2762" spans="1:28" ht="15" customHeight="1" x14ac:dyDescent="0.25">
      <c r="A2762" s="58">
        <v>2752</v>
      </c>
      <c r="B2762" s="66" t="s">
        <v>12583</v>
      </c>
      <c r="C2762" s="67" t="s">
        <v>12584</v>
      </c>
      <c r="D2762" s="59" t="s">
        <v>12585</v>
      </c>
      <c r="E2762" s="66" t="s">
        <v>12583</v>
      </c>
      <c r="F2762" s="60" t="s">
        <v>12586</v>
      </c>
      <c r="G2762" s="62"/>
      <c r="H2762" s="61">
        <v>1992</v>
      </c>
      <c r="I2762" s="60" t="s">
        <v>689</v>
      </c>
      <c r="J2762" s="60" t="s">
        <v>699</v>
      </c>
      <c r="K2762" s="60">
        <v>320</v>
      </c>
      <c r="L2762" s="62"/>
      <c r="M2762" s="60">
        <v>1</v>
      </c>
      <c r="N2762" s="60">
        <v>1</v>
      </c>
      <c r="O2762" s="63" t="s">
        <v>681</v>
      </c>
      <c r="P2762" s="63" t="s">
        <v>970</v>
      </c>
      <c r="Q2762" s="62"/>
      <c r="R2762" s="62"/>
      <c r="S2762" s="62"/>
      <c r="T2762" s="62"/>
      <c r="U2762" s="62"/>
      <c r="V2762" s="62"/>
      <c r="W2762" s="62"/>
      <c r="X2762" s="63" t="s">
        <v>970</v>
      </c>
      <c r="Y2762" s="62"/>
      <c r="Z2762" s="62"/>
      <c r="AA2762" s="62"/>
      <c r="AB2762" s="60"/>
    </row>
    <row r="2763" spans="1:28" ht="15" customHeight="1" x14ac:dyDescent="0.25">
      <c r="A2763" s="58">
        <v>2753</v>
      </c>
      <c r="B2763" s="66" t="s">
        <v>12587</v>
      </c>
      <c r="C2763" s="67" t="s">
        <v>12588</v>
      </c>
      <c r="D2763" s="59" t="s">
        <v>12589</v>
      </c>
      <c r="E2763" s="66" t="s">
        <v>12587</v>
      </c>
      <c r="F2763" s="60" t="s">
        <v>12590</v>
      </c>
      <c r="G2763" s="62"/>
      <c r="H2763" s="61">
        <v>1973</v>
      </c>
      <c r="I2763" s="60" t="s">
        <v>679</v>
      </c>
      <c r="J2763" s="60" t="s">
        <v>699</v>
      </c>
      <c r="K2763" s="60">
        <v>300</v>
      </c>
      <c r="L2763" s="62"/>
      <c r="M2763" s="60">
        <v>1</v>
      </c>
      <c r="N2763" s="60">
        <v>1</v>
      </c>
      <c r="O2763" s="63" t="s">
        <v>681</v>
      </c>
      <c r="P2763" s="63" t="s">
        <v>989</v>
      </c>
      <c r="Q2763" s="62"/>
      <c r="R2763" s="62"/>
      <c r="S2763" s="62"/>
      <c r="T2763" s="62"/>
      <c r="U2763" s="62"/>
      <c r="V2763" s="62"/>
      <c r="W2763" s="62"/>
      <c r="X2763" s="63" t="s">
        <v>989</v>
      </c>
      <c r="Y2763" s="62"/>
      <c r="Z2763" s="62"/>
      <c r="AA2763" s="62"/>
      <c r="AB2763" s="60"/>
    </row>
    <row r="2764" spans="1:28" ht="15" customHeight="1" x14ac:dyDescent="0.25">
      <c r="A2764" s="58">
        <v>2754</v>
      </c>
      <c r="B2764" s="66" t="s">
        <v>12591</v>
      </c>
      <c r="C2764" s="67" t="s">
        <v>12592</v>
      </c>
      <c r="D2764" s="59" t="s">
        <v>12593</v>
      </c>
      <c r="E2764" s="66" t="s">
        <v>12591</v>
      </c>
      <c r="F2764" s="60" t="s">
        <v>12594</v>
      </c>
      <c r="G2764" s="62"/>
      <c r="H2764" s="61">
        <v>2009</v>
      </c>
      <c r="I2764" s="60" t="s">
        <v>689</v>
      </c>
      <c r="J2764" s="60" t="s">
        <v>699</v>
      </c>
      <c r="K2764" s="60">
        <v>300</v>
      </c>
      <c r="L2764" s="62"/>
      <c r="M2764" s="60">
        <v>1</v>
      </c>
      <c r="N2764" s="60">
        <v>1</v>
      </c>
      <c r="O2764" s="63" t="s">
        <v>681</v>
      </c>
      <c r="P2764" s="63" t="s">
        <v>12595</v>
      </c>
      <c r="Q2764" s="62"/>
      <c r="R2764" s="62"/>
      <c r="S2764" s="62"/>
      <c r="T2764" s="62"/>
      <c r="U2764" s="62"/>
      <c r="V2764" s="62"/>
      <c r="W2764" s="62"/>
      <c r="X2764" s="63" t="s">
        <v>12595</v>
      </c>
      <c r="Y2764" s="62"/>
      <c r="Z2764" s="62"/>
      <c r="AA2764" s="62"/>
      <c r="AB2764" s="60"/>
    </row>
    <row r="2765" spans="1:28" ht="15" customHeight="1" x14ac:dyDescent="0.25">
      <c r="A2765" s="58">
        <v>2755</v>
      </c>
      <c r="B2765" s="66" t="s">
        <v>12596</v>
      </c>
      <c r="C2765" s="67" t="s">
        <v>12597</v>
      </c>
      <c r="D2765" s="59" t="s">
        <v>12598</v>
      </c>
      <c r="E2765" s="66" t="s">
        <v>12596</v>
      </c>
      <c r="F2765" s="60" t="s">
        <v>12599</v>
      </c>
      <c r="G2765" s="62"/>
      <c r="H2765" s="61">
        <v>2004</v>
      </c>
      <c r="I2765" s="60" t="s">
        <v>689</v>
      </c>
      <c r="J2765" s="60" t="s">
        <v>699</v>
      </c>
      <c r="K2765" s="60">
        <v>50</v>
      </c>
      <c r="L2765" s="62"/>
      <c r="M2765" s="60">
        <v>1</v>
      </c>
      <c r="N2765" s="60">
        <v>1</v>
      </c>
      <c r="O2765" s="63" t="s">
        <v>681</v>
      </c>
      <c r="P2765" s="63" t="s">
        <v>788</v>
      </c>
      <c r="Q2765" s="62"/>
      <c r="R2765" s="62"/>
      <c r="S2765" s="62"/>
      <c r="T2765" s="62"/>
      <c r="U2765" s="62"/>
      <c r="V2765" s="62"/>
      <c r="W2765" s="62"/>
      <c r="X2765" s="63" t="s">
        <v>788</v>
      </c>
      <c r="Y2765" s="62"/>
      <c r="Z2765" s="62"/>
      <c r="AA2765" s="62"/>
      <c r="AB2765" s="60"/>
    </row>
    <row r="2766" spans="1:28" ht="15" customHeight="1" x14ac:dyDescent="0.25">
      <c r="A2766" s="58">
        <v>2756</v>
      </c>
      <c r="B2766" s="66" t="s">
        <v>314</v>
      </c>
      <c r="C2766" s="67" t="s">
        <v>12600</v>
      </c>
      <c r="D2766" s="59" t="s">
        <v>12601</v>
      </c>
      <c r="E2766" s="66" t="s">
        <v>314</v>
      </c>
      <c r="F2766" s="60" t="s">
        <v>12602</v>
      </c>
      <c r="G2766" s="62"/>
      <c r="H2766" s="61">
        <v>1990</v>
      </c>
      <c r="I2766" s="60" t="s">
        <v>689</v>
      </c>
      <c r="J2766" s="60" t="s">
        <v>699</v>
      </c>
      <c r="K2766" s="60">
        <v>50</v>
      </c>
      <c r="L2766" s="62"/>
      <c r="M2766" s="60">
        <v>1</v>
      </c>
      <c r="N2766" s="60">
        <v>1</v>
      </c>
      <c r="O2766" s="63" t="s">
        <v>681</v>
      </c>
      <c r="P2766" s="63" t="s">
        <v>788</v>
      </c>
      <c r="Q2766" s="62"/>
      <c r="R2766" s="62"/>
      <c r="S2766" s="62"/>
      <c r="T2766" s="62"/>
      <c r="U2766" s="62"/>
      <c r="V2766" s="62"/>
      <c r="W2766" s="62"/>
      <c r="X2766" s="63" t="s">
        <v>788</v>
      </c>
      <c r="Y2766" s="62"/>
      <c r="Z2766" s="62"/>
      <c r="AA2766" s="62"/>
      <c r="AB2766" s="60"/>
    </row>
    <row r="2767" spans="1:28" ht="15" customHeight="1" x14ac:dyDescent="0.25">
      <c r="A2767" s="58">
        <v>2757</v>
      </c>
      <c r="B2767" s="66" t="s">
        <v>12603</v>
      </c>
      <c r="C2767" s="67" t="s">
        <v>12604</v>
      </c>
      <c r="D2767" s="59" t="s">
        <v>12605</v>
      </c>
      <c r="E2767" s="66" t="s">
        <v>12603</v>
      </c>
      <c r="F2767" s="60" t="s">
        <v>12606</v>
      </c>
      <c r="G2767" s="62"/>
      <c r="H2767" s="61">
        <v>2015</v>
      </c>
      <c r="I2767" s="60" t="s">
        <v>689</v>
      </c>
      <c r="J2767" s="60" t="s">
        <v>699</v>
      </c>
      <c r="K2767" s="60">
        <v>50</v>
      </c>
      <c r="L2767" s="62"/>
      <c r="M2767" s="60">
        <v>1</v>
      </c>
      <c r="N2767" s="60">
        <v>1</v>
      </c>
      <c r="O2767" s="63" t="s">
        <v>681</v>
      </c>
      <c r="P2767" s="63" t="s">
        <v>12607</v>
      </c>
      <c r="Q2767" s="62"/>
      <c r="R2767" s="62"/>
      <c r="S2767" s="62"/>
      <c r="T2767" s="62"/>
      <c r="U2767" s="62"/>
      <c r="V2767" s="62"/>
      <c r="W2767" s="62"/>
      <c r="X2767" s="63" t="s">
        <v>12607</v>
      </c>
      <c r="Y2767" s="62"/>
      <c r="Z2767" s="62"/>
      <c r="AA2767" s="62"/>
      <c r="AB2767" s="60"/>
    </row>
    <row r="2768" spans="1:28" ht="15" customHeight="1" x14ac:dyDescent="0.25">
      <c r="A2768" s="58">
        <v>2758</v>
      </c>
      <c r="B2768" s="66" t="s">
        <v>534</v>
      </c>
      <c r="C2768" s="67" t="s">
        <v>12608</v>
      </c>
      <c r="D2768" s="59" t="s">
        <v>12609</v>
      </c>
      <c r="E2768" s="66" t="s">
        <v>534</v>
      </c>
      <c r="F2768" s="60" t="s">
        <v>12610</v>
      </c>
      <c r="G2768" s="62"/>
      <c r="H2768" s="61">
        <v>1991</v>
      </c>
      <c r="I2768" s="60" t="s">
        <v>689</v>
      </c>
      <c r="J2768" s="60" t="s">
        <v>680</v>
      </c>
      <c r="K2768" s="60">
        <v>630</v>
      </c>
      <c r="L2768" s="62"/>
      <c r="M2768" s="60">
        <v>1</v>
      </c>
      <c r="N2768" s="60">
        <v>1</v>
      </c>
      <c r="O2768" s="63" t="s">
        <v>681</v>
      </c>
      <c r="P2768" s="63" t="s">
        <v>1083</v>
      </c>
      <c r="Q2768" s="62"/>
      <c r="R2768" s="62"/>
      <c r="S2768" s="62"/>
      <c r="T2768" s="62"/>
      <c r="U2768" s="62"/>
      <c r="V2768" s="62"/>
      <c r="W2768" s="62"/>
      <c r="X2768" s="63" t="s">
        <v>12611</v>
      </c>
      <c r="Y2768" s="63" t="s">
        <v>12612</v>
      </c>
      <c r="Z2768" s="62"/>
      <c r="AA2768" s="62"/>
      <c r="AB2768" s="60"/>
    </row>
    <row r="2769" spans="1:28" ht="15" customHeight="1" x14ac:dyDescent="0.25">
      <c r="A2769" s="58">
        <v>2759</v>
      </c>
      <c r="B2769" s="66" t="s">
        <v>12613</v>
      </c>
      <c r="C2769" s="67" t="s">
        <v>12614</v>
      </c>
      <c r="D2769" s="59" t="s">
        <v>12615</v>
      </c>
      <c r="E2769" s="66" t="s">
        <v>12613</v>
      </c>
      <c r="F2769" s="60" t="s">
        <v>12616</v>
      </c>
      <c r="G2769" s="62"/>
      <c r="H2769" s="61">
        <v>2009</v>
      </c>
      <c r="I2769" s="60" t="s">
        <v>689</v>
      </c>
      <c r="J2769" s="60" t="s">
        <v>699</v>
      </c>
      <c r="K2769" s="60">
        <v>630</v>
      </c>
      <c r="L2769" s="62"/>
      <c r="M2769" s="60">
        <v>1</v>
      </c>
      <c r="N2769" s="60">
        <v>1</v>
      </c>
      <c r="O2769" s="63" t="s">
        <v>681</v>
      </c>
      <c r="P2769" s="63" t="s">
        <v>1083</v>
      </c>
      <c r="Q2769" s="63" t="s">
        <v>12617</v>
      </c>
      <c r="R2769" s="62"/>
      <c r="S2769" s="62"/>
      <c r="T2769" s="62"/>
      <c r="U2769" s="62"/>
      <c r="V2769" s="62"/>
      <c r="W2769" s="62"/>
      <c r="X2769" s="63" t="s">
        <v>1083</v>
      </c>
      <c r="Y2769" s="62"/>
      <c r="Z2769" s="62"/>
      <c r="AA2769" s="62"/>
      <c r="AB2769" s="60"/>
    </row>
    <row r="2770" spans="1:28" ht="15" customHeight="1" x14ac:dyDescent="0.25">
      <c r="A2770" s="58">
        <v>2760</v>
      </c>
      <c r="B2770" s="66" t="s">
        <v>536</v>
      </c>
      <c r="C2770" s="67" t="s">
        <v>12618</v>
      </c>
      <c r="D2770" s="59" t="s">
        <v>12619</v>
      </c>
      <c r="E2770" s="66" t="s">
        <v>536</v>
      </c>
      <c r="F2770" s="60" t="s">
        <v>12620</v>
      </c>
      <c r="G2770" s="62"/>
      <c r="H2770" s="61">
        <v>1976</v>
      </c>
      <c r="I2770" s="60" t="s">
        <v>679</v>
      </c>
      <c r="J2770" s="60" t="s">
        <v>680</v>
      </c>
      <c r="K2770" s="60">
        <v>750</v>
      </c>
      <c r="L2770" s="62"/>
      <c r="M2770" s="60">
        <v>1</v>
      </c>
      <c r="N2770" s="60">
        <v>1</v>
      </c>
      <c r="O2770" s="63" t="s">
        <v>681</v>
      </c>
      <c r="P2770" s="63" t="s">
        <v>1093</v>
      </c>
      <c r="Q2770" s="62"/>
      <c r="R2770" s="62"/>
      <c r="S2770" s="62"/>
      <c r="T2770" s="62"/>
      <c r="U2770" s="62"/>
      <c r="V2770" s="62"/>
      <c r="W2770" s="62"/>
      <c r="X2770" s="63" t="s">
        <v>1093</v>
      </c>
      <c r="Y2770" s="62"/>
      <c r="Z2770" s="62"/>
      <c r="AA2770" s="62"/>
      <c r="AB2770" s="60"/>
    </row>
    <row r="2771" spans="1:28" ht="15" customHeight="1" x14ac:dyDescent="0.25">
      <c r="A2771" s="58">
        <v>2761</v>
      </c>
      <c r="B2771" s="66" t="s">
        <v>550</v>
      </c>
      <c r="C2771" s="67" t="s">
        <v>12621</v>
      </c>
      <c r="D2771" s="59" t="s">
        <v>12622</v>
      </c>
      <c r="E2771" s="66" t="s">
        <v>550</v>
      </c>
      <c r="F2771" s="60" t="s">
        <v>12623</v>
      </c>
      <c r="G2771" s="62"/>
      <c r="H2771" s="61">
        <v>2004</v>
      </c>
      <c r="I2771" s="60" t="s">
        <v>689</v>
      </c>
      <c r="J2771" s="60" t="s">
        <v>680</v>
      </c>
      <c r="K2771" s="60">
        <v>1250</v>
      </c>
      <c r="L2771" s="62"/>
      <c r="M2771" s="60">
        <v>1</v>
      </c>
      <c r="N2771" s="60">
        <v>1</v>
      </c>
      <c r="O2771" s="63" t="s">
        <v>681</v>
      </c>
      <c r="P2771" s="63" t="s">
        <v>1097</v>
      </c>
      <c r="Q2771" s="62"/>
      <c r="R2771" s="62"/>
      <c r="S2771" s="62"/>
      <c r="T2771" s="62"/>
      <c r="U2771" s="62"/>
      <c r="V2771" s="62"/>
      <c r="W2771" s="62"/>
      <c r="X2771" s="63" t="s">
        <v>1290</v>
      </c>
      <c r="Y2771" s="63" t="s">
        <v>1291</v>
      </c>
      <c r="Z2771" s="62"/>
      <c r="AA2771" s="62"/>
      <c r="AB2771" s="60"/>
    </row>
    <row r="2772" spans="1:28" ht="15" customHeight="1" x14ac:dyDescent="0.25">
      <c r="A2772" s="58">
        <v>2762</v>
      </c>
      <c r="B2772" s="66" t="s">
        <v>12624</v>
      </c>
      <c r="C2772" s="67" t="s">
        <v>12625</v>
      </c>
      <c r="D2772" s="59" t="s">
        <v>12626</v>
      </c>
      <c r="E2772" s="66" t="s">
        <v>12624</v>
      </c>
      <c r="F2772" s="60" t="s">
        <v>12627</v>
      </c>
      <c r="G2772" s="62"/>
      <c r="H2772" s="61">
        <v>1972</v>
      </c>
      <c r="I2772" s="60" t="s">
        <v>679</v>
      </c>
      <c r="J2772" s="60" t="s">
        <v>680</v>
      </c>
      <c r="K2772" s="60">
        <v>2000</v>
      </c>
      <c r="L2772" s="62"/>
      <c r="M2772" s="60">
        <v>1</v>
      </c>
      <c r="N2772" s="60">
        <v>1</v>
      </c>
      <c r="O2772" s="63" t="s">
        <v>681</v>
      </c>
      <c r="P2772" s="63" t="s">
        <v>12628</v>
      </c>
      <c r="Q2772" s="62"/>
      <c r="R2772" s="62"/>
      <c r="S2772" s="62"/>
      <c r="T2772" s="62"/>
      <c r="U2772" s="62"/>
      <c r="V2772" s="62"/>
      <c r="W2772" s="62"/>
      <c r="X2772" s="63" t="s">
        <v>12628</v>
      </c>
      <c r="Y2772" s="62"/>
      <c r="Z2772" s="62"/>
      <c r="AA2772" s="62"/>
      <c r="AB2772" s="60"/>
    </row>
    <row r="2773" spans="1:28" ht="15" customHeight="1" x14ac:dyDescent="0.25">
      <c r="A2773" s="58">
        <v>2763</v>
      </c>
      <c r="B2773" s="66" t="s">
        <v>12629</v>
      </c>
      <c r="C2773" s="67" t="s">
        <v>12630</v>
      </c>
      <c r="D2773" s="59" t="s">
        <v>12631</v>
      </c>
      <c r="E2773" s="66" t="s">
        <v>12629</v>
      </c>
      <c r="F2773" s="60" t="s">
        <v>12632</v>
      </c>
      <c r="G2773" s="62"/>
      <c r="H2773" s="61">
        <v>1970</v>
      </c>
      <c r="I2773" s="60" t="s">
        <v>679</v>
      </c>
      <c r="J2773" s="60" t="s">
        <v>680</v>
      </c>
      <c r="K2773" s="60">
        <v>2000</v>
      </c>
      <c r="L2773" s="62"/>
      <c r="M2773" s="60">
        <v>1</v>
      </c>
      <c r="N2773" s="60">
        <v>1</v>
      </c>
      <c r="O2773" s="63" t="s">
        <v>681</v>
      </c>
      <c r="P2773" s="63" t="s">
        <v>3938</v>
      </c>
      <c r="Q2773" s="62"/>
      <c r="R2773" s="62"/>
      <c r="S2773" s="62"/>
      <c r="T2773" s="62"/>
      <c r="U2773" s="62"/>
      <c r="V2773" s="62"/>
      <c r="W2773" s="62"/>
      <c r="X2773" s="63" t="s">
        <v>3938</v>
      </c>
      <c r="Y2773" s="62"/>
      <c r="Z2773" s="62"/>
      <c r="AA2773" s="62"/>
      <c r="AB2773" s="60"/>
    </row>
    <row r="2774" spans="1:28" ht="15" customHeight="1" x14ac:dyDescent="0.25">
      <c r="A2774" s="58">
        <v>2764</v>
      </c>
      <c r="B2774" s="66" t="s">
        <v>12633</v>
      </c>
      <c r="C2774" s="67" t="s">
        <v>12634</v>
      </c>
      <c r="D2774" s="59" t="s">
        <v>12635</v>
      </c>
      <c r="E2774" s="66" t="s">
        <v>12633</v>
      </c>
      <c r="F2774" s="60" t="s">
        <v>12636</v>
      </c>
      <c r="G2774" s="62"/>
      <c r="H2774" s="61">
        <v>1999</v>
      </c>
      <c r="I2774" s="60" t="s">
        <v>679</v>
      </c>
      <c r="J2774" s="60" t="s">
        <v>710</v>
      </c>
      <c r="K2774" s="60">
        <v>12000</v>
      </c>
      <c r="L2774" s="62"/>
      <c r="M2774" s="60">
        <v>1</v>
      </c>
      <c r="N2774" s="60">
        <v>1</v>
      </c>
      <c r="O2774" s="63" t="s">
        <v>681</v>
      </c>
      <c r="P2774" s="63" t="s">
        <v>12637</v>
      </c>
      <c r="Q2774" s="62"/>
      <c r="R2774" s="62"/>
      <c r="S2774" s="62"/>
      <c r="T2774" s="62"/>
      <c r="U2774" s="62"/>
      <c r="V2774" s="62"/>
      <c r="W2774" s="62"/>
      <c r="X2774" s="63" t="s">
        <v>12637</v>
      </c>
      <c r="Y2774" s="62"/>
      <c r="Z2774" s="62"/>
      <c r="AA2774" s="62"/>
      <c r="AB2774" s="60"/>
    </row>
    <row r="2775" spans="1:28" ht="15" customHeight="1" x14ac:dyDescent="0.25">
      <c r="A2775" s="58">
        <v>2765</v>
      </c>
      <c r="B2775" s="66" t="s">
        <v>59</v>
      </c>
      <c r="C2775" s="67" t="s">
        <v>12638</v>
      </c>
      <c r="D2775" s="59" t="s">
        <v>12639</v>
      </c>
      <c r="E2775" s="66" t="s">
        <v>59</v>
      </c>
      <c r="F2775" s="60" t="s">
        <v>12640</v>
      </c>
      <c r="G2775" s="62"/>
      <c r="H2775" s="61">
        <v>2013</v>
      </c>
      <c r="I2775" s="60" t="s">
        <v>689</v>
      </c>
      <c r="J2775" s="60" t="s">
        <v>699</v>
      </c>
      <c r="K2775" s="60">
        <v>50</v>
      </c>
      <c r="L2775" s="62"/>
      <c r="M2775" s="60">
        <v>1</v>
      </c>
      <c r="N2775" s="60">
        <v>1</v>
      </c>
      <c r="O2775" s="63" t="s">
        <v>681</v>
      </c>
      <c r="P2775" s="63" t="s">
        <v>1317</v>
      </c>
      <c r="Q2775" s="63" t="s">
        <v>8912</v>
      </c>
      <c r="R2775" s="62"/>
      <c r="S2775" s="62"/>
      <c r="T2775" s="62"/>
      <c r="U2775" s="62"/>
      <c r="V2775" s="62"/>
      <c r="W2775" s="62"/>
      <c r="X2775" s="63" t="s">
        <v>1317</v>
      </c>
      <c r="Y2775" s="62"/>
      <c r="Z2775" s="62"/>
      <c r="AA2775" s="62"/>
      <c r="AB2775" s="60"/>
    </row>
    <row r="2776" spans="1:28" ht="15" customHeight="1" x14ac:dyDescent="0.25">
      <c r="A2776" s="58">
        <v>2766</v>
      </c>
      <c r="B2776" s="66" t="s">
        <v>74</v>
      </c>
      <c r="C2776" s="67" t="s">
        <v>12641</v>
      </c>
      <c r="D2776" s="59" t="s">
        <v>12642</v>
      </c>
      <c r="E2776" s="66" t="s">
        <v>74</v>
      </c>
      <c r="F2776" s="60" t="s">
        <v>12643</v>
      </c>
      <c r="G2776" s="62"/>
      <c r="H2776" s="61">
        <v>2014</v>
      </c>
      <c r="I2776" s="60" t="s">
        <v>689</v>
      </c>
      <c r="J2776" s="60" t="s">
        <v>699</v>
      </c>
      <c r="K2776" s="60">
        <v>50</v>
      </c>
      <c r="L2776" s="62"/>
      <c r="M2776" s="60">
        <v>1</v>
      </c>
      <c r="N2776" s="60">
        <v>1</v>
      </c>
      <c r="O2776" s="63" t="s">
        <v>681</v>
      </c>
      <c r="P2776" s="63" t="s">
        <v>1317</v>
      </c>
      <c r="Q2776" s="63" t="s">
        <v>12644</v>
      </c>
      <c r="R2776" s="62"/>
      <c r="S2776" s="62"/>
      <c r="T2776" s="62"/>
      <c r="U2776" s="62"/>
      <c r="V2776" s="62"/>
      <c r="W2776" s="62"/>
      <c r="X2776" s="63" t="s">
        <v>1317</v>
      </c>
      <c r="Y2776" s="62"/>
      <c r="Z2776" s="62"/>
      <c r="AA2776" s="62"/>
      <c r="AB2776" s="60"/>
    </row>
    <row r="2777" spans="1:28" ht="15" customHeight="1" x14ac:dyDescent="0.25">
      <c r="A2777" s="58">
        <v>2767</v>
      </c>
      <c r="B2777" s="66" t="s">
        <v>12645</v>
      </c>
      <c r="C2777" s="67" t="s">
        <v>12646</v>
      </c>
      <c r="D2777" s="59" t="s">
        <v>12647</v>
      </c>
      <c r="E2777" s="66" t="s">
        <v>12645</v>
      </c>
      <c r="F2777" s="60" t="s">
        <v>12648</v>
      </c>
      <c r="G2777" s="62"/>
      <c r="H2777" s="61">
        <v>1973</v>
      </c>
      <c r="I2777" s="60" t="s">
        <v>679</v>
      </c>
      <c r="J2777" s="60" t="s">
        <v>699</v>
      </c>
      <c r="K2777" s="60">
        <v>50</v>
      </c>
      <c r="L2777" s="62"/>
      <c r="M2777" s="60">
        <v>1</v>
      </c>
      <c r="N2777" s="60">
        <v>1</v>
      </c>
      <c r="O2777" s="63" t="s">
        <v>681</v>
      </c>
      <c r="P2777" s="63" t="s">
        <v>788</v>
      </c>
      <c r="Q2777" s="62"/>
      <c r="R2777" s="62"/>
      <c r="S2777" s="62"/>
      <c r="T2777" s="62"/>
      <c r="U2777" s="62"/>
      <c r="V2777" s="62"/>
      <c r="W2777" s="62"/>
      <c r="X2777" s="63" t="s">
        <v>788</v>
      </c>
      <c r="Y2777" s="62"/>
      <c r="Z2777" s="62"/>
      <c r="AA2777" s="62"/>
      <c r="AB2777" s="60"/>
    </row>
    <row r="2778" spans="1:28" ht="15" customHeight="1" x14ac:dyDescent="0.25">
      <c r="A2778" s="58">
        <v>2768</v>
      </c>
      <c r="B2778" s="66" t="s">
        <v>336</v>
      </c>
      <c r="C2778" s="67" t="s">
        <v>12649</v>
      </c>
      <c r="D2778" s="59" t="s">
        <v>12650</v>
      </c>
      <c r="E2778" s="66" t="s">
        <v>336</v>
      </c>
      <c r="F2778" s="60" t="s">
        <v>12651</v>
      </c>
      <c r="G2778" s="62"/>
      <c r="H2778" s="61">
        <v>1994</v>
      </c>
      <c r="I2778" s="60" t="s">
        <v>689</v>
      </c>
      <c r="J2778" s="60" t="s">
        <v>680</v>
      </c>
      <c r="K2778" s="60">
        <v>50</v>
      </c>
      <c r="L2778" s="62"/>
      <c r="M2778" s="60">
        <v>1</v>
      </c>
      <c r="N2778" s="60">
        <v>1</v>
      </c>
      <c r="O2778" s="63" t="s">
        <v>681</v>
      </c>
      <c r="P2778" s="63" t="s">
        <v>788</v>
      </c>
      <c r="Q2778" s="62"/>
      <c r="R2778" s="62"/>
      <c r="S2778" s="62"/>
      <c r="T2778" s="62"/>
      <c r="U2778" s="62"/>
      <c r="V2778" s="62"/>
      <c r="W2778" s="62"/>
      <c r="X2778" s="63" t="s">
        <v>1342</v>
      </c>
      <c r="Y2778" s="63" t="s">
        <v>869</v>
      </c>
      <c r="Z2778" s="62"/>
      <c r="AA2778" s="62"/>
      <c r="AB2778" s="60"/>
    </row>
    <row r="2779" spans="1:28" ht="15" customHeight="1" x14ac:dyDescent="0.25">
      <c r="A2779" s="58">
        <v>2769</v>
      </c>
      <c r="B2779" s="66" t="s">
        <v>346</v>
      </c>
      <c r="C2779" s="67" t="s">
        <v>12652</v>
      </c>
      <c r="D2779" s="59" t="s">
        <v>12653</v>
      </c>
      <c r="E2779" s="66" t="s">
        <v>346</v>
      </c>
      <c r="F2779" s="60" t="s">
        <v>12654</v>
      </c>
      <c r="G2779" s="62"/>
      <c r="H2779" s="61">
        <v>1997</v>
      </c>
      <c r="I2779" s="60" t="s">
        <v>689</v>
      </c>
      <c r="J2779" s="60" t="s">
        <v>680</v>
      </c>
      <c r="K2779" s="60">
        <v>50</v>
      </c>
      <c r="L2779" s="62"/>
      <c r="M2779" s="60">
        <v>1</v>
      </c>
      <c r="N2779" s="60">
        <v>1</v>
      </c>
      <c r="O2779" s="63" t="s">
        <v>681</v>
      </c>
      <c r="P2779" s="63" t="s">
        <v>788</v>
      </c>
      <c r="Q2779" s="62"/>
      <c r="R2779" s="62"/>
      <c r="S2779" s="62"/>
      <c r="T2779" s="62"/>
      <c r="U2779" s="62"/>
      <c r="V2779" s="62"/>
      <c r="W2779" s="62"/>
      <c r="X2779" s="63" t="s">
        <v>788</v>
      </c>
      <c r="Y2779" s="62"/>
      <c r="Z2779" s="62"/>
      <c r="AA2779" s="62"/>
      <c r="AB2779" s="60"/>
    </row>
    <row r="2780" spans="1:28" ht="15" customHeight="1" x14ac:dyDescent="0.25">
      <c r="A2780" s="58">
        <v>2770</v>
      </c>
      <c r="B2780" s="66" t="s">
        <v>352</v>
      </c>
      <c r="C2780" s="67" t="s">
        <v>12655</v>
      </c>
      <c r="D2780" s="59" t="s">
        <v>12656</v>
      </c>
      <c r="E2780" s="66" t="s">
        <v>352</v>
      </c>
      <c r="F2780" s="60" t="s">
        <v>12657</v>
      </c>
      <c r="G2780" s="62"/>
      <c r="H2780" s="61">
        <v>1997</v>
      </c>
      <c r="I2780" s="60" t="s">
        <v>689</v>
      </c>
      <c r="J2780" s="60" t="s">
        <v>680</v>
      </c>
      <c r="K2780" s="60">
        <v>50</v>
      </c>
      <c r="L2780" s="62"/>
      <c r="M2780" s="60">
        <v>1</v>
      </c>
      <c r="N2780" s="60">
        <v>1</v>
      </c>
      <c r="O2780" s="63" t="s">
        <v>681</v>
      </c>
      <c r="P2780" s="63" t="s">
        <v>788</v>
      </c>
      <c r="Q2780" s="62"/>
      <c r="R2780" s="62"/>
      <c r="S2780" s="62"/>
      <c r="T2780" s="62"/>
      <c r="U2780" s="62"/>
      <c r="V2780" s="62"/>
      <c r="W2780" s="62"/>
      <c r="X2780" s="63" t="s">
        <v>788</v>
      </c>
      <c r="Y2780" s="62"/>
      <c r="Z2780" s="62"/>
      <c r="AA2780" s="62"/>
      <c r="AB2780" s="60"/>
    </row>
    <row r="2781" spans="1:28" ht="15" customHeight="1" x14ac:dyDescent="0.25">
      <c r="A2781" s="58">
        <v>2771</v>
      </c>
      <c r="B2781" s="66" t="s">
        <v>248</v>
      </c>
      <c r="C2781" s="67" t="s">
        <v>12658</v>
      </c>
      <c r="D2781" s="59" t="s">
        <v>12659</v>
      </c>
      <c r="E2781" s="66" t="s">
        <v>248</v>
      </c>
      <c r="F2781" s="60" t="s">
        <v>12660</v>
      </c>
      <c r="G2781" s="62"/>
      <c r="H2781" s="61">
        <v>1994</v>
      </c>
      <c r="I2781" s="60" t="s">
        <v>689</v>
      </c>
      <c r="J2781" s="60" t="s">
        <v>680</v>
      </c>
      <c r="K2781" s="60">
        <v>50</v>
      </c>
      <c r="L2781" s="62"/>
      <c r="M2781" s="60">
        <v>1</v>
      </c>
      <c r="N2781" s="60">
        <v>1</v>
      </c>
      <c r="O2781" s="63" t="s">
        <v>681</v>
      </c>
      <c r="P2781" s="63" t="s">
        <v>788</v>
      </c>
      <c r="Q2781" s="62"/>
      <c r="R2781" s="62"/>
      <c r="S2781" s="62"/>
      <c r="T2781" s="62"/>
      <c r="U2781" s="62"/>
      <c r="V2781" s="62"/>
      <c r="W2781" s="62"/>
      <c r="X2781" s="63" t="s">
        <v>788</v>
      </c>
      <c r="Y2781" s="62"/>
      <c r="Z2781" s="62"/>
      <c r="AA2781" s="62"/>
      <c r="AB2781" s="60"/>
    </row>
    <row r="2782" spans="1:28" ht="15" customHeight="1" x14ac:dyDescent="0.25">
      <c r="A2782" s="58">
        <v>2772</v>
      </c>
      <c r="B2782" s="66" t="s">
        <v>392</v>
      </c>
      <c r="C2782" s="67" t="s">
        <v>12661</v>
      </c>
      <c r="D2782" s="59" t="s">
        <v>12662</v>
      </c>
      <c r="E2782" s="66" t="s">
        <v>392</v>
      </c>
      <c r="F2782" s="60" t="s">
        <v>12663</v>
      </c>
      <c r="G2782" s="62"/>
      <c r="H2782" s="61">
        <v>1973</v>
      </c>
      <c r="I2782" s="60" t="s">
        <v>988</v>
      </c>
      <c r="J2782" s="60" t="s">
        <v>680</v>
      </c>
      <c r="K2782" s="60">
        <v>50</v>
      </c>
      <c r="L2782" s="62"/>
      <c r="M2782" s="60">
        <v>1</v>
      </c>
      <c r="N2782" s="60">
        <v>1</v>
      </c>
      <c r="O2782" s="63" t="s">
        <v>681</v>
      </c>
      <c r="P2782" s="63" t="s">
        <v>788</v>
      </c>
      <c r="Q2782" s="62"/>
      <c r="R2782" s="62"/>
      <c r="S2782" s="62"/>
      <c r="T2782" s="62"/>
      <c r="U2782" s="62"/>
      <c r="V2782" s="62"/>
      <c r="W2782" s="62"/>
      <c r="X2782" s="63" t="s">
        <v>788</v>
      </c>
      <c r="Y2782" s="62"/>
      <c r="Z2782" s="62"/>
      <c r="AA2782" s="62"/>
      <c r="AB2782" s="60"/>
    </row>
    <row r="2783" spans="1:28" ht="15" customHeight="1" x14ac:dyDescent="0.25">
      <c r="A2783" s="58">
        <v>2773</v>
      </c>
      <c r="B2783" s="66" t="s">
        <v>12664</v>
      </c>
      <c r="C2783" s="67" t="s">
        <v>12665</v>
      </c>
      <c r="D2783" s="59" t="s">
        <v>12666</v>
      </c>
      <c r="E2783" s="66" t="s">
        <v>12664</v>
      </c>
      <c r="F2783" s="60" t="s">
        <v>12667</v>
      </c>
      <c r="G2783" s="62"/>
      <c r="H2783" s="61">
        <v>1987</v>
      </c>
      <c r="I2783" s="60" t="s">
        <v>679</v>
      </c>
      <c r="J2783" s="60" t="s">
        <v>699</v>
      </c>
      <c r="K2783" s="60">
        <v>50</v>
      </c>
      <c r="L2783" s="62"/>
      <c r="M2783" s="60">
        <v>1</v>
      </c>
      <c r="N2783" s="60">
        <v>1</v>
      </c>
      <c r="O2783" s="63" t="s">
        <v>681</v>
      </c>
      <c r="P2783" s="63" t="s">
        <v>788</v>
      </c>
      <c r="Q2783" s="62"/>
      <c r="R2783" s="62"/>
      <c r="S2783" s="62"/>
      <c r="T2783" s="62"/>
      <c r="U2783" s="62"/>
      <c r="V2783" s="62"/>
      <c r="W2783" s="62"/>
      <c r="X2783" s="63" t="s">
        <v>3609</v>
      </c>
      <c r="Y2783" s="63" t="s">
        <v>784</v>
      </c>
      <c r="Z2783" s="62"/>
      <c r="AA2783" s="62"/>
      <c r="AB2783" s="60"/>
    </row>
    <row r="2784" spans="1:28" ht="15" customHeight="1" x14ac:dyDescent="0.25">
      <c r="A2784" s="58">
        <v>2774</v>
      </c>
      <c r="B2784" s="66" t="s">
        <v>12668</v>
      </c>
      <c r="C2784" s="67" t="s">
        <v>12669</v>
      </c>
      <c r="D2784" s="59" t="s">
        <v>12670</v>
      </c>
      <c r="E2784" s="66" t="s">
        <v>12668</v>
      </c>
      <c r="F2784" s="60" t="s">
        <v>12671</v>
      </c>
      <c r="G2784" s="62"/>
      <c r="H2784" s="61">
        <v>1989</v>
      </c>
      <c r="I2784" s="60" t="s">
        <v>689</v>
      </c>
      <c r="J2784" s="60" t="s">
        <v>699</v>
      </c>
      <c r="K2784" s="60">
        <v>160</v>
      </c>
      <c r="L2784" s="62"/>
      <c r="M2784" s="60">
        <v>1</v>
      </c>
      <c r="N2784" s="60">
        <v>1</v>
      </c>
      <c r="O2784" s="63" t="s">
        <v>681</v>
      </c>
      <c r="P2784" s="63" t="s">
        <v>12672</v>
      </c>
      <c r="Q2784" s="62"/>
      <c r="R2784" s="62"/>
      <c r="S2784" s="62"/>
      <c r="T2784" s="62"/>
      <c r="U2784" s="62"/>
      <c r="V2784" s="62"/>
      <c r="W2784" s="62"/>
      <c r="X2784" s="63" t="s">
        <v>12672</v>
      </c>
      <c r="Y2784" s="62"/>
      <c r="Z2784" s="62"/>
      <c r="AA2784" s="62"/>
      <c r="AB2784" s="60"/>
    </row>
    <row r="2785" spans="1:28" ht="15" customHeight="1" x14ac:dyDescent="0.25">
      <c r="A2785" s="58">
        <v>2775</v>
      </c>
      <c r="B2785" s="66" t="s">
        <v>12673</v>
      </c>
      <c r="C2785" s="67" t="s">
        <v>12674</v>
      </c>
      <c r="D2785" s="59" t="s">
        <v>12675</v>
      </c>
      <c r="E2785" s="66" t="s">
        <v>12673</v>
      </c>
      <c r="F2785" s="60" t="s">
        <v>12676</v>
      </c>
      <c r="G2785" s="62"/>
      <c r="H2785" s="61">
        <v>1972</v>
      </c>
      <c r="I2785" s="60" t="s">
        <v>679</v>
      </c>
      <c r="J2785" s="60" t="s">
        <v>699</v>
      </c>
      <c r="K2785" s="60">
        <v>50</v>
      </c>
      <c r="L2785" s="62"/>
      <c r="M2785" s="60">
        <v>1</v>
      </c>
      <c r="N2785" s="60">
        <v>1</v>
      </c>
      <c r="O2785" s="63" t="s">
        <v>681</v>
      </c>
      <c r="P2785" s="63" t="s">
        <v>788</v>
      </c>
      <c r="Q2785" s="62"/>
      <c r="R2785" s="62"/>
      <c r="S2785" s="62"/>
      <c r="T2785" s="62"/>
      <c r="U2785" s="62"/>
      <c r="V2785" s="62"/>
      <c r="W2785" s="62"/>
      <c r="X2785" s="63" t="s">
        <v>788</v>
      </c>
      <c r="Y2785" s="62"/>
      <c r="Z2785" s="62"/>
      <c r="AA2785" s="62"/>
      <c r="AB2785" s="60"/>
    </row>
    <row r="2786" spans="1:28" ht="15" customHeight="1" x14ac:dyDescent="0.25">
      <c r="A2786" s="58">
        <v>2776</v>
      </c>
      <c r="B2786" s="66" t="s">
        <v>12677</v>
      </c>
      <c r="C2786" s="67" t="s">
        <v>12678</v>
      </c>
      <c r="D2786" s="59" t="s">
        <v>12679</v>
      </c>
      <c r="E2786" s="66" t="s">
        <v>12677</v>
      </c>
      <c r="F2786" s="60" t="s">
        <v>12680</v>
      </c>
      <c r="G2786" s="62"/>
      <c r="H2786" s="61">
        <v>1993</v>
      </c>
      <c r="I2786" s="60" t="s">
        <v>689</v>
      </c>
      <c r="J2786" s="60" t="s">
        <v>1049</v>
      </c>
      <c r="K2786" s="60">
        <v>75</v>
      </c>
      <c r="L2786" s="62"/>
      <c r="M2786" s="60">
        <v>1</v>
      </c>
      <c r="N2786" s="60">
        <v>1</v>
      </c>
      <c r="O2786" s="63" t="s">
        <v>681</v>
      </c>
      <c r="P2786" s="63" t="s">
        <v>700</v>
      </c>
      <c r="Q2786" s="62"/>
      <c r="R2786" s="62"/>
      <c r="S2786" s="62"/>
      <c r="T2786" s="62"/>
      <c r="U2786" s="62"/>
      <c r="V2786" s="62"/>
      <c r="W2786" s="62"/>
      <c r="X2786" s="63" t="s">
        <v>700</v>
      </c>
      <c r="Y2786" s="62"/>
      <c r="Z2786" s="62"/>
      <c r="AA2786" s="62"/>
      <c r="AB2786" s="60"/>
    </row>
    <row r="2787" spans="1:28" ht="15" customHeight="1" x14ac:dyDescent="0.25">
      <c r="A2787" s="58">
        <v>2777</v>
      </c>
      <c r="B2787" s="66" t="s">
        <v>12681</v>
      </c>
      <c r="C2787" s="67" t="s">
        <v>12682</v>
      </c>
      <c r="D2787" s="59" t="s">
        <v>12683</v>
      </c>
      <c r="E2787" s="66" t="s">
        <v>12681</v>
      </c>
      <c r="F2787" s="60" t="s">
        <v>12684</v>
      </c>
      <c r="G2787" s="62"/>
      <c r="H2787" s="61">
        <v>1994</v>
      </c>
      <c r="I2787" s="60" t="s">
        <v>689</v>
      </c>
      <c r="J2787" s="60" t="s">
        <v>1049</v>
      </c>
      <c r="K2787" s="60">
        <v>75</v>
      </c>
      <c r="L2787" s="62"/>
      <c r="M2787" s="60">
        <v>1</v>
      </c>
      <c r="N2787" s="60">
        <v>1</v>
      </c>
      <c r="O2787" s="63" t="s">
        <v>681</v>
      </c>
      <c r="P2787" s="63" t="s">
        <v>700</v>
      </c>
      <c r="Q2787" s="62"/>
      <c r="R2787" s="62"/>
      <c r="S2787" s="62"/>
      <c r="T2787" s="62"/>
      <c r="U2787" s="62"/>
      <c r="V2787" s="62"/>
      <c r="W2787" s="62"/>
      <c r="X2787" s="63" t="s">
        <v>700</v>
      </c>
      <c r="Y2787" s="62"/>
      <c r="Z2787" s="62"/>
      <c r="AA2787" s="62"/>
      <c r="AB2787" s="60"/>
    </row>
    <row r="2788" spans="1:28" ht="15" customHeight="1" x14ac:dyDescent="0.25">
      <c r="A2788" s="58">
        <v>2778</v>
      </c>
      <c r="B2788" s="66" t="s">
        <v>12685</v>
      </c>
      <c r="C2788" s="67" t="s">
        <v>12686</v>
      </c>
      <c r="D2788" s="59" t="s">
        <v>12687</v>
      </c>
      <c r="E2788" s="66" t="s">
        <v>12685</v>
      </c>
      <c r="F2788" s="60" t="s">
        <v>12688</v>
      </c>
      <c r="G2788" s="62"/>
      <c r="H2788" s="61">
        <v>1991</v>
      </c>
      <c r="I2788" s="60" t="s">
        <v>689</v>
      </c>
      <c r="J2788" s="60" t="s">
        <v>699</v>
      </c>
      <c r="K2788" s="60">
        <v>75</v>
      </c>
      <c r="L2788" s="62"/>
      <c r="M2788" s="60">
        <v>1</v>
      </c>
      <c r="N2788" s="60">
        <v>1</v>
      </c>
      <c r="O2788" s="63" t="s">
        <v>681</v>
      </c>
      <c r="P2788" s="63" t="s">
        <v>700</v>
      </c>
      <c r="Q2788" s="62"/>
      <c r="R2788" s="62"/>
      <c r="S2788" s="62"/>
      <c r="T2788" s="62"/>
      <c r="U2788" s="62"/>
      <c r="V2788" s="62"/>
      <c r="W2788" s="62"/>
      <c r="X2788" s="63" t="s">
        <v>3293</v>
      </c>
      <c r="Y2788" s="63" t="s">
        <v>3069</v>
      </c>
      <c r="Z2788" s="62"/>
      <c r="AA2788" s="62"/>
      <c r="AB2788" s="60"/>
    </row>
    <row r="2789" spans="1:28" ht="15" customHeight="1" x14ac:dyDescent="0.25">
      <c r="A2789" s="58">
        <v>2779</v>
      </c>
      <c r="B2789" s="66" t="s">
        <v>12689</v>
      </c>
      <c r="C2789" s="67" t="s">
        <v>12690</v>
      </c>
      <c r="D2789" s="59" t="s">
        <v>12691</v>
      </c>
      <c r="E2789" s="66" t="s">
        <v>12689</v>
      </c>
      <c r="F2789" s="60" t="s">
        <v>12692</v>
      </c>
      <c r="G2789" s="62"/>
      <c r="H2789" s="61">
        <v>1994</v>
      </c>
      <c r="I2789" s="60" t="s">
        <v>689</v>
      </c>
      <c r="J2789" s="60" t="s">
        <v>699</v>
      </c>
      <c r="K2789" s="60">
        <v>75</v>
      </c>
      <c r="L2789" s="62"/>
      <c r="M2789" s="60">
        <v>1</v>
      </c>
      <c r="N2789" s="60">
        <v>1</v>
      </c>
      <c r="O2789" s="63" t="s">
        <v>681</v>
      </c>
      <c r="P2789" s="63" t="s">
        <v>700</v>
      </c>
      <c r="Q2789" s="62"/>
      <c r="R2789" s="62"/>
      <c r="S2789" s="62"/>
      <c r="T2789" s="62"/>
      <c r="U2789" s="62"/>
      <c r="V2789" s="62"/>
      <c r="W2789" s="62"/>
      <c r="X2789" s="63" t="s">
        <v>700</v>
      </c>
      <c r="Y2789" s="62"/>
      <c r="Z2789" s="62"/>
      <c r="AA2789" s="62"/>
      <c r="AB2789" s="60"/>
    </row>
    <row r="2790" spans="1:28" ht="15" customHeight="1" x14ac:dyDescent="0.25">
      <c r="A2790" s="58">
        <v>2780</v>
      </c>
      <c r="B2790" s="66" t="s">
        <v>12693</v>
      </c>
      <c r="C2790" s="67" t="s">
        <v>12694</v>
      </c>
      <c r="D2790" s="59" t="s">
        <v>12695</v>
      </c>
      <c r="E2790" s="66" t="s">
        <v>12693</v>
      </c>
      <c r="F2790" s="60" t="s">
        <v>12696</v>
      </c>
      <c r="G2790" s="62"/>
      <c r="H2790" s="61">
        <v>1997</v>
      </c>
      <c r="I2790" s="60" t="s">
        <v>689</v>
      </c>
      <c r="J2790" s="60" t="s">
        <v>699</v>
      </c>
      <c r="K2790" s="60">
        <v>50</v>
      </c>
      <c r="L2790" s="62"/>
      <c r="M2790" s="60">
        <v>1</v>
      </c>
      <c r="N2790" s="60">
        <v>1</v>
      </c>
      <c r="O2790" s="63" t="s">
        <v>681</v>
      </c>
      <c r="P2790" s="63" t="s">
        <v>788</v>
      </c>
      <c r="Q2790" s="62"/>
      <c r="R2790" s="62"/>
      <c r="S2790" s="62"/>
      <c r="T2790" s="62"/>
      <c r="U2790" s="62"/>
      <c r="V2790" s="62"/>
      <c r="W2790" s="62"/>
      <c r="X2790" s="63" t="s">
        <v>788</v>
      </c>
      <c r="Y2790" s="62"/>
      <c r="Z2790" s="62"/>
      <c r="AA2790" s="62"/>
      <c r="AB2790" s="60"/>
    </row>
    <row r="2791" spans="1:28" ht="15" customHeight="1" x14ac:dyDescent="0.25">
      <c r="A2791" s="58">
        <v>2781</v>
      </c>
      <c r="B2791" s="66" t="s">
        <v>12697</v>
      </c>
      <c r="C2791" s="67" t="s">
        <v>12698</v>
      </c>
      <c r="D2791" s="59" t="s">
        <v>12699</v>
      </c>
      <c r="E2791" s="66" t="s">
        <v>12697</v>
      </c>
      <c r="F2791" s="60" t="s">
        <v>12700</v>
      </c>
      <c r="G2791" s="62"/>
      <c r="H2791" s="61">
        <v>1974</v>
      </c>
      <c r="I2791" s="60" t="s">
        <v>679</v>
      </c>
      <c r="J2791" s="60" t="s">
        <v>699</v>
      </c>
      <c r="K2791" s="60">
        <v>50</v>
      </c>
      <c r="L2791" s="62"/>
      <c r="M2791" s="60">
        <v>1</v>
      </c>
      <c r="N2791" s="60">
        <v>1</v>
      </c>
      <c r="O2791" s="63" t="s">
        <v>681</v>
      </c>
      <c r="P2791" s="63" t="s">
        <v>788</v>
      </c>
      <c r="Q2791" s="62"/>
      <c r="R2791" s="62"/>
      <c r="S2791" s="62"/>
      <c r="T2791" s="62"/>
      <c r="U2791" s="62"/>
      <c r="V2791" s="62"/>
      <c r="W2791" s="62"/>
      <c r="X2791" s="63" t="s">
        <v>788</v>
      </c>
      <c r="Y2791" s="62"/>
      <c r="Z2791" s="62"/>
      <c r="AA2791" s="62"/>
      <c r="AB2791" s="60"/>
    </row>
    <row r="2792" spans="1:28" ht="15" customHeight="1" x14ac:dyDescent="0.25">
      <c r="A2792" s="58">
        <v>2782</v>
      </c>
      <c r="B2792" s="66" t="s">
        <v>12701</v>
      </c>
      <c r="C2792" s="67" t="s">
        <v>12702</v>
      </c>
      <c r="D2792" s="59" t="s">
        <v>12703</v>
      </c>
      <c r="E2792" s="66" t="s">
        <v>12701</v>
      </c>
      <c r="F2792" s="60" t="s">
        <v>12704</v>
      </c>
      <c r="G2792" s="62"/>
      <c r="H2792" s="61">
        <v>1991</v>
      </c>
      <c r="I2792" s="60" t="s">
        <v>689</v>
      </c>
      <c r="J2792" s="60" t="s">
        <v>699</v>
      </c>
      <c r="K2792" s="60">
        <v>37.5</v>
      </c>
      <c r="L2792" s="62"/>
      <c r="M2792" s="60">
        <v>1</v>
      </c>
      <c r="N2792" s="60">
        <v>1</v>
      </c>
      <c r="O2792" s="63" t="s">
        <v>681</v>
      </c>
      <c r="P2792" s="63" t="s">
        <v>766</v>
      </c>
      <c r="Q2792" s="62"/>
      <c r="R2792" s="62"/>
      <c r="S2792" s="62"/>
      <c r="T2792" s="62"/>
      <c r="U2792" s="62"/>
      <c r="V2792" s="62"/>
      <c r="W2792" s="62"/>
      <c r="X2792" s="63" t="s">
        <v>12705</v>
      </c>
      <c r="Y2792" s="63" t="s">
        <v>12706</v>
      </c>
      <c r="Z2792" s="62"/>
      <c r="AA2792" s="62"/>
      <c r="AB2792" s="60"/>
    </row>
    <row r="2793" spans="1:28" ht="15" customHeight="1" x14ac:dyDescent="0.25">
      <c r="A2793" s="58">
        <v>2783</v>
      </c>
      <c r="B2793" s="66" t="s">
        <v>271</v>
      </c>
      <c r="C2793" s="67" t="s">
        <v>12707</v>
      </c>
      <c r="D2793" s="59" t="s">
        <v>12708</v>
      </c>
      <c r="E2793" s="66" t="s">
        <v>271</v>
      </c>
      <c r="F2793" s="60" t="s">
        <v>12709</v>
      </c>
      <c r="G2793" s="62"/>
      <c r="H2793" s="61">
        <v>1994</v>
      </c>
      <c r="I2793" s="60" t="s">
        <v>689</v>
      </c>
      <c r="J2793" s="60" t="s">
        <v>680</v>
      </c>
      <c r="K2793" s="60">
        <v>50</v>
      </c>
      <c r="L2793" s="62"/>
      <c r="M2793" s="60">
        <v>1</v>
      </c>
      <c r="N2793" s="60">
        <v>1</v>
      </c>
      <c r="O2793" s="63" t="s">
        <v>681</v>
      </c>
      <c r="P2793" s="63" t="s">
        <v>788</v>
      </c>
      <c r="Q2793" s="62"/>
      <c r="R2793" s="62"/>
      <c r="S2793" s="62"/>
      <c r="T2793" s="62"/>
      <c r="U2793" s="62"/>
      <c r="V2793" s="62"/>
      <c r="W2793" s="62"/>
      <c r="X2793" s="63" t="s">
        <v>788</v>
      </c>
      <c r="Y2793" s="62"/>
      <c r="Z2793" s="62"/>
      <c r="AA2793" s="62"/>
      <c r="AB2793" s="60"/>
    </row>
    <row r="2794" spans="1:28" ht="15" customHeight="1" x14ac:dyDescent="0.25">
      <c r="A2794" s="58">
        <v>2784</v>
      </c>
      <c r="B2794" s="66" t="s">
        <v>387</v>
      </c>
      <c r="C2794" s="67" t="s">
        <v>12710</v>
      </c>
      <c r="D2794" s="59" t="s">
        <v>12711</v>
      </c>
      <c r="E2794" s="66" t="s">
        <v>387</v>
      </c>
      <c r="F2794" s="60" t="s">
        <v>12712</v>
      </c>
      <c r="G2794" s="62"/>
      <c r="H2794" s="61">
        <v>2004</v>
      </c>
      <c r="I2794" s="60" t="s">
        <v>689</v>
      </c>
      <c r="J2794" s="60" t="s">
        <v>680</v>
      </c>
      <c r="K2794" s="60">
        <v>50</v>
      </c>
      <c r="L2794" s="62"/>
      <c r="M2794" s="60">
        <v>1</v>
      </c>
      <c r="N2794" s="60">
        <v>1</v>
      </c>
      <c r="O2794" s="63" t="s">
        <v>681</v>
      </c>
      <c r="P2794" s="63" t="s">
        <v>788</v>
      </c>
      <c r="Q2794" s="62"/>
      <c r="R2794" s="62"/>
      <c r="S2794" s="62"/>
      <c r="T2794" s="62"/>
      <c r="U2794" s="62"/>
      <c r="V2794" s="62"/>
      <c r="W2794" s="62"/>
      <c r="X2794" s="63" t="s">
        <v>788</v>
      </c>
      <c r="Y2794" s="62"/>
      <c r="Z2794" s="62"/>
      <c r="AA2794" s="62"/>
      <c r="AB2794" s="60"/>
    </row>
    <row r="2795" spans="1:28" ht="15" customHeight="1" x14ac:dyDescent="0.25">
      <c r="A2795" s="58">
        <v>2785</v>
      </c>
      <c r="B2795" s="66" t="s">
        <v>12713</v>
      </c>
      <c r="C2795" s="67" t="s">
        <v>12714</v>
      </c>
      <c r="D2795" s="59" t="s">
        <v>12715</v>
      </c>
      <c r="E2795" s="66" t="s">
        <v>12713</v>
      </c>
      <c r="F2795" s="60" t="s">
        <v>12716</v>
      </c>
      <c r="G2795" s="62"/>
      <c r="H2795" s="61">
        <v>1992</v>
      </c>
      <c r="I2795" s="60" t="s">
        <v>689</v>
      </c>
      <c r="J2795" s="60" t="s">
        <v>699</v>
      </c>
      <c r="K2795" s="60">
        <v>50</v>
      </c>
      <c r="L2795" s="62"/>
      <c r="M2795" s="60">
        <v>1</v>
      </c>
      <c r="N2795" s="60">
        <v>1</v>
      </c>
      <c r="O2795" s="63" t="s">
        <v>681</v>
      </c>
      <c r="P2795" s="63" t="s">
        <v>788</v>
      </c>
      <c r="Q2795" s="62"/>
      <c r="R2795" s="62"/>
      <c r="S2795" s="62"/>
      <c r="T2795" s="62"/>
      <c r="U2795" s="62"/>
      <c r="V2795" s="62"/>
      <c r="W2795" s="62"/>
      <c r="X2795" s="63" t="s">
        <v>788</v>
      </c>
      <c r="Y2795" s="62"/>
      <c r="Z2795" s="62"/>
      <c r="AA2795" s="62"/>
      <c r="AB2795" s="60"/>
    </row>
    <row r="2796" spans="1:28" ht="15" customHeight="1" x14ac:dyDescent="0.25">
      <c r="A2796" s="58">
        <v>2786</v>
      </c>
      <c r="B2796" s="66" t="s">
        <v>12717</v>
      </c>
      <c r="C2796" s="67" t="s">
        <v>12718</v>
      </c>
      <c r="D2796" s="59" t="s">
        <v>12719</v>
      </c>
      <c r="E2796" s="66" t="s">
        <v>12717</v>
      </c>
      <c r="F2796" s="60" t="s">
        <v>12720</v>
      </c>
      <c r="G2796" s="62"/>
      <c r="H2796" s="61">
        <v>2008</v>
      </c>
      <c r="I2796" s="60" t="s">
        <v>689</v>
      </c>
      <c r="J2796" s="60" t="s">
        <v>699</v>
      </c>
      <c r="K2796" s="60">
        <v>75</v>
      </c>
      <c r="L2796" s="62"/>
      <c r="M2796" s="60">
        <v>1</v>
      </c>
      <c r="N2796" s="60">
        <v>1</v>
      </c>
      <c r="O2796" s="63" t="s">
        <v>681</v>
      </c>
      <c r="P2796" s="63" t="s">
        <v>700</v>
      </c>
      <c r="Q2796" s="63" t="s">
        <v>12721</v>
      </c>
      <c r="R2796" s="62"/>
      <c r="S2796" s="62"/>
      <c r="T2796" s="62"/>
      <c r="U2796" s="62"/>
      <c r="V2796" s="62"/>
      <c r="W2796" s="62"/>
      <c r="X2796" s="63" t="s">
        <v>1705</v>
      </c>
      <c r="Y2796" s="62"/>
      <c r="Z2796" s="62"/>
      <c r="AA2796" s="62"/>
      <c r="AB2796" s="63" t="s">
        <v>1706</v>
      </c>
    </row>
    <row r="2797" spans="1:28" ht="15" customHeight="1" x14ac:dyDescent="0.25">
      <c r="A2797" s="58">
        <v>2787</v>
      </c>
      <c r="B2797" s="66" t="s">
        <v>12722</v>
      </c>
      <c r="C2797" s="67" t="s">
        <v>12723</v>
      </c>
      <c r="D2797" s="59" t="s">
        <v>12724</v>
      </c>
      <c r="E2797" s="66" t="s">
        <v>12722</v>
      </c>
      <c r="F2797" s="60" t="s">
        <v>12725</v>
      </c>
      <c r="G2797" s="62"/>
      <c r="H2797" s="61">
        <v>2003</v>
      </c>
      <c r="I2797" s="60" t="s">
        <v>689</v>
      </c>
      <c r="J2797" s="60" t="s">
        <v>699</v>
      </c>
      <c r="K2797" s="60">
        <v>75</v>
      </c>
      <c r="L2797" s="62"/>
      <c r="M2797" s="60">
        <v>1</v>
      </c>
      <c r="N2797" s="60">
        <v>1</v>
      </c>
      <c r="O2797" s="63" t="s">
        <v>681</v>
      </c>
      <c r="P2797" s="63" t="s">
        <v>700</v>
      </c>
      <c r="Q2797" s="63" t="s">
        <v>12726</v>
      </c>
      <c r="R2797" s="62"/>
      <c r="S2797" s="62"/>
      <c r="T2797" s="62"/>
      <c r="U2797" s="62"/>
      <c r="V2797" s="62"/>
      <c r="W2797" s="62"/>
      <c r="X2797" s="63" t="s">
        <v>2074</v>
      </c>
      <c r="Y2797" s="63" t="s">
        <v>2075</v>
      </c>
      <c r="Z2797" s="62"/>
      <c r="AA2797" s="62"/>
      <c r="AB2797" s="60"/>
    </row>
    <row r="2798" spans="1:28" ht="15" customHeight="1" x14ac:dyDescent="0.25">
      <c r="A2798" s="58">
        <v>2788</v>
      </c>
      <c r="B2798" s="66" t="s">
        <v>12727</v>
      </c>
      <c r="C2798" s="67" t="s">
        <v>12728</v>
      </c>
      <c r="D2798" s="59" t="s">
        <v>12729</v>
      </c>
      <c r="E2798" s="66" t="s">
        <v>12727</v>
      </c>
      <c r="F2798" s="60" t="s">
        <v>12730</v>
      </c>
      <c r="G2798" s="62"/>
      <c r="H2798" s="61">
        <v>2005</v>
      </c>
      <c r="I2798" s="60" t="s">
        <v>689</v>
      </c>
      <c r="J2798" s="60" t="s">
        <v>684</v>
      </c>
      <c r="K2798" s="60">
        <v>75</v>
      </c>
      <c r="L2798" s="62"/>
      <c r="M2798" s="60">
        <v>1</v>
      </c>
      <c r="N2798" s="60">
        <v>1</v>
      </c>
      <c r="O2798" s="63" t="s">
        <v>681</v>
      </c>
      <c r="P2798" s="63" t="s">
        <v>700</v>
      </c>
      <c r="Q2798" s="62"/>
      <c r="R2798" s="62"/>
      <c r="S2798" s="62"/>
      <c r="T2798" s="62"/>
      <c r="U2798" s="62"/>
      <c r="V2798" s="62"/>
      <c r="W2798" s="62"/>
      <c r="X2798" s="63" t="s">
        <v>700</v>
      </c>
      <c r="Y2798" s="62"/>
      <c r="Z2798" s="62"/>
      <c r="AA2798" s="62"/>
      <c r="AB2798" s="60"/>
    </row>
    <row r="2799" spans="1:28" ht="15" customHeight="1" x14ac:dyDescent="0.25">
      <c r="A2799" s="58">
        <v>2789</v>
      </c>
      <c r="B2799" s="66" t="s">
        <v>12731</v>
      </c>
      <c r="C2799" s="67" t="s">
        <v>12732</v>
      </c>
      <c r="D2799" s="59" t="s">
        <v>12733</v>
      </c>
      <c r="E2799" s="66" t="s">
        <v>12731</v>
      </c>
      <c r="F2799" s="60" t="s">
        <v>12734</v>
      </c>
      <c r="G2799" s="62"/>
      <c r="H2799" s="61">
        <v>1973</v>
      </c>
      <c r="I2799" s="60" t="s">
        <v>679</v>
      </c>
      <c r="J2799" s="60" t="s">
        <v>699</v>
      </c>
      <c r="K2799" s="60">
        <v>75</v>
      </c>
      <c r="L2799" s="62"/>
      <c r="M2799" s="60">
        <v>1</v>
      </c>
      <c r="N2799" s="60">
        <v>1</v>
      </c>
      <c r="O2799" s="63" t="s">
        <v>681</v>
      </c>
      <c r="P2799" s="63" t="s">
        <v>1222</v>
      </c>
      <c r="Q2799" s="62"/>
      <c r="R2799" s="62"/>
      <c r="S2799" s="62"/>
      <c r="T2799" s="62"/>
      <c r="U2799" s="62"/>
      <c r="V2799" s="62"/>
      <c r="W2799" s="62"/>
      <c r="X2799" s="63" t="s">
        <v>1222</v>
      </c>
      <c r="Y2799" s="62"/>
      <c r="Z2799" s="62"/>
      <c r="AA2799" s="62"/>
      <c r="AB2799" s="60"/>
    </row>
    <row r="2800" spans="1:28" ht="15" customHeight="1" x14ac:dyDescent="0.25">
      <c r="A2800" s="58">
        <v>2790</v>
      </c>
      <c r="B2800" s="66" t="s">
        <v>12735</v>
      </c>
      <c r="C2800" s="67" t="s">
        <v>12736</v>
      </c>
      <c r="D2800" s="59" t="s">
        <v>12737</v>
      </c>
      <c r="E2800" s="66" t="s">
        <v>12735</v>
      </c>
      <c r="F2800" s="60" t="s">
        <v>12738</v>
      </c>
      <c r="G2800" s="62"/>
      <c r="H2800" s="61">
        <v>2004</v>
      </c>
      <c r="I2800" s="60" t="s">
        <v>689</v>
      </c>
      <c r="J2800" s="60" t="s">
        <v>699</v>
      </c>
      <c r="K2800" s="60">
        <v>320</v>
      </c>
      <c r="L2800" s="62"/>
      <c r="M2800" s="60">
        <v>1</v>
      </c>
      <c r="N2800" s="60">
        <v>1</v>
      </c>
      <c r="O2800" s="63" t="s">
        <v>681</v>
      </c>
      <c r="P2800" s="63" t="s">
        <v>970</v>
      </c>
      <c r="Q2800" s="62"/>
      <c r="R2800" s="62"/>
      <c r="S2800" s="62"/>
      <c r="T2800" s="62"/>
      <c r="U2800" s="62"/>
      <c r="V2800" s="62"/>
      <c r="W2800" s="62"/>
      <c r="X2800" s="63" t="s">
        <v>7007</v>
      </c>
      <c r="Y2800" s="63" t="s">
        <v>7008</v>
      </c>
      <c r="Z2800" s="62"/>
      <c r="AA2800" s="62"/>
      <c r="AB2800" s="60"/>
    </row>
    <row r="2801" spans="1:28" ht="15" customHeight="1" x14ac:dyDescent="0.25">
      <c r="A2801" s="58">
        <v>2791</v>
      </c>
      <c r="B2801" s="66" t="s">
        <v>12739</v>
      </c>
      <c r="C2801" s="67" t="s">
        <v>12740</v>
      </c>
      <c r="D2801" s="59" t="s">
        <v>12741</v>
      </c>
      <c r="E2801" s="66" t="s">
        <v>12739</v>
      </c>
      <c r="F2801" s="60" t="s">
        <v>12742</v>
      </c>
      <c r="G2801" s="62"/>
      <c r="H2801" s="61">
        <v>2009</v>
      </c>
      <c r="I2801" s="60" t="s">
        <v>988</v>
      </c>
      <c r="J2801" s="60" t="s">
        <v>699</v>
      </c>
      <c r="K2801" s="60">
        <v>400</v>
      </c>
      <c r="L2801" s="62"/>
      <c r="M2801" s="60">
        <v>1</v>
      </c>
      <c r="N2801" s="60">
        <v>1</v>
      </c>
      <c r="O2801" s="63" t="s">
        <v>681</v>
      </c>
      <c r="P2801" s="63" t="s">
        <v>4047</v>
      </c>
      <c r="Q2801" s="62"/>
      <c r="R2801" s="62"/>
      <c r="S2801" s="62"/>
      <c r="T2801" s="62"/>
      <c r="U2801" s="62"/>
      <c r="V2801" s="62"/>
      <c r="W2801" s="62"/>
      <c r="X2801" s="63" t="s">
        <v>4047</v>
      </c>
      <c r="Y2801" s="62"/>
      <c r="Z2801" s="62"/>
      <c r="AA2801" s="62"/>
      <c r="AB2801" s="60"/>
    </row>
    <row r="2802" spans="1:28" ht="15" customHeight="1" x14ac:dyDescent="0.25">
      <c r="A2802" s="58">
        <v>2792</v>
      </c>
      <c r="B2802" s="66" t="s">
        <v>12743</v>
      </c>
      <c r="C2802" s="67" t="s">
        <v>12744</v>
      </c>
      <c r="D2802" s="59" t="s">
        <v>12745</v>
      </c>
      <c r="E2802" s="66" t="s">
        <v>12743</v>
      </c>
      <c r="F2802" s="60" t="s">
        <v>12746</v>
      </c>
      <c r="G2802" s="62"/>
      <c r="H2802" s="61">
        <v>2005</v>
      </c>
      <c r="I2802" s="60" t="s">
        <v>689</v>
      </c>
      <c r="J2802" s="60" t="s">
        <v>699</v>
      </c>
      <c r="K2802" s="60">
        <v>250</v>
      </c>
      <c r="L2802" s="62"/>
      <c r="M2802" s="60">
        <v>1</v>
      </c>
      <c r="N2802" s="60">
        <v>1</v>
      </c>
      <c r="O2802" s="63" t="s">
        <v>681</v>
      </c>
      <c r="P2802" s="63" t="s">
        <v>980</v>
      </c>
      <c r="Q2802" s="62"/>
      <c r="R2802" s="62"/>
      <c r="S2802" s="62"/>
      <c r="T2802" s="62"/>
      <c r="U2802" s="62"/>
      <c r="V2802" s="62"/>
      <c r="W2802" s="62"/>
      <c r="X2802" s="63" t="s">
        <v>980</v>
      </c>
      <c r="Y2802" s="62"/>
      <c r="Z2802" s="62"/>
      <c r="AA2802" s="62"/>
      <c r="AB2802" s="60"/>
    </row>
    <row r="2803" spans="1:28" ht="15" customHeight="1" x14ac:dyDescent="0.25">
      <c r="A2803" s="58">
        <v>2793</v>
      </c>
      <c r="B2803" s="66" t="s">
        <v>12747</v>
      </c>
      <c r="C2803" s="67" t="s">
        <v>12748</v>
      </c>
      <c r="D2803" s="59" t="s">
        <v>12749</v>
      </c>
      <c r="E2803" s="66" t="s">
        <v>12747</v>
      </c>
      <c r="F2803" s="60" t="s">
        <v>12750</v>
      </c>
      <c r="G2803" s="62"/>
      <c r="H2803" s="61">
        <v>2015</v>
      </c>
      <c r="I2803" s="60" t="s">
        <v>988</v>
      </c>
      <c r="J2803" s="60" t="s">
        <v>699</v>
      </c>
      <c r="K2803" s="60">
        <v>250</v>
      </c>
      <c r="L2803" s="62"/>
      <c r="M2803" s="60">
        <v>1</v>
      </c>
      <c r="N2803" s="60">
        <v>1</v>
      </c>
      <c r="O2803" s="63" t="s">
        <v>681</v>
      </c>
      <c r="P2803" s="63" t="s">
        <v>12751</v>
      </c>
      <c r="Q2803" s="63" t="s">
        <v>12752</v>
      </c>
      <c r="R2803" s="62"/>
      <c r="S2803" s="62"/>
      <c r="T2803" s="62"/>
      <c r="U2803" s="62"/>
      <c r="V2803" s="62"/>
      <c r="W2803" s="62"/>
      <c r="X2803" s="63" t="s">
        <v>12751</v>
      </c>
      <c r="Y2803" s="62"/>
      <c r="Z2803" s="62"/>
      <c r="AA2803" s="62"/>
      <c r="AB2803" s="60"/>
    </row>
    <row r="2804" spans="1:28" ht="15" customHeight="1" x14ac:dyDescent="0.25">
      <c r="A2804" s="58">
        <v>2794</v>
      </c>
      <c r="B2804" s="66" t="s">
        <v>12753</v>
      </c>
      <c r="C2804" s="67" t="s">
        <v>12754</v>
      </c>
      <c r="D2804" s="59" t="s">
        <v>12755</v>
      </c>
      <c r="E2804" s="66" t="s">
        <v>12753</v>
      </c>
      <c r="F2804" s="60" t="s">
        <v>12756</v>
      </c>
      <c r="G2804" s="62"/>
      <c r="H2804" s="61">
        <v>2004</v>
      </c>
      <c r="I2804" s="60" t="s">
        <v>689</v>
      </c>
      <c r="J2804" s="60" t="s">
        <v>699</v>
      </c>
      <c r="K2804" s="60">
        <v>250</v>
      </c>
      <c r="L2804" s="62"/>
      <c r="M2804" s="60">
        <v>1</v>
      </c>
      <c r="N2804" s="60">
        <v>1</v>
      </c>
      <c r="O2804" s="63" t="s">
        <v>681</v>
      </c>
      <c r="P2804" s="63" t="s">
        <v>980</v>
      </c>
      <c r="Q2804" s="62"/>
      <c r="R2804" s="62"/>
      <c r="S2804" s="62"/>
      <c r="T2804" s="62"/>
      <c r="U2804" s="62"/>
      <c r="V2804" s="62"/>
      <c r="W2804" s="62"/>
      <c r="X2804" s="63" t="s">
        <v>1235</v>
      </c>
      <c r="Y2804" s="63" t="s">
        <v>1236</v>
      </c>
      <c r="Z2804" s="62"/>
      <c r="AA2804" s="62"/>
      <c r="AB2804" s="60"/>
    </row>
    <row r="2805" spans="1:28" ht="15" customHeight="1" x14ac:dyDescent="0.25">
      <c r="A2805" s="58">
        <v>2795</v>
      </c>
      <c r="B2805" s="66" t="s">
        <v>409</v>
      </c>
      <c r="C2805" s="67" t="s">
        <v>12757</v>
      </c>
      <c r="D2805" s="59" t="s">
        <v>12758</v>
      </c>
      <c r="E2805" s="66" t="s">
        <v>409</v>
      </c>
      <c r="F2805" s="60" t="s">
        <v>12759</v>
      </c>
      <c r="G2805" s="62"/>
      <c r="H2805" s="61">
        <v>1993</v>
      </c>
      <c r="I2805" s="60" t="s">
        <v>689</v>
      </c>
      <c r="J2805" s="60" t="s">
        <v>687</v>
      </c>
      <c r="K2805" s="60">
        <v>75</v>
      </c>
      <c r="L2805" s="62"/>
      <c r="M2805" s="60">
        <v>1</v>
      </c>
      <c r="N2805" s="60">
        <v>1</v>
      </c>
      <c r="O2805" s="63" t="s">
        <v>681</v>
      </c>
      <c r="P2805" s="63" t="s">
        <v>700</v>
      </c>
      <c r="Q2805" s="62"/>
      <c r="R2805" s="62"/>
      <c r="S2805" s="62"/>
      <c r="T2805" s="62"/>
      <c r="U2805" s="62"/>
      <c r="V2805" s="62"/>
      <c r="W2805" s="62"/>
      <c r="X2805" s="63" t="s">
        <v>700</v>
      </c>
      <c r="Y2805" s="62"/>
      <c r="Z2805" s="62"/>
      <c r="AA2805" s="62"/>
      <c r="AB2805" s="60"/>
    </row>
    <row r="2806" spans="1:28" ht="15" customHeight="1" x14ac:dyDescent="0.25">
      <c r="A2806" s="58">
        <v>2796</v>
      </c>
      <c r="B2806" s="66" t="s">
        <v>12760</v>
      </c>
      <c r="C2806" s="67" t="s">
        <v>12761</v>
      </c>
      <c r="D2806" s="59" t="s">
        <v>12762</v>
      </c>
      <c r="E2806" s="66" t="s">
        <v>12760</v>
      </c>
      <c r="F2806" s="60" t="s">
        <v>12763</v>
      </c>
      <c r="G2806" s="62"/>
      <c r="H2806" s="61">
        <v>1974</v>
      </c>
      <c r="I2806" s="60" t="s">
        <v>679</v>
      </c>
      <c r="J2806" s="60" t="s">
        <v>687</v>
      </c>
      <c r="K2806" s="60">
        <v>300</v>
      </c>
      <c r="L2806" s="62"/>
      <c r="M2806" s="60">
        <v>1</v>
      </c>
      <c r="N2806" s="60">
        <v>1</v>
      </c>
      <c r="O2806" s="63" t="s">
        <v>681</v>
      </c>
      <c r="P2806" s="63" t="s">
        <v>1228</v>
      </c>
      <c r="Q2806" s="62"/>
      <c r="R2806" s="62"/>
      <c r="S2806" s="62"/>
      <c r="T2806" s="62"/>
      <c r="U2806" s="62"/>
      <c r="V2806" s="62"/>
      <c r="W2806" s="62"/>
      <c r="X2806" s="63" t="s">
        <v>1228</v>
      </c>
      <c r="Y2806" s="62"/>
      <c r="Z2806" s="62"/>
      <c r="AA2806" s="62"/>
      <c r="AB2806" s="60"/>
    </row>
    <row r="2807" spans="1:28" ht="15" customHeight="1" x14ac:dyDescent="0.25">
      <c r="A2807" s="58">
        <v>2797</v>
      </c>
      <c r="B2807" s="66" t="s">
        <v>12764</v>
      </c>
      <c r="C2807" s="67" t="s">
        <v>12765</v>
      </c>
      <c r="D2807" s="59" t="s">
        <v>12766</v>
      </c>
      <c r="E2807" s="66" t="s">
        <v>12764</v>
      </c>
      <c r="F2807" s="62"/>
      <c r="G2807" s="62"/>
      <c r="H2807" s="61">
        <v>2011</v>
      </c>
      <c r="I2807" s="60" t="s">
        <v>689</v>
      </c>
      <c r="J2807" s="60" t="s">
        <v>1283</v>
      </c>
      <c r="K2807" s="60">
        <v>75</v>
      </c>
      <c r="L2807" s="62"/>
      <c r="M2807" s="60">
        <v>1</v>
      </c>
      <c r="N2807" s="60">
        <v>1</v>
      </c>
      <c r="O2807" s="63" t="s">
        <v>681</v>
      </c>
      <c r="P2807" s="63" t="s">
        <v>700</v>
      </c>
      <c r="Q2807" s="62"/>
      <c r="R2807" s="62"/>
      <c r="S2807" s="62"/>
      <c r="T2807" s="62"/>
      <c r="U2807" s="62"/>
      <c r="V2807" s="62"/>
      <c r="W2807" s="62"/>
      <c r="X2807" s="63" t="s">
        <v>700</v>
      </c>
      <c r="Y2807" s="62"/>
      <c r="Z2807" s="62"/>
      <c r="AA2807" s="62"/>
      <c r="AB2807" s="60"/>
    </row>
    <row r="2808" spans="1:28" ht="15" customHeight="1" x14ac:dyDescent="0.25">
      <c r="A2808" s="58">
        <v>2798</v>
      </c>
      <c r="B2808" s="66" t="s">
        <v>12767</v>
      </c>
      <c r="C2808" s="67" t="s">
        <v>12768</v>
      </c>
      <c r="D2808" s="59" t="s">
        <v>12769</v>
      </c>
      <c r="E2808" s="66" t="s">
        <v>12767</v>
      </c>
      <c r="F2808" s="60" t="s">
        <v>12770</v>
      </c>
      <c r="G2808" s="62"/>
      <c r="H2808" s="61">
        <v>1987</v>
      </c>
      <c r="I2808" s="60" t="s">
        <v>988</v>
      </c>
      <c r="J2808" s="60" t="s">
        <v>1245</v>
      </c>
      <c r="K2808" s="60">
        <v>75</v>
      </c>
      <c r="L2808" s="62"/>
      <c r="M2808" s="60">
        <v>1</v>
      </c>
      <c r="N2808" s="60">
        <v>1</v>
      </c>
      <c r="O2808" s="63" t="s">
        <v>681</v>
      </c>
      <c r="P2808" s="63" t="s">
        <v>700</v>
      </c>
      <c r="Q2808" s="62"/>
      <c r="R2808" s="62"/>
      <c r="S2808" s="62"/>
      <c r="T2808" s="62"/>
      <c r="U2808" s="62"/>
      <c r="V2808" s="62"/>
      <c r="W2808" s="62"/>
      <c r="X2808" s="63" t="s">
        <v>3425</v>
      </c>
      <c r="Y2808" s="63" t="s">
        <v>3426</v>
      </c>
      <c r="Z2808" s="62"/>
      <c r="AA2808" s="62"/>
      <c r="AB2808" s="60"/>
    </row>
    <row r="2809" spans="1:28" ht="15" customHeight="1" x14ac:dyDescent="0.25">
      <c r="A2809" s="58">
        <v>2799</v>
      </c>
      <c r="B2809" s="66" t="s">
        <v>12771</v>
      </c>
      <c r="C2809" s="67" t="s">
        <v>12772</v>
      </c>
      <c r="D2809" s="59" t="s">
        <v>12773</v>
      </c>
      <c r="E2809" s="66" t="s">
        <v>12771</v>
      </c>
      <c r="F2809" s="60" t="s">
        <v>12774</v>
      </c>
      <c r="G2809" s="62"/>
      <c r="H2809" s="61">
        <v>1994</v>
      </c>
      <c r="I2809" s="60" t="s">
        <v>689</v>
      </c>
      <c r="J2809" s="60" t="s">
        <v>1245</v>
      </c>
      <c r="K2809" s="60">
        <v>75</v>
      </c>
      <c r="L2809" s="62"/>
      <c r="M2809" s="60">
        <v>1</v>
      </c>
      <c r="N2809" s="60">
        <v>1</v>
      </c>
      <c r="O2809" s="63" t="s">
        <v>681</v>
      </c>
      <c r="P2809" s="63" t="s">
        <v>700</v>
      </c>
      <c r="Q2809" s="62"/>
      <c r="R2809" s="62"/>
      <c r="S2809" s="62"/>
      <c r="T2809" s="62"/>
      <c r="U2809" s="62"/>
      <c r="V2809" s="62"/>
      <c r="W2809" s="62"/>
      <c r="X2809" s="63" t="s">
        <v>700</v>
      </c>
      <c r="Y2809" s="62"/>
      <c r="Z2809" s="62"/>
      <c r="AA2809" s="62"/>
      <c r="AB2809" s="60"/>
    </row>
    <row r="2810" spans="1:28" ht="15" customHeight="1" x14ac:dyDescent="0.25">
      <c r="A2810" s="58">
        <v>2800</v>
      </c>
      <c r="B2810" s="66" t="s">
        <v>12775</v>
      </c>
      <c r="C2810" s="67" t="s">
        <v>12776</v>
      </c>
      <c r="D2810" s="59" t="s">
        <v>12777</v>
      </c>
      <c r="E2810" s="66" t="s">
        <v>12775</v>
      </c>
      <c r="F2810" s="60" t="s">
        <v>12778</v>
      </c>
      <c r="G2810" s="62"/>
      <c r="H2810" s="61">
        <v>1977</v>
      </c>
      <c r="I2810" s="60" t="s">
        <v>679</v>
      </c>
      <c r="J2810" s="60" t="s">
        <v>1245</v>
      </c>
      <c r="K2810" s="60">
        <v>37.5</v>
      </c>
      <c r="L2810" s="62"/>
      <c r="M2810" s="60">
        <v>1</v>
      </c>
      <c r="N2810" s="60">
        <v>1</v>
      </c>
      <c r="O2810" s="63" t="s">
        <v>681</v>
      </c>
      <c r="P2810" s="63" t="s">
        <v>766</v>
      </c>
      <c r="Q2810" s="62"/>
      <c r="R2810" s="62"/>
      <c r="S2810" s="62"/>
      <c r="T2810" s="62"/>
      <c r="U2810" s="62"/>
      <c r="V2810" s="62"/>
      <c r="W2810" s="62"/>
      <c r="X2810" s="63" t="s">
        <v>766</v>
      </c>
      <c r="Y2810" s="62"/>
      <c r="Z2810" s="62"/>
      <c r="AA2810" s="62"/>
      <c r="AB2810" s="60"/>
    </row>
    <row r="2811" spans="1:28" ht="15" customHeight="1" x14ac:dyDescent="0.25">
      <c r="A2811" s="58">
        <v>2801</v>
      </c>
      <c r="B2811" s="66" t="s">
        <v>12779</v>
      </c>
      <c r="C2811" s="67" t="s">
        <v>12780</v>
      </c>
      <c r="D2811" s="59" t="s">
        <v>12781</v>
      </c>
      <c r="E2811" s="66" t="s">
        <v>12779</v>
      </c>
      <c r="F2811" s="60" t="s">
        <v>12782</v>
      </c>
      <c r="G2811" s="62"/>
      <c r="H2811" s="61">
        <v>1974</v>
      </c>
      <c r="I2811" s="60" t="s">
        <v>679</v>
      </c>
      <c r="J2811" s="60" t="s">
        <v>1245</v>
      </c>
      <c r="K2811" s="60">
        <v>50</v>
      </c>
      <c r="L2811" s="62"/>
      <c r="M2811" s="60">
        <v>1</v>
      </c>
      <c r="N2811" s="60">
        <v>1</v>
      </c>
      <c r="O2811" s="63" t="s">
        <v>681</v>
      </c>
      <c r="P2811" s="63" t="s">
        <v>788</v>
      </c>
      <c r="Q2811" s="62"/>
      <c r="R2811" s="62"/>
      <c r="S2811" s="62"/>
      <c r="T2811" s="62"/>
      <c r="U2811" s="62"/>
      <c r="V2811" s="62"/>
      <c r="W2811" s="62"/>
      <c r="X2811" s="63" t="s">
        <v>788</v>
      </c>
      <c r="Y2811" s="62"/>
      <c r="Z2811" s="62"/>
      <c r="AA2811" s="62"/>
      <c r="AB2811" s="60"/>
    </row>
    <row r="2812" spans="1:28" ht="15" customHeight="1" x14ac:dyDescent="0.25">
      <c r="A2812" s="58">
        <v>2802</v>
      </c>
      <c r="B2812" s="66" t="s">
        <v>12783</v>
      </c>
      <c r="C2812" s="67" t="s">
        <v>12784</v>
      </c>
      <c r="D2812" s="59" t="s">
        <v>12785</v>
      </c>
      <c r="E2812" s="66" t="s">
        <v>12783</v>
      </c>
      <c r="F2812" s="60" t="s">
        <v>12786</v>
      </c>
      <c r="G2812" s="62"/>
      <c r="H2812" s="61">
        <v>2004</v>
      </c>
      <c r="I2812" s="60" t="s">
        <v>1296</v>
      </c>
      <c r="J2812" s="60" t="s">
        <v>1283</v>
      </c>
      <c r="K2812" s="60">
        <v>75</v>
      </c>
      <c r="L2812" s="62"/>
      <c r="M2812" s="60">
        <v>1</v>
      </c>
      <c r="N2812" s="60">
        <v>1</v>
      </c>
      <c r="O2812" s="63" t="s">
        <v>681</v>
      </c>
      <c r="P2812" s="63" t="s">
        <v>700</v>
      </c>
      <c r="Q2812" s="62"/>
      <c r="R2812" s="62"/>
      <c r="S2812" s="62"/>
      <c r="T2812" s="62"/>
      <c r="U2812" s="62"/>
      <c r="V2812" s="62"/>
      <c r="W2812" s="62"/>
      <c r="X2812" s="63" t="s">
        <v>700</v>
      </c>
      <c r="Y2812" s="62"/>
      <c r="Z2812" s="62"/>
      <c r="AA2812" s="62"/>
      <c r="AB2812" s="60"/>
    </row>
    <row r="2813" spans="1:28" ht="15" customHeight="1" x14ac:dyDescent="0.25">
      <c r="A2813" s="58">
        <v>2803</v>
      </c>
      <c r="B2813" s="66" t="s">
        <v>12787</v>
      </c>
      <c r="C2813" s="67" t="s">
        <v>12788</v>
      </c>
      <c r="D2813" s="59" t="s">
        <v>12789</v>
      </c>
      <c r="E2813" s="66" t="s">
        <v>12787</v>
      </c>
      <c r="F2813" s="60" t="s">
        <v>12790</v>
      </c>
      <c r="G2813" s="62"/>
      <c r="H2813" s="61">
        <v>2008</v>
      </c>
      <c r="I2813" s="60" t="s">
        <v>689</v>
      </c>
      <c r="J2813" s="60" t="s">
        <v>684</v>
      </c>
      <c r="K2813" s="60">
        <v>50</v>
      </c>
      <c r="L2813" s="62"/>
      <c r="M2813" s="60">
        <v>1</v>
      </c>
      <c r="N2813" s="60">
        <v>1</v>
      </c>
      <c r="O2813" s="63" t="s">
        <v>681</v>
      </c>
      <c r="P2813" s="63" t="s">
        <v>2820</v>
      </c>
      <c r="Q2813" s="62"/>
      <c r="R2813" s="62"/>
      <c r="S2813" s="62"/>
      <c r="T2813" s="62"/>
      <c r="U2813" s="62"/>
      <c r="V2813" s="62"/>
      <c r="W2813" s="62"/>
      <c r="X2813" s="62"/>
      <c r="Y2813" s="62"/>
      <c r="Z2813" s="62"/>
      <c r="AA2813" s="62"/>
      <c r="AB2813" s="63" t="s">
        <v>5367</v>
      </c>
    </row>
    <row r="2814" spans="1:28" ht="15" customHeight="1" x14ac:dyDescent="0.25">
      <c r="A2814" s="58">
        <v>2804</v>
      </c>
      <c r="B2814" s="66" t="s">
        <v>12791</v>
      </c>
      <c r="C2814" s="67" t="s">
        <v>12792</v>
      </c>
      <c r="D2814" s="59" t="s">
        <v>12793</v>
      </c>
      <c r="E2814" s="66" t="s">
        <v>12791</v>
      </c>
      <c r="F2814" s="60" t="s">
        <v>12794</v>
      </c>
      <c r="G2814" s="62"/>
      <c r="H2814" s="61">
        <v>1994</v>
      </c>
      <c r="I2814" s="60" t="s">
        <v>689</v>
      </c>
      <c r="J2814" s="60" t="s">
        <v>1245</v>
      </c>
      <c r="K2814" s="60">
        <v>75</v>
      </c>
      <c r="L2814" s="62"/>
      <c r="M2814" s="60">
        <v>1</v>
      </c>
      <c r="N2814" s="60">
        <v>1</v>
      </c>
      <c r="O2814" s="63" t="s">
        <v>681</v>
      </c>
      <c r="P2814" s="63" t="s">
        <v>700</v>
      </c>
      <c r="Q2814" s="62"/>
      <c r="R2814" s="62"/>
      <c r="S2814" s="62"/>
      <c r="T2814" s="62"/>
      <c r="U2814" s="62"/>
      <c r="V2814" s="62"/>
      <c r="W2814" s="62"/>
      <c r="X2814" s="63" t="s">
        <v>700</v>
      </c>
      <c r="Y2814" s="62"/>
      <c r="Z2814" s="62"/>
      <c r="AA2814" s="62"/>
      <c r="AB2814" s="60"/>
    </row>
    <row r="2815" spans="1:28" ht="15" customHeight="1" x14ac:dyDescent="0.25">
      <c r="A2815" s="58">
        <v>2805</v>
      </c>
      <c r="B2815" s="66" t="s">
        <v>69</v>
      </c>
      <c r="C2815" s="67" t="s">
        <v>12795</v>
      </c>
      <c r="D2815" s="59" t="s">
        <v>12796</v>
      </c>
      <c r="E2815" s="66" t="s">
        <v>69</v>
      </c>
      <c r="F2815" s="60" t="s">
        <v>12797</v>
      </c>
      <c r="G2815" s="62"/>
      <c r="H2815" s="61">
        <v>2014</v>
      </c>
      <c r="I2815" s="60" t="s">
        <v>689</v>
      </c>
      <c r="J2815" s="60" t="s">
        <v>1710</v>
      </c>
      <c r="K2815" s="60">
        <v>50</v>
      </c>
      <c r="L2815" s="62"/>
      <c r="M2815" s="60">
        <v>1</v>
      </c>
      <c r="N2815" s="60">
        <v>1</v>
      </c>
      <c r="O2815" s="63" t="s">
        <v>681</v>
      </c>
      <c r="P2815" s="63" t="s">
        <v>4571</v>
      </c>
      <c r="Q2815" s="63" t="s">
        <v>12798</v>
      </c>
      <c r="R2815" s="62"/>
      <c r="S2815" s="62"/>
      <c r="T2815" s="62"/>
      <c r="U2815" s="62"/>
      <c r="V2815" s="62"/>
      <c r="W2815" s="62"/>
      <c r="X2815" s="63" t="s">
        <v>4571</v>
      </c>
      <c r="Y2815" s="62"/>
      <c r="Z2815" s="62"/>
      <c r="AA2815" s="62"/>
      <c r="AB2815" s="60"/>
    </row>
    <row r="2816" spans="1:28" ht="15" customHeight="1" x14ac:dyDescent="0.25">
      <c r="A2816" s="58">
        <v>2806</v>
      </c>
      <c r="B2816" s="66" t="s">
        <v>12799</v>
      </c>
      <c r="C2816" s="67" t="s">
        <v>12800</v>
      </c>
      <c r="D2816" s="59" t="s">
        <v>12801</v>
      </c>
      <c r="E2816" s="66" t="s">
        <v>12799</v>
      </c>
      <c r="F2816" s="60" t="s">
        <v>12802</v>
      </c>
      <c r="G2816" s="62"/>
      <c r="H2816" s="61">
        <v>2000</v>
      </c>
      <c r="I2816" s="60" t="s">
        <v>689</v>
      </c>
      <c r="J2816" s="60" t="s">
        <v>684</v>
      </c>
      <c r="K2816" s="60">
        <v>250</v>
      </c>
      <c r="L2816" s="62"/>
      <c r="M2816" s="60">
        <v>1</v>
      </c>
      <c r="N2816" s="60">
        <v>1</v>
      </c>
      <c r="O2816" s="63" t="s">
        <v>681</v>
      </c>
      <c r="P2816" s="63" t="s">
        <v>980</v>
      </c>
      <c r="Q2816" s="62"/>
      <c r="R2816" s="62"/>
      <c r="S2816" s="62"/>
      <c r="T2816" s="62"/>
      <c r="U2816" s="62"/>
      <c r="V2816" s="62"/>
      <c r="W2816" s="62"/>
      <c r="X2816" s="63" t="s">
        <v>12803</v>
      </c>
      <c r="Y2816" s="62"/>
      <c r="Z2816" s="62"/>
      <c r="AA2816" s="62"/>
      <c r="AB2816" s="63" t="s">
        <v>12804</v>
      </c>
    </row>
    <row r="2817" spans="1:28" ht="15" customHeight="1" x14ac:dyDescent="0.25">
      <c r="A2817" s="58">
        <v>2807</v>
      </c>
      <c r="B2817" s="66" t="s">
        <v>12805</v>
      </c>
      <c r="C2817" s="67" t="s">
        <v>12806</v>
      </c>
      <c r="D2817" s="59" t="s">
        <v>12807</v>
      </c>
      <c r="E2817" s="66" t="s">
        <v>12805</v>
      </c>
      <c r="F2817" s="60" t="s">
        <v>12808</v>
      </c>
      <c r="G2817" s="62"/>
      <c r="H2817" s="61">
        <v>1993</v>
      </c>
      <c r="I2817" s="60" t="s">
        <v>689</v>
      </c>
      <c r="J2817" s="60" t="s">
        <v>687</v>
      </c>
      <c r="K2817" s="60">
        <v>50</v>
      </c>
      <c r="L2817" s="62"/>
      <c r="M2817" s="60">
        <v>1</v>
      </c>
      <c r="N2817" s="60">
        <v>1</v>
      </c>
      <c r="O2817" s="63" t="s">
        <v>681</v>
      </c>
      <c r="P2817" s="63" t="s">
        <v>788</v>
      </c>
      <c r="Q2817" s="62"/>
      <c r="R2817" s="62"/>
      <c r="S2817" s="62"/>
      <c r="T2817" s="62"/>
      <c r="U2817" s="62"/>
      <c r="V2817" s="62"/>
      <c r="W2817" s="62"/>
      <c r="X2817" s="63" t="s">
        <v>788</v>
      </c>
      <c r="Y2817" s="62"/>
      <c r="Z2817" s="62"/>
      <c r="AA2817" s="62"/>
      <c r="AB2817" s="60"/>
    </row>
    <row r="2818" spans="1:28" ht="15" customHeight="1" x14ac:dyDescent="0.25">
      <c r="A2818" s="58">
        <v>2808</v>
      </c>
      <c r="B2818" s="66" t="s">
        <v>12809</v>
      </c>
      <c r="C2818" s="67" t="s">
        <v>12810</v>
      </c>
      <c r="D2818" s="59" t="s">
        <v>12811</v>
      </c>
      <c r="E2818" s="66" t="s">
        <v>12809</v>
      </c>
      <c r="F2818" s="60" t="s">
        <v>12812</v>
      </c>
      <c r="G2818" s="62"/>
      <c r="H2818" s="61">
        <v>1994</v>
      </c>
      <c r="I2818" s="60" t="s">
        <v>689</v>
      </c>
      <c r="J2818" s="60" t="s">
        <v>1245</v>
      </c>
      <c r="K2818" s="60">
        <v>75</v>
      </c>
      <c r="L2818" s="62"/>
      <c r="M2818" s="60">
        <v>1</v>
      </c>
      <c r="N2818" s="60">
        <v>1</v>
      </c>
      <c r="O2818" s="63" t="s">
        <v>681</v>
      </c>
      <c r="P2818" s="63" t="s">
        <v>700</v>
      </c>
      <c r="Q2818" s="62"/>
      <c r="R2818" s="62"/>
      <c r="S2818" s="62"/>
      <c r="T2818" s="62"/>
      <c r="U2818" s="62"/>
      <c r="V2818" s="62"/>
      <c r="W2818" s="62"/>
      <c r="X2818" s="63" t="s">
        <v>700</v>
      </c>
      <c r="Y2818" s="62"/>
      <c r="Z2818" s="62"/>
      <c r="AA2818" s="62"/>
      <c r="AB2818" s="60"/>
    </row>
    <row r="2819" spans="1:28" ht="15" customHeight="1" x14ac:dyDescent="0.25">
      <c r="A2819" s="58">
        <v>2809</v>
      </c>
      <c r="B2819" s="66" t="s">
        <v>12813</v>
      </c>
      <c r="C2819" s="67" t="s">
        <v>12814</v>
      </c>
      <c r="D2819" s="59" t="s">
        <v>12815</v>
      </c>
      <c r="E2819" s="66" t="s">
        <v>12813</v>
      </c>
      <c r="F2819" s="60" t="s">
        <v>12816</v>
      </c>
      <c r="G2819" s="62"/>
      <c r="H2819" s="61">
        <v>2000</v>
      </c>
      <c r="I2819" s="60" t="s">
        <v>689</v>
      </c>
      <c r="J2819" s="60" t="s">
        <v>684</v>
      </c>
      <c r="K2819" s="60">
        <v>75</v>
      </c>
      <c r="L2819" s="62"/>
      <c r="M2819" s="60">
        <v>1</v>
      </c>
      <c r="N2819" s="60">
        <v>1</v>
      </c>
      <c r="O2819" s="63" t="s">
        <v>681</v>
      </c>
      <c r="P2819" s="63" t="s">
        <v>700</v>
      </c>
      <c r="Q2819" s="62"/>
      <c r="R2819" s="62"/>
      <c r="S2819" s="62"/>
      <c r="T2819" s="62"/>
      <c r="U2819" s="62"/>
      <c r="V2819" s="62"/>
      <c r="W2819" s="62"/>
      <c r="X2819" s="63" t="s">
        <v>1904</v>
      </c>
      <c r="Y2819" s="62"/>
      <c r="Z2819" s="62"/>
      <c r="AA2819" s="62"/>
      <c r="AB2819" s="63" t="s">
        <v>1905</v>
      </c>
    </row>
    <row r="2820" spans="1:28" ht="15" customHeight="1" x14ac:dyDescent="0.25">
      <c r="A2820" s="58">
        <v>2810</v>
      </c>
      <c r="B2820" s="66" t="s">
        <v>12817</v>
      </c>
      <c r="C2820" s="67" t="s">
        <v>12818</v>
      </c>
      <c r="D2820" s="59" t="s">
        <v>12819</v>
      </c>
      <c r="E2820" s="66" t="s">
        <v>12817</v>
      </c>
      <c r="F2820" s="60" t="s">
        <v>12820</v>
      </c>
      <c r="G2820" s="62"/>
      <c r="H2820" s="61">
        <v>1976</v>
      </c>
      <c r="I2820" s="60" t="s">
        <v>686</v>
      </c>
      <c r="J2820" s="60" t="s">
        <v>1245</v>
      </c>
      <c r="K2820" s="60">
        <v>100</v>
      </c>
      <c r="L2820" s="62"/>
      <c r="M2820" s="60">
        <v>1</v>
      </c>
      <c r="N2820" s="60">
        <v>1</v>
      </c>
      <c r="O2820" s="63" t="s">
        <v>681</v>
      </c>
      <c r="P2820" s="63" t="s">
        <v>912</v>
      </c>
      <c r="Q2820" s="62"/>
      <c r="R2820" s="62"/>
      <c r="S2820" s="62"/>
      <c r="T2820" s="62"/>
      <c r="U2820" s="62"/>
      <c r="V2820" s="62"/>
      <c r="W2820" s="62"/>
      <c r="X2820" s="63" t="s">
        <v>912</v>
      </c>
      <c r="Y2820" s="62"/>
      <c r="Z2820" s="62"/>
      <c r="AA2820" s="62"/>
      <c r="AB2820" s="60"/>
    </row>
    <row r="2821" spans="1:28" ht="15" customHeight="1" x14ac:dyDescent="0.25">
      <c r="A2821" s="58">
        <v>2811</v>
      </c>
      <c r="B2821" s="66" t="s">
        <v>12821</v>
      </c>
      <c r="C2821" s="67" t="s">
        <v>12822</v>
      </c>
      <c r="D2821" s="59" t="s">
        <v>12823</v>
      </c>
      <c r="E2821" s="66" t="s">
        <v>12821</v>
      </c>
      <c r="F2821" s="60" t="s">
        <v>12824</v>
      </c>
      <c r="G2821" s="62"/>
      <c r="H2821" s="61">
        <v>1994</v>
      </c>
      <c r="I2821" s="60" t="s">
        <v>1303</v>
      </c>
      <c r="J2821" s="60" t="s">
        <v>1102</v>
      </c>
      <c r="K2821" s="60">
        <v>75</v>
      </c>
      <c r="L2821" s="62"/>
      <c r="M2821" s="60">
        <v>1</v>
      </c>
      <c r="N2821" s="60">
        <v>1</v>
      </c>
      <c r="O2821" s="63" t="s">
        <v>681</v>
      </c>
      <c r="P2821" s="63" t="s">
        <v>700</v>
      </c>
      <c r="Q2821" s="62"/>
      <c r="R2821" s="62"/>
      <c r="S2821" s="62"/>
      <c r="T2821" s="62"/>
      <c r="U2821" s="62"/>
      <c r="V2821" s="62"/>
      <c r="W2821" s="62"/>
      <c r="X2821" s="63" t="s">
        <v>1159</v>
      </c>
      <c r="Y2821" s="63" t="s">
        <v>1160</v>
      </c>
      <c r="Z2821" s="62"/>
      <c r="AA2821" s="62"/>
      <c r="AB2821" s="60"/>
    </row>
    <row r="2822" spans="1:28" ht="15" customHeight="1" x14ac:dyDescent="0.25">
      <c r="A2822" s="58">
        <v>2812</v>
      </c>
      <c r="B2822" s="66" t="s">
        <v>12825</v>
      </c>
      <c r="C2822" s="67" t="s">
        <v>12826</v>
      </c>
      <c r="D2822" s="59" t="s">
        <v>12827</v>
      </c>
      <c r="E2822" s="66" t="s">
        <v>12825</v>
      </c>
      <c r="F2822" s="60" t="s">
        <v>12828</v>
      </c>
      <c r="G2822" s="62"/>
      <c r="H2822" s="61">
        <v>2016</v>
      </c>
      <c r="I2822" s="62"/>
      <c r="J2822" s="60" t="s">
        <v>1283</v>
      </c>
      <c r="K2822" s="60">
        <v>75</v>
      </c>
      <c r="L2822" s="62"/>
      <c r="M2822" s="60">
        <v>1</v>
      </c>
      <c r="N2822" s="60">
        <v>1</v>
      </c>
      <c r="O2822" s="63" t="s">
        <v>681</v>
      </c>
      <c r="P2822" s="63" t="s">
        <v>3412</v>
      </c>
      <c r="Q2822" s="62"/>
      <c r="R2822" s="62"/>
      <c r="S2822" s="62"/>
      <c r="T2822" s="62"/>
      <c r="U2822" s="62"/>
      <c r="V2822" s="62"/>
      <c r="W2822" s="62"/>
      <c r="X2822" s="63" t="s">
        <v>3412</v>
      </c>
      <c r="Y2822" s="62"/>
      <c r="Z2822" s="62"/>
      <c r="AA2822" s="62"/>
      <c r="AB2822" s="60"/>
    </row>
    <row r="2823" spans="1:28" ht="15" customHeight="1" x14ac:dyDescent="0.25">
      <c r="A2823" s="58">
        <v>2813</v>
      </c>
      <c r="B2823" s="66" t="s">
        <v>12829</v>
      </c>
      <c r="C2823" s="67" t="s">
        <v>12830</v>
      </c>
      <c r="D2823" s="59" t="s">
        <v>12831</v>
      </c>
      <c r="E2823" s="66" t="s">
        <v>12829</v>
      </c>
      <c r="F2823" s="60" t="s">
        <v>12832</v>
      </c>
      <c r="G2823" s="62"/>
      <c r="H2823" s="61">
        <v>2008</v>
      </c>
      <c r="I2823" s="60" t="s">
        <v>689</v>
      </c>
      <c r="J2823" s="60" t="s">
        <v>1102</v>
      </c>
      <c r="K2823" s="60">
        <v>75</v>
      </c>
      <c r="L2823" s="62"/>
      <c r="M2823" s="60">
        <v>1</v>
      </c>
      <c r="N2823" s="60">
        <v>1</v>
      </c>
      <c r="O2823" s="63" t="s">
        <v>681</v>
      </c>
      <c r="P2823" s="63" t="s">
        <v>12833</v>
      </c>
      <c r="Q2823" s="62"/>
      <c r="R2823" s="62"/>
      <c r="S2823" s="62"/>
      <c r="T2823" s="62"/>
      <c r="U2823" s="62"/>
      <c r="V2823" s="62"/>
      <c r="W2823" s="62"/>
      <c r="X2823" s="62"/>
      <c r="Y2823" s="62"/>
      <c r="Z2823" s="62"/>
      <c r="AA2823" s="62"/>
      <c r="AB2823" s="63" t="s">
        <v>12834</v>
      </c>
    </row>
    <row r="2824" spans="1:28" ht="15" customHeight="1" x14ac:dyDescent="0.25">
      <c r="A2824" s="58">
        <v>2814</v>
      </c>
      <c r="B2824" s="66" t="s">
        <v>12835</v>
      </c>
      <c r="C2824" s="67" t="s">
        <v>12836</v>
      </c>
      <c r="D2824" s="59" t="s">
        <v>12837</v>
      </c>
      <c r="E2824" s="66" t="s">
        <v>12835</v>
      </c>
      <c r="F2824" s="60" t="s">
        <v>12838</v>
      </c>
      <c r="G2824" s="62"/>
      <c r="H2824" s="61">
        <v>2004</v>
      </c>
      <c r="I2824" s="60" t="s">
        <v>689</v>
      </c>
      <c r="J2824" s="60" t="s">
        <v>1283</v>
      </c>
      <c r="K2824" s="60">
        <v>75</v>
      </c>
      <c r="L2824" s="62"/>
      <c r="M2824" s="60">
        <v>1</v>
      </c>
      <c r="N2824" s="60">
        <v>1</v>
      </c>
      <c r="O2824" s="63" t="s">
        <v>681</v>
      </c>
      <c r="P2824" s="63" t="s">
        <v>700</v>
      </c>
      <c r="Q2824" s="62"/>
      <c r="R2824" s="62"/>
      <c r="S2824" s="62"/>
      <c r="T2824" s="62"/>
      <c r="U2824" s="62"/>
      <c r="V2824" s="62"/>
      <c r="W2824" s="62"/>
      <c r="X2824" s="63" t="s">
        <v>700</v>
      </c>
      <c r="Y2824" s="62"/>
      <c r="Z2824" s="62"/>
      <c r="AA2824" s="62"/>
      <c r="AB2824" s="60"/>
    </row>
    <row r="2825" spans="1:28" ht="15" customHeight="1" x14ac:dyDescent="0.25">
      <c r="A2825" s="58">
        <v>2815</v>
      </c>
      <c r="B2825" s="66" t="s">
        <v>12839</v>
      </c>
      <c r="C2825" s="67" t="s">
        <v>12840</v>
      </c>
      <c r="D2825" s="59" t="s">
        <v>12841</v>
      </c>
      <c r="E2825" s="66" t="s">
        <v>12839</v>
      </c>
      <c r="F2825" s="60" t="s">
        <v>12842</v>
      </c>
      <c r="G2825" s="62"/>
      <c r="H2825" s="61">
        <v>1997</v>
      </c>
      <c r="I2825" s="60" t="s">
        <v>689</v>
      </c>
      <c r="J2825" s="60" t="s">
        <v>1283</v>
      </c>
      <c r="K2825" s="60">
        <v>25</v>
      </c>
      <c r="L2825" s="62"/>
      <c r="M2825" s="60">
        <v>1</v>
      </c>
      <c r="N2825" s="60">
        <v>1</v>
      </c>
      <c r="O2825" s="63" t="s">
        <v>681</v>
      </c>
      <c r="P2825" s="63" t="s">
        <v>734</v>
      </c>
      <c r="Q2825" s="62"/>
      <c r="R2825" s="62"/>
      <c r="S2825" s="62"/>
      <c r="T2825" s="62"/>
      <c r="U2825" s="62"/>
      <c r="V2825" s="62"/>
      <c r="W2825" s="62"/>
      <c r="X2825" s="63" t="s">
        <v>734</v>
      </c>
      <c r="Y2825" s="62"/>
      <c r="Z2825" s="62"/>
      <c r="AA2825" s="62"/>
      <c r="AB2825" s="60"/>
    </row>
    <row r="2826" spans="1:28" ht="15" customHeight="1" x14ac:dyDescent="0.25">
      <c r="A2826" s="58">
        <v>2816</v>
      </c>
      <c r="B2826" s="66" t="s">
        <v>12843</v>
      </c>
      <c r="C2826" s="67" t="s">
        <v>12844</v>
      </c>
      <c r="D2826" s="59" t="s">
        <v>12845</v>
      </c>
      <c r="E2826" s="66" t="s">
        <v>12843</v>
      </c>
      <c r="F2826" s="60" t="s">
        <v>12846</v>
      </c>
      <c r="G2826" s="62"/>
      <c r="H2826" s="61">
        <v>2013</v>
      </c>
      <c r="I2826" s="60" t="s">
        <v>689</v>
      </c>
      <c r="J2826" s="60" t="s">
        <v>680</v>
      </c>
      <c r="K2826" s="60">
        <v>50</v>
      </c>
      <c r="L2826" s="62"/>
      <c r="M2826" s="60">
        <v>1</v>
      </c>
      <c r="N2826" s="60">
        <v>1</v>
      </c>
      <c r="O2826" s="63" t="s">
        <v>681</v>
      </c>
      <c r="P2826" s="63" t="s">
        <v>1317</v>
      </c>
      <c r="Q2826" s="63" t="s">
        <v>1318</v>
      </c>
      <c r="R2826" s="62"/>
      <c r="S2826" s="62"/>
      <c r="T2826" s="62"/>
      <c r="U2826" s="62"/>
      <c r="V2826" s="62"/>
      <c r="W2826" s="62"/>
      <c r="X2826" s="63" t="s">
        <v>1317</v>
      </c>
      <c r="Y2826" s="62"/>
      <c r="Z2826" s="62"/>
      <c r="AA2826" s="62"/>
      <c r="AB2826" s="60"/>
    </row>
    <row r="2827" spans="1:28" ht="15" customHeight="1" x14ac:dyDescent="0.25">
      <c r="A2827" s="58">
        <v>2817</v>
      </c>
      <c r="B2827" s="66" t="s">
        <v>12847</v>
      </c>
      <c r="C2827" s="67" t="s">
        <v>12848</v>
      </c>
      <c r="D2827" s="59" t="s">
        <v>12849</v>
      </c>
      <c r="E2827" s="66" t="s">
        <v>12847</v>
      </c>
      <c r="F2827" s="60" t="s">
        <v>12850</v>
      </c>
      <c r="G2827" s="62"/>
      <c r="H2827" s="61">
        <v>2007</v>
      </c>
      <c r="I2827" s="60" t="s">
        <v>689</v>
      </c>
      <c r="J2827" s="60" t="s">
        <v>687</v>
      </c>
      <c r="K2827" s="60">
        <v>50</v>
      </c>
      <c r="L2827" s="62"/>
      <c r="M2827" s="60">
        <v>1</v>
      </c>
      <c r="N2827" s="60">
        <v>1</v>
      </c>
      <c r="O2827" s="63" t="s">
        <v>681</v>
      </c>
      <c r="P2827" s="63" t="s">
        <v>788</v>
      </c>
      <c r="Q2827" s="63" t="s">
        <v>12851</v>
      </c>
      <c r="R2827" s="62"/>
      <c r="S2827" s="62"/>
      <c r="T2827" s="62"/>
      <c r="U2827" s="62"/>
      <c r="V2827" s="62"/>
      <c r="W2827" s="62"/>
      <c r="X2827" s="63" t="s">
        <v>788</v>
      </c>
      <c r="Y2827" s="62"/>
      <c r="Z2827" s="62"/>
      <c r="AA2827" s="62"/>
      <c r="AB2827" s="60"/>
    </row>
    <row r="2828" spans="1:28" ht="15" customHeight="1" x14ac:dyDescent="0.25">
      <c r="A2828" s="58">
        <v>2818</v>
      </c>
      <c r="B2828" s="66" t="s">
        <v>12852</v>
      </c>
      <c r="C2828" s="67" t="s">
        <v>12853</v>
      </c>
      <c r="D2828" s="59" t="s">
        <v>12854</v>
      </c>
      <c r="E2828" s="66" t="s">
        <v>12852</v>
      </c>
      <c r="F2828" s="60" t="s">
        <v>12855</v>
      </c>
      <c r="G2828" s="62"/>
      <c r="H2828" s="61">
        <v>2009</v>
      </c>
      <c r="I2828" s="60" t="s">
        <v>689</v>
      </c>
      <c r="J2828" s="60" t="s">
        <v>687</v>
      </c>
      <c r="K2828" s="60">
        <v>75</v>
      </c>
      <c r="L2828" s="62"/>
      <c r="M2828" s="60">
        <v>1</v>
      </c>
      <c r="N2828" s="60">
        <v>1</v>
      </c>
      <c r="O2828" s="63" t="s">
        <v>681</v>
      </c>
      <c r="P2828" s="63" t="s">
        <v>2810</v>
      </c>
      <c r="Q2828" s="62"/>
      <c r="R2828" s="62"/>
      <c r="S2828" s="62"/>
      <c r="T2828" s="62"/>
      <c r="U2828" s="62"/>
      <c r="V2828" s="62"/>
      <c r="W2828" s="62"/>
      <c r="X2828" s="63" t="s">
        <v>2810</v>
      </c>
      <c r="Y2828" s="62"/>
      <c r="Z2828" s="62"/>
      <c r="AA2828" s="62"/>
      <c r="AB2828" s="60"/>
    </row>
    <row r="2829" spans="1:28" ht="15" customHeight="1" x14ac:dyDescent="0.25">
      <c r="A2829" s="58">
        <v>2819</v>
      </c>
      <c r="B2829" s="66" t="s">
        <v>12856</v>
      </c>
      <c r="C2829" s="67" t="s">
        <v>12857</v>
      </c>
      <c r="D2829" s="59" t="s">
        <v>12858</v>
      </c>
      <c r="E2829" s="66" t="s">
        <v>12856</v>
      </c>
      <c r="F2829" s="60" t="s">
        <v>12859</v>
      </c>
      <c r="G2829" s="62"/>
      <c r="H2829" s="61">
        <v>2009</v>
      </c>
      <c r="I2829" s="60" t="s">
        <v>689</v>
      </c>
      <c r="J2829" s="60" t="s">
        <v>687</v>
      </c>
      <c r="K2829" s="60">
        <v>75</v>
      </c>
      <c r="L2829" s="62"/>
      <c r="M2829" s="60">
        <v>1</v>
      </c>
      <c r="N2829" s="60">
        <v>1</v>
      </c>
      <c r="O2829" s="63" t="s">
        <v>681</v>
      </c>
      <c r="P2829" s="63" t="s">
        <v>1727</v>
      </c>
      <c r="Q2829" s="62"/>
      <c r="R2829" s="62"/>
      <c r="S2829" s="62"/>
      <c r="T2829" s="62"/>
      <c r="U2829" s="62"/>
      <c r="V2829" s="62"/>
      <c r="W2829" s="62"/>
      <c r="X2829" s="63" t="s">
        <v>1727</v>
      </c>
      <c r="Y2829" s="62"/>
      <c r="Z2829" s="62"/>
      <c r="AA2829" s="62"/>
      <c r="AB2829" s="60"/>
    </row>
    <row r="2830" spans="1:28" ht="15" customHeight="1" x14ac:dyDescent="0.25">
      <c r="A2830" s="58">
        <v>2820</v>
      </c>
      <c r="B2830" s="66" t="s">
        <v>12860</v>
      </c>
      <c r="C2830" s="67" t="s">
        <v>12861</v>
      </c>
      <c r="D2830" s="59" t="s">
        <v>12862</v>
      </c>
      <c r="E2830" s="66" t="s">
        <v>12860</v>
      </c>
      <c r="F2830" s="60" t="s">
        <v>12863</v>
      </c>
      <c r="G2830" s="62"/>
      <c r="H2830" s="61">
        <v>2005</v>
      </c>
      <c r="I2830" s="60" t="s">
        <v>689</v>
      </c>
      <c r="J2830" s="60" t="s">
        <v>699</v>
      </c>
      <c r="K2830" s="60">
        <v>400</v>
      </c>
      <c r="L2830" s="62"/>
      <c r="M2830" s="60">
        <v>1</v>
      </c>
      <c r="N2830" s="60">
        <v>1</v>
      </c>
      <c r="O2830" s="63" t="s">
        <v>681</v>
      </c>
      <c r="P2830" s="63" t="s">
        <v>1038</v>
      </c>
      <c r="Q2830" s="62"/>
      <c r="R2830" s="62"/>
      <c r="S2830" s="62"/>
      <c r="T2830" s="62"/>
      <c r="U2830" s="62"/>
      <c r="V2830" s="62"/>
      <c r="W2830" s="62"/>
      <c r="X2830" s="63" t="s">
        <v>3266</v>
      </c>
      <c r="Y2830" s="63" t="s">
        <v>3267</v>
      </c>
      <c r="Z2830" s="62"/>
      <c r="AA2830" s="62"/>
      <c r="AB2830" s="60"/>
    </row>
    <row r="2831" spans="1:28" ht="15" customHeight="1" x14ac:dyDescent="0.25">
      <c r="A2831" s="58">
        <v>2821</v>
      </c>
      <c r="B2831" s="66" t="s">
        <v>12864</v>
      </c>
      <c r="C2831" s="67" t="s">
        <v>12865</v>
      </c>
      <c r="D2831" s="59" t="s">
        <v>12866</v>
      </c>
      <c r="E2831" s="66" t="s">
        <v>12864</v>
      </c>
      <c r="F2831" s="60" t="s">
        <v>12867</v>
      </c>
      <c r="G2831" s="62"/>
      <c r="H2831" s="61">
        <v>2017</v>
      </c>
      <c r="I2831" s="62"/>
      <c r="J2831" s="60" t="s">
        <v>1260</v>
      </c>
      <c r="K2831" s="60">
        <v>1600</v>
      </c>
      <c r="L2831" s="62"/>
      <c r="M2831" s="60">
        <v>1</v>
      </c>
      <c r="N2831" s="60">
        <v>1</v>
      </c>
      <c r="O2831" s="63" t="s">
        <v>681</v>
      </c>
      <c r="P2831" s="63" t="s">
        <v>12868</v>
      </c>
      <c r="Q2831" s="62"/>
      <c r="R2831" s="62"/>
      <c r="S2831" s="62"/>
      <c r="T2831" s="62"/>
      <c r="U2831" s="62"/>
      <c r="V2831" s="62"/>
      <c r="W2831" s="62"/>
      <c r="X2831" s="63" t="s">
        <v>12868</v>
      </c>
      <c r="Y2831" s="62"/>
      <c r="Z2831" s="62"/>
      <c r="AA2831" s="62"/>
      <c r="AB2831" s="60"/>
    </row>
    <row r="2832" spans="1:28" ht="15" customHeight="1" x14ac:dyDescent="0.25">
      <c r="A2832" s="58">
        <v>2822</v>
      </c>
      <c r="B2832" s="66" t="s">
        <v>12869</v>
      </c>
      <c r="C2832" s="67" t="s">
        <v>12870</v>
      </c>
      <c r="D2832" s="59" t="s">
        <v>12871</v>
      </c>
      <c r="E2832" s="66" t="s">
        <v>12869</v>
      </c>
      <c r="F2832" s="60" t="s">
        <v>12872</v>
      </c>
      <c r="G2832" s="62"/>
      <c r="H2832" s="61">
        <v>2004</v>
      </c>
      <c r="I2832" s="60" t="s">
        <v>689</v>
      </c>
      <c r="J2832" s="60" t="s">
        <v>1283</v>
      </c>
      <c r="K2832" s="60">
        <v>400</v>
      </c>
      <c r="L2832" s="62"/>
      <c r="M2832" s="60">
        <v>1</v>
      </c>
      <c r="N2832" s="60">
        <v>1</v>
      </c>
      <c r="O2832" s="63" t="s">
        <v>681</v>
      </c>
      <c r="P2832" s="63" t="s">
        <v>1038</v>
      </c>
      <c r="Q2832" s="62"/>
      <c r="R2832" s="62"/>
      <c r="S2832" s="62"/>
      <c r="T2832" s="62"/>
      <c r="U2832" s="62"/>
      <c r="V2832" s="62"/>
      <c r="W2832" s="62"/>
      <c r="X2832" s="63" t="s">
        <v>3266</v>
      </c>
      <c r="Y2832" s="63" t="s">
        <v>3267</v>
      </c>
      <c r="Z2832" s="62"/>
      <c r="AA2832" s="62"/>
      <c r="AB2832" s="60"/>
    </row>
    <row r="2833" spans="1:28" ht="15" customHeight="1" x14ac:dyDescent="0.25">
      <c r="A2833" s="58">
        <v>2823</v>
      </c>
      <c r="B2833" s="66" t="s">
        <v>12873</v>
      </c>
      <c r="C2833" s="67" t="s">
        <v>12874</v>
      </c>
      <c r="D2833" s="59" t="s">
        <v>12875</v>
      </c>
      <c r="E2833" s="66" t="s">
        <v>12873</v>
      </c>
      <c r="F2833" s="60" t="s">
        <v>12876</v>
      </c>
      <c r="G2833" s="62"/>
      <c r="H2833" s="61">
        <v>2004</v>
      </c>
      <c r="I2833" s="60" t="s">
        <v>1303</v>
      </c>
      <c r="J2833" s="60" t="s">
        <v>688</v>
      </c>
      <c r="K2833" s="60">
        <v>100</v>
      </c>
      <c r="L2833" s="62"/>
      <c r="M2833" s="60">
        <v>1</v>
      </c>
      <c r="N2833" s="60">
        <v>1</v>
      </c>
      <c r="O2833" s="63" t="s">
        <v>681</v>
      </c>
      <c r="P2833" s="63" t="s">
        <v>912</v>
      </c>
      <c r="Q2833" s="62"/>
      <c r="R2833" s="62"/>
      <c r="S2833" s="62"/>
      <c r="T2833" s="62"/>
      <c r="U2833" s="62"/>
      <c r="V2833" s="62"/>
      <c r="W2833" s="62"/>
      <c r="X2833" s="63" t="s">
        <v>912</v>
      </c>
      <c r="Y2833" s="62"/>
      <c r="Z2833" s="62"/>
      <c r="AA2833" s="62"/>
      <c r="AB2833" s="60"/>
    </row>
    <row r="2834" spans="1:28" ht="15" customHeight="1" x14ac:dyDescent="0.25">
      <c r="A2834" s="58">
        <v>2824</v>
      </c>
      <c r="B2834" s="66" t="s">
        <v>12877</v>
      </c>
      <c r="C2834" s="67" t="s">
        <v>12878</v>
      </c>
      <c r="D2834" s="59" t="s">
        <v>12879</v>
      </c>
      <c r="E2834" s="66" t="s">
        <v>12877</v>
      </c>
      <c r="F2834" s="60" t="s">
        <v>12880</v>
      </c>
      <c r="G2834" s="62"/>
      <c r="H2834" s="61">
        <v>2003</v>
      </c>
      <c r="I2834" s="60" t="s">
        <v>1303</v>
      </c>
      <c r="J2834" s="60" t="s">
        <v>688</v>
      </c>
      <c r="K2834" s="60">
        <v>320</v>
      </c>
      <c r="L2834" s="62"/>
      <c r="M2834" s="60">
        <v>1</v>
      </c>
      <c r="N2834" s="60">
        <v>1</v>
      </c>
      <c r="O2834" s="63" t="s">
        <v>681</v>
      </c>
      <c r="P2834" s="63" t="s">
        <v>970</v>
      </c>
      <c r="Q2834" s="62"/>
      <c r="R2834" s="62"/>
      <c r="S2834" s="62"/>
      <c r="T2834" s="62"/>
      <c r="U2834" s="62"/>
      <c r="V2834" s="62"/>
      <c r="W2834" s="62"/>
      <c r="X2834" s="63" t="s">
        <v>970</v>
      </c>
      <c r="Y2834" s="62"/>
      <c r="Z2834" s="62"/>
      <c r="AA2834" s="62"/>
      <c r="AB2834" s="60"/>
    </row>
    <row r="2835" spans="1:28" ht="15" customHeight="1" x14ac:dyDescent="0.25">
      <c r="A2835" s="58">
        <v>2825</v>
      </c>
      <c r="B2835" s="66" t="s">
        <v>70</v>
      </c>
      <c r="C2835" s="67" t="s">
        <v>12881</v>
      </c>
      <c r="D2835" s="59" t="s">
        <v>12882</v>
      </c>
      <c r="E2835" s="66" t="s">
        <v>70</v>
      </c>
      <c r="F2835" s="60" t="s">
        <v>12883</v>
      </c>
      <c r="G2835" s="62"/>
      <c r="H2835" s="61">
        <v>2014</v>
      </c>
      <c r="I2835" s="62"/>
      <c r="J2835" s="60" t="s">
        <v>684</v>
      </c>
      <c r="K2835" s="60">
        <v>50</v>
      </c>
      <c r="L2835" s="62"/>
      <c r="M2835" s="60">
        <v>1</v>
      </c>
      <c r="N2835" s="60">
        <v>1</v>
      </c>
      <c r="O2835" s="63" t="s">
        <v>681</v>
      </c>
      <c r="P2835" s="63" t="s">
        <v>5311</v>
      </c>
      <c r="Q2835" s="63" t="s">
        <v>5312</v>
      </c>
      <c r="R2835" s="62"/>
      <c r="S2835" s="62"/>
      <c r="T2835" s="62"/>
      <c r="U2835" s="62"/>
      <c r="V2835" s="62"/>
      <c r="W2835" s="62"/>
      <c r="X2835" s="62"/>
      <c r="Y2835" s="62"/>
      <c r="Z2835" s="62"/>
      <c r="AA2835" s="62"/>
      <c r="AB2835" s="63" t="s">
        <v>5313</v>
      </c>
    </row>
    <row r="2836" spans="1:28" ht="15" customHeight="1" x14ac:dyDescent="0.25">
      <c r="A2836" s="58">
        <v>2826</v>
      </c>
      <c r="B2836" s="66" t="s">
        <v>78</v>
      </c>
      <c r="C2836" s="67" t="s">
        <v>12884</v>
      </c>
      <c r="D2836" s="59" t="s">
        <v>12885</v>
      </c>
      <c r="E2836" s="66" t="s">
        <v>78</v>
      </c>
      <c r="F2836" s="60" t="s">
        <v>12886</v>
      </c>
      <c r="G2836" s="62"/>
      <c r="H2836" s="61">
        <v>2016</v>
      </c>
      <c r="I2836" s="60" t="s">
        <v>689</v>
      </c>
      <c r="J2836" s="60" t="s">
        <v>680</v>
      </c>
      <c r="K2836" s="60">
        <v>50</v>
      </c>
      <c r="L2836" s="62"/>
      <c r="M2836" s="60">
        <v>1</v>
      </c>
      <c r="N2836" s="60">
        <v>1</v>
      </c>
      <c r="O2836" s="63" t="s">
        <v>681</v>
      </c>
      <c r="P2836" s="63" t="s">
        <v>1372</v>
      </c>
      <c r="Q2836" s="63" t="s">
        <v>12887</v>
      </c>
      <c r="R2836" s="62"/>
      <c r="S2836" s="62"/>
      <c r="T2836" s="62"/>
      <c r="U2836" s="62"/>
      <c r="V2836" s="62"/>
      <c r="W2836" s="62"/>
      <c r="X2836" s="63" t="s">
        <v>1372</v>
      </c>
      <c r="Y2836" s="62"/>
      <c r="Z2836" s="62"/>
      <c r="AA2836" s="62"/>
      <c r="AB2836" s="60"/>
    </row>
    <row r="2837" spans="1:28" ht="15" customHeight="1" x14ac:dyDescent="0.25">
      <c r="A2837" s="58">
        <v>2827</v>
      </c>
      <c r="B2837" s="66" t="s">
        <v>12888</v>
      </c>
      <c r="C2837" s="67" t="s">
        <v>12889</v>
      </c>
      <c r="D2837" s="59" t="s">
        <v>12890</v>
      </c>
      <c r="E2837" s="66" t="s">
        <v>12888</v>
      </c>
      <c r="F2837" s="60" t="s">
        <v>12891</v>
      </c>
      <c r="G2837" s="62"/>
      <c r="H2837" s="61">
        <v>2013</v>
      </c>
      <c r="I2837" s="60" t="s">
        <v>689</v>
      </c>
      <c r="J2837" s="60" t="s">
        <v>680</v>
      </c>
      <c r="K2837" s="60">
        <v>50</v>
      </c>
      <c r="L2837" s="62"/>
      <c r="M2837" s="60">
        <v>1</v>
      </c>
      <c r="N2837" s="60">
        <v>1</v>
      </c>
      <c r="O2837" s="63" t="s">
        <v>681</v>
      </c>
      <c r="P2837" s="63" t="s">
        <v>1317</v>
      </c>
      <c r="Q2837" s="63" t="s">
        <v>12892</v>
      </c>
      <c r="R2837" s="62"/>
      <c r="S2837" s="62"/>
      <c r="T2837" s="62"/>
      <c r="U2837" s="62"/>
      <c r="V2837" s="62"/>
      <c r="W2837" s="62"/>
      <c r="X2837" s="63" t="s">
        <v>1317</v>
      </c>
      <c r="Y2837" s="62"/>
      <c r="Z2837" s="62"/>
      <c r="AA2837" s="62"/>
      <c r="AB2837" s="60"/>
    </row>
    <row r="2838" spans="1:28" ht="15" customHeight="1" x14ac:dyDescent="0.25">
      <c r="A2838" s="58">
        <v>2828</v>
      </c>
      <c r="B2838" s="66" t="s">
        <v>12893</v>
      </c>
      <c r="C2838" s="67" t="s">
        <v>12894</v>
      </c>
      <c r="D2838" s="59" t="s">
        <v>12895</v>
      </c>
      <c r="E2838" s="66" t="s">
        <v>12893</v>
      </c>
      <c r="F2838" s="60" t="s">
        <v>12896</v>
      </c>
      <c r="G2838" s="62"/>
      <c r="H2838" s="61">
        <v>2014</v>
      </c>
      <c r="I2838" s="60" t="s">
        <v>689</v>
      </c>
      <c r="J2838" s="60" t="s">
        <v>680</v>
      </c>
      <c r="K2838" s="60">
        <v>50</v>
      </c>
      <c r="L2838" s="62"/>
      <c r="M2838" s="60">
        <v>1</v>
      </c>
      <c r="N2838" s="60">
        <v>1</v>
      </c>
      <c r="O2838" s="63" t="s">
        <v>681</v>
      </c>
      <c r="P2838" s="63" t="s">
        <v>1317</v>
      </c>
      <c r="Q2838" s="63" t="s">
        <v>3447</v>
      </c>
      <c r="R2838" s="62"/>
      <c r="S2838" s="62"/>
      <c r="T2838" s="62"/>
      <c r="U2838" s="62"/>
      <c r="V2838" s="62"/>
      <c r="W2838" s="62"/>
      <c r="X2838" s="63" t="s">
        <v>1317</v>
      </c>
      <c r="Y2838" s="62"/>
      <c r="Z2838" s="62"/>
      <c r="AA2838" s="62"/>
      <c r="AB2838" s="60"/>
    </row>
    <row r="2839" spans="1:28" ht="15" customHeight="1" x14ac:dyDescent="0.25">
      <c r="A2839" s="58">
        <v>2829</v>
      </c>
      <c r="B2839" s="66" t="s">
        <v>12897</v>
      </c>
      <c r="C2839" s="67" t="s">
        <v>12898</v>
      </c>
      <c r="D2839" s="59" t="s">
        <v>12899</v>
      </c>
      <c r="E2839" s="66" t="s">
        <v>12897</v>
      </c>
      <c r="F2839" s="60" t="s">
        <v>12900</v>
      </c>
      <c r="G2839" s="62"/>
      <c r="H2839" s="61">
        <v>2009</v>
      </c>
      <c r="I2839" s="60" t="s">
        <v>689</v>
      </c>
      <c r="J2839" s="60" t="s">
        <v>687</v>
      </c>
      <c r="K2839" s="60">
        <v>75</v>
      </c>
      <c r="L2839" s="62"/>
      <c r="M2839" s="60">
        <v>1</v>
      </c>
      <c r="N2839" s="60">
        <v>1</v>
      </c>
      <c r="O2839" s="63" t="s">
        <v>681</v>
      </c>
      <c r="P2839" s="63" t="s">
        <v>10960</v>
      </c>
      <c r="Q2839" s="62"/>
      <c r="R2839" s="62"/>
      <c r="S2839" s="62"/>
      <c r="T2839" s="62"/>
      <c r="U2839" s="62"/>
      <c r="V2839" s="62"/>
      <c r="W2839" s="62"/>
      <c r="X2839" s="63" t="s">
        <v>10960</v>
      </c>
      <c r="Y2839" s="62"/>
      <c r="Z2839" s="62"/>
      <c r="AA2839" s="62"/>
      <c r="AB2839" s="60"/>
    </row>
    <row r="2840" spans="1:28" ht="15" customHeight="1" x14ac:dyDescent="0.25">
      <c r="A2840" s="58">
        <v>2830</v>
      </c>
      <c r="B2840" s="66" t="s">
        <v>12901</v>
      </c>
      <c r="C2840" s="67" t="s">
        <v>12902</v>
      </c>
      <c r="D2840" s="59" t="s">
        <v>12903</v>
      </c>
      <c r="E2840" s="66" t="s">
        <v>12901</v>
      </c>
      <c r="F2840" s="60" t="s">
        <v>12904</v>
      </c>
      <c r="G2840" s="62"/>
      <c r="H2840" s="61">
        <v>2004</v>
      </c>
      <c r="I2840" s="60" t="s">
        <v>1303</v>
      </c>
      <c r="J2840" s="60" t="s">
        <v>688</v>
      </c>
      <c r="K2840" s="60">
        <v>100</v>
      </c>
      <c r="L2840" s="62"/>
      <c r="M2840" s="60">
        <v>1</v>
      </c>
      <c r="N2840" s="60">
        <v>1</v>
      </c>
      <c r="O2840" s="63" t="s">
        <v>681</v>
      </c>
      <c r="P2840" s="63" t="s">
        <v>912</v>
      </c>
      <c r="Q2840" s="62"/>
      <c r="R2840" s="62"/>
      <c r="S2840" s="62"/>
      <c r="T2840" s="62"/>
      <c r="U2840" s="62"/>
      <c r="V2840" s="62"/>
      <c r="W2840" s="62"/>
      <c r="X2840" s="63" t="s">
        <v>912</v>
      </c>
      <c r="Y2840" s="62"/>
      <c r="Z2840" s="62"/>
      <c r="AA2840" s="62"/>
      <c r="AB2840" s="60"/>
    </row>
    <row r="2841" spans="1:28" ht="15" customHeight="1" x14ac:dyDescent="0.25">
      <c r="A2841" s="58">
        <v>2831</v>
      </c>
      <c r="B2841" s="66" t="s">
        <v>12905</v>
      </c>
      <c r="C2841" s="67" t="s">
        <v>12906</v>
      </c>
      <c r="D2841" s="59" t="s">
        <v>12907</v>
      </c>
      <c r="E2841" s="66" t="s">
        <v>12905</v>
      </c>
      <c r="F2841" s="60" t="s">
        <v>12908</v>
      </c>
      <c r="G2841" s="62"/>
      <c r="H2841" s="61">
        <v>2009</v>
      </c>
      <c r="I2841" s="60" t="s">
        <v>689</v>
      </c>
      <c r="J2841" s="60" t="s">
        <v>680</v>
      </c>
      <c r="K2841" s="60">
        <v>50</v>
      </c>
      <c r="L2841" s="62"/>
      <c r="M2841" s="60">
        <v>1</v>
      </c>
      <c r="N2841" s="60">
        <v>1</v>
      </c>
      <c r="O2841" s="63" t="s">
        <v>681</v>
      </c>
      <c r="P2841" s="63" t="s">
        <v>2456</v>
      </c>
      <c r="Q2841" s="62"/>
      <c r="R2841" s="62"/>
      <c r="S2841" s="62"/>
      <c r="T2841" s="62"/>
      <c r="U2841" s="62"/>
      <c r="V2841" s="62"/>
      <c r="W2841" s="62"/>
      <c r="X2841" s="63" t="s">
        <v>2456</v>
      </c>
      <c r="Y2841" s="62"/>
      <c r="Z2841" s="62"/>
      <c r="AA2841" s="62"/>
      <c r="AB2841" s="60"/>
    </row>
    <row r="2842" spans="1:28" ht="15" customHeight="1" x14ac:dyDescent="0.25">
      <c r="A2842" s="58">
        <v>2832</v>
      </c>
      <c r="B2842" s="66" t="s">
        <v>12909</v>
      </c>
      <c r="C2842" s="67" t="s">
        <v>12910</v>
      </c>
      <c r="D2842" s="59" t="s">
        <v>12911</v>
      </c>
      <c r="E2842" s="66" t="s">
        <v>12909</v>
      </c>
      <c r="F2842" s="60" t="s">
        <v>12912</v>
      </c>
      <c r="G2842" s="62"/>
      <c r="H2842" s="61">
        <v>2013</v>
      </c>
      <c r="I2842" s="60" t="s">
        <v>689</v>
      </c>
      <c r="J2842" s="60" t="s">
        <v>680</v>
      </c>
      <c r="K2842" s="60">
        <v>50</v>
      </c>
      <c r="L2842" s="62"/>
      <c r="M2842" s="60">
        <v>1</v>
      </c>
      <c r="N2842" s="60">
        <v>1</v>
      </c>
      <c r="O2842" s="63" t="s">
        <v>681</v>
      </c>
      <c r="P2842" s="63" t="s">
        <v>1317</v>
      </c>
      <c r="Q2842" s="63" t="s">
        <v>12913</v>
      </c>
      <c r="R2842" s="62"/>
      <c r="S2842" s="62"/>
      <c r="T2842" s="62"/>
      <c r="U2842" s="62"/>
      <c r="V2842" s="62"/>
      <c r="W2842" s="62"/>
      <c r="X2842" s="63" t="s">
        <v>1317</v>
      </c>
      <c r="Y2842" s="62"/>
      <c r="Z2842" s="62"/>
      <c r="AA2842" s="62"/>
      <c r="AB2842" s="60"/>
    </row>
    <row r="2843" spans="1:28" ht="15" customHeight="1" x14ac:dyDescent="0.25">
      <c r="A2843" s="58">
        <v>2833</v>
      </c>
      <c r="B2843" s="66" t="s">
        <v>12914</v>
      </c>
      <c r="C2843" s="67" t="s">
        <v>12915</v>
      </c>
      <c r="D2843" s="59" t="s">
        <v>12916</v>
      </c>
      <c r="E2843" s="66" t="s">
        <v>12914</v>
      </c>
      <c r="F2843" s="60" t="s">
        <v>12917</v>
      </c>
      <c r="G2843" s="62"/>
      <c r="H2843" s="61">
        <v>2009</v>
      </c>
      <c r="I2843" s="60" t="s">
        <v>689</v>
      </c>
      <c r="J2843" s="60" t="s">
        <v>1283</v>
      </c>
      <c r="K2843" s="60">
        <v>50</v>
      </c>
      <c r="L2843" s="62"/>
      <c r="M2843" s="60">
        <v>1</v>
      </c>
      <c r="N2843" s="60">
        <v>1</v>
      </c>
      <c r="O2843" s="63" t="s">
        <v>681</v>
      </c>
      <c r="P2843" s="63" t="s">
        <v>2820</v>
      </c>
      <c r="Q2843" s="62"/>
      <c r="R2843" s="62"/>
      <c r="S2843" s="62"/>
      <c r="T2843" s="62"/>
      <c r="U2843" s="62"/>
      <c r="V2843" s="62"/>
      <c r="W2843" s="62"/>
      <c r="X2843" s="63" t="s">
        <v>2820</v>
      </c>
      <c r="Y2843" s="62"/>
      <c r="Z2843" s="62"/>
      <c r="AA2843" s="62"/>
      <c r="AB2843" s="60"/>
    </row>
    <row r="2844" spans="1:28" ht="15" customHeight="1" x14ac:dyDescent="0.25">
      <c r="A2844" s="58">
        <v>2834</v>
      </c>
      <c r="B2844" s="66" t="s">
        <v>12918</v>
      </c>
      <c r="C2844" s="67" t="s">
        <v>12919</v>
      </c>
      <c r="D2844" s="59" t="s">
        <v>12920</v>
      </c>
      <c r="E2844" s="66" t="s">
        <v>12918</v>
      </c>
      <c r="F2844" s="60" t="s">
        <v>12921</v>
      </c>
      <c r="G2844" s="62"/>
      <c r="H2844" s="61">
        <v>2016</v>
      </c>
      <c r="I2844" s="62"/>
      <c r="J2844" s="60" t="s">
        <v>699</v>
      </c>
      <c r="K2844" s="60">
        <v>250</v>
      </c>
      <c r="L2844" s="62"/>
      <c r="M2844" s="60">
        <v>1</v>
      </c>
      <c r="N2844" s="60">
        <v>1</v>
      </c>
      <c r="O2844" s="63" t="s">
        <v>681</v>
      </c>
      <c r="P2844" s="63" t="s">
        <v>980</v>
      </c>
      <c r="Q2844" s="62"/>
      <c r="R2844" s="62"/>
      <c r="S2844" s="62"/>
      <c r="T2844" s="62"/>
      <c r="U2844" s="62"/>
      <c r="V2844" s="62"/>
      <c r="W2844" s="62"/>
      <c r="X2844" s="63" t="s">
        <v>980</v>
      </c>
      <c r="Y2844" s="62"/>
      <c r="Z2844" s="62"/>
      <c r="AA2844" s="62"/>
      <c r="AB2844" s="60"/>
    </row>
    <row r="2845" spans="1:28" ht="15" customHeight="1" x14ac:dyDescent="0.25">
      <c r="A2845" s="58">
        <v>2835</v>
      </c>
      <c r="B2845" s="66" t="s">
        <v>12922</v>
      </c>
      <c r="C2845" s="67" t="s">
        <v>12923</v>
      </c>
      <c r="D2845" s="59" t="s">
        <v>12924</v>
      </c>
      <c r="E2845" s="66" t="s">
        <v>12922</v>
      </c>
      <c r="F2845" s="60" t="s">
        <v>12925</v>
      </c>
      <c r="G2845" s="62"/>
      <c r="H2845" s="61">
        <v>1991</v>
      </c>
      <c r="I2845" s="60" t="s">
        <v>689</v>
      </c>
      <c r="J2845" s="60" t="s">
        <v>1245</v>
      </c>
      <c r="K2845" s="60">
        <v>50</v>
      </c>
      <c r="L2845" s="62"/>
      <c r="M2845" s="60">
        <v>1</v>
      </c>
      <c r="N2845" s="60">
        <v>1</v>
      </c>
      <c r="O2845" s="63" t="s">
        <v>681</v>
      </c>
      <c r="P2845" s="63" t="s">
        <v>788</v>
      </c>
      <c r="Q2845" s="62"/>
      <c r="R2845" s="62"/>
      <c r="S2845" s="62"/>
      <c r="T2845" s="62"/>
      <c r="U2845" s="62"/>
      <c r="V2845" s="62"/>
      <c r="W2845" s="62"/>
      <c r="X2845" s="63" t="s">
        <v>859</v>
      </c>
      <c r="Y2845" s="63" t="s">
        <v>860</v>
      </c>
      <c r="Z2845" s="62"/>
      <c r="AA2845" s="62"/>
      <c r="AB2845" s="60"/>
    </row>
    <row r="2846" spans="1:28" ht="15" customHeight="1" x14ac:dyDescent="0.25">
      <c r="A2846" s="58">
        <v>2836</v>
      </c>
      <c r="B2846" s="66" t="s">
        <v>12926</v>
      </c>
      <c r="C2846" s="67" t="s">
        <v>12927</v>
      </c>
      <c r="D2846" s="59" t="s">
        <v>12928</v>
      </c>
      <c r="E2846" s="66" t="s">
        <v>12926</v>
      </c>
      <c r="F2846" s="60" t="s">
        <v>12929</v>
      </c>
      <c r="G2846" s="62"/>
      <c r="H2846" s="61">
        <v>2011</v>
      </c>
      <c r="I2846" s="60" t="s">
        <v>689</v>
      </c>
      <c r="J2846" s="60" t="s">
        <v>1283</v>
      </c>
      <c r="K2846" s="60">
        <v>160</v>
      </c>
      <c r="L2846" s="62"/>
      <c r="M2846" s="60">
        <v>1</v>
      </c>
      <c r="N2846" s="60">
        <v>1</v>
      </c>
      <c r="O2846" s="63" t="s">
        <v>681</v>
      </c>
      <c r="P2846" s="63" t="s">
        <v>1534</v>
      </c>
      <c r="Q2846" s="63" t="s">
        <v>12930</v>
      </c>
      <c r="R2846" s="62"/>
      <c r="S2846" s="62"/>
      <c r="T2846" s="62"/>
      <c r="U2846" s="62"/>
      <c r="V2846" s="62"/>
      <c r="W2846" s="62"/>
      <c r="X2846" s="62"/>
      <c r="Y2846" s="63" t="s">
        <v>1534</v>
      </c>
      <c r="Z2846" s="62"/>
      <c r="AA2846" s="62"/>
      <c r="AB2846" s="60"/>
    </row>
    <row r="2847" spans="1:28" ht="15" customHeight="1" x14ac:dyDescent="0.25">
      <c r="A2847" s="58">
        <v>2837</v>
      </c>
      <c r="B2847" s="66" t="s">
        <v>12931</v>
      </c>
      <c r="C2847" s="67" t="s">
        <v>12932</v>
      </c>
      <c r="D2847" s="59" t="s">
        <v>12933</v>
      </c>
      <c r="E2847" s="66" t="s">
        <v>12931</v>
      </c>
      <c r="F2847" s="60" t="s">
        <v>12934</v>
      </c>
      <c r="G2847" s="62"/>
      <c r="H2847" s="61">
        <v>2017</v>
      </c>
      <c r="I2847" s="60" t="s">
        <v>10991</v>
      </c>
      <c r="J2847" s="60" t="s">
        <v>3471</v>
      </c>
      <c r="K2847" s="60">
        <v>1600</v>
      </c>
      <c r="L2847" s="62"/>
      <c r="M2847" s="60">
        <v>1</v>
      </c>
      <c r="N2847" s="60">
        <v>1</v>
      </c>
      <c r="O2847" s="63" t="s">
        <v>681</v>
      </c>
      <c r="P2847" s="63" t="s">
        <v>12935</v>
      </c>
      <c r="Q2847" s="63" t="s">
        <v>12936</v>
      </c>
      <c r="R2847" s="62"/>
      <c r="S2847" s="62"/>
      <c r="T2847" s="62"/>
      <c r="U2847" s="62"/>
      <c r="V2847" s="62"/>
      <c r="W2847" s="62"/>
      <c r="X2847" s="63" t="s">
        <v>12935</v>
      </c>
      <c r="Y2847" s="62"/>
      <c r="Z2847" s="62"/>
      <c r="AA2847" s="62"/>
      <c r="AB2847" s="60"/>
    </row>
    <row r="2848" spans="1:28" ht="15" customHeight="1" x14ac:dyDescent="0.25">
      <c r="A2848" s="58">
        <v>2838</v>
      </c>
      <c r="B2848" s="66" t="s">
        <v>12937</v>
      </c>
      <c r="C2848" s="67" t="s">
        <v>12938</v>
      </c>
      <c r="D2848" s="59" t="s">
        <v>12939</v>
      </c>
      <c r="E2848" s="66" t="s">
        <v>12937</v>
      </c>
      <c r="F2848" s="60" t="s">
        <v>12940</v>
      </c>
      <c r="G2848" s="62"/>
      <c r="H2848" s="61">
        <v>2017</v>
      </c>
      <c r="I2848" s="60" t="s">
        <v>1565</v>
      </c>
      <c r="J2848" s="60" t="s">
        <v>680</v>
      </c>
      <c r="K2848" s="60">
        <v>50</v>
      </c>
      <c r="L2848" s="62"/>
      <c r="M2848" s="60">
        <v>1</v>
      </c>
      <c r="N2848" s="60">
        <v>1</v>
      </c>
      <c r="O2848" s="63" t="s">
        <v>681</v>
      </c>
      <c r="P2848" s="63" t="s">
        <v>3482</v>
      </c>
      <c r="Q2848" s="63" t="s">
        <v>3483</v>
      </c>
      <c r="R2848" s="62"/>
      <c r="S2848" s="62"/>
      <c r="T2848" s="62"/>
      <c r="U2848" s="62"/>
      <c r="V2848" s="62"/>
      <c r="W2848" s="62"/>
      <c r="X2848" s="63" t="s">
        <v>3482</v>
      </c>
      <c r="Y2848" s="62"/>
      <c r="Z2848" s="62"/>
      <c r="AA2848" s="62"/>
      <c r="AB2848" s="60"/>
    </row>
    <row r="2849" spans="1:28" ht="15" customHeight="1" x14ac:dyDescent="0.25">
      <c r="A2849" s="58">
        <v>2839</v>
      </c>
      <c r="B2849" s="66" t="s">
        <v>12941</v>
      </c>
      <c r="C2849" s="67" t="s">
        <v>12942</v>
      </c>
      <c r="D2849" s="59" t="s">
        <v>12943</v>
      </c>
      <c r="E2849" s="66" t="s">
        <v>12941</v>
      </c>
      <c r="F2849" s="60" t="s">
        <v>12944</v>
      </c>
      <c r="G2849" s="62"/>
      <c r="H2849" s="61">
        <v>2017</v>
      </c>
      <c r="I2849" s="60" t="s">
        <v>1565</v>
      </c>
      <c r="J2849" s="60" t="s">
        <v>687</v>
      </c>
      <c r="K2849" s="60">
        <v>50</v>
      </c>
      <c r="L2849" s="62"/>
      <c r="M2849" s="60">
        <v>1</v>
      </c>
      <c r="N2849" s="60">
        <v>1</v>
      </c>
      <c r="O2849" s="63" t="s">
        <v>681</v>
      </c>
      <c r="P2849" s="63" t="s">
        <v>3482</v>
      </c>
      <c r="Q2849" s="63" t="s">
        <v>3483</v>
      </c>
      <c r="R2849" s="62"/>
      <c r="S2849" s="62"/>
      <c r="T2849" s="62"/>
      <c r="U2849" s="62"/>
      <c r="V2849" s="62"/>
      <c r="W2849" s="62"/>
      <c r="X2849" s="63" t="s">
        <v>3482</v>
      </c>
      <c r="Y2849" s="62"/>
      <c r="Z2849" s="62"/>
      <c r="AA2849" s="62"/>
      <c r="AB2849" s="60"/>
    </row>
    <row r="2850" spans="1:28" ht="15" customHeight="1" x14ac:dyDescent="0.25">
      <c r="A2850" s="58">
        <v>2840</v>
      </c>
      <c r="B2850" s="66" t="s">
        <v>12945</v>
      </c>
      <c r="C2850" s="67" t="s">
        <v>12946</v>
      </c>
      <c r="D2850" s="59" t="s">
        <v>12947</v>
      </c>
      <c r="E2850" s="66" t="s">
        <v>12945</v>
      </c>
      <c r="F2850" s="60" t="s">
        <v>12948</v>
      </c>
      <c r="G2850" s="62"/>
      <c r="H2850" s="61">
        <v>2000</v>
      </c>
      <c r="I2850" s="60" t="s">
        <v>1565</v>
      </c>
      <c r="J2850" s="60" t="s">
        <v>684</v>
      </c>
      <c r="K2850" s="60">
        <v>400</v>
      </c>
      <c r="L2850" s="62"/>
      <c r="M2850" s="60">
        <v>1</v>
      </c>
      <c r="N2850" s="60">
        <v>1</v>
      </c>
      <c r="O2850" s="63" t="s">
        <v>681</v>
      </c>
      <c r="P2850" s="63" t="s">
        <v>1038</v>
      </c>
      <c r="Q2850" s="62"/>
      <c r="R2850" s="62"/>
      <c r="S2850" s="62"/>
      <c r="T2850" s="62"/>
      <c r="U2850" s="62"/>
      <c r="V2850" s="62"/>
      <c r="W2850" s="62"/>
      <c r="X2850" s="63" t="s">
        <v>2127</v>
      </c>
      <c r="Y2850" s="62"/>
      <c r="Z2850" s="62"/>
      <c r="AA2850" s="62"/>
      <c r="AB2850" s="63" t="s">
        <v>2128</v>
      </c>
    </row>
    <row r="2851" spans="1:28" ht="15" customHeight="1" x14ac:dyDescent="0.25">
      <c r="A2851" s="58">
        <v>2841</v>
      </c>
      <c r="B2851" s="66" t="s">
        <v>89</v>
      </c>
      <c r="C2851" s="67" t="s">
        <v>12949</v>
      </c>
      <c r="D2851" s="59" t="s">
        <v>12950</v>
      </c>
      <c r="E2851" s="66" t="s">
        <v>89</v>
      </c>
      <c r="F2851" s="60" t="s">
        <v>12951</v>
      </c>
      <c r="G2851" s="62"/>
      <c r="H2851" s="61">
        <v>2014</v>
      </c>
      <c r="I2851" s="60" t="s">
        <v>689</v>
      </c>
      <c r="J2851" s="60" t="s">
        <v>710</v>
      </c>
      <c r="K2851" s="60">
        <v>50</v>
      </c>
      <c r="L2851" s="62"/>
      <c r="M2851" s="60">
        <v>1</v>
      </c>
      <c r="N2851" s="60">
        <v>1</v>
      </c>
      <c r="O2851" s="63" t="s">
        <v>681</v>
      </c>
      <c r="P2851" s="63" t="s">
        <v>5661</v>
      </c>
      <c r="Q2851" s="63" t="s">
        <v>12952</v>
      </c>
      <c r="R2851" s="62"/>
      <c r="S2851" s="62"/>
      <c r="T2851" s="62"/>
      <c r="U2851" s="62"/>
      <c r="V2851" s="62"/>
      <c r="W2851" s="62"/>
      <c r="X2851" s="63" t="s">
        <v>5663</v>
      </c>
      <c r="Y2851" s="62"/>
      <c r="Z2851" s="62"/>
      <c r="AA2851" s="62"/>
      <c r="AB2851" s="63" t="s">
        <v>5664</v>
      </c>
    </row>
    <row r="2852" spans="1:28" ht="15" customHeight="1" x14ac:dyDescent="0.25">
      <c r="A2852" s="58">
        <v>2842</v>
      </c>
      <c r="B2852" s="66" t="s">
        <v>12953</v>
      </c>
      <c r="C2852" s="67" t="s">
        <v>12954</v>
      </c>
      <c r="D2852" s="59" t="s">
        <v>12955</v>
      </c>
      <c r="E2852" s="66" t="s">
        <v>12953</v>
      </c>
      <c r="F2852" s="60" t="s">
        <v>12956</v>
      </c>
      <c r="G2852" s="62"/>
      <c r="H2852" s="61">
        <v>2016</v>
      </c>
      <c r="I2852" s="62"/>
      <c r="J2852" s="60" t="s">
        <v>683</v>
      </c>
      <c r="K2852" s="60">
        <v>250</v>
      </c>
      <c r="L2852" s="62"/>
      <c r="M2852" s="60">
        <v>1</v>
      </c>
      <c r="N2852" s="60">
        <v>1</v>
      </c>
      <c r="O2852" s="63" t="s">
        <v>681</v>
      </c>
      <c r="P2852" s="63" t="s">
        <v>11461</v>
      </c>
      <c r="Q2852" s="63" t="s">
        <v>12957</v>
      </c>
      <c r="R2852" s="62"/>
      <c r="S2852" s="62"/>
      <c r="T2852" s="62"/>
      <c r="U2852" s="62"/>
      <c r="V2852" s="62"/>
      <c r="W2852" s="62"/>
      <c r="X2852" s="63" t="s">
        <v>11461</v>
      </c>
      <c r="Y2852" s="62"/>
      <c r="Z2852" s="62"/>
      <c r="AA2852" s="62"/>
      <c r="AB2852" s="60"/>
    </row>
    <row r="2853" spans="1:28" ht="15" customHeight="1" x14ac:dyDescent="0.25">
      <c r="A2853" s="58">
        <v>2843</v>
      </c>
      <c r="B2853" s="66" t="s">
        <v>12958</v>
      </c>
      <c r="C2853" s="67" t="s">
        <v>12959</v>
      </c>
      <c r="D2853" s="59" t="s">
        <v>12960</v>
      </c>
      <c r="E2853" s="66" t="s">
        <v>12958</v>
      </c>
      <c r="F2853" s="60" t="s">
        <v>12961</v>
      </c>
      <c r="G2853" s="62"/>
      <c r="H2853" s="61">
        <v>2002</v>
      </c>
      <c r="I2853" s="60" t="s">
        <v>1303</v>
      </c>
      <c r="J2853" s="60" t="s">
        <v>1260</v>
      </c>
      <c r="K2853" s="60">
        <v>160</v>
      </c>
      <c r="L2853" s="62"/>
      <c r="M2853" s="60">
        <v>1</v>
      </c>
      <c r="N2853" s="60">
        <v>1</v>
      </c>
      <c r="O2853" s="63" t="s">
        <v>681</v>
      </c>
      <c r="P2853" s="63" t="s">
        <v>1228</v>
      </c>
      <c r="Q2853" s="62"/>
      <c r="R2853" s="62"/>
      <c r="S2853" s="62"/>
      <c r="T2853" s="62"/>
      <c r="U2853" s="62"/>
      <c r="V2853" s="62"/>
      <c r="W2853" s="62"/>
      <c r="X2853" s="63" t="s">
        <v>1228</v>
      </c>
      <c r="Y2853" s="62"/>
      <c r="Z2853" s="62"/>
      <c r="AA2853" s="62"/>
      <c r="AB2853" s="60"/>
    </row>
    <row r="2854" spans="1:28" ht="15" customHeight="1" x14ac:dyDescent="0.25">
      <c r="A2854" s="58">
        <v>2844</v>
      </c>
      <c r="B2854" s="66" t="s">
        <v>12962</v>
      </c>
      <c r="C2854" s="67" t="s">
        <v>12963</v>
      </c>
      <c r="D2854" s="59" t="s">
        <v>12964</v>
      </c>
      <c r="E2854" s="66" t="s">
        <v>12962</v>
      </c>
      <c r="F2854" s="60" t="s">
        <v>12965</v>
      </c>
      <c r="G2854" s="62"/>
      <c r="H2854" s="61">
        <v>2017</v>
      </c>
      <c r="I2854" s="62"/>
      <c r="J2854" s="60" t="s">
        <v>1283</v>
      </c>
      <c r="K2854" s="60">
        <v>1000</v>
      </c>
      <c r="L2854" s="62"/>
      <c r="M2854" s="60">
        <v>1</v>
      </c>
      <c r="N2854" s="60">
        <v>1</v>
      </c>
      <c r="O2854" s="63" t="s">
        <v>681</v>
      </c>
      <c r="P2854" s="63" t="s">
        <v>7974</v>
      </c>
      <c r="Q2854" s="63" t="s">
        <v>12966</v>
      </c>
      <c r="R2854" s="62"/>
      <c r="S2854" s="62"/>
      <c r="T2854" s="62"/>
      <c r="U2854" s="62"/>
      <c r="V2854" s="62"/>
      <c r="W2854" s="62"/>
      <c r="X2854" s="63" t="s">
        <v>7974</v>
      </c>
      <c r="Y2854" s="62"/>
      <c r="Z2854" s="62"/>
      <c r="AA2854" s="62"/>
      <c r="AB2854" s="60"/>
    </row>
    <row r="2855" spans="1:28" ht="15" customHeight="1" x14ac:dyDescent="0.25">
      <c r="A2855" s="58">
        <v>2845</v>
      </c>
      <c r="B2855" s="66" t="s">
        <v>12967</v>
      </c>
      <c r="C2855" s="67" t="s">
        <v>12968</v>
      </c>
      <c r="D2855" s="59" t="s">
        <v>12969</v>
      </c>
      <c r="E2855" s="66" t="s">
        <v>12967</v>
      </c>
      <c r="F2855" s="60" t="s">
        <v>12970</v>
      </c>
      <c r="G2855" s="62"/>
      <c r="H2855" s="61">
        <v>1997</v>
      </c>
      <c r="I2855" s="60" t="s">
        <v>689</v>
      </c>
      <c r="J2855" s="60" t="s">
        <v>1260</v>
      </c>
      <c r="K2855" s="60">
        <v>50</v>
      </c>
      <c r="L2855" s="62"/>
      <c r="M2855" s="60">
        <v>1</v>
      </c>
      <c r="N2855" s="60">
        <v>1</v>
      </c>
      <c r="O2855" s="63" t="s">
        <v>681</v>
      </c>
      <c r="P2855" s="63" t="s">
        <v>788</v>
      </c>
      <c r="Q2855" s="62"/>
      <c r="R2855" s="62"/>
      <c r="S2855" s="62"/>
      <c r="T2855" s="62"/>
      <c r="U2855" s="62"/>
      <c r="V2855" s="62"/>
      <c r="W2855" s="62"/>
      <c r="X2855" s="63" t="s">
        <v>788</v>
      </c>
      <c r="Y2855" s="62"/>
      <c r="Z2855" s="62"/>
      <c r="AA2855" s="62"/>
      <c r="AB2855" s="60"/>
    </row>
    <row r="2856" spans="1:28" ht="15" customHeight="1" x14ac:dyDescent="0.25">
      <c r="A2856" s="58">
        <v>2846</v>
      </c>
      <c r="B2856" s="66" t="s">
        <v>12971</v>
      </c>
      <c r="C2856" s="67" t="s">
        <v>12972</v>
      </c>
      <c r="D2856" s="59" t="s">
        <v>12973</v>
      </c>
      <c r="E2856" s="66" t="s">
        <v>12971</v>
      </c>
      <c r="F2856" s="60" t="s">
        <v>12974</v>
      </c>
      <c r="G2856" s="62"/>
      <c r="H2856" s="61">
        <v>2005</v>
      </c>
      <c r="I2856" s="60" t="s">
        <v>1303</v>
      </c>
      <c r="J2856" s="60" t="s">
        <v>1102</v>
      </c>
      <c r="K2856" s="60">
        <v>320</v>
      </c>
      <c r="L2856" s="62"/>
      <c r="M2856" s="60">
        <v>1</v>
      </c>
      <c r="N2856" s="60">
        <v>1</v>
      </c>
      <c r="O2856" s="63" t="s">
        <v>681</v>
      </c>
      <c r="P2856" s="63" t="s">
        <v>970</v>
      </c>
      <c r="Q2856" s="62"/>
      <c r="R2856" s="62"/>
      <c r="S2856" s="62"/>
      <c r="T2856" s="62"/>
      <c r="U2856" s="62"/>
      <c r="V2856" s="62"/>
      <c r="W2856" s="62"/>
      <c r="X2856" s="63" t="s">
        <v>2389</v>
      </c>
      <c r="Y2856" s="62"/>
      <c r="Z2856" s="62"/>
      <c r="AA2856" s="62"/>
      <c r="AB2856" s="63" t="s">
        <v>2390</v>
      </c>
    </row>
    <row r="2857" spans="1:28" ht="15" customHeight="1" x14ac:dyDescent="0.25">
      <c r="A2857" s="58">
        <v>2847</v>
      </c>
      <c r="B2857" s="66" t="s">
        <v>12975</v>
      </c>
      <c r="C2857" s="67" t="s">
        <v>12976</v>
      </c>
      <c r="D2857" s="59" t="s">
        <v>12977</v>
      </c>
      <c r="E2857" s="66" t="s">
        <v>12975</v>
      </c>
      <c r="F2857" s="60" t="s">
        <v>12978</v>
      </c>
      <c r="G2857" s="62"/>
      <c r="H2857" s="61">
        <v>2016</v>
      </c>
      <c r="I2857" s="62"/>
      <c r="J2857" s="60" t="s">
        <v>683</v>
      </c>
      <c r="K2857" s="60">
        <v>50</v>
      </c>
      <c r="L2857" s="62"/>
      <c r="M2857" s="60">
        <v>1</v>
      </c>
      <c r="N2857" s="60">
        <v>1</v>
      </c>
      <c r="O2857" s="63" t="s">
        <v>681</v>
      </c>
      <c r="P2857" s="63" t="s">
        <v>1460</v>
      </c>
      <c r="Q2857" s="63" t="s">
        <v>1496</v>
      </c>
      <c r="R2857" s="62"/>
      <c r="S2857" s="62"/>
      <c r="T2857" s="62"/>
      <c r="U2857" s="62"/>
      <c r="V2857" s="62"/>
      <c r="W2857" s="62"/>
      <c r="X2857" s="63" t="s">
        <v>1460</v>
      </c>
      <c r="Y2857" s="62"/>
      <c r="Z2857" s="62"/>
      <c r="AA2857" s="62"/>
      <c r="AB2857" s="60"/>
    </row>
    <row r="2858" spans="1:28" ht="15" customHeight="1" x14ac:dyDescent="0.25">
      <c r="A2858" s="58">
        <v>2848</v>
      </c>
      <c r="B2858" s="66" t="s">
        <v>12979</v>
      </c>
      <c r="C2858" s="67" t="s">
        <v>12980</v>
      </c>
      <c r="D2858" s="59" t="s">
        <v>12981</v>
      </c>
      <c r="E2858" s="66" t="s">
        <v>12979</v>
      </c>
      <c r="F2858" s="60" t="s">
        <v>12982</v>
      </c>
      <c r="G2858" s="62"/>
      <c r="H2858" s="61">
        <v>2010</v>
      </c>
      <c r="I2858" s="62"/>
      <c r="J2858" s="60" t="s">
        <v>687</v>
      </c>
      <c r="K2858" s="60">
        <v>50</v>
      </c>
      <c r="L2858" s="62"/>
      <c r="M2858" s="60">
        <v>1</v>
      </c>
      <c r="N2858" s="60">
        <v>1</v>
      </c>
      <c r="O2858" s="63" t="s">
        <v>681</v>
      </c>
      <c r="P2858" s="63" t="s">
        <v>2820</v>
      </c>
      <c r="Q2858" s="62"/>
      <c r="R2858" s="62"/>
      <c r="S2858" s="62"/>
      <c r="T2858" s="62"/>
      <c r="U2858" s="62"/>
      <c r="V2858" s="62"/>
      <c r="W2858" s="62"/>
      <c r="X2858" s="63" t="s">
        <v>2820</v>
      </c>
      <c r="Y2858" s="62"/>
      <c r="Z2858" s="62"/>
      <c r="AA2858" s="62"/>
      <c r="AB2858" s="60"/>
    </row>
    <row r="2859" spans="1:28" ht="15" customHeight="1" x14ac:dyDescent="0.25">
      <c r="A2859" s="58">
        <v>2849</v>
      </c>
      <c r="B2859" s="66" t="s">
        <v>100</v>
      </c>
      <c r="C2859" s="67" t="s">
        <v>12983</v>
      </c>
      <c r="D2859" s="59" t="s">
        <v>12984</v>
      </c>
      <c r="E2859" s="66" t="s">
        <v>100</v>
      </c>
      <c r="F2859" s="60" t="s">
        <v>12985</v>
      </c>
      <c r="G2859" s="62"/>
      <c r="H2859" s="61">
        <v>2014</v>
      </c>
      <c r="I2859" s="60" t="s">
        <v>689</v>
      </c>
      <c r="J2859" s="60" t="s">
        <v>687</v>
      </c>
      <c r="K2859" s="60">
        <v>50</v>
      </c>
      <c r="L2859" s="62"/>
      <c r="M2859" s="60">
        <v>1</v>
      </c>
      <c r="N2859" s="60">
        <v>1</v>
      </c>
      <c r="O2859" s="63" t="s">
        <v>681</v>
      </c>
      <c r="P2859" s="63" t="s">
        <v>3176</v>
      </c>
      <c r="Q2859" s="63" t="s">
        <v>12986</v>
      </c>
      <c r="R2859" s="62"/>
      <c r="S2859" s="62"/>
      <c r="T2859" s="62"/>
      <c r="U2859" s="62"/>
      <c r="V2859" s="62"/>
      <c r="W2859" s="62"/>
      <c r="X2859" s="63" t="s">
        <v>3176</v>
      </c>
      <c r="Y2859" s="62"/>
      <c r="Z2859" s="62"/>
      <c r="AA2859" s="62"/>
      <c r="AB2859" s="60"/>
    </row>
    <row r="2860" spans="1:28" ht="15" customHeight="1" x14ac:dyDescent="0.25">
      <c r="A2860" s="58">
        <v>2850</v>
      </c>
      <c r="B2860" s="66" t="s">
        <v>12987</v>
      </c>
      <c r="C2860" s="67" t="s">
        <v>12988</v>
      </c>
      <c r="D2860" s="59" t="s">
        <v>12989</v>
      </c>
      <c r="E2860" s="66" t="s">
        <v>12987</v>
      </c>
      <c r="F2860" s="60" t="s">
        <v>12990</v>
      </c>
      <c r="G2860" s="62"/>
      <c r="H2860" s="61">
        <v>2000</v>
      </c>
      <c r="I2860" s="60" t="s">
        <v>689</v>
      </c>
      <c r="J2860" s="60" t="s">
        <v>684</v>
      </c>
      <c r="K2860" s="60">
        <v>400</v>
      </c>
      <c r="L2860" s="62"/>
      <c r="M2860" s="60">
        <v>1</v>
      </c>
      <c r="N2860" s="60">
        <v>1</v>
      </c>
      <c r="O2860" s="63" t="s">
        <v>681</v>
      </c>
      <c r="P2860" s="63" t="s">
        <v>1038</v>
      </c>
      <c r="Q2860" s="62"/>
      <c r="R2860" s="62"/>
      <c r="S2860" s="62"/>
      <c r="T2860" s="62"/>
      <c r="U2860" s="62"/>
      <c r="V2860" s="62"/>
      <c r="W2860" s="62"/>
      <c r="X2860" s="63" t="s">
        <v>3918</v>
      </c>
      <c r="Y2860" s="62"/>
      <c r="Z2860" s="62"/>
      <c r="AA2860" s="62"/>
      <c r="AB2860" s="63" t="s">
        <v>3919</v>
      </c>
    </row>
    <row r="2861" spans="1:28" ht="15" customHeight="1" x14ac:dyDescent="0.25">
      <c r="A2861" s="58">
        <v>2851</v>
      </c>
      <c r="B2861" s="66" t="s">
        <v>12991</v>
      </c>
      <c r="C2861" s="67" t="s">
        <v>12992</v>
      </c>
      <c r="D2861" s="59" t="s">
        <v>12993</v>
      </c>
      <c r="E2861" s="66" t="s">
        <v>12991</v>
      </c>
      <c r="F2861" s="60" t="s">
        <v>12994</v>
      </c>
      <c r="G2861" s="62"/>
      <c r="H2861" s="61">
        <v>2007</v>
      </c>
      <c r="I2861" s="60" t="s">
        <v>689</v>
      </c>
      <c r="J2861" s="60" t="s">
        <v>1283</v>
      </c>
      <c r="K2861" s="60">
        <v>75</v>
      </c>
      <c r="L2861" s="62"/>
      <c r="M2861" s="60">
        <v>1</v>
      </c>
      <c r="N2861" s="60">
        <v>1</v>
      </c>
      <c r="O2861" s="63" t="s">
        <v>681</v>
      </c>
      <c r="P2861" s="63" t="s">
        <v>700</v>
      </c>
      <c r="Q2861" s="63" t="s">
        <v>12995</v>
      </c>
      <c r="R2861" s="62"/>
      <c r="S2861" s="62"/>
      <c r="T2861" s="62"/>
      <c r="U2861" s="62"/>
      <c r="V2861" s="62"/>
      <c r="W2861" s="62"/>
      <c r="X2861" s="63" t="s">
        <v>700</v>
      </c>
      <c r="Y2861" s="62"/>
      <c r="Z2861" s="62"/>
      <c r="AA2861" s="62"/>
      <c r="AB2861" s="60"/>
    </row>
    <row r="2862" spans="1:28" ht="15" customHeight="1" x14ac:dyDescent="0.25">
      <c r="A2862" s="58">
        <v>2852</v>
      </c>
      <c r="B2862" s="66" t="s">
        <v>12996</v>
      </c>
      <c r="C2862" s="67" t="s">
        <v>12997</v>
      </c>
      <c r="D2862" s="59" t="s">
        <v>12998</v>
      </c>
      <c r="E2862" s="66" t="s">
        <v>12996</v>
      </c>
      <c r="F2862" s="60" t="s">
        <v>12999</v>
      </c>
      <c r="G2862" s="62"/>
      <c r="H2862" s="61">
        <v>2008</v>
      </c>
      <c r="I2862" s="60" t="s">
        <v>689</v>
      </c>
      <c r="J2862" s="60" t="s">
        <v>684</v>
      </c>
      <c r="K2862" s="60">
        <v>320</v>
      </c>
      <c r="L2862" s="62"/>
      <c r="M2862" s="60">
        <v>1</v>
      </c>
      <c r="N2862" s="60">
        <v>1</v>
      </c>
      <c r="O2862" s="63" t="s">
        <v>681</v>
      </c>
      <c r="P2862" s="63" t="s">
        <v>13000</v>
      </c>
      <c r="Q2862" s="62"/>
      <c r="R2862" s="62"/>
      <c r="S2862" s="62"/>
      <c r="T2862" s="62"/>
      <c r="U2862" s="62"/>
      <c r="V2862" s="62"/>
      <c r="W2862" s="62"/>
      <c r="X2862" s="63" t="s">
        <v>13000</v>
      </c>
      <c r="Y2862" s="62"/>
      <c r="Z2862" s="62"/>
      <c r="AA2862" s="62"/>
      <c r="AB2862" s="60"/>
    </row>
    <row r="2863" spans="1:28" ht="15" customHeight="1" x14ac:dyDescent="0.25">
      <c r="A2863" s="58">
        <v>2853</v>
      </c>
      <c r="B2863" s="66" t="s">
        <v>13001</v>
      </c>
      <c r="C2863" s="67" t="s">
        <v>13002</v>
      </c>
      <c r="D2863" s="59" t="s">
        <v>13003</v>
      </c>
      <c r="E2863" s="66" t="s">
        <v>13001</v>
      </c>
      <c r="F2863" s="60" t="s">
        <v>13004</v>
      </c>
      <c r="G2863" s="62"/>
      <c r="H2863" s="61">
        <v>2011</v>
      </c>
      <c r="I2863" s="60" t="s">
        <v>689</v>
      </c>
      <c r="J2863" s="60" t="s">
        <v>1283</v>
      </c>
      <c r="K2863" s="60">
        <v>160</v>
      </c>
      <c r="L2863" s="62"/>
      <c r="M2863" s="60">
        <v>1</v>
      </c>
      <c r="N2863" s="60">
        <v>1</v>
      </c>
      <c r="O2863" s="63" t="s">
        <v>681</v>
      </c>
      <c r="P2863" s="63" t="s">
        <v>1476</v>
      </c>
      <c r="Q2863" s="63" t="s">
        <v>13005</v>
      </c>
      <c r="R2863" s="62"/>
      <c r="S2863" s="62"/>
      <c r="T2863" s="62"/>
      <c r="U2863" s="62"/>
      <c r="V2863" s="62"/>
      <c r="W2863" s="62"/>
      <c r="X2863" s="62"/>
      <c r="Y2863" s="63" t="s">
        <v>1476</v>
      </c>
      <c r="Z2863" s="62"/>
      <c r="AA2863" s="62"/>
      <c r="AB2863" s="60"/>
    </row>
    <row r="2864" spans="1:28" ht="15" customHeight="1" x14ac:dyDescent="0.25">
      <c r="A2864" s="58">
        <v>2854</v>
      </c>
      <c r="B2864" s="66" t="s">
        <v>13006</v>
      </c>
      <c r="C2864" s="67" t="s">
        <v>13007</v>
      </c>
      <c r="D2864" s="59" t="s">
        <v>13008</v>
      </c>
      <c r="E2864" s="66" t="s">
        <v>13006</v>
      </c>
      <c r="F2864" s="60" t="s">
        <v>13009</v>
      </c>
      <c r="G2864" s="62"/>
      <c r="H2864" s="61">
        <v>1900</v>
      </c>
      <c r="I2864" s="60" t="s">
        <v>1445</v>
      </c>
      <c r="J2864" s="60" t="s">
        <v>684</v>
      </c>
      <c r="K2864" s="60">
        <v>400</v>
      </c>
      <c r="L2864" s="62"/>
      <c r="M2864" s="60">
        <v>1</v>
      </c>
      <c r="N2864" s="60">
        <v>1</v>
      </c>
      <c r="O2864" s="63" t="s">
        <v>681</v>
      </c>
      <c r="P2864" s="63" t="s">
        <v>1038</v>
      </c>
      <c r="Q2864" s="62"/>
      <c r="R2864" s="62"/>
      <c r="S2864" s="62"/>
      <c r="T2864" s="62"/>
      <c r="U2864" s="62"/>
      <c r="V2864" s="62"/>
      <c r="W2864" s="62"/>
      <c r="X2864" s="63" t="s">
        <v>1853</v>
      </c>
      <c r="Y2864" s="62"/>
      <c r="Z2864" s="62"/>
      <c r="AA2864" s="62"/>
      <c r="AB2864" s="63" t="s">
        <v>1854</v>
      </c>
    </row>
    <row r="2865" spans="1:28" ht="15" customHeight="1" x14ac:dyDescent="0.25">
      <c r="A2865" s="58">
        <v>2855</v>
      </c>
      <c r="B2865" s="66" t="s">
        <v>13010</v>
      </c>
      <c r="C2865" s="67" t="s">
        <v>13011</v>
      </c>
      <c r="D2865" s="59" t="s">
        <v>13012</v>
      </c>
      <c r="E2865" s="66" t="s">
        <v>13010</v>
      </c>
      <c r="F2865" s="60" t="s">
        <v>13013</v>
      </c>
      <c r="G2865" s="62"/>
      <c r="H2865" s="61">
        <v>2007</v>
      </c>
      <c r="I2865" s="60" t="s">
        <v>689</v>
      </c>
      <c r="J2865" s="60" t="s">
        <v>1283</v>
      </c>
      <c r="K2865" s="60">
        <v>250</v>
      </c>
      <c r="L2865" s="62"/>
      <c r="M2865" s="60">
        <v>1</v>
      </c>
      <c r="N2865" s="60">
        <v>1</v>
      </c>
      <c r="O2865" s="63" t="s">
        <v>681</v>
      </c>
      <c r="P2865" s="63" t="s">
        <v>980</v>
      </c>
      <c r="Q2865" s="63" t="s">
        <v>13014</v>
      </c>
      <c r="R2865" s="62"/>
      <c r="S2865" s="62"/>
      <c r="T2865" s="62"/>
      <c r="U2865" s="62"/>
      <c r="V2865" s="62"/>
      <c r="W2865" s="62"/>
      <c r="X2865" s="63" t="s">
        <v>980</v>
      </c>
      <c r="Y2865" s="62"/>
      <c r="Z2865" s="62"/>
      <c r="AA2865" s="62"/>
      <c r="AB2865" s="60"/>
    </row>
    <row r="2866" spans="1:28" ht="15" customHeight="1" x14ac:dyDescent="0.25">
      <c r="A2866" s="58">
        <v>2856</v>
      </c>
      <c r="B2866" s="66" t="s">
        <v>13015</v>
      </c>
      <c r="C2866" s="67" t="s">
        <v>13016</v>
      </c>
      <c r="D2866" s="59" t="s">
        <v>13017</v>
      </c>
      <c r="E2866" s="66" t="s">
        <v>13015</v>
      </c>
      <c r="F2866" s="60" t="s">
        <v>13018</v>
      </c>
      <c r="G2866" s="62"/>
      <c r="H2866" s="61">
        <v>2007</v>
      </c>
      <c r="I2866" s="60" t="s">
        <v>689</v>
      </c>
      <c r="J2866" s="60" t="s">
        <v>684</v>
      </c>
      <c r="K2866" s="60">
        <v>400</v>
      </c>
      <c r="L2866" s="62"/>
      <c r="M2866" s="60">
        <v>1</v>
      </c>
      <c r="N2866" s="60">
        <v>1</v>
      </c>
      <c r="O2866" s="63" t="s">
        <v>681</v>
      </c>
      <c r="P2866" s="63" t="s">
        <v>1867</v>
      </c>
      <c r="Q2866" s="63" t="s">
        <v>13019</v>
      </c>
      <c r="R2866" s="62"/>
      <c r="S2866" s="62"/>
      <c r="T2866" s="62"/>
      <c r="U2866" s="62"/>
      <c r="V2866" s="62"/>
      <c r="W2866" s="62"/>
      <c r="X2866" s="63" t="s">
        <v>1867</v>
      </c>
      <c r="Y2866" s="62"/>
      <c r="Z2866" s="62"/>
      <c r="AA2866" s="62"/>
      <c r="AB2866" s="60"/>
    </row>
    <row r="2867" spans="1:28" ht="15" customHeight="1" x14ac:dyDescent="0.25">
      <c r="A2867" s="58">
        <v>2857</v>
      </c>
      <c r="B2867" s="66" t="s">
        <v>13020</v>
      </c>
      <c r="C2867" s="67" t="s">
        <v>13021</v>
      </c>
      <c r="D2867" s="59" t="s">
        <v>13022</v>
      </c>
      <c r="E2867" s="66" t="s">
        <v>13020</v>
      </c>
      <c r="F2867" s="60" t="s">
        <v>13023</v>
      </c>
      <c r="G2867" s="62"/>
      <c r="H2867" s="61">
        <v>1994</v>
      </c>
      <c r="I2867" s="60" t="s">
        <v>1565</v>
      </c>
      <c r="J2867" s="60" t="s">
        <v>1245</v>
      </c>
      <c r="K2867" s="60">
        <v>75</v>
      </c>
      <c r="L2867" s="62"/>
      <c r="M2867" s="60">
        <v>1</v>
      </c>
      <c r="N2867" s="60">
        <v>1</v>
      </c>
      <c r="O2867" s="63" t="s">
        <v>681</v>
      </c>
      <c r="P2867" s="63" t="s">
        <v>1222</v>
      </c>
      <c r="Q2867" s="62"/>
      <c r="R2867" s="62"/>
      <c r="S2867" s="62"/>
      <c r="T2867" s="62"/>
      <c r="U2867" s="62"/>
      <c r="V2867" s="62"/>
      <c r="W2867" s="62"/>
      <c r="X2867" s="63" t="s">
        <v>1222</v>
      </c>
      <c r="Y2867" s="62"/>
      <c r="Z2867" s="62"/>
      <c r="AA2867" s="62"/>
      <c r="AB2867" s="60"/>
    </row>
    <row r="2868" spans="1:28" ht="15" customHeight="1" x14ac:dyDescent="0.25">
      <c r="A2868" s="58">
        <v>2858</v>
      </c>
      <c r="B2868" s="66" t="s">
        <v>13024</v>
      </c>
      <c r="C2868" s="67" t="s">
        <v>13025</v>
      </c>
      <c r="D2868" s="59" t="s">
        <v>13026</v>
      </c>
      <c r="E2868" s="66" t="s">
        <v>13024</v>
      </c>
      <c r="F2868" s="60" t="s">
        <v>13027</v>
      </c>
      <c r="G2868" s="62"/>
      <c r="H2868" s="61">
        <v>2009</v>
      </c>
      <c r="I2868" s="60" t="s">
        <v>689</v>
      </c>
      <c r="J2868" s="60" t="s">
        <v>684</v>
      </c>
      <c r="K2868" s="60">
        <v>400</v>
      </c>
      <c r="L2868" s="62"/>
      <c r="M2868" s="60">
        <v>1</v>
      </c>
      <c r="N2868" s="60">
        <v>1</v>
      </c>
      <c r="O2868" s="63" t="s">
        <v>681</v>
      </c>
      <c r="P2868" s="63" t="s">
        <v>6936</v>
      </c>
      <c r="Q2868" s="62"/>
      <c r="R2868" s="62"/>
      <c r="S2868" s="62"/>
      <c r="T2868" s="62"/>
      <c r="U2868" s="62"/>
      <c r="V2868" s="62"/>
      <c r="W2868" s="62"/>
      <c r="X2868" s="63" t="s">
        <v>6936</v>
      </c>
      <c r="Y2868" s="62"/>
      <c r="Z2868" s="62"/>
      <c r="AA2868" s="62"/>
      <c r="AB2868" s="60"/>
    </row>
    <row r="2869" spans="1:28" ht="15" customHeight="1" x14ac:dyDescent="0.25">
      <c r="A2869" s="58">
        <v>2859</v>
      </c>
      <c r="B2869" s="66" t="s">
        <v>13028</v>
      </c>
      <c r="C2869" s="67" t="s">
        <v>13029</v>
      </c>
      <c r="D2869" s="59" t="s">
        <v>13030</v>
      </c>
      <c r="E2869" s="66" t="s">
        <v>13028</v>
      </c>
      <c r="F2869" s="60" t="s">
        <v>13031</v>
      </c>
      <c r="G2869" s="62"/>
      <c r="H2869" s="61">
        <v>2004</v>
      </c>
      <c r="I2869" s="62"/>
      <c r="J2869" s="60" t="s">
        <v>1283</v>
      </c>
      <c r="K2869" s="60">
        <v>100</v>
      </c>
      <c r="L2869" s="62"/>
      <c r="M2869" s="60">
        <v>1</v>
      </c>
      <c r="N2869" s="60">
        <v>1</v>
      </c>
      <c r="O2869" s="63" t="s">
        <v>681</v>
      </c>
      <c r="P2869" s="63" t="s">
        <v>912</v>
      </c>
      <c r="Q2869" s="62"/>
      <c r="R2869" s="62"/>
      <c r="S2869" s="62"/>
      <c r="T2869" s="62"/>
      <c r="U2869" s="62"/>
      <c r="V2869" s="62"/>
      <c r="W2869" s="62"/>
      <c r="X2869" s="63" t="s">
        <v>912</v>
      </c>
      <c r="Y2869" s="62"/>
      <c r="Z2869" s="62"/>
      <c r="AA2869" s="62"/>
      <c r="AB2869" s="60"/>
    </row>
    <row r="2870" spans="1:28" ht="15" customHeight="1" x14ac:dyDescent="0.25">
      <c r="A2870" s="58">
        <v>2860</v>
      </c>
      <c r="B2870" s="66" t="s">
        <v>13032</v>
      </c>
      <c r="C2870" s="67" t="s">
        <v>13033</v>
      </c>
      <c r="D2870" s="59" t="s">
        <v>13034</v>
      </c>
      <c r="E2870" s="66" t="s">
        <v>13032</v>
      </c>
      <c r="F2870" s="60" t="s">
        <v>13035</v>
      </c>
      <c r="G2870" s="62"/>
      <c r="H2870" s="61">
        <v>1974</v>
      </c>
      <c r="I2870" s="60" t="s">
        <v>679</v>
      </c>
      <c r="J2870" s="60" t="s">
        <v>1245</v>
      </c>
      <c r="K2870" s="60">
        <v>50</v>
      </c>
      <c r="L2870" s="62"/>
      <c r="M2870" s="60">
        <v>1</v>
      </c>
      <c r="N2870" s="60">
        <v>1</v>
      </c>
      <c r="O2870" s="63" t="s">
        <v>681</v>
      </c>
      <c r="P2870" s="63" t="s">
        <v>788</v>
      </c>
      <c r="Q2870" s="62"/>
      <c r="R2870" s="62"/>
      <c r="S2870" s="62"/>
      <c r="T2870" s="62"/>
      <c r="U2870" s="62"/>
      <c r="V2870" s="62"/>
      <c r="W2870" s="62"/>
      <c r="X2870" s="63" t="s">
        <v>788</v>
      </c>
      <c r="Y2870" s="62"/>
      <c r="Z2870" s="62"/>
      <c r="AA2870" s="62"/>
      <c r="AB2870" s="60"/>
    </row>
    <row r="2871" spans="1:28" ht="15" customHeight="1" x14ac:dyDescent="0.25">
      <c r="A2871" s="58">
        <v>2861</v>
      </c>
      <c r="B2871" s="66" t="s">
        <v>13036</v>
      </c>
      <c r="C2871" s="67" t="s">
        <v>13037</v>
      </c>
      <c r="D2871" s="59" t="s">
        <v>13038</v>
      </c>
      <c r="E2871" s="66" t="s">
        <v>13036</v>
      </c>
      <c r="F2871" s="60" t="s">
        <v>13039</v>
      </c>
      <c r="G2871" s="62"/>
      <c r="H2871" s="61">
        <v>2002</v>
      </c>
      <c r="I2871" s="60" t="s">
        <v>689</v>
      </c>
      <c r="J2871" s="60" t="s">
        <v>1260</v>
      </c>
      <c r="K2871" s="60">
        <v>37.5</v>
      </c>
      <c r="L2871" s="62"/>
      <c r="M2871" s="60">
        <v>1</v>
      </c>
      <c r="N2871" s="60">
        <v>1</v>
      </c>
      <c r="O2871" s="63" t="s">
        <v>681</v>
      </c>
      <c r="P2871" s="63" t="s">
        <v>766</v>
      </c>
      <c r="Q2871" s="62"/>
      <c r="R2871" s="62"/>
      <c r="S2871" s="62"/>
      <c r="T2871" s="62"/>
      <c r="U2871" s="62"/>
      <c r="V2871" s="62"/>
      <c r="W2871" s="62"/>
      <c r="X2871" s="63" t="s">
        <v>766</v>
      </c>
      <c r="Y2871" s="62"/>
      <c r="Z2871" s="62"/>
      <c r="AA2871" s="62"/>
      <c r="AB2871" s="60"/>
    </row>
    <row r="2872" spans="1:28" ht="15" customHeight="1" x14ac:dyDescent="0.25">
      <c r="A2872" s="58">
        <v>2862</v>
      </c>
      <c r="B2872" s="66" t="s">
        <v>13040</v>
      </c>
      <c r="C2872" s="67" t="s">
        <v>13041</v>
      </c>
      <c r="D2872" s="59" t="s">
        <v>13042</v>
      </c>
      <c r="E2872" s="66" t="s">
        <v>13040</v>
      </c>
      <c r="F2872" s="60" t="s">
        <v>13043</v>
      </c>
      <c r="G2872" s="62"/>
      <c r="H2872" s="61">
        <v>2014</v>
      </c>
      <c r="I2872" s="60" t="s">
        <v>689</v>
      </c>
      <c r="J2872" s="60" t="s">
        <v>687</v>
      </c>
      <c r="K2872" s="60">
        <v>50</v>
      </c>
      <c r="L2872" s="62"/>
      <c r="M2872" s="60">
        <v>1</v>
      </c>
      <c r="N2872" s="60">
        <v>1</v>
      </c>
      <c r="O2872" s="63" t="s">
        <v>681</v>
      </c>
      <c r="P2872" s="63" t="s">
        <v>1687</v>
      </c>
      <c r="Q2872" s="63" t="s">
        <v>13044</v>
      </c>
      <c r="R2872" s="62"/>
      <c r="S2872" s="62"/>
      <c r="T2872" s="62"/>
      <c r="U2872" s="62"/>
      <c r="V2872" s="62"/>
      <c r="W2872" s="62"/>
      <c r="X2872" s="63" t="s">
        <v>5992</v>
      </c>
      <c r="Y2872" s="62"/>
      <c r="Z2872" s="62"/>
      <c r="AA2872" s="62"/>
      <c r="AB2872" s="63" t="s">
        <v>5993</v>
      </c>
    </row>
    <row r="2873" spans="1:28" ht="15" customHeight="1" x14ac:dyDescent="0.25">
      <c r="A2873" s="58">
        <v>2863</v>
      </c>
      <c r="B2873" s="66" t="s">
        <v>13045</v>
      </c>
      <c r="C2873" s="67" t="s">
        <v>13046</v>
      </c>
      <c r="D2873" s="59" t="s">
        <v>13047</v>
      </c>
      <c r="E2873" s="66" t="s">
        <v>13045</v>
      </c>
      <c r="F2873" s="60" t="s">
        <v>13048</v>
      </c>
      <c r="G2873" s="62"/>
      <c r="H2873" s="61">
        <v>2007</v>
      </c>
      <c r="I2873" s="60" t="s">
        <v>689</v>
      </c>
      <c r="J2873" s="60" t="s">
        <v>1102</v>
      </c>
      <c r="K2873" s="60">
        <v>250</v>
      </c>
      <c r="L2873" s="62"/>
      <c r="M2873" s="60">
        <v>1</v>
      </c>
      <c r="N2873" s="60">
        <v>1</v>
      </c>
      <c r="O2873" s="63" t="s">
        <v>681</v>
      </c>
      <c r="P2873" s="63" t="s">
        <v>980</v>
      </c>
      <c r="Q2873" s="63" t="s">
        <v>13049</v>
      </c>
      <c r="R2873" s="62"/>
      <c r="S2873" s="62"/>
      <c r="T2873" s="62"/>
      <c r="U2873" s="62"/>
      <c r="V2873" s="62"/>
      <c r="W2873" s="62"/>
      <c r="X2873" s="63" t="s">
        <v>980</v>
      </c>
      <c r="Y2873" s="62"/>
      <c r="Z2873" s="62"/>
      <c r="AA2873" s="62"/>
      <c r="AB2873" s="60"/>
    </row>
    <row r="2874" spans="1:28" ht="15" customHeight="1" x14ac:dyDescent="0.25">
      <c r="A2874" s="58">
        <v>2864</v>
      </c>
      <c r="B2874" s="66" t="s">
        <v>105</v>
      </c>
      <c r="C2874" s="67" t="s">
        <v>13050</v>
      </c>
      <c r="D2874" s="59" t="s">
        <v>13051</v>
      </c>
      <c r="E2874" s="66" t="s">
        <v>105</v>
      </c>
      <c r="F2874" s="60" t="s">
        <v>13052</v>
      </c>
      <c r="G2874" s="62"/>
      <c r="H2874" s="61">
        <v>2014</v>
      </c>
      <c r="I2874" s="60" t="s">
        <v>689</v>
      </c>
      <c r="J2874" s="60" t="s">
        <v>699</v>
      </c>
      <c r="K2874" s="60">
        <v>50</v>
      </c>
      <c r="L2874" s="62"/>
      <c r="M2874" s="60">
        <v>1</v>
      </c>
      <c r="N2874" s="60">
        <v>1</v>
      </c>
      <c r="O2874" s="63" t="s">
        <v>681</v>
      </c>
      <c r="P2874" s="63" t="s">
        <v>1383</v>
      </c>
      <c r="Q2874" s="63" t="s">
        <v>13053</v>
      </c>
      <c r="R2874" s="62"/>
      <c r="S2874" s="62"/>
      <c r="T2874" s="62"/>
      <c r="U2874" s="62"/>
      <c r="V2874" s="62"/>
      <c r="W2874" s="62"/>
      <c r="X2874" s="62"/>
      <c r="Y2874" s="62"/>
      <c r="Z2874" s="62"/>
      <c r="AA2874" s="62"/>
      <c r="AB2874" s="63" t="s">
        <v>1385</v>
      </c>
    </row>
    <row r="2875" spans="1:28" ht="15" customHeight="1" x14ac:dyDescent="0.25">
      <c r="A2875" s="58">
        <v>2865</v>
      </c>
      <c r="B2875" s="66" t="s">
        <v>13054</v>
      </c>
      <c r="C2875" s="67" t="s">
        <v>13055</v>
      </c>
      <c r="D2875" s="59" t="s">
        <v>13056</v>
      </c>
      <c r="E2875" s="66" t="s">
        <v>13054</v>
      </c>
      <c r="F2875" s="60" t="s">
        <v>13057</v>
      </c>
      <c r="G2875" s="62"/>
      <c r="H2875" s="61">
        <v>2008</v>
      </c>
      <c r="I2875" s="60" t="s">
        <v>1303</v>
      </c>
      <c r="J2875" s="60" t="s">
        <v>688</v>
      </c>
      <c r="K2875" s="60">
        <v>75</v>
      </c>
      <c r="L2875" s="62"/>
      <c r="M2875" s="60">
        <v>1</v>
      </c>
      <c r="N2875" s="60">
        <v>1</v>
      </c>
      <c r="O2875" s="63" t="s">
        <v>681</v>
      </c>
      <c r="P2875" s="63" t="s">
        <v>1308</v>
      </c>
      <c r="Q2875" s="62"/>
      <c r="R2875" s="62"/>
      <c r="S2875" s="62"/>
      <c r="T2875" s="62"/>
      <c r="U2875" s="62"/>
      <c r="V2875" s="62"/>
      <c r="W2875" s="62"/>
      <c r="X2875" s="63" t="s">
        <v>1308</v>
      </c>
      <c r="Y2875" s="62"/>
      <c r="Z2875" s="62"/>
      <c r="AA2875" s="62"/>
      <c r="AB2875" s="60"/>
    </row>
    <row r="2876" spans="1:28" ht="15" customHeight="1" x14ac:dyDescent="0.25">
      <c r="A2876" s="58">
        <v>2866</v>
      </c>
      <c r="B2876" s="66" t="s">
        <v>13058</v>
      </c>
      <c r="C2876" s="67" t="s">
        <v>13059</v>
      </c>
      <c r="D2876" s="59" t="s">
        <v>13060</v>
      </c>
      <c r="E2876" s="66" t="s">
        <v>13058</v>
      </c>
      <c r="F2876" s="60" t="s">
        <v>13061</v>
      </c>
      <c r="G2876" s="62"/>
      <c r="H2876" s="61">
        <v>2007</v>
      </c>
      <c r="I2876" s="60" t="s">
        <v>1303</v>
      </c>
      <c r="J2876" s="60" t="s">
        <v>688</v>
      </c>
      <c r="K2876" s="60">
        <v>75</v>
      </c>
      <c r="L2876" s="62"/>
      <c r="M2876" s="60">
        <v>1</v>
      </c>
      <c r="N2876" s="60">
        <v>1</v>
      </c>
      <c r="O2876" s="63" t="s">
        <v>681</v>
      </c>
      <c r="P2876" s="63" t="s">
        <v>700</v>
      </c>
      <c r="Q2876" s="63" t="s">
        <v>7411</v>
      </c>
      <c r="R2876" s="62"/>
      <c r="S2876" s="62"/>
      <c r="T2876" s="62"/>
      <c r="U2876" s="62"/>
      <c r="V2876" s="62"/>
      <c r="W2876" s="62"/>
      <c r="X2876" s="63" t="s">
        <v>700</v>
      </c>
      <c r="Y2876" s="62"/>
      <c r="Z2876" s="62"/>
      <c r="AA2876" s="62"/>
      <c r="AB2876" s="60"/>
    </row>
    <row r="2877" spans="1:28" ht="15" customHeight="1" x14ac:dyDescent="0.25">
      <c r="A2877" s="58">
        <v>2867</v>
      </c>
      <c r="B2877" s="66" t="s">
        <v>13062</v>
      </c>
      <c r="C2877" s="67" t="s">
        <v>13063</v>
      </c>
      <c r="D2877" s="59" t="s">
        <v>13064</v>
      </c>
      <c r="E2877" s="66" t="s">
        <v>13062</v>
      </c>
      <c r="F2877" s="60" t="s">
        <v>13065</v>
      </c>
      <c r="G2877" s="62"/>
      <c r="H2877" s="61">
        <v>1984</v>
      </c>
      <c r="I2877" s="60" t="s">
        <v>679</v>
      </c>
      <c r="J2877" s="60" t="s">
        <v>1245</v>
      </c>
      <c r="K2877" s="60">
        <v>10</v>
      </c>
      <c r="L2877" s="62"/>
      <c r="M2877" s="60">
        <v>1</v>
      </c>
      <c r="N2877" s="60">
        <v>1</v>
      </c>
      <c r="O2877" s="63" t="s">
        <v>681</v>
      </c>
      <c r="P2877" s="63" t="s">
        <v>755</v>
      </c>
      <c r="Q2877" s="62"/>
      <c r="R2877" s="62"/>
      <c r="S2877" s="62"/>
      <c r="T2877" s="62"/>
      <c r="U2877" s="62"/>
      <c r="V2877" s="62"/>
      <c r="W2877" s="62"/>
      <c r="X2877" s="63" t="s">
        <v>755</v>
      </c>
      <c r="Y2877" s="62"/>
      <c r="Z2877" s="62"/>
      <c r="AA2877" s="62"/>
      <c r="AB2877" s="60"/>
    </row>
    <row r="2878" spans="1:28" ht="15" customHeight="1" x14ac:dyDescent="0.25">
      <c r="A2878" s="58">
        <v>2868</v>
      </c>
      <c r="B2878" s="66" t="s">
        <v>13066</v>
      </c>
      <c r="C2878" s="67" t="s">
        <v>13067</v>
      </c>
      <c r="D2878" s="59" t="s">
        <v>13068</v>
      </c>
      <c r="E2878" s="66" t="s">
        <v>13066</v>
      </c>
      <c r="F2878" s="60" t="s">
        <v>13069</v>
      </c>
      <c r="G2878" s="62"/>
      <c r="H2878" s="61">
        <v>1991</v>
      </c>
      <c r="I2878" s="62"/>
      <c r="J2878" s="60" t="s">
        <v>1102</v>
      </c>
      <c r="K2878" s="60">
        <v>250</v>
      </c>
      <c r="L2878" s="62"/>
      <c r="M2878" s="60">
        <v>1</v>
      </c>
      <c r="N2878" s="60">
        <v>1</v>
      </c>
      <c r="O2878" s="63" t="s">
        <v>681</v>
      </c>
      <c r="P2878" s="63" t="s">
        <v>980</v>
      </c>
      <c r="Q2878" s="62"/>
      <c r="R2878" s="62"/>
      <c r="S2878" s="62"/>
      <c r="T2878" s="62"/>
      <c r="U2878" s="62"/>
      <c r="V2878" s="62"/>
      <c r="W2878" s="62"/>
      <c r="X2878" s="63" t="s">
        <v>980</v>
      </c>
      <c r="Y2878" s="62"/>
      <c r="Z2878" s="62"/>
      <c r="AA2878" s="62"/>
      <c r="AB2878" s="60"/>
    </row>
    <row r="2879" spans="1:28" ht="15" customHeight="1" x14ac:dyDescent="0.25">
      <c r="A2879" s="58">
        <v>2869</v>
      </c>
      <c r="B2879" s="66" t="s">
        <v>111</v>
      </c>
      <c r="C2879" s="67" t="s">
        <v>13070</v>
      </c>
      <c r="D2879" s="59" t="s">
        <v>13071</v>
      </c>
      <c r="E2879" s="66" t="s">
        <v>111</v>
      </c>
      <c r="F2879" s="60" t="s">
        <v>13072</v>
      </c>
      <c r="G2879" s="62"/>
      <c r="H2879" s="61">
        <v>2013</v>
      </c>
      <c r="I2879" s="60" t="s">
        <v>689</v>
      </c>
      <c r="J2879" s="60" t="s">
        <v>699</v>
      </c>
      <c r="K2879" s="60">
        <v>50</v>
      </c>
      <c r="L2879" s="62"/>
      <c r="M2879" s="60">
        <v>1</v>
      </c>
      <c r="N2879" s="60">
        <v>1</v>
      </c>
      <c r="O2879" s="63" t="s">
        <v>681</v>
      </c>
      <c r="P2879" s="63" t="s">
        <v>1317</v>
      </c>
      <c r="Q2879" s="63" t="s">
        <v>11148</v>
      </c>
      <c r="R2879" s="62"/>
      <c r="S2879" s="62"/>
      <c r="T2879" s="62"/>
      <c r="U2879" s="62"/>
      <c r="V2879" s="62"/>
      <c r="W2879" s="62"/>
      <c r="X2879" s="62"/>
      <c r="Y2879" s="62"/>
      <c r="Z2879" s="62"/>
      <c r="AA2879" s="62"/>
      <c r="AB2879" s="63" t="s">
        <v>4511</v>
      </c>
    </row>
    <row r="2880" spans="1:28" ht="15" customHeight="1" x14ac:dyDescent="0.25">
      <c r="A2880" s="58">
        <v>2870</v>
      </c>
      <c r="B2880" s="66" t="s">
        <v>13073</v>
      </c>
      <c r="C2880" s="67" t="s">
        <v>13074</v>
      </c>
      <c r="D2880" s="59" t="s">
        <v>13075</v>
      </c>
      <c r="E2880" s="66" t="s">
        <v>13073</v>
      </c>
      <c r="F2880" s="60" t="s">
        <v>13076</v>
      </c>
      <c r="G2880" s="62"/>
      <c r="H2880" s="61">
        <v>2005</v>
      </c>
      <c r="I2880" s="60" t="s">
        <v>689</v>
      </c>
      <c r="J2880" s="60" t="s">
        <v>684</v>
      </c>
      <c r="K2880" s="60">
        <v>160</v>
      </c>
      <c r="L2880" s="62"/>
      <c r="M2880" s="60">
        <v>1</v>
      </c>
      <c r="N2880" s="60">
        <v>1</v>
      </c>
      <c r="O2880" s="63" t="s">
        <v>681</v>
      </c>
      <c r="P2880" s="63" t="s">
        <v>1657</v>
      </c>
      <c r="Q2880" s="62"/>
      <c r="R2880" s="62"/>
      <c r="S2880" s="62"/>
      <c r="T2880" s="62"/>
      <c r="U2880" s="62"/>
      <c r="V2880" s="62"/>
      <c r="W2880" s="62"/>
      <c r="X2880" s="63" t="s">
        <v>1657</v>
      </c>
      <c r="Y2880" s="62"/>
      <c r="Z2880" s="62"/>
      <c r="AA2880" s="62"/>
      <c r="AB2880" s="60"/>
    </row>
    <row r="2881" spans="1:28" ht="15" customHeight="1" x14ac:dyDescent="0.25">
      <c r="A2881" s="58">
        <v>2871</v>
      </c>
      <c r="B2881" s="66" t="s">
        <v>13077</v>
      </c>
      <c r="C2881" s="67" t="s">
        <v>13078</v>
      </c>
      <c r="D2881" s="59" t="s">
        <v>13079</v>
      </c>
      <c r="E2881" s="66" t="s">
        <v>13077</v>
      </c>
      <c r="F2881" s="60" t="s">
        <v>13080</v>
      </c>
      <c r="G2881" s="62"/>
      <c r="H2881" s="61">
        <v>2002</v>
      </c>
      <c r="I2881" s="60" t="s">
        <v>689</v>
      </c>
      <c r="J2881" s="60" t="s">
        <v>680</v>
      </c>
      <c r="K2881" s="60">
        <v>100</v>
      </c>
      <c r="L2881" s="62"/>
      <c r="M2881" s="60">
        <v>1</v>
      </c>
      <c r="N2881" s="60">
        <v>1</v>
      </c>
      <c r="O2881" s="63" t="s">
        <v>681</v>
      </c>
      <c r="P2881" s="63" t="s">
        <v>13081</v>
      </c>
      <c r="Q2881" s="62"/>
      <c r="R2881" s="62"/>
      <c r="S2881" s="62"/>
      <c r="T2881" s="62"/>
      <c r="U2881" s="62"/>
      <c r="V2881" s="62"/>
      <c r="W2881" s="62"/>
      <c r="X2881" s="63" t="s">
        <v>13081</v>
      </c>
      <c r="Y2881" s="62"/>
      <c r="Z2881" s="62"/>
      <c r="AA2881" s="62"/>
      <c r="AB2881" s="60"/>
    </row>
    <row r="2882" spans="1:28" ht="15" customHeight="1" x14ac:dyDescent="0.25">
      <c r="A2882" s="58">
        <v>2872</v>
      </c>
      <c r="B2882" s="66" t="s">
        <v>13082</v>
      </c>
      <c r="C2882" s="67" t="s">
        <v>13083</v>
      </c>
      <c r="D2882" s="59" t="s">
        <v>13084</v>
      </c>
      <c r="E2882" s="66" t="s">
        <v>13082</v>
      </c>
      <c r="F2882" s="60" t="s">
        <v>13085</v>
      </c>
      <c r="G2882" s="62"/>
      <c r="H2882" s="61">
        <v>2004</v>
      </c>
      <c r="I2882" s="60" t="s">
        <v>689</v>
      </c>
      <c r="J2882" s="60" t="s">
        <v>680</v>
      </c>
      <c r="K2882" s="60">
        <v>560</v>
      </c>
      <c r="L2882" s="62"/>
      <c r="M2882" s="60">
        <v>1</v>
      </c>
      <c r="N2882" s="60">
        <v>1</v>
      </c>
      <c r="O2882" s="63" t="s">
        <v>681</v>
      </c>
      <c r="P2882" s="63" t="s">
        <v>5254</v>
      </c>
      <c r="Q2882" s="62"/>
      <c r="R2882" s="62"/>
      <c r="S2882" s="62"/>
      <c r="T2882" s="62"/>
      <c r="U2882" s="62"/>
      <c r="V2882" s="62"/>
      <c r="W2882" s="62"/>
      <c r="X2882" s="63" t="s">
        <v>13086</v>
      </c>
      <c r="Y2882" s="63" t="s">
        <v>13087</v>
      </c>
      <c r="Z2882" s="62"/>
      <c r="AA2882" s="62"/>
      <c r="AB2882" s="60"/>
    </row>
    <row r="2883" spans="1:28" ht="15" customHeight="1" x14ac:dyDescent="0.25">
      <c r="A2883" s="58">
        <v>2873</v>
      </c>
      <c r="B2883" s="66" t="s">
        <v>13088</v>
      </c>
      <c r="C2883" s="67" t="s">
        <v>13089</v>
      </c>
      <c r="D2883" s="59" t="s">
        <v>13090</v>
      </c>
      <c r="E2883" s="66" t="s">
        <v>13088</v>
      </c>
      <c r="F2883" s="60" t="s">
        <v>13091</v>
      </c>
      <c r="G2883" s="62"/>
      <c r="H2883" s="61">
        <v>2013</v>
      </c>
      <c r="I2883" s="62"/>
      <c r="J2883" s="60" t="s">
        <v>680</v>
      </c>
      <c r="K2883" s="60">
        <v>320</v>
      </c>
      <c r="L2883" s="62"/>
      <c r="M2883" s="60">
        <v>1</v>
      </c>
      <c r="N2883" s="60">
        <v>1</v>
      </c>
      <c r="O2883" s="63" t="s">
        <v>681</v>
      </c>
      <c r="P2883" s="63" t="s">
        <v>13092</v>
      </c>
      <c r="Q2883" s="63" t="s">
        <v>13093</v>
      </c>
      <c r="R2883" s="62"/>
      <c r="S2883" s="62"/>
      <c r="T2883" s="62"/>
      <c r="U2883" s="62"/>
      <c r="V2883" s="62"/>
      <c r="W2883" s="62"/>
      <c r="X2883" s="63" t="s">
        <v>13092</v>
      </c>
      <c r="Y2883" s="62"/>
      <c r="Z2883" s="62"/>
      <c r="AA2883" s="62"/>
      <c r="AB2883" s="60"/>
    </row>
    <row r="2884" spans="1:28" ht="15" customHeight="1" x14ac:dyDescent="0.25">
      <c r="A2884" s="58">
        <v>2874</v>
      </c>
      <c r="B2884" s="66" t="s">
        <v>13094</v>
      </c>
      <c r="C2884" s="67" t="s">
        <v>13095</v>
      </c>
      <c r="D2884" s="59" t="s">
        <v>13096</v>
      </c>
      <c r="E2884" s="66" t="s">
        <v>13094</v>
      </c>
      <c r="F2884" s="60" t="s">
        <v>13097</v>
      </c>
      <c r="G2884" s="62"/>
      <c r="H2884" s="61">
        <v>2017</v>
      </c>
      <c r="I2884" s="60" t="s">
        <v>689</v>
      </c>
      <c r="J2884" s="60" t="s">
        <v>683</v>
      </c>
      <c r="K2884" s="60">
        <v>250</v>
      </c>
      <c r="L2884" s="62"/>
      <c r="M2884" s="60">
        <v>1</v>
      </c>
      <c r="N2884" s="60">
        <v>1</v>
      </c>
      <c r="O2884" s="63" t="s">
        <v>681</v>
      </c>
      <c r="P2884" s="63" t="s">
        <v>1668</v>
      </c>
      <c r="Q2884" s="63" t="s">
        <v>13098</v>
      </c>
      <c r="R2884" s="62"/>
      <c r="S2884" s="62"/>
      <c r="T2884" s="62"/>
      <c r="U2884" s="62"/>
      <c r="V2884" s="62"/>
      <c r="W2884" s="62"/>
      <c r="X2884" s="63" t="s">
        <v>1668</v>
      </c>
      <c r="Y2884" s="62"/>
      <c r="Z2884" s="62"/>
      <c r="AA2884" s="62"/>
      <c r="AB2884" s="60"/>
    </row>
    <row r="2885" spans="1:28" ht="15" customHeight="1" x14ac:dyDescent="0.25">
      <c r="A2885" s="58">
        <v>2875</v>
      </c>
      <c r="B2885" s="66" t="s">
        <v>13099</v>
      </c>
      <c r="C2885" s="67" t="s">
        <v>13100</v>
      </c>
      <c r="D2885" s="59" t="s">
        <v>13101</v>
      </c>
      <c r="E2885" s="66" t="s">
        <v>13099</v>
      </c>
      <c r="F2885" s="60" t="s">
        <v>13102</v>
      </c>
      <c r="G2885" s="62"/>
      <c r="H2885" s="61">
        <v>2004</v>
      </c>
      <c r="I2885" s="62"/>
      <c r="J2885" s="60" t="s">
        <v>684</v>
      </c>
      <c r="K2885" s="60">
        <v>320</v>
      </c>
      <c r="L2885" s="62"/>
      <c r="M2885" s="60">
        <v>1</v>
      </c>
      <c r="N2885" s="60">
        <v>1</v>
      </c>
      <c r="O2885" s="63" t="s">
        <v>681</v>
      </c>
      <c r="P2885" s="63" t="s">
        <v>970</v>
      </c>
      <c r="Q2885" s="62"/>
      <c r="R2885" s="62"/>
      <c r="S2885" s="62"/>
      <c r="T2885" s="62"/>
      <c r="U2885" s="62"/>
      <c r="V2885" s="62"/>
      <c r="W2885" s="62"/>
      <c r="X2885" s="63" t="s">
        <v>7007</v>
      </c>
      <c r="Y2885" s="63" t="s">
        <v>7008</v>
      </c>
      <c r="Z2885" s="62"/>
      <c r="AA2885" s="62"/>
      <c r="AB2885" s="60"/>
    </row>
    <row r="2886" spans="1:28" ht="15" customHeight="1" x14ac:dyDescent="0.25">
      <c r="A2886" s="58">
        <v>2876</v>
      </c>
      <c r="B2886" s="66" t="s">
        <v>13103</v>
      </c>
      <c r="C2886" s="67" t="s">
        <v>13104</v>
      </c>
      <c r="D2886" s="59" t="s">
        <v>13105</v>
      </c>
      <c r="E2886" s="66" t="s">
        <v>13103</v>
      </c>
      <c r="F2886" s="60" t="s">
        <v>13106</v>
      </c>
      <c r="G2886" s="62"/>
      <c r="H2886" s="61">
        <v>2006</v>
      </c>
      <c r="I2886" s="60" t="s">
        <v>679</v>
      </c>
      <c r="J2886" s="60" t="s">
        <v>687</v>
      </c>
      <c r="K2886" s="60">
        <v>50</v>
      </c>
      <c r="L2886" s="62"/>
      <c r="M2886" s="60">
        <v>1</v>
      </c>
      <c r="N2886" s="60">
        <v>1</v>
      </c>
      <c r="O2886" s="63" t="s">
        <v>681</v>
      </c>
      <c r="P2886" s="63" t="s">
        <v>788</v>
      </c>
      <c r="Q2886" s="62"/>
      <c r="R2886" s="62"/>
      <c r="S2886" s="62"/>
      <c r="T2886" s="62"/>
      <c r="U2886" s="62"/>
      <c r="V2886" s="62"/>
      <c r="W2886" s="62"/>
      <c r="X2886" s="63" t="s">
        <v>788</v>
      </c>
      <c r="Y2886" s="62"/>
      <c r="Z2886" s="62"/>
      <c r="AA2886" s="62"/>
      <c r="AB2886" s="60"/>
    </row>
    <row r="2887" spans="1:28" ht="15" customHeight="1" x14ac:dyDescent="0.25">
      <c r="A2887" s="58">
        <v>2877</v>
      </c>
      <c r="B2887" s="66" t="s">
        <v>13107</v>
      </c>
      <c r="C2887" s="67" t="s">
        <v>13108</v>
      </c>
      <c r="D2887" s="59" t="s">
        <v>13109</v>
      </c>
      <c r="E2887" s="66" t="s">
        <v>13107</v>
      </c>
      <c r="F2887" s="60" t="s">
        <v>13110</v>
      </c>
      <c r="G2887" s="62"/>
      <c r="H2887" s="61">
        <v>2017</v>
      </c>
      <c r="I2887" s="62"/>
      <c r="J2887" s="60" t="s">
        <v>683</v>
      </c>
      <c r="K2887" s="60">
        <v>50</v>
      </c>
      <c r="L2887" s="62"/>
      <c r="M2887" s="60">
        <v>1</v>
      </c>
      <c r="N2887" s="60">
        <v>1</v>
      </c>
      <c r="O2887" s="63" t="s">
        <v>681</v>
      </c>
      <c r="P2887" s="63" t="s">
        <v>1776</v>
      </c>
      <c r="Q2887" s="63" t="s">
        <v>5510</v>
      </c>
      <c r="R2887" s="62"/>
      <c r="S2887" s="62"/>
      <c r="T2887" s="62"/>
      <c r="U2887" s="62"/>
      <c r="V2887" s="62"/>
      <c r="W2887" s="62"/>
      <c r="X2887" s="63" t="s">
        <v>1776</v>
      </c>
      <c r="Y2887" s="62"/>
      <c r="Z2887" s="62"/>
      <c r="AA2887" s="62"/>
      <c r="AB2887" s="60"/>
    </row>
    <row r="2888" spans="1:28" ht="15" customHeight="1" x14ac:dyDescent="0.25">
      <c r="A2888" s="58">
        <v>2878</v>
      </c>
      <c r="B2888" s="66" t="s">
        <v>13111</v>
      </c>
      <c r="C2888" s="67" t="s">
        <v>13112</v>
      </c>
      <c r="D2888" s="59" t="s">
        <v>13113</v>
      </c>
      <c r="E2888" s="66" t="s">
        <v>13111</v>
      </c>
      <c r="F2888" s="60" t="s">
        <v>13114</v>
      </c>
      <c r="G2888" s="62"/>
      <c r="H2888" s="61">
        <v>2017</v>
      </c>
      <c r="I2888" s="60" t="s">
        <v>11</v>
      </c>
      <c r="J2888" s="60" t="s">
        <v>3471</v>
      </c>
      <c r="K2888" s="60">
        <v>37.5</v>
      </c>
      <c r="L2888" s="62"/>
      <c r="M2888" s="60">
        <v>1</v>
      </c>
      <c r="N2888" s="60">
        <v>1</v>
      </c>
      <c r="O2888" s="63" t="s">
        <v>681</v>
      </c>
      <c r="P2888" s="63">
        <v>1</v>
      </c>
      <c r="Q2888" s="62"/>
      <c r="R2888" s="62"/>
      <c r="S2888" s="62"/>
      <c r="T2888" s="62"/>
      <c r="U2888" s="62"/>
      <c r="V2888" s="62"/>
      <c r="W2888" s="62"/>
      <c r="X2888" s="62"/>
      <c r="Y2888" s="63">
        <v>1</v>
      </c>
      <c r="Z2888" s="62"/>
      <c r="AA2888" s="62"/>
      <c r="AB2888" s="60"/>
    </row>
    <row r="2889" spans="1:28" ht="15" customHeight="1" x14ac:dyDescent="0.25">
      <c r="A2889" s="58">
        <v>2879</v>
      </c>
      <c r="B2889" s="66" t="s">
        <v>13115</v>
      </c>
      <c r="C2889" s="67" t="s">
        <v>13116</v>
      </c>
      <c r="D2889" s="59" t="s">
        <v>13117</v>
      </c>
      <c r="E2889" s="66" t="s">
        <v>13115</v>
      </c>
      <c r="F2889" s="60" t="s">
        <v>13118</v>
      </c>
      <c r="G2889" s="62"/>
      <c r="H2889" s="61">
        <v>2006</v>
      </c>
      <c r="I2889" s="60" t="s">
        <v>1445</v>
      </c>
      <c r="J2889" s="60" t="s">
        <v>1102</v>
      </c>
      <c r="K2889" s="60">
        <v>100</v>
      </c>
      <c r="L2889" s="62"/>
      <c r="M2889" s="60">
        <v>1</v>
      </c>
      <c r="N2889" s="60">
        <v>1</v>
      </c>
      <c r="O2889" s="63" t="s">
        <v>681</v>
      </c>
      <c r="P2889" s="63" t="s">
        <v>912</v>
      </c>
      <c r="Q2889" s="63" t="s">
        <v>5505</v>
      </c>
      <c r="R2889" s="62"/>
      <c r="S2889" s="62"/>
      <c r="T2889" s="62"/>
      <c r="U2889" s="62"/>
      <c r="V2889" s="62"/>
      <c r="W2889" s="62"/>
      <c r="X2889" s="63" t="s">
        <v>912</v>
      </c>
      <c r="Y2889" s="62"/>
      <c r="Z2889" s="62"/>
      <c r="AA2889" s="62"/>
      <c r="AB2889" s="60"/>
    </row>
    <row r="2890" spans="1:28" ht="15" customHeight="1" x14ac:dyDescent="0.25">
      <c r="A2890" s="58">
        <v>2880</v>
      </c>
      <c r="B2890" s="66" t="s">
        <v>13119</v>
      </c>
      <c r="C2890" s="67" t="s">
        <v>13120</v>
      </c>
      <c r="D2890" s="59" t="s">
        <v>13121</v>
      </c>
      <c r="E2890" s="66" t="s">
        <v>13119</v>
      </c>
      <c r="F2890" s="60" t="s">
        <v>13122</v>
      </c>
      <c r="G2890" s="62"/>
      <c r="H2890" s="61">
        <v>2013</v>
      </c>
      <c r="I2890" s="62"/>
      <c r="J2890" s="60" t="s">
        <v>680</v>
      </c>
      <c r="K2890" s="60">
        <v>50</v>
      </c>
      <c r="L2890" s="62"/>
      <c r="M2890" s="60">
        <v>1</v>
      </c>
      <c r="N2890" s="60">
        <v>1</v>
      </c>
      <c r="O2890" s="63" t="s">
        <v>681</v>
      </c>
      <c r="P2890" s="63" t="s">
        <v>1317</v>
      </c>
      <c r="Q2890" s="63" t="s">
        <v>13123</v>
      </c>
      <c r="R2890" s="62"/>
      <c r="S2890" s="62"/>
      <c r="T2890" s="62"/>
      <c r="U2890" s="62"/>
      <c r="V2890" s="62"/>
      <c r="W2890" s="62"/>
      <c r="X2890" s="63" t="s">
        <v>1317</v>
      </c>
      <c r="Y2890" s="62"/>
      <c r="Z2890" s="62"/>
      <c r="AA2890" s="62"/>
      <c r="AB2890" s="60"/>
    </row>
    <row r="2891" spans="1:28" ht="15" customHeight="1" x14ac:dyDescent="0.25">
      <c r="A2891" s="58">
        <v>2881</v>
      </c>
      <c r="B2891" s="66" t="s">
        <v>13124</v>
      </c>
      <c r="C2891" s="67" t="s">
        <v>13125</v>
      </c>
      <c r="D2891" s="59" t="s">
        <v>13126</v>
      </c>
      <c r="E2891" s="66" t="s">
        <v>13124</v>
      </c>
      <c r="F2891" s="60" t="s">
        <v>13127</v>
      </c>
      <c r="G2891" s="62"/>
      <c r="H2891" s="61">
        <v>2005</v>
      </c>
      <c r="I2891" s="62"/>
      <c r="J2891" s="60" t="s">
        <v>1333</v>
      </c>
      <c r="K2891" s="60">
        <v>160</v>
      </c>
      <c r="L2891" s="62"/>
      <c r="M2891" s="60">
        <v>1</v>
      </c>
      <c r="N2891" s="60">
        <v>1</v>
      </c>
      <c r="O2891" s="63" t="s">
        <v>681</v>
      </c>
      <c r="P2891" s="63" t="s">
        <v>1228</v>
      </c>
      <c r="Q2891" s="62"/>
      <c r="R2891" s="62"/>
      <c r="S2891" s="62"/>
      <c r="T2891" s="62"/>
      <c r="U2891" s="62"/>
      <c r="V2891" s="62"/>
      <c r="W2891" s="62"/>
      <c r="X2891" s="63" t="s">
        <v>1228</v>
      </c>
      <c r="Y2891" s="62"/>
      <c r="Z2891" s="62"/>
      <c r="AA2891" s="62"/>
      <c r="AB2891" s="60"/>
    </row>
    <row r="2892" spans="1:28" ht="15" customHeight="1" x14ac:dyDescent="0.25">
      <c r="A2892" s="58">
        <v>2882</v>
      </c>
      <c r="B2892" s="66" t="s">
        <v>13128</v>
      </c>
      <c r="C2892" s="67" t="s">
        <v>13129</v>
      </c>
      <c r="D2892" s="59" t="s">
        <v>13130</v>
      </c>
      <c r="E2892" s="66" t="s">
        <v>13128</v>
      </c>
      <c r="F2892" s="60" t="s">
        <v>13131</v>
      </c>
      <c r="G2892" s="62"/>
      <c r="H2892" s="61">
        <v>2017</v>
      </c>
      <c r="I2892" s="62"/>
      <c r="J2892" s="60" t="s">
        <v>1283</v>
      </c>
      <c r="K2892" s="60">
        <v>1500</v>
      </c>
      <c r="L2892" s="62"/>
      <c r="M2892" s="60">
        <v>1</v>
      </c>
      <c r="N2892" s="60">
        <v>1</v>
      </c>
      <c r="O2892" s="63" t="s">
        <v>681</v>
      </c>
      <c r="P2892" s="63" t="s">
        <v>13132</v>
      </c>
      <c r="Q2892" s="63" t="s">
        <v>13133</v>
      </c>
      <c r="R2892" s="62"/>
      <c r="S2892" s="62"/>
      <c r="T2892" s="62"/>
      <c r="U2892" s="62"/>
      <c r="V2892" s="62"/>
      <c r="W2892" s="62"/>
      <c r="X2892" s="63" t="s">
        <v>13132</v>
      </c>
      <c r="Y2892" s="62"/>
      <c r="Z2892" s="62"/>
      <c r="AA2892" s="62"/>
      <c r="AB2892" s="60"/>
    </row>
    <row r="2893" spans="1:28" ht="15" customHeight="1" x14ac:dyDescent="0.25">
      <c r="A2893" s="58">
        <v>2883</v>
      </c>
      <c r="B2893" s="66" t="s">
        <v>136</v>
      </c>
      <c r="C2893" s="67" t="s">
        <v>13134</v>
      </c>
      <c r="D2893" s="59" t="s">
        <v>13135</v>
      </c>
      <c r="E2893" s="66" t="s">
        <v>136</v>
      </c>
      <c r="F2893" s="60" t="s">
        <v>13136</v>
      </c>
      <c r="G2893" s="62"/>
      <c r="H2893" s="61">
        <v>2014</v>
      </c>
      <c r="I2893" s="60" t="s">
        <v>689</v>
      </c>
      <c r="J2893" s="60" t="s">
        <v>687</v>
      </c>
      <c r="K2893" s="60">
        <v>50</v>
      </c>
      <c r="L2893" s="62"/>
      <c r="M2893" s="60">
        <v>1</v>
      </c>
      <c r="N2893" s="60">
        <v>1</v>
      </c>
      <c r="O2893" s="63" t="s">
        <v>681</v>
      </c>
      <c r="P2893" s="63" t="s">
        <v>4571</v>
      </c>
      <c r="Q2893" s="63" t="s">
        <v>13137</v>
      </c>
      <c r="R2893" s="62"/>
      <c r="S2893" s="62"/>
      <c r="T2893" s="62"/>
      <c r="U2893" s="62"/>
      <c r="V2893" s="62"/>
      <c r="W2893" s="62"/>
      <c r="X2893" s="63" t="s">
        <v>4571</v>
      </c>
      <c r="Y2893" s="62"/>
      <c r="Z2893" s="62"/>
      <c r="AA2893" s="62"/>
      <c r="AB2893" s="60"/>
    </row>
    <row r="2894" spans="1:28" ht="15" customHeight="1" x14ac:dyDescent="0.25">
      <c r="A2894" s="58">
        <v>2884</v>
      </c>
      <c r="B2894" s="66" t="s">
        <v>13138</v>
      </c>
      <c r="C2894" s="67" t="s">
        <v>13139</v>
      </c>
      <c r="D2894" s="59" t="s">
        <v>13140</v>
      </c>
      <c r="E2894" s="66" t="s">
        <v>13138</v>
      </c>
      <c r="F2894" s="60" t="s">
        <v>13141</v>
      </c>
      <c r="G2894" s="62"/>
      <c r="H2894" s="61">
        <v>2008</v>
      </c>
      <c r="I2894" s="60" t="s">
        <v>689</v>
      </c>
      <c r="J2894" s="60" t="s">
        <v>684</v>
      </c>
      <c r="K2894" s="60">
        <v>75</v>
      </c>
      <c r="L2894" s="62"/>
      <c r="M2894" s="60">
        <v>1</v>
      </c>
      <c r="N2894" s="60">
        <v>1</v>
      </c>
      <c r="O2894" s="63" t="s">
        <v>681</v>
      </c>
      <c r="P2894" s="63" t="s">
        <v>1308</v>
      </c>
      <c r="Q2894" s="62"/>
      <c r="R2894" s="62"/>
      <c r="S2894" s="62"/>
      <c r="T2894" s="62"/>
      <c r="U2894" s="62"/>
      <c r="V2894" s="62"/>
      <c r="W2894" s="62"/>
      <c r="X2894" s="62"/>
      <c r="Y2894" s="62"/>
      <c r="Z2894" s="62"/>
      <c r="AA2894" s="62"/>
      <c r="AB2894" s="63" t="s">
        <v>1267</v>
      </c>
    </row>
    <row r="2895" spans="1:28" ht="15" customHeight="1" x14ac:dyDescent="0.25">
      <c r="A2895" s="58">
        <v>2885</v>
      </c>
      <c r="B2895" s="66" t="s">
        <v>13142</v>
      </c>
      <c r="C2895" s="67" t="s">
        <v>13143</v>
      </c>
      <c r="D2895" s="59" t="s">
        <v>13144</v>
      </c>
      <c r="E2895" s="66" t="s">
        <v>13142</v>
      </c>
      <c r="F2895" s="60" t="s">
        <v>13145</v>
      </c>
      <c r="G2895" s="62"/>
      <c r="H2895" s="61">
        <v>2005</v>
      </c>
      <c r="I2895" s="60" t="s">
        <v>689</v>
      </c>
      <c r="J2895" s="60" t="s">
        <v>1283</v>
      </c>
      <c r="K2895" s="60">
        <v>100</v>
      </c>
      <c r="L2895" s="62"/>
      <c r="M2895" s="60">
        <v>1</v>
      </c>
      <c r="N2895" s="60">
        <v>1</v>
      </c>
      <c r="O2895" s="63" t="s">
        <v>681</v>
      </c>
      <c r="P2895" s="63" t="s">
        <v>912</v>
      </c>
      <c r="Q2895" s="62"/>
      <c r="R2895" s="62"/>
      <c r="S2895" s="62"/>
      <c r="T2895" s="62"/>
      <c r="U2895" s="62"/>
      <c r="V2895" s="62"/>
      <c r="W2895" s="62"/>
      <c r="X2895" s="63" t="s">
        <v>912</v>
      </c>
      <c r="Y2895" s="62"/>
      <c r="Z2895" s="62"/>
      <c r="AA2895" s="62"/>
      <c r="AB2895" s="60"/>
    </row>
    <row r="2896" spans="1:28" ht="15" customHeight="1" x14ac:dyDescent="0.25">
      <c r="A2896" s="58">
        <v>2886</v>
      </c>
      <c r="B2896" s="66" t="s">
        <v>13146</v>
      </c>
      <c r="C2896" s="67" t="s">
        <v>13147</v>
      </c>
      <c r="D2896" s="59" t="s">
        <v>13148</v>
      </c>
      <c r="E2896" s="66" t="s">
        <v>13146</v>
      </c>
      <c r="F2896" s="60" t="s">
        <v>13149</v>
      </c>
      <c r="G2896" s="62"/>
      <c r="H2896" s="61">
        <v>2008</v>
      </c>
      <c r="I2896" s="60" t="s">
        <v>689</v>
      </c>
      <c r="J2896" s="60" t="s">
        <v>13150</v>
      </c>
      <c r="K2896" s="60">
        <v>100</v>
      </c>
      <c r="L2896" s="62"/>
      <c r="M2896" s="60">
        <v>1</v>
      </c>
      <c r="N2896" s="60">
        <v>1</v>
      </c>
      <c r="O2896" s="63" t="s">
        <v>681</v>
      </c>
      <c r="P2896" s="63" t="s">
        <v>3257</v>
      </c>
      <c r="Q2896" s="62"/>
      <c r="R2896" s="62"/>
      <c r="S2896" s="62"/>
      <c r="T2896" s="62"/>
      <c r="U2896" s="62"/>
      <c r="V2896" s="62"/>
      <c r="W2896" s="62"/>
      <c r="X2896" s="63" t="s">
        <v>3257</v>
      </c>
      <c r="Y2896" s="62"/>
      <c r="Z2896" s="62"/>
      <c r="AA2896" s="62"/>
      <c r="AB2896" s="60"/>
    </row>
    <row r="2897" spans="1:28" ht="15" customHeight="1" x14ac:dyDescent="0.25">
      <c r="A2897" s="58">
        <v>2887</v>
      </c>
      <c r="B2897" s="66" t="s">
        <v>13151</v>
      </c>
      <c r="C2897" s="67" t="s">
        <v>13152</v>
      </c>
      <c r="D2897" s="59" t="s">
        <v>13153</v>
      </c>
      <c r="E2897" s="66" t="s">
        <v>13151</v>
      </c>
      <c r="F2897" s="60" t="s">
        <v>13154</v>
      </c>
      <c r="G2897" s="62"/>
      <c r="H2897" s="61">
        <v>2006</v>
      </c>
      <c r="I2897" s="60" t="s">
        <v>1445</v>
      </c>
      <c r="J2897" s="60" t="s">
        <v>1102</v>
      </c>
      <c r="K2897" s="60">
        <v>560</v>
      </c>
      <c r="L2897" s="62"/>
      <c r="M2897" s="60">
        <v>1</v>
      </c>
      <c r="N2897" s="60">
        <v>1</v>
      </c>
      <c r="O2897" s="63" t="s">
        <v>681</v>
      </c>
      <c r="P2897" s="63" t="s">
        <v>5254</v>
      </c>
      <c r="Q2897" s="63" t="s">
        <v>13155</v>
      </c>
      <c r="R2897" s="62"/>
      <c r="S2897" s="62"/>
      <c r="T2897" s="62"/>
      <c r="U2897" s="62"/>
      <c r="V2897" s="62"/>
      <c r="W2897" s="62"/>
      <c r="X2897" s="63" t="s">
        <v>5254</v>
      </c>
      <c r="Y2897" s="62"/>
      <c r="Z2897" s="62"/>
      <c r="AA2897" s="62"/>
      <c r="AB2897" s="60"/>
    </row>
    <row r="2898" spans="1:28" ht="15" customHeight="1" x14ac:dyDescent="0.25">
      <c r="A2898" s="58">
        <v>2888</v>
      </c>
      <c r="B2898" s="66" t="s">
        <v>13156</v>
      </c>
      <c r="C2898" s="67" t="s">
        <v>13157</v>
      </c>
      <c r="D2898" s="59" t="s">
        <v>13158</v>
      </c>
      <c r="E2898" s="66" t="s">
        <v>13156</v>
      </c>
      <c r="F2898" s="60" t="s">
        <v>13159</v>
      </c>
      <c r="G2898" s="62"/>
      <c r="H2898" s="61">
        <v>2016</v>
      </c>
      <c r="I2898" s="60" t="s">
        <v>689</v>
      </c>
      <c r="J2898" s="60" t="s">
        <v>680</v>
      </c>
      <c r="K2898" s="60">
        <v>50</v>
      </c>
      <c r="L2898" s="62"/>
      <c r="M2898" s="60">
        <v>1</v>
      </c>
      <c r="N2898" s="60">
        <v>1</v>
      </c>
      <c r="O2898" s="63" t="s">
        <v>681</v>
      </c>
      <c r="P2898" s="63" t="s">
        <v>1744</v>
      </c>
      <c r="Q2898" s="63" t="s">
        <v>13160</v>
      </c>
      <c r="R2898" s="62"/>
      <c r="S2898" s="62"/>
      <c r="T2898" s="62"/>
      <c r="U2898" s="62"/>
      <c r="V2898" s="62"/>
      <c r="W2898" s="62"/>
      <c r="X2898" s="63" t="s">
        <v>1744</v>
      </c>
      <c r="Y2898" s="62"/>
      <c r="Z2898" s="62"/>
      <c r="AA2898" s="62"/>
      <c r="AB2898" s="60"/>
    </row>
    <row r="2899" spans="1:28" ht="15" customHeight="1" x14ac:dyDescent="0.25">
      <c r="A2899" s="58">
        <v>2889</v>
      </c>
      <c r="B2899" s="66" t="s">
        <v>13161</v>
      </c>
      <c r="C2899" s="67" t="s">
        <v>13162</v>
      </c>
      <c r="D2899" s="59" t="s">
        <v>13163</v>
      </c>
      <c r="E2899" s="66" t="s">
        <v>13161</v>
      </c>
      <c r="F2899" s="60" t="s">
        <v>13164</v>
      </c>
      <c r="G2899" s="62"/>
      <c r="H2899" s="61">
        <v>2006</v>
      </c>
      <c r="I2899" s="60" t="s">
        <v>689</v>
      </c>
      <c r="J2899" s="60" t="s">
        <v>684</v>
      </c>
      <c r="K2899" s="60">
        <v>250</v>
      </c>
      <c r="L2899" s="62"/>
      <c r="M2899" s="60">
        <v>1</v>
      </c>
      <c r="N2899" s="60">
        <v>1</v>
      </c>
      <c r="O2899" s="63" t="s">
        <v>681</v>
      </c>
      <c r="P2899" s="63" t="s">
        <v>980</v>
      </c>
      <c r="Q2899" s="63" t="s">
        <v>13165</v>
      </c>
      <c r="R2899" s="62"/>
      <c r="S2899" s="62"/>
      <c r="T2899" s="62"/>
      <c r="U2899" s="62"/>
      <c r="V2899" s="62"/>
      <c r="W2899" s="62"/>
      <c r="X2899" s="63" t="s">
        <v>980</v>
      </c>
      <c r="Y2899" s="62"/>
      <c r="Z2899" s="62"/>
      <c r="AA2899" s="62"/>
      <c r="AB2899" s="60"/>
    </row>
    <row r="2900" spans="1:28" ht="15" customHeight="1" x14ac:dyDescent="0.25">
      <c r="A2900" s="58">
        <v>2890</v>
      </c>
      <c r="B2900" s="66" t="s">
        <v>13166</v>
      </c>
      <c r="C2900" s="67" t="s">
        <v>13167</v>
      </c>
      <c r="D2900" s="59" t="s">
        <v>13168</v>
      </c>
      <c r="E2900" s="66" t="s">
        <v>13166</v>
      </c>
      <c r="F2900" s="60" t="s">
        <v>13169</v>
      </c>
      <c r="G2900" s="62"/>
      <c r="H2900" s="61">
        <v>2016</v>
      </c>
      <c r="I2900" s="60" t="s">
        <v>689</v>
      </c>
      <c r="J2900" s="60" t="s">
        <v>699</v>
      </c>
      <c r="K2900" s="60">
        <v>750</v>
      </c>
      <c r="L2900" s="62"/>
      <c r="M2900" s="60">
        <v>1</v>
      </c>
      <c r="N2900" s="60">
        <v>1</v>
      </c>
      <c r="O2900" s="63" t="s">
        <v>681</v>
      </c>
      <c r="P2900" s="63" t="s">
        <v>5398</v>
      </c>
      <c r="Q2900" s="62"/>
      <c r="R2900" s="62"/>
      <c r="S2900" s="62"/>
      <c r="T2900" s="62"/>
      <c r="U2900" s="62"/>
      <c r="V2900" s="62"/>
      <c r="W2900" s="62"/>
      <c r="X2900" s="62"/>
      <c r="Y2900" s="63" t="s">
        <v>5398</v>
      </c>
      <c r="Z2900" s="62"/>
      <c r="AA2900" s="62"/>
      <c r="AB2900" s="60"/>
    </row>
    <row r="2901" spans="1:28" ht="15" customHeight="1" x14ac:dyDescent="0.25">
      <c r="A2901" s="58">
        <v>2891</v>
      </c>
      <c r="B2901" s="66" t="s">
        <v>13170</v>
      </c>
      <c r="C2901" s="67" t="s">
        <v>13171</v>
      </c>
      <c r="D2901" s="59" t="s">
        <v>13172</v>
      </c>
      <c r="E2901" s="66" t="s">
        <v>13170</v>
      </c>
      <c r="F2901" s="60" t="s">
        <v>13173</v>
      </c>
      <c r="G2901" s="62"/>
      <c r="H2901" s="61">
        <v>2016</v>
      </c>
      <c r="I2901" s="62"/>
      <c r="J2901" s="60" t="s">
        <v>1411</v>
      </c>
      <c r="K2901" s="60">
        <v>50</v>
      </c>
      <c r="L2901" s="62"/>
      <c r="M2901" s="60">
        <v>1</v>
      </c>
      <c r="N2901" s="60">
        <v>1</v>
      </c>
      <c r="O2901" s="63" t="s">
        <v>681</v>
      </c>
      <c r="P2901" s="63" t="s">
        <v>1412</v>
      </c>
      <c r="Q2901" s="63" t="s">
        <v>7515</v>
      </c>
      <c r="R2901" s="62"/>
      <c r="S2901" s="62"/>
      <c r="T2901" s="62"/>
      <c r="U2901" s="62"/>
      <c r="V2901" s="62"/>
      <c r="W2901" s="62"/>
      <c r="X2901" s="63" t="s">
        <v>1412</v>
      </c>
      <c r="Y2901" s="62"/>
      <c r="Z2901" s="62"/>
      <c r="AA2901" s="62"/>
      <c r="AB2901" s="60"/>
    </row>
    <row r="2902" spans="1:28" ht="15" customHeight="1" x14ac:dyDescent="0.25">
      <c r="A2902" s="58">
        <v>2892</v>
      </c>
      <c r="B2902" s="66" t="s">
        <v>13174</v>
      </c>
      <c r="C2902" s="67" t="s">
        <v>13175</v>
      </c>
      <c r="D2902" s="59" t="s">
        <v>13176</v>
      </c>
      <c r="E2902" s="66" t="s">
        <v>13174</v>
      </c>
      <c r="F2902" s="60" t="s">
        <v>13177</v>
      </c>
      <c r="G2902" s="62"/>
      <c r="H2902" s="61">
        <v>1973</v>
      </c>
      <c r="I2902" s="60" t="s">
        <v>679</v>
      </c>
      <c r="J2902" s="60" t="s">
        <v>1245</v>
      </c>
      <c r="K2902" s="60">
        <v>300</v>
      </c>
      <c r="L2902" s="62"/>
      <c r="M2902" s="60">
        <v>1</v>
      </c>
      <c r="N2902" s="60">
        <v>1</v>
      </c>
      <c r="O2902" s="63" t="s">
        <v>681</v>
      </c>
      <c r="P2902" s="63" t="s">
        <v>989</v>
      </c>
      <c r="Q2902" s="62"/>
      <c r="R2902" s="62"/>
      <c r="S2902" s="62"/>
      <c r="T2902" s="62"/>
      <c r="U2902" s="62"/>
      <c r="V2902" s="62"/>
      <c r="W2902" s="62"/>
      <c r="X2902" s="63" t="s">
        <v>989</v>
      </c>
      <c r="Y2902" s="62"/>
      <c r="Z2902" s="62"/>
      <c r="AA2902" s="62"/>
      <c r="AB2902" s="60"/>
    </row>
    <row r="2903" spans="1:28" ht="15" customHeight="1" x14ac:dyDescent="0.25">
      <c r="A2903" s="58">
        <v>2893</v>
      </c>
      <c r="B2903" s="66" t="s">
        <v>13178</v>
      </c>
      <c r="C2903" s="67" t="s">
        <v>13179</v>
      </c>
      <c r="D2903" s="59" t="s">
        <v>13180</v>
      </c>
      <c r="E2903" s="66" t="s">
        <v>13178</v>
      </c>
      <c r="F2903" s="60" t="s">
        <v>13181</v>
      </c>
      <c r="G2903" s="62"/>
      <c r="H2903" s="61">
        <v>2004</v>
      </c>
      <c r="I2903" s="60" t="s">
        <v>689</v>
      </c>
      <c r="J2903" s="60" t="s">
        <v>684</v>
      </c>
      <c r="K2903" s="60">
        <v>100</v>
      </c>
      <c r="L2903" s="62"/>
      <c r="M2903" s="60">
        <v>1</v>
      </c>
      <c r="N2903" s="60">
        <v>1</v>
      </c>
      <c r="O2903" s="63" t="s">
        <v>681</v>
      </c>
      <c r="P2903" s="63" t="s">
        <v>912</v>
      </c>
      <c r="Q2903" s="62"/>
      <c r="R2903" s="62"/>
      <c r="S2903" s="62"/>
      <c r="T2903" s="62"/>
      <c r="U2903" s="62"/>
      <c r="V2903" s="62"/>
      <c r="W2903" s="62"/>
      <c r="X2903" s="63" t="s">
        <v>912</v>
      </c>
      <c r="Y2903" s="62"/>
      <c r="Z2903" s="62"/>
      <c r="AA2903" s="62"/>
      <c r="AB2903" s="60"/>
    </row>
    <row r="2904" spans="1:28" ht="15" customHeight="1" x14ac:dyDescent="0.25">
      <c r="A2904" s="58">
        <v>2894</v>
      </c>
      <c r="B2904" s="66" t="s">
        <v>13182</v>
      </c>
      <c r="C2904" s="67" t="s">
        <v>13183</v>
      </c>
      <c r="D2904" s="59" t="s">
        <v>13184</v>
      </c>
      <c r="E2904" s="66" t="s">
        <v>13182</v>
      </c>
      <c r="F2904" s="60" t="s">
        <v>13185</v>
      </c>
      <c r="G2904" s="62"/>
      <c r="H2904" s="61">
        <v>2009</v>
      </c>
      <c r="I2904" s="60" t="s">
        <v>689</v>
      </c>
      <c r="J2904" s="60" t="s">
        <v>687</v>
      </c>
      <c r="K2904" s="60">
        <v>250</v>
      </c>
      <c r="L2904" s="62"/>
      <c r="M2904" s="60">
        <v>1</v>
      </c>
      <c r="N2904" s="60">
        <v>1</v>
      </c>
      <c r="O2904" s="63" t="s">
        <v>681</v>
      </c>
      <c r="P2904" s="63" t="s">
        <v>6498</v>
      </c>
      <c r="Q2904" s="62"/>
      <c r="R2904" s="62"/>
      <c r="S2904" s="62"/>
      <c r="T2904" s="62"/>
      <c r="U2904" s="62"/>
      <c r="V2904" s="62"/>
      <c r="W2904" s="62"/>
      <c r="X2904" s="63" t="s">
        <v>6498</v>
      </c>
      <c r="Y2904" s="62"/>
      <c r="Z2904" s="62"/>
      <c r="AA2904" s="62"/>
      <c r="AB2904" s="60"/>
    </row>
    <row r="2905" spans="1:28" ht="15" customHeight="1" x14ac:dyDescent="0.25">
      <c r="A2905" s="58">
        <v>2895</v>
      </c>
      <c r="B2905" s="66" t="s">
        <v>13186</v>
      </c>
      <c r="C2905" s="67" t="s">
        <v>13187</v>
      </c>
      <c r="D2905" s="59" t="s">
        <v>13188</v>
      </c>
      <c r="E2905" s="66" t="s">
        <v>13186</v>
      </c>
      <c r="F2905" s="60" t="s">
        <v>13189</v>
      </c>
      <c r="G2905" s="62"/>
      <c r="H2905" s="61">
        <v>2009</v>
      </c>
      <c r="I2905" s="62"/>
      <c r="J2905" s="60" t="s">
        <v>684</v>
      </c>
      <c r="K2905" s="60">
        <v>160</v>
      </c>
      <c r="L2905" s="62"/>
      <c r="M2905" s="60">
        <v>1</v>
      </c>
      <c r="N2905" s="60">
        <v>1</v>
      </c>
      <c r="O2905" s="63" t="s">
        <v>681</v>
      </c>
      <c r="P2905" s="63" t="s">
        <v>2102</v>
      </c>
      <c r="Q2905" s="62"/>
      <c r="R2905" s="62"/>
      <c r="S2905" s="62"/>
      <c r="T2905" s="62"/>
      <c r="U2905" s="62"/>
      <c r="V2905" s="62"/>
      <c r="W2905" s="62"/>
      <c r="X2905" s="63" t="s">
        <v>2102</v>
      </c>
      <c r="Y2905" s="62"/>
      <c r="Z2905" s="62"/>
      <c r="AA2905" s="62"/>
      <c r="AB2905" s="60"/>
    </row>
    <row r="2906" spans="1:28" ht="15" customHeight="1" x14ac:dyDescent="0.25">
      <c r="A2906" s="58">
        <v>2896</v>
      </c>
      <c r="B2906" s="66" t="s">
        <v>13190</v>
      </c>
      <c r="C2906" s="67" t="s">
        <v>13191</v>
      </c>
      <c r="D2906" s="59" t="s">
        <v>13192</v>
      </c>
      <c r="E2906" s="66" t="s">
        <v>13190</v>
      </c>
      <c r="F2906" s="60" t="s">
        <v>13193</v>
      </c>
      <c r="G2906" s="62"/>
      <c r="H2906" s="61">
        <v>2008</v>
      </c>
      <c r="I2906" s="60" t="s">
        <v>1303</v>
      </c>
      <c r="J2906" s="60" t="s">
        <v>688</v>
      </c>
      <c r="K2906" s="60">
        <v>160</v>
      </c>
      <c r="L2906" s="62"/>
      <c r="M2906" s="60">
        <v>1</v>
      </c>
      <c r="N2906" s="60">
        <v>1</v>
      </c>
      <c r="O2906" s="63" t="s">
        <v>681</v>
      </c>
      <c r="P2906" s="63" t="s">
        <v>1228</v>
      </c>
      <c r="Q2906" s="63" t="s">
        <v>13194</v>
      </c>
      <c r="R2906" s="62"/>
      <c r="S2906" s="62"/>
      <c r="T2906" s="62"/>
      <c r="U2906" s="62"/>
      <c r="V2906" s="62"/>
      <c r="W2906" s="62"/>
      <c r="X2906" s="63" t="s">
        <v>1228</v>
      </c>
      <c r="Y2906" s="62"/>
      <c r="Z2906" s="62"/>
      <c r="AA2906" s="62"/>
      <c r="AB2906" s="60"/>
    </row>
    <row r="2907" spans="1:28" ht="15" customHeight="1" x14ac:dyDescent="0.25">
      <c r="A2907" s="58">
        <v>2897</v>
      </c>
      <c r="B2907" s="66" t="s">
        <v>13195</v>
      </c>
      <c r="C2907" s="67" t="s">
        <v>13196</v>
      </c>
      <c r="D2907" s="59" t="s">
        <v>13197</v>
      </c>
      <c r="E2907" s="66" t="s">
        <v>13195</v>
      </c>
      <c r="F2907" s="60" t="s">
        <v>13198</v>
      </c>
      <c r="G2907" s="62"/>
      <c r="H2907" s="61">
        <v>2016</v>
      </c>
      <c r="I2907" s="62"/>
      <c r="J2907" s="60" t="s">
        <v>1283</v>
      </c>
      <c r="K2907" s="60">
        <v>50</v>
      </c>
      <c r="L2907" s="62"/>
      <c r="M2907" s="60">
        <v>1</v>
      </c>
      <c r="N2907" s="60">
        <v>1</v>
      </c>
      <c r="O2907" s="63" t="s">
        <v>681</v>
      </c>
      <c r="P2907" s="63" t="s">
        <v>1460</v>
      </c>
      <c r="Q2907" s="63" t="s">
        <v>13199</v>
      </c>
      <c r="R2907" s="62"/>
      <c r="S2907" s="62"/>
      <c r="T2907" s="62"/>
      <c r="U2907" s="62"/>
      <c r="V2907" s="62"/>
      <c r="W2907" s="62"/>
      <c r="X2907" s="63" t="s">
        <v>1460</v>
      </c>
      <c r="Y2907" s="62"/>
      <c r="Z2907" s="62"/>
      <c r="AA2907" s="62"/>
      <c r="AB2907" s="60"/>
    </row>
    <row r="2908" spans="1:28" ht="15" customHeight="1" x14ac:dyDescent="0.25">
      <c r="A2908" s="58">
        <v>2898</v>
      </c>
      <c r="B2908" s="66" t="s">
        <v>13200</v>
      </c>
      <c r="C2908" s="67" t="s">
        <v>13201</v>
      </c>
      <c r="D2908" s="59" t="s">
        <v>13202</v>
      </c>
      <c r="E2908" s="66" t="s">
        <v>13200</v>
      </c>
      <c r="F2908" s="60" t="s">
        <v>13203</v>
      </c>
      <c r="G2908" s="62"/>
      <c r="H2908" s="61">
        <v>2007</v>
      </c>
      <c r="I2908" s="60" t="s">
        <v>689</v>
      </c>
      <c r="J2908" s="60" t="s">
        <v>1283</v>
      </c>
      <c r="K2908" s="60">
        <v>75</v>
      </c>
      <c r="L2908" s="62"/>
      <c r="M2908" s="60">
        <v>1</v>
      </c>
      <c r="N2908" s="60">
        <v>1</v>
      </c>
      <c r="O2908" s="63" t="s">
        <v>681</v>
      </c>
      <c r="P2908" s="63" t="s">
        <v>700</v>
      </c>
      <c r="Q2908" s="63" t="s">
        <v>7546</v>
      </c>
      <c r="R2908" s="62"/>
      <c r="S2908" s="62"/>
      <c r="T2908" s="62"/>
      <c r="U2908" s="62"/>
      <c r="V2908" s="62"/>
      <c r="W2908" s="62"/>
      <c r="X2908" s="63" t="s">
        <v>700</v>
      </c>
      <c r="Y2908" s="62"/>
      <c r="Z2908" s="62"/>
      <c r="AA2908" s="62"/>
      <c r="AB2908" s="60"/>
    </row>
    <row r="2909" spans="1:28" ht="15" customHeight="1" x14ac:dyDescent="0.25">
      <c r="A2909" s="58">
        <v>2899</v>
      </c>
      <c r="B2909" s="66" t="s">
        <v>13204</v>
      </c>
      <c r="C2909" s="67" t="s">
        <v>13205</v>
      </c>
      <c r="D2909" s="59" t="s">
        <v>13206</v>
      </c>
      <c r="E2909" s="66" t="s">
        <v>13204</v>
      </c>
      <c r="F2909" s="60" t="s">
        <v>13207</v>
      </c>
      <c r="G2909" s="62"/>
      <c r="H2909" s="61">
        <v>2003</v>
      </c>
      <c r="I2909" s="60" t="s">
        <v>689</v>
      </c>
      <c r="J2909" s="60" t="s">
        <v>1260</v>
      </c>
      <c r="K2909" s="60">
        <v>250</v>
      </c>
      <c r="L2909" s="62"/>
      <c r="M2909" s="60">
        <v>1</v>
      </c>
      <c r="N2909" s="60">
        <v>1</v>
      </c>
      <c r="O2909" s="63" t="s">
        <v>681</v>
      </c>
      <c r="P2909" s="63" t="s">
        <v>980</v>
      </c>
      <c r="Q2909" s="62"/>
      <c r="R2909" s="62"/>
      <c r="S2909" s="62"/>
      <c r="T2909" s="62"/>
      <c r="U2909" s="62"/>
      <c r="V2909" s="62"/>
      <c r="W2909" s="62"/>
      <c r="X2909" s="63" t="s">
        <v>5947</v>
      </c>
      <c r="Y2909" s="63" t="s">
        <v>5948</v>
      </c>
      <c r="Z2909" s="62"/>
      <c r="AA2909" s="62"/>
      <c r="AB2909" s="60"/>
    </row>
    <row r="2910" spans="1:28" ht="15" customHeight="1" x14ac:dyDescent="0.25">
      <c r="A2910" s="58">
        <v>2900</v>
      </c>
      <c r="B2910" s="66" t="s">
        <v>13208</v>
      </c>
      <c r="C2910" s="67" t="s">
        <v>13209</v>
      </c>
      <c r="D2910" s="59" t="s">
        <v>13210</v>
      </c>
      <c r="E2910" s="66" t="s">
        <v>13208</v>
      </c>
      <c r="F2910" s="60" t="s">
        <v>13211</v>
      </c>
      <c r="G2910" s="62"/>
      <c r="H2910" s="61">
        <v>1972</v>
      </c>
      <c r="I2910" s="60" t="s">
        <v>679</v>
      </c>
      <c r="J2910" s="60" t="s">
        <v>1245</v>
      </c>
      <c r="K2910" s="60">
        <v>25</v>
      </c>
      <c r="L2910" s="62"/>
      <c r="M2910" s="60">
        <v>1</v>
      </c>
      <c r="N2910" s="60">
        <v>1</v>
      </c>
      <c r="O2910" s="63" t="s">
        <v>681</v>
      </c>
      <c r="P2910" s="63" t="s">
        <v>734</v>
      </c>
      <c r="Q2910" s="62"/>
      <c r="R2910" s="62"/>
      <c r="S2910" s="62"/>
      <c r="T2910" s="62"/>
      <c r="U2910" s="62"/>
      <c r="V2910" s="62"/>
      <c r="W2910" s="62"/>
      <c r="X2910" s="63" t="s">
        <v>734</v>
      </c>
      <c r="Y2910" s="62"/>
      <c r="Z2910" s="62"/>
      <c r="AA2910" s="62"/>
      <c r="AB2910" s="60"/>
    </row>
    <row r="2911" spans="1:28" ht="15" customHeight="1" x14ac:dyDescent="0.25">
      <c r="A2911" s="58">
        <v>2901</v>
      </c>
      <c r="B2911" s="66" t="s">
        <v>13212</v>
      </c>
      <c r="C2911" s="67" t="s">
        <v>13213</v>
      </c>
      <c r="D2911" s="59" t="s">
        <v>13214</v>
      </c>
      <c r="E2911" s="66" t="s">
        <v>13212</v>
      </c>
      <c r="F2911" s="60" t="s">
        <v>13215</v>
      </c>
      <c r="G2911" s="62"/>
      <c r="H2911" s="61">
        <v>2012</v>
      </c>
      <c r="I2911" s="60" t="s">
        <v>689</v>
      </c>
      <c r="J2911" s="60" t="s">
        <v>1283</v>
      </c>
      <c r="K2911" s="60">
        <v>160</v>
      </c>
      <c r="L2911" s="62"/>
      <c r="M2911" s="60">
        <v>1</v>
      </c>
      <c r="N2911" s="60">
        <v>1</v>
      </c>
      <c r="O2911" s="63" t="s">
        <v>681</v>
      </c>
      <c r="P2911" s="63" t="s">
        <v>1823</v>
      </c>
      <c r="Q2911" s="63" t="s">
        <v>1824</v>
      </c>
      <c r="R2911" s="62"/>
      <c r="S2911" s="62"/>
      <c r="T2911" s="62"/>
      <c r="U2911" s="62"/>
      <c r="V2911" s="62"/>
      <c r="W2911" s="62"/>
      <c r="X2911" s="63" t="s">
        <v>1823</v>
      </c>
      <c r="Y2911" s="62"/>
      <c r="Z2911" s="62"/>
      <c r="AA2911" s="62"/>
      <c r="AB2911" s="60"/>
    </row>
    <row r="2912" spans="1:28" ht="15" customHeight="1" x14ac:dyDescent="0.25">
      <c r="A2912" s="58">
        <v>2902</v>
      </c>
      <c r="B2912" s="66" t="s">
        <v>13216</v>
      </c>
      <c r="C2912" s="67" t="s">
        <v>13217</v>
      </c>
      <c r="D2912" s="59" t="s">
        <v>13218</v>
      </c>
      <c r="E2912" s="66" t="s">
        <v>13216</v>
      </c>
      <c r="F2912" s="60" t="s">
        <v>13219</v>
      </c>
      <c r="G2912" s="62"/>
      <c r="H2912" s="61">
        <v>2015</v>
      </c>
      <c r="I2912" s="62"/>
      <c r="J2912" s="60" t="s">
        <v>683</v>
      </c>
      <c r="K2912" s="60">
        <v>400</v>
      </c>
      <c r="L2912" s="62"/>
      <c r="M2912" s="60">
        <v>1</v>
      </c>
      <c r="N2912" s="60">
        <v>1</v>
      </c>
      <c r="O2912" s="63" t="s">
        <v>681</v>
      </c>
      <c r="P2912" s="63" t="s">
        <v>1038</v>
      </c>
      <c r="Q2912" s="63" t="s">
        <v>13220</v>
      </c>
      <c r="R2912" s="62"/>
      <c r="S2912" s="62"/>
      <c r="T2912" s="62"/>
      <c r="U2912" s="62"/>
      <c r="V2912" s="62"/>
      <c r="W2912" s="62"/>
      <c r="X2912" s="63" t="s">
        <v>1038</v>
      </c>
      <c r="Y2912" s="62"/>
      <c r="Z2912" s="62"/>
      <c r="AA2912" s="62"/>
      <c r="AB2912" s="60"/>
    </row>
    <row r="2913" spans="1:28" ht="15" customHeight="1" x14ac:dyDescent="0.25">
      <c r="A2913" s="58">
        <v>2903</v>
      </c>
      <c r="B2913" s="66" t="s">
        <v>13221</v>
      </c>
      <c r="C2913" s="67" t="s">
        <v>13222</v>
      </c>
      <c r="D2913" s="59" t="s">
        <v>13223</v>
      </c>
      <c r="E2913" s="66" t="s">
        <v>13221</v>
      </c>
      <c r="F2913" s="60" t="s">
        <v>13224</v>
      </c>
      <c r="G2913" s="62"/>
      <c r="H2913" s="61">
        <v>2008</v>
      </c>
      <c r="I2913" s="60" t="s">
        <v>689</v>
      </c>
      <c r="J2913" s="60" t="s">
        <v>1283</v>
      </c>
      <c r="K2913" s="60">
        <v>75</v>
      </c>
      <c r="L2913" s="62"/>
      <c r="M2913" s="60">
        <v>1</v>
      </c>
      <c r="N2913" s="60">
        <v>1</v>
      </c>
      <c r="O2913" s="63" t="s">
        <v>681</v>
      </c>
      <c r="P2913" s="63" t="s">
        <v>3853</v>
      </c>
      <c r="Q2913" s="62"/>
      <c r="R2913" s="62"/>
      <c r="S2913" s="62"/>
      <c r="T2913" s="62"/>
      <c r="U2913" s="62"/>
      <c r="V2913" s="62"/>
      <c r="W2913" s="62"/>
      <c r="X2913" s="62"/>
      <c r="Y2913" s="62"/>
      <c r="Z2913" s="62"/>
      <c r="AA2913" s="62"/>
      <c r="AB2913" s="63" t="s">
        <v>3854</v>
      </c>
    </row>
    <row r="2914" spans="1:28" ht="15" customHeight="1" x14ac:dyDescent="0.25">
      <c r="A2914" s="58">
        <v>2904</v>
      </c>
      <c r="B2914" s="66" t="s">
        <v>156</v>
      </c>
      <c r="C2914" s="67" t="s">
        <v>13225</v>
      </c>
      <c r="D2914" s="59" t="s">
        <v>13226</v>
      </c>
      <c r="E2914" s="66" t="s">
        <v>156</v>
      </c>
      <c r="F2914" s="60" t="s">
        <v>13227</v>
      </c>
      <c r="G2914" s="62"/>
      <c r="H2914" s="61">
        <v>2013</v>
      </c>
      <c r="I2914" s="60" t="s">
        <v>689</v>
      </c>
      <c r="J2914" s="60" t="s">
        <v>687</v>
      </c>
      <c r="K2914" s="60">
        <v>50</v>
      </c>
      <c r="L2914" s="62"/>
      <c r="M2914" s="60">
        <v>1</v>
      </c>
      <c r="N2914" s="60">
        <v>1</v>
      </c>
      <c r="O2914" s="63" t="s">
        <v>681</v>
      </c>
      <c r="P2914" s="63" t="s">
        <v>1317</v>
      </c>
      <c r="Q2914" s="63" t="s">
        <v>5669</v>
      </c>
      <c r="R2914" s="62"/>
      <c r="S2914" s="62"/>
      <c r="T2914" s="62"/>
      <c r="U2914" s="62"/>
      <c r="V2914" s="62"/>
      <c r="W2914" s="62"/>
      <c r="X2914" s="63" t="s">
        <v>1317</v>
      </c>
      <c r="Y2914" s="62"/>
      <c r="Z2914" s="62"/>
      <c r="AA2914" s="62"/>
      <c r="AB2914" s="60"/>
    </row>
    <row r="2915" spans="1:28" ht="15" customHeight="1" x14ac:dyDescent="0.25">
      <c r="A2915" s="58">
        <v>2905</v>
      </c>
      <c r="B2915" s="66" t="s">
        <v>160</v>
      </c>
      <c r="C2915" s="67" t="s">
        <v>13228</v>
      </c>
      <c r="D2915" s="59" t="s">
        <v>13229</v>
      </c>
      <c r="E2915" s="66" t="s">
        <v>160</v>
      </c>
      <c r="F2915" s="60" t="s">
        <v>13230</v>
      </c>
      <c r="G2915" s="62"/>
      <c r="H2915" s="61">
        <v>2013</v>
      </c>
      <c r="I2915" s="60" t="s">
        <v>689</v>
      </c>
      <c r="J2915" s="60" t="s">
        <v>687</v>
      </c>
      <c r="K2915" s="60">
        <v>50</v>
      </c>
      <c r="L2915" s="62"/>
      <c r="M2915" s="60">
        <v>1</v>
      </c>
      <c r="N2915" s="60">
        <v>1</v>
      </c>
      <c r="O2915" s="63" t="s">
        <v>681</v>
      </c>
      <c r="P2915" s="63" t="s">
        <v>1383</v>
      </c>
      <c r="Q2915" s="63" t="s">
        <v>1828</v>
      </c>
      <c r="R2915" s="62"/>
      <c r="S2915" s="62"/>
      <c r="T2915" s="62"/>
      <c r="U2915" s="62"/>
      <c r="V2915" s="62"/>
      <c r="W2915" s="62"/>
      <c r="X2915" s="63" t="s">
        <v>1383</v>
      </c>
      <c r="Y2915" s="62"/>
      <c r="Z2915" s="62"/>
      <c r="AA2915" s="62"/>
      <c r="AB2915" s="60"/>
    </row>
    <row r="2916" spans="1:28" ht="15" customHeight="1" x14ac:dyDescent="0.25">
      <c r="A2916" s="58">
        <v>2906</v>
      </c>
      <c r="B2916" s="66" t="s">
        <v>152</v>
      </c>
      <c r="C2916" s="67" t="s">
        <v>13231</v>
      </c>
      <c r="D2916" s="59" t="s">
        <v>13232</v>
      </c>
      <c r="E2916" s="66" t="s">
        <v>152</v>
      </c>
      <c r="F2916" s="60" t="s">
        <v>13233</v>
      </c>
      <c r="G2916" s="62"/>
      <c r="H2916" s="61">
        <v>2013</v>
      </c>
      <c r="I2916" s="60" t="s">
        <v>689</v>
      </c>
      <c r="J2916" s="60" t="s">
        <v>687</v>
      </c>
      <c r="K2916" s="60">
        <v>50</v>
      </c>
      <c r="L2916" s="62"/>
      <c r="M2916" s="60">
        <v>1</v>
      </c>
      <c r="N2916" s="60">
        <v>1</v>
      </c>
      <c r="O2916" s="63" t="s">
        <v>681</v>
      </c>
      <c r="P2916" s="63" t="s">
        <v>1317</v>
      </c>
      <c r="Q2916" s="63" t="s">
        <v>1832</v>
      </c>
      <c r="R2916" s="62"/>
      <c r="S2916" s="62"/>
      <c r="T2916" s="62"/>
      <c r="U2916" s="62"/>
      <c r="V2916" s="62"/>
      <c r="W2916" s="62"/>
      <c r="X2916" s="63" t="s">
        <v>1317</v>
      </c>
      <c r="Y2916" s="62"/>
      <c r="Z2916" s="62"/>
      <c r="AA2916" s="62"/>
      <c r="AB2916" s="60"/>
    </row>
    <row r="2917" spans="1:28" ht="15" customHeight="1" x14ac:dyDescent="0.25">
      <c r="A2917" s="58">
        <v>2907</v>
      </c>
      <c r="B2917" s="66" t="s">
        <v>13234</v>
      </c>
      <c r="C2917" s="67" t="s">
        <v>13235</v>
      </c>
      <c r="D2917" s="59" t="s">
        <v>13236</v>
      </c>
      <c r="E2917" s="66" t="s">
        <v>13234</v>
      </c>
      <c r="F2917" s="60" t="s">
        <v>13237</v>
      </c>
      <c r="G2917" s="62"/>
      <c r="H2917" s="61">
        <v>2015</v>
      </c>
      <c r="I2917" s="62"/>
      <c r="J2917" s="60" t="s">
        <v>710</v>
      </c>
      <c r="K2917" s="60">
        <v>75</v>
      </c>
      <c r="L2917" s="62"/>
      <c r="M2917" s="60">
        <v>1</v>
      </c>
      <c r="N2917" s="60">
        <v>1</v>
      </c>
      <c r="O2917" s="63" t="s">
        <v>681</v>
      </c>
      <c r="P2917" s="63" t="s">
        <v>13238</v>
      </c>
      <c r="Q2917" s="63" t="s">
        <v>13239</v>
      </c>
      <c r="R2917" s="62"/>
      <c r="S2917" s="62"/>
      <c r="T2917" s="62"/>
      <c r="U2917" s="62"/>
      <c r="V2917" s="62"/>
      <c r="W2917" s="62"/>
      <c r="X2917" s="63" t="s">
        <v>13238</v>
      </c>
      <c r="Y2917" s="62"/>
      <c r="Z2917" s="62"/>
      <c r="AA2917" s="62"/>
      <c r="AB2917" s="60"/>
    </row>
    <row r="2918" spans="1:28" ht="15" customHeight="1" x14ac:dyDescent="0.25">
      <c r="A2918" s="58">
        <v>2908</v>
      </c>
      <c r="B2918" s="66" t="s">
        <v>13240</v>
      </c>
      <c r="C2918" s="67" t="s">
        <v>13241</v>
      </c>
      <c r="D2918" s="59" t="s">
        <v>13242</v>
      </c>
      <c r="E2918" s="66" t="s">
        <v>13240</v>
      </c>
      <c r="F2918" s="60" t="s">
        <v>13243</v>
      </c>
      <c r="G2918" s="62"/>
      <c r="H2918" s="61">
        <v>2001</v>
      </c>
      <c r="I2918" s="60" t="s">
        <v>689</v>
      </c>
      <c r="J2918" s="60" t="s">
        <v>684</v>
      </c>
      <c r="K2918" s="60">
        <v>50</v>
      </c>
      <c r="L2918" s="62"/>
      <c r="M2918" s="60">
        <v>1</v>
      </c>
      <c r="N2918" s="60">
        <v>1</v>
      </c>
      <c r="O2918" s="63" t="s">
        <v>681</v>
      </c>
      <c r="P2918" s="63" t="s">
        <v>788</v>
      </c>
      <c r="Q2918" s="62"/>
      <c r="R2918" s="62"/>
      <c r="S2918" s="62"/>
      <c r="T2918" s="62"/>
      <c r="U2918" s="62"/>
      <c r="V2918" s="62"/>
      <c r="W2918" s="62"/>
      <c r="X2918" s="63" t="s">
        <v>788</v>
      </c>
      <c r="Y2918" s="62"/>
      <c r="Z2918" s="62"/>
      <c r="AA2918" s="62"/>
      <c r="AB2918" s="60"/>
    </row>
    <row r="2919" spans="1:28" ht="15" customHeight="1" x14ac:dyDescent="0.25">
      <c r="A2919" s="58">
        <v>2909</v>
      </c>
      <c r="B2919" s="66" t="s">
        <v>13244</v>
      </c>
      <c r="C2919" s="67" t="s">
        <v>13245</v>
      </c>
      <c r="D2919" s="59" t="s">
        <v>13246</v>
      </c>
      <c r="E2919" s="66" t="s">
        <v>13244</v>
      </c>
      <c r="F2919" s="60" t="s">
        <v>13247</v>
      </c>
      <c r="G2919" s="62"/>
      <c r="H2919" s="61">
        <v>2001</v>
      </c>
      <c r="I2919" s="60" t="s">
        <v>689</v>
      </c>
      <c r="J2919" s="60" t="s">
        <v>684</v>
      </c>
      <c r="K2919" s="60">
        <v>75</v>
      </c>
      <c r="L2919" s="62"/>
      <c r="M2919" s="60">
        <v>1</v>
      </c>
      <c r="N2919" s="60">
        <v>1</v>
      </c>
      <c r="O2919" s="63" t="s">
        <v>681</v>
      </c>
      <c r="P2919" s="63" t="s">
        <v>700</v>
      </c>
      <c r="Q2919" s="62"/>
      <c r="R2919" s="62"/>
      <c r="S2919" s="62"/>
      <c r="T2919" s="62"/>
      <c r="U2919" s="62"/>
      <c r="V2919" s="62"/>
      <c r="W2919" s="62"/>
      <c r="X2919" s="63" t="s">
        <v>700</v>
      </c>
      <c r="Y2919" s="62"/>
      <c r="Z2919" s="62"/>
      <c r="AA2919" s="62"/>
      <c r="AB2919" s="60"/>
    </row>
    <row r="2920" spans="1:28" ht="15" customHeight="1" x14ac:dyDescent="0.25">
      <c r="A2920" s="58">
        <v>2910</v>
      </c>
      <c r="B2920" s="66" t="s">
        <v>13248</v>
      </c>
      <c r="C2920" s="67" t="s">
        <v>13249</v>
      </c>
      <c r="D2920" s="59" t="s">
        <v>13250</v>
      </c>
      <c r="E2920" s="66" t="s">
        <v>13248</v>
      </c>
      <c r="F2920" s="60" t="s">
        <v>13251</v>
      </c>
      <c r="G2920" s="62"/>
      <c r="H2920" s="61">
        <v>2016</v>
      </c>
      <c r="I2920" s="60" t="s">
        <v>1303</v>
      </c>
      <c r="J2920" s="60" t="s">
        <v>688</v>
      </c>
      <c r="K2920" s="60">
        <v>50</v>
      </c>
      <c r="L2920" s="62"/>
      <c r="M2920" s="60">
        <v>1</v>
      </c>
      <c r="N2920" s="60">
        <v>1</v>
      </c>
      <c r="O2920" s="63" t="s">
        <v>681</v>
      </c>
      <c r="P2920" s="63" t="s">
        <v>3884</v>
      </c>
      <c r="Q2920" s="63" t="s">
        <v>3885</v>
      </c>
      <c r="R2920" s="62"/>
      <c r="S2920" s="62"/>
      <c r="T2920" s="62"/>
      <c r="U2920" s="62"/>
      <c r="V2920" s="62"/>
      <c r="W2920" s="62"/>
      <c r="X2920" s="63" t="s">
        <v>3884</v>
      </c>
      <c r="Y2920" s="62"/>
      <c r="Z2920" s="62"/>
      <c r="AA2920" s="62"/>
      <c r="AB2920" s="60"/>
    </row>
    <row r="2921" spans="1:28" ht="15" customHeight="1" x14ac:dyDescent="0.25">
      <c r="A2921" s="58">
        <v>2911</v>
      </c>
      <c r="B2921" s="66" t="s">
        <v>13252</v>
      </c>
      <c r="C2921" s="67" t="s">
        <v>13253</v>
      </c>
      <c r="D2921" s="59" t="s">
        <v>13254</v>
      </c>
      <c r="E2921" s="66" t="s">
        <v>13252</v>
      </c>
      <c r="F2921" s="60" t="s">
        <v>13255</v>
      </c>
      <c r="G2921" s="62"/>
      <c r="H2921" s="61">
        <v>2016</v>
      </c>
      <c r="I2921" s="60" t="s">
        <v>1303</v>
      </c>
      <c r="J2921" s="60" t="s">
        <v>688</v>
      </c>
      <c r="K2921" s="60">
        <v>400</v>
      </c>
      <c r="L2921" s="62"/>
      <c r="M2921" s="60">
        <v>1</v>
      </c>
      <c r="N2921" s="60">
        <v>1</v>
      </c>
      <c r="O2921" s="63" t="s">
        <v>681</v>
      </c>
      <c r="P2921" s="63" t="s">
        <v>2722</v>
      </c>
      <c r="Q2921" s="63" t="s">
        <v>13256</v>
      </c>
      <c r="R2921" s="62"/>
      <c r="S2921" s="62"/>
      <c r="T2921" s="62"/>
      <c r="U2921" s="62"/>
      <c r="V2921" s="62"/>
      <c r="W2921" s="62"/>
      <c r="X2921" s="63" t="s">
        <v>2722</v>
      </c>
      <c r="Y2921" s="62"/>
      <c r="Z2921" s="62"/>
      <c r="AA2921" s="62"/>
      <c r="AB2921" s="60"/>
    </row>
    <row r="2922" spans="1:28" ht="15" customHeight="1" x14ac:dyDescent="0.25">
      <c r="A2922" s="58">
        <v>2912</v>
      </c>
      <c r="B2922" s="66" t="s">
        <v>13257</v>
      </c>
      <c r="C2922" s="67" t="s">
        <v>13258</v>
      </c>
      <c r="D2922" s="59" t="s">
        <v>13259</v>
      </c>
      <c r="E2922" s="66" t="s">
        <v>13257</v>
      </c>
      <c r="F2922" s="60" t="s">
        <v>13260</v>
      </c>
      <c r="G2922" s="62"/>
      <c r="H2922" s="61">
        <v>2013</v>
      </c>
      <c r="I2922" s="60" t="s">
        <v>689</v>
      </c>
      <c r="J2922" s="60" t="s">
        <v>680</v>
      </c>
      <c r="K2922" s="60">
        <v>50</v>
      </c>
      <c r="L2922" s="62"/>
      <c r="M2922" s="60">
        <v>1</v>
      </c>
      <c r="N2922" s="60">
        <v>1</v>
      </c>
      <c r="O2922" s="63" t="s">
        <v>681</v>
      </c>
      <c r="P2922" s="63" t="s">
        <v>1317</v>
      </c>
      <c r="Q2922" s="63" t="s">
        <v>13261</v>
      </c>
      <c r="R2922" s="62"/>
      <c r="S2922" s="62"/>
      <c r="T2922" s="62"/>
      <c r="U2922" s="62"/>
      <c r="V2922" s="62"/>
      <c r="W2922" s="62"/>
      <c r="X2922" s="63" t="s">
        <v>1317</v>
      </c>
      <c r="Y2922" s="62"/>
      <c r="Z2922" s="62"/>
      <c r="AA2922" s="62"/>
      <c r="AB2922" s="60"/>
    </row>
    <row r="2923" spans="1:28" ht="15" customHeight="1" x14ac:dyDescent="0.25">
      <c r="A2923" s="58">
        <v>2913</v>
      </c>
      <c r="B2923" s="66" t="s">
        <v>13262</v>
      </c>
      <c r="C2923" s="67" t="s">
        <v>13263</v>
      </c>
      <c r="D2923" s="59" t="s">
        <v>13264</v>
      </c>
      <c r="E2923" s="66" t="s">
        <v>13262</v>
      </c>
      <c r="F2923" s="60" t="s">
        <v>13265</v>
      </c>
      <c r="G2923" s="62"/>
      <c r="H2923" s="61">
        <v>2009</v>
      </c>
      <c r="I2923" s="60" t="s">
        <v>689</v>
      </c>
      <c r="J2923" s="60" t="s">
        <v>687</v>
      </c>
      <c r="K2923" s="60">
        <v>75</v>
      </c>
      <c r="L2923" s="62"/>
      <c r="M2923" s="60">
        <v>1</v>
      </c>
      <c r="N2923" s="60">
        <v>1</v>
      </c>
      <c r="O2923" s="63" t="s">
        <v>681</v>
      </c>
      <c r="P2923" s="63" t="s">
        <v>1727</v>
      </c>
      <c r="Q2923" s="62"/>
      <c r="R2923" s="62"/>
      <c r="S2923" s="62"/>
      <c r="T2923" s="62"/>
      <c r="U2923" s="62"/>
      <c r="V2923" s="62"/>
      <c r="W2923" s="62"/>
      <c r="X2923" s="63" t="s">
        <v>1727</v>
      </c>
      <c r="Y2923" s="62"/>
      <c r="Z2923" s="62"/>
      <c r="AA2923" s="62"/>
      <c r="AB2923" s="60"/>
    </row>
    <row r="2924" spans="1:28" ht="15" customHeight="1" x14ac:dyDescent="0.25">
      <c r="A2924" s="58">
        <v>2914</v>
      </c>
      <c r="B2924" s="66" t="s">
        <v>13266</v>
      </c>
      <c r="C2924" s="67" t="s">
        <v>13267</v>
      </c>
      <c r="D2924" s="59" t="s">
        <v>13268</v>
      </c>
      <c r="E2924" s="66" t="s">
        <v>13266</v>
      </c>
      <c r="F2924" s="60" t="s">
        <v>13269</v>
      </c>
      <c r="G2924" s="62"/>
      <c r="H2924" s="61">
        <v>2004</v>
      </c>
      <c r="I2924" s="60" t="s">
        <v>689</v>
      </c>
      <c r="J2924" s="60" t="s">
        <v>1283</v>
      </c>
      <c r="K2924" s="60">
        <v>100</v>
      </c>
      <c r="L2924" s="62"/>
      <c r="M2924" s="60">
        <v>1</v>
      </c>
      <c r="N2924" s="60">
        <v>1</v>
      </c>
      <c r="O2924" s="63" t="s">
        <v>681</v>
      </c>
      <c r="P2924" s="63" t="s">
        <v>912</v>
      </c>
      <c r="Q2924" s="62"/>
      <c r="R2924" s="62"/>
      <c r="S2924" s="62"/>
      <c r="T2924" s="62"/>
      <c r="U2924" s="62"/>
      <c r="V2924" s="62"/>
      <c r="W2924" s="62"/>
      <c r="X2924" s="63" t="s">
        <v>3978</v>
      </c>
      <c r="Y2924" s="62"/>
      <c r="Z2924" s="62"/>
      <c r="AA2924" s="62"/>
      <c r="AB2924" s="63" t="s">
        <v>3979</v>
      </c>
    </row>
    <row r="2925" spans="1:28" ht="15" customHeight="1" x14ac:dyDescent="0.25">
      <c r="A2925" s="58">
        <v>2915</v>
      </c>
      <c r="B2925" s="66" t="s">
        <v>13270</v>
      </c>
      <c r="C2925" s="67" t="s">
        <v>13271</v>
      </c>
      <c r="D2925" s="59" t="s">
        <v>13272</v>
      </c>
      <c r="E2925" s="66" t="s">
        <v>13270</v>
      </c>
      <c r="F2925" s="60" t="s">
        <v>13273</v>
      </c>
      <c r="G2925" s="62"/>
      <c r="H2925" s="61">
        <v>2000</v>
      </c>
      <c r="I2925" s="60" t="s">
        <v>689</v>
      </c>
      <c r="J2925" s="60" t="s">
        <v>684</v>
      </c>
      <c r="K2925" s="60">
        <v>400</v>
      </c>
      <c r="L2925" s="62"/>
      <c r="M2925" s="60">
        <v>1</v>
      </c>
      <c r="N2925" s="60">
        <v>1</v>
      </c>
      <c r="O2925" s="63" t="s">
        <v>681</v>
      </c>
      <c r="P2925" s="63" t="s">
        <v>1038</v>
      </c>
      <c r="Q2925" s="62"/>
      <c r="R2925" s="62"/>
      <c r="S2925" s="62"/>
      <c r="T2925" s="62"/>
      <c r="U2925" s="62"/>
      <c r="V2925" s="62"/>
      <c r="W2925" s="62"/>
      <c r="X2925" s="63" t="s">
        <v>2127</v>
      </c>
      <c r="Y2925" s="62"/>
      <c r="Z2925" s="62"/>
      <c r="AA2925" s="62"/>
      <c r="AB2925" s="63" t="s">
        <v>2128</v>
      </c>
    </row>
    <row r="2926" spans="1:28" ht="15" customHeight="1" x14ac:dyDescent="0.25">
      <c r="A2926" s="58">
        <v>2916</v>
      </c>
      <c r="B2926" s="66" t="s">
        <v>13274</v>
      </c>
      <c r="C2926" s="67" t="s">
        <v>13275</v>
      </c>
      <c r="D2926" s="59" t="s">
        <v>13276</v>
      </c>
      <c r="E2926" s="66" t="s">
        <v>13274</v>
      </c>
      <c r="F2926" s="60" t="s">
        <v>13277</v>
      </c>
      <c r="G2926" s="62"/>
      <c r="H2926" s="61">
        <v>2000</v>
      </c>
      <c r="I2926" s="60" t="s">
        <v>689</v>
      </c>
      <c r="J2926" s="60" t="s">
        <v>684</v>
      </c>
      <c r="K2926" s="60">
        <v>400</v>
      </c>
      <c r="L2926" s="62"/>
      <c r="M2926" s="60">
        <v>1</v>
      </c>
      <c r="N2926" s="60">
        <v>1</v>
      </c>
      <c r="O2926" s="63" t="s">
        <v>681</v>
      </c>
      <c r="P2926" s="63" t="s">
        <v>1038</v>
      </c>
      <c r="Q2926" s="62"/>
      <c r="R2926" s="62"/>
      <c r="S2926" s="62"/>
      <c r="T2926" s="62"/>
      <c r="U2926" s="62"/>
      <c r="V2926" s="62"/>
      <c r="W2926" s="62"/>
      <c r="X2926" s="63" t="s">
        <v>1993</v>
      </c>
      <c r="Y2926" s="62"/>
      <c r="Z2926" s="62"/>
      <c r="AA2926" s="62"/>
      <c r="AB2926" s="63" t="s">
        <v>1994</v>
      </c>
    </row>
    <row r="2927" spans="1:28" ht="15" customHeight="1" x14ac:dyDescent="0.25">
      <c r="A2927" s="58">
        <v>2917</v>
      </c>
      <c r="B2927" s="66" t="s">
        <v>13278</v>
      </c>
      <c r="C2927" s="67" t="s">
        <v>13279</v>
      </c>
      <c r="D2927" s="59" t="s">
        <v>13280</v>
      </c>
      <c r="E2927" s="66" t="s">
        <v>13278</v>
      </c>
      <c r="F2927" s="60" t="s">
        <v>13281</v>
      </c>
      <c r="G2927" s="62"/>
      <c r="H2927" s="61">
        <v>1997</v>
      </c>
      <c r="I2927" s="60" t="s">
        <v>1303</v>
      </c>
      <c r="J2927" s="60" t="s">
        <v>1260</v>
      </c>
      <c r="K2927" s="60">
        <v>50</v>
      </c>
      <c r="L2927" s="62"/>
      <c r="M2927" s="60">
        <v>1</v>
      </c>
      <c r="N2927" s="60">
        <v>1</v>
      </c>
      <c r="O2927" s="63" t="s">
        <v>681</v>
      </c>
      <c r="P2927" s="63" t="s">
        <v>788</v>
      </c>
      <c r="Q2927" s="62"/>
      <c r="R2927" s="62"/>
      <c r="S2927" s="62"/>
      <c r="T2927" s="62"/>
      <c r="U2927" s="62"/>
      <c r="V2927" s="62"/>
      <c r="W2927" s="62"/>
      <c r="X2927" s="63" t="s">
        <v>788</v>
      </c>
      <c r="Y2927" s="62"/>
      <c r="Z2927" s="62"/>
      <c r="AA2927" s="62"/>
      <c r="AB2927" s="60"/>
    </row>
    <row r="2928" spans="1:28" ht="15" customHeight="1" x14ac:dyDescent="0.25">
      <c r="A2928" s="58">
        <v>2918</v>
      </c>
      <c r="B2928" s="66" t="s">
        <v>13282</v>
      </c>
      <c r="C2928" s="67" t="s">
        <v>13283</v>
      </c>
      <c r="D2928" s="59" t="s">
        <v>13284</v>
      </c>
      <c r="E2928" s="66" t="s">
        <v>13282</v>
      </c>
      <c r="F2928" s="60" t="s">
        <v>13285</v>
      </c>
      <c r="G2928" s="62"/>
      <c r="H2928" s="61">
        <v>2003</v>
      </c>
      <c r="I2928" s="60" t="s">
        <v>1303</v>
      </c>
      <c r="J2928" s="60" t="s">
        <v>684</v>
      </c>
      <c r="K2928" s="60">
        <v>320</v>
      </c>
      <c r="L2928" s="62"/>
      <c r="M2928" s="60">
        <v>1</v>
      </c>
      <c r="N2928" s="60">
        <v>1</v>
      </c>
      <c r="O2928" s="63" t="s">
        <v>681</v>
      </c>
      <c r="P2928" s="63" t="s">
        <v>970</v>
      </c>
      <c r="Q2928" s="62"/>
      <c r="R2928" s="62"/>
      <c r="S2928" s="62"/>
      <c r="T2928" s="62"/>
      <c r="U2928" s="62"/>
      <c r="V2928" s="62"/>
      <c r="W2928" s="62"/>
      <c r="X2928" s="63" t="s">
        <v>970</v>
      </c>
      <c r="Y2928" s="62"/>
      <c r="Z2928" s="62"/>
      <c r="AA2928" s="62"/>
      <c r="AB2928" s="60"/>
    </row>
    <row r="2929" spans="1:28" ht="15" customHeight="1" x14ac:dyDescent="0.25">
      <c r="A2929" s="58">
        <v>2919</v>
      </c>
      <c r="B2929" s="66" t="s">
        <v>13286</v>
      </c>
      <c r="C2929" s="67" t="s">
        <v>13287</v>
      </c>
      <c r="D2929" s="59" t="s">
        <v>13288</v>
      </c>
      <c r="E2929" s="66" t="s">
        <v>13286</v>
      </c>
      <c r="F2929" s="60" t="s">
        <v>13289</v>
      </c>
      <c r="G2929" s="62"/>
      <c r="H2929" s="61">
        <v>2019</v>
      </c>
      <c r="I2929" s="62"/>
      <c r="J2929" s="62"/>
      <c r="K2929" s="60">
        <v>50</v>
      </c>
      <c r="L2929" s="62"/>
      <c r="M2929" s="60">
        <v>1</v>
      </c>
      <c r="N2929" s="60">
        <v>1</v>
      </c>
      <c r="O2929" s="63" t="s">
        <v>681</v>
      </c>
      <c r="P2929" s="63" t="s">
        <v>1776</v>
      </c>
      <c r="Q2929" s="63" t="s">
        <v>13290</v>
      </c>
      <c r="R2929" s="62"/>
      <c r="S2929" s="62"/>
      <c r="T2929" s="62"/>
      <c r="U2929" s="62"/>
      <c r="V2929" s="62"/>
      <c r="W2929" s="62"/>
      <c r="X2929" s="63" t="s">
        <v>1776</v>
      </c>
      <c r="Y2929" s="62"/>
      <c r="Z2929" s="62"/>
      <c r="AA2929" s="62"/>
      <c r="AB2929" s="60"/>
    </row>
    <row r="2930" spans="1:28" ht="15" customHeight="1" x14ac:dyDescent="0.25">
      <c r="A2930" s="58">
        <v>2920</v>
      </c>
      <c r="B2930" s="66" t="s">
        <v>13291</v>
      </c>
      <c r="C2930" s="67" t="s">
        <v>13292</v>
      </c>
      <c r="D2930" s="59" t="s">
        <v>13293</v>
      </c>
      <c r="E2930" s="66" t="s">
        <v>13291</v>
      </c>
      <c r="F2930" s="60" t="s">
        <v>13294</v>
      </c>
      <c r="G2930" s="62"/>
      <c r="H2930" s="61">
        <v>1998</v>
      </c>
      <c r="I2930" s="60" t="s">
        <v>689</v>
      </c>
      <c r="J2930" s="60" t="s">
        <v>1260</v>
      </c>
      <c r="K2930" s="60">
        <v>400</v>
      </c>
      <c r="L2930" s="62"/>
      <c r="M2930" s="60">
        <v>1</v>
      </c>
      <c r="N2930" s="60">
        <v>1</v>
      </c>
      <c r="O2930" s="63" t="s">
        <v>681</v>
      </c>
      <c r="P2930" s="63" t="s">
        <v>1038</v>
      </c>
      <c r="Q2930" s="62"/>
      <c r="R2930" s="62"/>
      <c r="S2930" s="62"/>
      <c r="T2930" s="62"/>
      <c r="U2930" s="62"/>
      <c r="V2930" s="62"/>
      <c r="W2930" s="62"/>
      <c r="X2930" s="63" t="s">
        <v>1038</v>
      </c>
      <c r="Y2930" s="62"/>
      <c r="Z2930" s="62"/>
      <c r="AA2930" s="62"/>
      <c r="AB2930" s="60"/>
    </row>
    <row r="2931" spans="1:28" ht="15" customHeight="1" x14ac:dyDescent="0.25">
      <c r="A2931" s="58">
        <v>2921</v>
      </c>
      <c r="B2931" s="66" t="s">
        <v>13295</v>
      </c>
      <c r="C2931" s="67" t="s">
        <v>13296</v>
      </c>
      <c r="D2931" s="59" t="s">
        <v>13297</v>
      </c>
      <c r="E2931" s="66" t="s">
        <v>13295</v>
      </c>
      <c r="F2931" s="60" t="s">
        <v>13298</v>
      </c>
      <c r="G2931" s="62"/>
      <c r="H2931" s="61">
        <v>1998</v>
      </c>
      <c r="I2931" s="60" t="s">
        <v>689</v>
      </c>
      <c r="J2931" s="60" t="s">
        <v>1260</v>
      </c>
      <c r="K2931" s="60">
        <v>400</v>
      </c>
      <c r="L2931" s="62"/>
      <c r="M2931" s="60">
        <v>1</v>
      </c>
      <c r="N2931" s="60">
        <v>1</v>
      </c>
      <c r="O2931" s="63" t="s">
        <v>681</v>
      </c>
      <c r="P2931" s="63" t="s">
        <v>1038</v>
      </c>
      <c r="Q2931" s="62"/>
      <c r="R2931" s="62"/>
      <c r="S2931" s="62"/>
      <c r="T2931" s="62"/>
      <c r="U2931" s="62"/>
      <c r="V2931" s="62"/>
      <c r="W2931" s="62"/>
      <c r="X2931" s="63" t="s">
        <v>1038</v>
      </c>
      <c r="Y2931" s="62"/>
      <c r="Z2931" s="62"/>
      <c r="AA2931" s="62"/>
      <c r="AB2931" s="60"/>
    </row>
    <row r="2932" spans="1:28" ht="15" customHeight="1" x14ac:dyDescent="0.25">
      <c r="A2932" s="58">
        <v>2922</v>
      </c>
      <c r="B2932" s="66" t="s">
        <v>13299</v>
      </c>
      <c r="C2932" s="67" t="s">
        <v>13300</v>
      </c>
      <c r="D2932" s="59" t="s">
        <v>13301</v>
      </c>
      <c r="E2932" s="66" t="s">
        <v>13299</v>
      </c>
      <c r="F2932" s="60" t="s">
        <v>13302</v>
      </c>
      <c r="G2932" s="62"/>
      <c r="H2932" s="61">
        <v>2017</v>
      </c>
      <c r="I2932" s="60" t="s">
        <v>13303</v>
      </c>
      <c r="J2932" s="60" t="s">
        <v>680</v>
      </c>
      <c r="K2932" s="60">
        <v>50</v>
      </c>
      <c r="L2932" s="62"/>
      <c r="M2932" s="60">
        <v>1</v>
      </c>
      <c r="N2932" s="60">
        <v>1</v>
      </c>
      <c r="O2932" s="63" t="s">
        <v>681</v>
      </c>
      <c r="P2932" s="63" t="s">
        <v>3482</v>
      </c>
      <c r="Q2932" s="63" t="s">
        <v>7703</v>
      </c>
      <c r="R2932" s="62"/>
      <c r="S2932" s="62"/>
      <c r="T2932" s="62"/>
      <c r="U2932" s="62"/>
      <c r="V2932" s="62"/>
      <c r="W2932" s="62"/>
      <c r="X2932" s="63" t="s">
        <v>3482</v>
      </c>
      <c r="Y2932" s="62"/>
      <c r="Z2932" s="62"/>
      <c r="AA2932" s="62"/>
      <c r="AB2932" s="60"/>
    </row>
    <row r="2933" spans="1:28" ht="15" customHeight="1" x14ac:dyDescent="0.25">
      <c r="A2933" s="58">
        <v>2923</v>
      </c>
      <c r="B2933" s="66" t="s">
        <v>13304</v>
      </c>
      <c r="C2933" s="67" t="s">
        <v>13305</v>
      </c>
      <c r="D2933" s="59" t="s">
        <v>13306</v>
      </c>
      <c r="E2933" s="66" t="s">
        <v>13304</v>
      </c>
      <c r="F2933" s="60" t="s">
        <v>13307</v>
      </c>
      <c r="G2933" s="62"/>
      <c r="H2933" s="61">
        <v>2014</v>
      </c>
      <c r="I2933" s="60" t="s">
        <v>689</v>
      </c>
      <c r="J2933" s="60" t="s">
        <v>687</v>
      </c>
      <c r="K2933" s="60">
        <v>50</v>
      </c>
      <c r="L2933" s="62"/>
      <c r="M2933" s="60">
        <v>1</v>
      </c>
      <c r="N2933" s="60">
        <v>1</v>
      </c>
      <c r="O2933" s="63" t="s">
        <v>681</v>
      </c>
      <c r="P2933" s="63" t="s">
        <v>3176</v>
      </c>
      <c r="Q2933" s="63" t="s">
        <v>13308</v>
      </c>
      <c r="R2933" s="62"/>
      <c r="S2933" s="62"/>
      <c r="T2933" s="62"/>
      <c r="U2933" s="62"/>
      <c r="V2933" s="62"/>
      <c r="W2933" s="62"/>
      <c r="X2933" s="63" t="s">
        <v>3176</v>
      </c>
      <c r="Y2933" s="62"/>
      <c r="Z2933" s="62"/>
      <c r="AA2933" s="62"/>
      <c r="AB2933" s="60"/>
    </row>
    <row r="2934" spans="1:28" ht="15" customHeight="1" x14ac:dyDescent="0.25">
      <c r="A2934" s="58">
        <v>2924</v>
      </c>
      <c r="B2934" s="66" t="s">
        <v>13309</v>
      </c>
      <c r="C2934" s="67" t="s">
        <v>13310</v>
      </c>
      <c r="D2934" s="59" t="s">
        <v>13311</v>
      </c>
      <c r="E2934" s="66" t="s">
        <v>13309</v>
      </c>
      <c r="F2934" s="60" t="s">
        <v>13312</v>
      </c>
      <c r="G2934" s="62"/>
      <c r="H2934" s="61">
        <v>1973</v>
      </c>
      <c r="I2934" s="60" t="s">
        <v>679</v>
      </c>
      <c r="J2934" s="60" t="s">
        <v>1245</v>
      </c>
      <c r="K2934" s="60">
        <v>25</v>
      </c>
      <c r="L2934" s="62"/>
      <c r="M2934" s="60">
        <v>1</v>
      </c>
      <c r="N2934" s="60">
        <v>1</v>
      </c>
      <c r="O2934" s="63" t="s">
        <v>681</v>
      </c>
      <c r="P2934" s="63" t="s">
        <v>734</v>
      </c>
      <c r="Q2934" s="62"/>
      <c r="R2934" s="62"/>
      <c r="S2934" s="62"/>
      <c r="T2934" s="62"/>
      <c r="U2934" s="62"/>
      <c r="V2934" s="62"/>
      <c r="W2934" s="62"/>
      <c r="X2934" s="63" t="s">
        <v>734</v>
      </c>
      <c r="Y2934" s="62"/>
      <c r="Z2934" s="62"/>
      <c r="AA2934" s="62"/>
      <c r="AB2934" s="60"/>
    </row>
    <row r="2935" spans="1:28" ht="15" customHeight="1" x14ac:dyDescent="0.25">
      <c r="A2935" s="58">
        <v>2925</v>
      </c>
      <c r="B2935" s="66" t="s">
        <v>13313</v>
      </c>
      <c r="C2935" s="67" t="s">
        <v>13314</v>
      </c>
      <c r="D2935" s="59" t="s">
        <v>13315</v>
      </c>
      <c r="E2935" s="66" t="s">
        <v>13313</v>
      </c>
      <c r="F2935" s="60" t="s">
        <v>13316</v>
      </c>
      <c r="G2935" s="62"/>
      <c r="H2935" s="61">
        <v>1973</v>
      </c>
      <c r="I2935" s="60" t="s">
        <v>13317</v>
      </c>
      <c r="J2935" s="60" t="s">
        <v>1245</v>
      </c>
      <c r="K2935" s="60">
        <v>37.5</v>
      </c>
      <c r="L2935" s="62"/>
      <c r="M2935" s="60">
        <v>1</v>
      </c>
      <c r="N2935" s="60">
        <v>1</v>
      </c>
      <c r="O2935" s="63" t="s">
        <v>681</v>
      </c>
      <c r="P2935" s="63" t="s">
        <v>734</v>
      </c>
      <c r="Q2935" s="62"/>
      <c r="R2935" s="62"/>
      <c r="S2935" s="62"/>
      <c r="T2935" s="62"/>
      <c r="U2935" s="62"/>
      <c r="V2935" s="62"/>
      <c r="W2935" s="62"/>
      <c r="X2935" s="63" t="s">
        <v>734</v>
      </c>
      <c r="Y2935" s="62"/>
      <c r="Z2935" s="62"/>
      <c r="AA2935" s="62"/>
      <c r="AB2935" s="60"/>
    </row>
    <row r="2936" spans="1:28" ht="15" customHeight="1" x14ac:dyDescent="0.25">
      <c r="A2936" s="58">
        <v>2926</v>
      </c>
      <c r="B2936" s="66" t="s">
        <v>13318</v>
      </c>
      <c r="C2936" s="67" t="s">
        <v>13319</v>
      </c>
      <c r="D2936" s="59" t="s">
        <v>13320</v>
      </c>
      <c r="E2936" s="66" t="s">
        <v>13318</v>
      </c>
      <c r="F2936" s="60" t="s">
        <v>13321</v>
      </c>
      <c r="G2936" s="62"/>
      <c r="H2936" s="61">
        <v>2007</v>
      </c>
      <c r="I2936" s="60" t="s">
        <v>689</v>
      </c>
      <c r="J2936" s="60" t="s">
        <v>1283</v>
      </c>
      <c r="K2936" s="60">
        <v>75</v>
      </c>
      <c r="L2936" s="62"/>
      <c r="M2936" s="60">
        <v>1</v>
      </c>
      <c r="N2936" s="60">
        <v>1</v>
      </c>
      <c r="O2936" s="63" t="s">
        <v>681</v>
      </c>
      <c r="P2936" s="63" t="s">
        <v>700</v>
      </c>
      <c r="Q2936" s="63" t="s">
        <v>13322</v>
      </c>
      <c r="R2936" s="62"/>
      <c r="S2936" s="62"/>
      <c r="T2936" s="62"/>
      <c r="U2936" s="62"/>
      <c r="V2936" s="62"/>
      <c r="W2936" s="62"/>
      <c r="X2936" s="63" t="s">
        <v>700</v>
      </c>
      <c r="Y2936" s="62"/>
      <c r="Z2936" s="62"/>
      <c r="AA2936" s="62"/>
      <c r="AB2936" s="60"/>
    </row>
    <row r="2937" spans="1:28" ht="15" customHeight="1" x14ac:dyDescent="0.25">
      <c r="A2937" s="58">
        <v>2927</v>
      </c>
      <c r="B2937" s="66" t="s">
        <v>13323</v>
      </c>
      <c r="C2937" s="67" t="s">
        <v>13324</v>
      </c>
      <c r="D2937" s="59" t="s">
        <v>13325</v>
      </c>
      <c r="E2937" s="66" t="s">
        <v>13323</v>
      </c>
      <c r="F2937" s="60" t="s">
        <v>13326</v>
      </c>
      <c r="G2937" s="62"/>
      <c r="H2937" s="61">
        <v>2007</v>
      </c>
      <c r="I2937" s="60" t="s">
        <v>689</v>
      </c>
      <c r="J2937" s="60" t="s">
        <v>1283</v>
      </c>
      <c r="K2937" s="60">
        <v>75</v>
      </c>
      <c r="L2937" s="62"/>
      <c r="M2937" s="60">
        <v>1</v>
      </c>
      <c r="N2937" s="60">
        <v>1</v>
      </c>
      <c r="O2937" s="63" t="s">
        <v>681</v>
      </c>
      <c r="P2937" s="63" t="s">
        <v>700</v>
      </c>
      <c r="Q2937" s="63" t="s">
        <v>1956</v>
      </c>
      <c r="R2937" s="62"/>
      <c r="S2937" s="62"/>
      <c r="T2937" s="62"/>
      <c r="U2937" s="62"/>
      <c r="V2937" s="62"/>
      <c r="W2937" s="62"/>
      <c r="X2937" s="63" t="s">
        <v>700</v>
      </c>
      <c r="Y2937" s="62"/>
      <c r="Z2937" s="62"/>
      <c r="AA2937" s="62"/>
      <c r="AB2937" s="60"/>
    </row>
    <row r="2938" spans="1:28" ht="15" customHeight="1" x14ac:dyDescent="0.25">
      <c r="A2938" s="58">
        <v>2928</v>
      </c>
      <c r="B2938" s="66" t="s">
        <v>13327</v>
      </c>
      <c r="C2938" s="67" t="s">
        <v>13328</v>
      </c>
      <c r="D2938" s="59" t="s">
        <v>13329</v>
      </c>
      <c r="E2938" s="66" t="s">
        <v>13327</v>
      </c>
      <c r="F2938" s="60" t="s">
        <v>13330</v>
      </c>
      <c r="G2938" s="62"/>
      <c r="H2938" s="61">
        <v>2015</v>
      </c>
      <c r="I2938" s="62"/>
      <c r="J2938" s="60" t="s">
        <v>684</v>
      </c>
      <c r="K2938" s="60">
        <v>160</v>
      </c>
      <c r="L2938" s="62"/>
      <c r="M2938" s="60">
        <v>1</v>
      </c>
      <c r="N2938" s="60">
        <v>1</v>
      </c>
      <c r="O2938" s="63" t="s">
        <v>681</v>
      </c>
      <c r="P2938" s="63" t="s">
        <v>10213</v>
      </c>
      <c r="Q2938" s="63" t="s">
        <v>13331</v>
      </c>
      <c r="R2938" s="62"/>
      <c r="S2938" s="62"/>
      <c r="T2938" s="62"/>
      <c r="U2938" s="62"/>
      <c r="V2938" s="62"/>
      <c r="W2938" s="62"/>
      <c r="X2938" s="63" t="s">
        <v>10213</v>
      </c>
      <c r="Y2938" s="62"/>
      <c r="Z2938" s="62"/>
      <c r="AA2938" s="62"/>
      <c r="AB2938" s="60"/>
    </row>
    <row r="2939" spans="1:28" ht="15" customHeight="1" x14ac:dyDescent="0.25">
      <c r="A2939" s="58">
        <v>2929</v>
      </c>
      <c r="B2939" s="66" t="s">
        <v>13332</v>
      </c>
      <c r="C2939" s="67" t="s">
        <v>13333</v>
      </c>
      <c r="D2939" s="59" t="s">
        <v>13334</v>
      </c>
      <c r="E2939" s="66" t="s">
        <v>13332</v>
      </c>
      <c r="F2939" s="60" t="s">
        <v>13335</v>
      </c>
      <c r="G2939" s="62"/>
      <c r="H2939" s="61">
        <v>2006</v>
      </c>
      <c r="I2939" s="60" t="s">
        <v>689</v>
      </c>
      <c r="J2939" s="60" t="s">
        <v>684</v>
      </c>
      <c r="K2939" s="60">
        <v>75</v>
      </c>
      <c r="L2939" s="62"/>
      <c r="M2939" s="60">
        <v>1</v>
      </c>
      <c r="N2939" s="60">
        <v>1</v>
      </c>
      <c r="O2939" s="63" t="s">
        <v>681</v>
      </c>
      <c r="P2939" s="63" t="s">
        <v>700</v>
      </c>
      <c r="Q2939" s="63" t="s">
        <v>1970</v>
      </c>
      <c r="R2939" s="62"/>
      <c r="S2939" s="62"/>
      <c r="T2939" s="62"/>
      <c r="U2939" s="62"/>
      <c r="V2939" s="62"/>
      <c r="W2939" s="62"/>
      <c r="X2939" s="63" t="s">
        <v>700</v>
      </c>
      <c r="Y2939" s="62"/>
      <c r="Z2939" s="62"/>
      <c r="AA2939" s="62"/>
      <c r="AB2939" s="60"/>
    </row>
    <row r="2940" spans="1:28" ht="15" customHeight="1" x14ac:dyDescent="0.25">
      <c r="A2940" s="58">
        <v>2930</v>
      </c>
      <c r="B2940" s="66" t="s">
        <v>13336</v>
      </c>
      <c r="C2940" s="67" t="s">
        <v>13337</v>
      </c>
      <c r="D2940" s="59" t="s">
        <v>13338</v>
      </c>
      <c r="E2940" s="66" t="s">
        <v>13336</v>
      </c>
      <c r="F2940" s="60" t="s">
        <v>13339</v>
      </c>
      <c r="G2940" s="62"/>
      <c r="H2940" s="61">
        <v>2000</v>
      </c>
      <c r="I2940" s="60" t="s">
        <v>1296</v>
      </c>
      <c r="J2940" s="60" t="s">
        <v>684</v>
      </c>
      <c r="K2940" s="60">
        <v>250</v>
      </c>
      <c r="L2940" s="62"/>
      <c r="M2940" s="60">
        <v>1</v>
      </c>
      <c r="N2940" s="60">
        <v>1</v>
      </c>
      <c r="O2940" s="63" t="s">
        <v>681</v>
      </c>
      <c r="P2940" s="63" t="s">
        <v>980</v>
      </c>
      <c r="Q2940" s="62"/>
      <c r="R2940" s="62"/>
      <c r="S2940" s="62"/>
      <c r="T2940" s="62"/>
      <c r="U2940" s="62"/>
      <c r="V2940" s="62"/>
      <c r="W2940" s="62"/>
      <c r="X2940" s="63" t="s">
        <v>2156</v>
      </c>
      <c r="Y2940" s="62"/>
      <c r="Z2940" s="62"/>
      <c r="AA2940" s="62"/>
      <c r="AB2940" s="63" t="s">
        <v>2157</v>
      </c>
    </row>
    <row r="2941" spans="1:28" ht="15" customHeight="1" x14ac:dyDescent="0.25">
      <c r="A2941" s="58">
        <v>2931</v>
      </c>
      <c r="B2941" s="66" t="s">
        <v>13340</v>
      </c>
      <c r="C2941" s="67" t="s">
        <v>13341</v>
      </c>
      <c r="D2941" s="59" t="s">
        <v>13342</v>
      </c>
      <c r="E2941" s="66" t="s">
        <v>13340</v>
      </c>
      <c r="F2941" s="60" t="s">
        <v>13343</v>
      </c>
      <c r="G2941" s="62"/>
      <c r="H2941" s="61">
        <v>2006</v>
      </c>
      <c r="I2941" s="60" t="s">
        <v>689</v>
      </c>
      <c r="J2941" s="60" t="s">
        <v>687</v>
      </c>
      <c r="K2941" s="60">
        <v>400</v>
      </c>
      <c r="L2941" s="62"/>
      <c r="M2941" s="60">
        <v>1</v>
      </c>
      <c r="N2941" s="60">
        <v>1</v>
      </c>
      <c r="O2941" s="63" t="s">
        <v>681</v>
      </c>
      <c r="P2941" s="63" t="s">
        <v>1038</v>
      </c>
      <c r="Q2941" s="63" t="s">
        <v>13344</v>
      </c>
      <c r="R2941" s="62"/>
      <c r="S2941" s="62"/>
      <c r="T2941" s="62"/>
      <c r="U2941" s="62"/>
      <c r="V2941" s="62"/>
      <c r="W2941" s="62"/>
      <c r="X2941" s="63" t="s">
        <v>1733</v>
      </c>
      <c r="Y2941" s="62"/>
      <c r="Z2941" s="62"/>
      <c r="AA2941" s="62"/>
      <c r="AB2941" s="63" t="s">
        <v>1734</v>
      </c>
    </row>
    <row r="2942" spans="1:28" ht="15" customHeight="1" x14ac:dyDescent="0.25">
      <c r="A2942" s="58">
        <v>2932</v>
      </c>
      <c r="B2942" s="66" t="s">
        <v>13345</v>
      </c>
      <c r="C2942" s="67" t="s">
        <v>13346</v>
      </c>
      <c r="D2942" s="59" t="s">
        <v>13347</v>
      </c>
      <c r="E2942" s="66" t="s">
        <v>13345</v>
      </c>
      <c r="F2942" s="60" t="s">
        <v>13348</v>
      </c>
      <c r="G2942" s="62"/>
      <c r="H2942" s="61">
        <v>2017</v>
      </c>
      <c r="I2942" s="62"/>
      <c r="J2942" s="60" t="s">
        <v>1283</v>
      </c>
      <c r="K2942" s="60">
        <v>50</v>
      </c>
      <c r="L2942" s="62"/>
      <c r="M2942" s="60">
        <v>1</v>
      </c>
      <c r="N2942" s="60">
        <v>1</v>
      </c>
      <c r="O2942" s="63" t="s">
        <v>681</v>
      </c>
      <c r="P2942" s="63" t="s">
        <v>1754</v>
      </c>
      <c r="Q2942" s="63" t="s">
        <v>9593</v>
      </c>
      <c r="R2942" s="62"/>
      <c r="S2942" s="62"/>
      <c r="T2942" s="62"/>
      <c r="U2942" s="62"/>
      <c r="V2942" s="62"/>
      <c r="W2942" s="62"/>
      <c r="X2942" s="63" t="s">
        <v>1754</v>
      </c>
      <c r="Y2942" s="62"/>
      <c r="Z2942" s="62"/>
      <c r="AA2942" s="62"/>
      <c r="AB2942" s="60"/>
    </row>
    <row r="2943" spans="1:28" ht="15" customHeight="1" x14ac:dyDescent="0.25">
      <c r="A2943" s="58">
        <v>2933</v>
      </c>
      <c r="B2943" s="66" t="s">
        <v>13349</v>
      </c>
      <c r="C2943" s="67" t="s">
        <v>13350</v>
      </c>
      <c r="D2943" s="59" t="s">
        <v>13351</v>
      </c>
      <c r="E2943" s="66" t="s">
        <v>13349</v>
      </c>
      <c r="F2943" s="60" t="s">
        <v>13352</v>
      </c>
      <c r="G2943" s="62"/>
      <c r="H2943" s="61">
        <v>2017</v>
      </c>
      <c r="I2943" s="62"/>
      <c r="J2943" s="60" t="s">
        <v>1283</v>
      </c>
      <c r="K2943" s="60">
        <v>50</v>
      </c>
      <c r="L2943" s="62"/>
      <c r="M2943" s="60">
        <v>1</v>
      </c>
      <c r="N2943" s="60">
        <v>1</v>
      </c>
      <c r="O2943" s="63" t="s">
        <v>681</v>
      </c>
      <c r="P2943" s="63" t="s">
        <v>1776</v>
      </c>
      <c r="Q2943" s="63" t="s">
        <v>13353</v>
      </c>
      <c r="R2943" s="62"/>
      <c r="S2943" s="62"/>
      <c r="T2943" s="62"/>
      <c r="U2943" s="62"/>
      <c r="V2943" s="62"/>
      <c r="W2943" s="62"/>
      <c r="X2943" s="63" t="s">
        <v>1776</v>
      </c>
      <c r="Y2943" s="62"/>
      <c r="Z2943" s="62"/>
      <c r="AA2943" s="62"/>
      <c r="AB2943" s="60"/>
    </row>
    <row r="2944" spans="1:28" ht="15" customHeight="1" x14ac:dyDescent="0.25">
      <c r="A2944" s="58">
        <v>2934</v>
      </c>
      <c r="B2944" s="66" t="s">
        <v>13354</v>
      </c>
      <c r="C2944" s="67" t="s">
        <v>13355</v>
      </c>
      <c r="D2944" s="59" t="s">
        <v>13356</v>
      </c>
      <c r="E2944" s="66" t="s">
        <v>13354</v>
      </c>
      <c r="F2944" s="60" t="s">
        <v>13357</v>
      </c>
      <c r="G2944" s="62"/>
      <c r="H2944" s="61">
        <v>2017</v>
      </c>
      <c r="I2944" s="62"/>
      <c r="J2944" s="60" t="s">
        <v>1283</v>
      </c>
      <c r="K2944" s="60">
        <v>50</v>
      </c>
      <c r="L2944" s="62"/>
      <c r="M2944" s="60">
        <v>1</v>
      </c>
      <c r="N2944" s="60">
        <v>1</v>
      </c>
      <c r="O2944" s="63" t="s">
        <v>681</v>
      </c>
      <c r="P2944" s="63" t="s">
        <v>1744</v>
      </c>
      <c r="Q2944" s="63" t="s">
        <v>13358</v>
      </c>
      <c r="R2944" s="62"/>
      <c r="S2944" s="62"/>
      <c r="T2944" s="62"/>
      <c r="U2944" s="62"/>
      <c r="V2944" s="62"/>
      <c r="W2944" s="62"/>
      <c r="X2944" s="63" t="s">
        <v>1744</v>
      </c>
      <c r="Y2944" s="62"/>
      <c r="Z2944" s="62"/>
      <c r="AA2944" s="62"/>
      <c r="AB2944" s="60"/>
    </row>
    <row r="2945" spans="1:28" ht="15" customHeight="1" x14ac:dyDescent="0.25">
      <c r="A2945" s="58">
        <v>2935</v>
      </c>
      <c r="B2945" s="66" t="s">
        <v>13359</v>
      </c>
      <c r="C2945" s="67" t="s">
        <v>13360</v>
      </c>
      <c r="D2945" s="59" t="s">
        <v>13361</v>
      </c>
      <c r="E2945" s="66" t="s">
        <v>13359</v>
      </c>
      <c r="F2945" s="60" t="s">
        <v>13362</v>
      </c>
      <c r="G2945" s="62"/>
      <c r="H2945" s="61">
        <v>1998</v>
      </c>
      <c r="I2945" s="60" t="s">
        <v>689</v>
      </c>
      <c r="J2945" s="60" t="s">
        <v>1260</v>
      </c>
      <c r="K2945" s="60">
        <v>250</v>
      </c>
      <c r="L2945" s="62"/>
      <c r="M2945" s="60">
        <v>1</v>
      </c>
      <c r="N2945" s="60">
        <v>1</v>
      </c>
      <c r="O2945" s="63" t="s">
        <v>681</v>
      </c>
      <c r="P2945" s="63" t="s">
        <v>980</v>
      </c>
      <c r="Q2945" s="62"/>
      <c r="R2945" s="62"/>
      <c r="S2945" s="62"/>
      <c r="T2945" s="62"/>
      <c r="U2945" s="62"/>
      <c r="V2945" s="62"/>
      <c r="W2945" s="62"/>
      <c r="X2945" s="63" t="s">
        <v>980</v>
      </c>
      <c r="Y2945" s="62"/>
      <c r="Z2945" s="62"/>
      <c r="AA2945" s="62"/>
      <c r="AB2945" s="60"/>
    </row>
    <row r="2946" spans="1:28" ht="15" customHeight="1" x14ac:dyDescent="0.25">
      <c r="A2946" s="58">
        <v>2936</v>
      </c>
      <c r="B2946" s="66" t="s">
        <v>13363</v>
      </c>
      <c r="C2946" s="67" t="s">
        <v>13364</v>
      </c>
      <c r="D2946" s="59" t="s">
        <v>13365</v>
      </c>
      <c r="E2946" s="66" t="s">
        <v>13363</v>
      </c>
      <c r="F2946" s="60" t="s">
        <v>13366</v>
      </c>
      <c r="G2946" s="62"/>
      <c r="H2946" s="61">
        <v>2001</v>
      </c>
      <c r="I2946" s="60" t="s">
        <v>689</v>
      </c>
      <c r="J2946" s="60" t="s">
        <v>684</v>
      </c>
      <c r="K2946" s="60">
        <v>400</v>
      </c>
      <c r="L2946" s="62"/>
      <c r="M2946" s="60">
        <v>1</v>
      </c>
      <c r="N2946" s="60">
        <v>1</v>
      </c>
      <c r="O2946" s="63" t="s">
        <v>681</v>
      </c>
      <c r="P2946" s="63" t="s">
        <v>1038</v>
      </c>
      <c r="Q2946" s="62"/>
      <c r="R2946" s="62"/>
      <c r="S2946" s="62"/>
      <c r="T2946" s="62"/>
      <c r="U2946" s="62"/>
      <c r="V2946" s="62"/>
      <c r="W2946" s="62"/>
      <c r="X2946" s="63" t="s">
        <v>1038</v>
      </c>
      <c r="Y2946" s="62"/>
      <c r="Z2946" s="62"/>
      <c r="AA2946" s="62"/>
      <c r="AB2946" s="60"/>
    </row>
    <row r="2947" spans="1:28" ht="15" customHeight="1" x14ac:dyDescent="0.25">
      <c r="A2947" s="58">
        <v>2937</v>
      </c>
      <c r="B2947" s="66" t="s">
        <v>13367</v>
      </c>
      <c r="C2947" s="67" t="s">
        <v>13368</v>
      </c>
      <c r="D2947" s="59" t="s">
        <v>13369</v>
      </c>
      <c r="E2947" s="66" t="s">
        <v>13367</v>
      </c>
      <c r="F2947" s="60" t="s">
        <v>13370</v>
      </c>
      <c r="G2947" s="62"/>
      <c r="H2947" s="61">
        <v>2009</v>
      </c>
      <c r="I2947" s="60" t="s">
        <v>689</v>
      </c>
      <c r="J2947" s="60" t="s">
        <v>684</v>
      </c>
      <c r="K2947" s="60">
        <v>100</v>
      </c>
      <c r="L2947" s="62"/>
      <c r="M2947" s="60">
        <v>1</v>
      </c>
      <c r="N2947" s="60">
        <v>1</v>
      </c>
      <c r="O2947" s="63" t="s">
        <v>681</v>
      </c>
      <c r="P2947" s="63" t="s">
        <v>1988</v>
      </c>
      <c r="Q2947" s="62"/>
      <c r="R2947" s="62"/>
      <c r="S2947" s="62"/>
      <c r="T2947" s="62"/>
      <c r="U2947" s="62"/>
      <c r="V2947" s="62"/>
      <c r="W2947" s="62"/>
      <c r="X2947" s="63" t="s">
        <v>1988</v>
      </c>
      <c r="Y2947" s="62"/>
      <c r="Z2947" s="62"/>
      <c r="AA2947" s="62"/>
      <c r="AB2947" s="60"/>
    </row>
    <row r="2948" spans="1:28" ht="15" customHeight="1" x14ac:dyDescent="0.25">
      <c r="A2948" s="58">
        <v>2938</v>
      </c>
      <c r="B2948" s="66" t="s">
        <v>13371</v>
      </c>
      <c r="C2948" s="67" t="s">
        <v>13372</v>
      </c>
      <c r="D2948" s="59" t="s">
        <v>13373</v>
      </c>
      <c r="E2948" s="66" t="s">
        <v>13371</v>
      </c>
      <c r="F2948" s="60" t="s">
        <v>13374</v>
      </c>
      <c r="G2948" s="62"/>
      <c r="H2948" s="61">
        <v>1997</v>
      </c>
      <c r="I2948" s="60" t="s">
        <v>689</v>
      </c>
      <c r="J2948" s="60" t="s">
        <v>684</v>
      </c>
      <c r="K2948" s="60">
        <v>100</v>
      </c>
      <c r="L2948" s="62"/>
      <c r="M2948" s="60">
        <v>1</v>
      </c>
      <c r="N2948" s="60">
        <v>1</v>
      </c>
      <c r="O2948" s="63" t="s">
        <v>681</v>
      </c>
      <c r="P2948" s="63" t="s">
        <v>912</v>
      </c>
      <c r="Q2948" s="62"/>
      <c r="R2948" s="62"/>
      <c r="S2948" s="62"/>
      <c r="T2948" s="62"/>
      <c r="U2948" s="62"/>
      <c r="V2948" s="62"/>
      <c r="W2948" s="62"/>
      <c r="X2948" s="63" t="s">
        <v>912</v>
      </c>
      <c r="Y2948" s="62"/>
      <c r="Z2948" s="62"/>
      <c r="AA2948" s="62"/>
      <c r="AB2948" s="60"/>
    </row>
    <row r="2949" spans="1:28" ht="15" customHeight="1" x14ac:dyDescent="0.25">
      <c r="A2949" s="58">
        <v>2939</v>
      </c>
      <c r="B2949" s="66" t="s">
        <v>13375</v>
      </c>
      <c r="C2949" s="67" t="s">
        <v>13376</v>
      </c>
      <c r="D2949" s="59" t="s">
        <v>13377</v>
      </c>
      <c r="E2949" s="66" t="s">
        <v>13375</v>
      </c>
      <c r="F2949" s="60" t="s">
        <v>13378</v>
      </c>
      <c r="G2949" s="62"/>
      <c r="H2949" s="61">
        <v>2004</v>
      </c>
      <c r="I2949" s="60" t="s">
        <v>689</v>
      </c>
      <c r="J2949" s="60" t="s">
        <v>1102</v>
      </c>
      <c r="K2949" s="60">
        <v>400</v>
      </c>
      <c r="L2949" s="62"/>
      <c r="M2949" s="60">
        <v>1</v>
      </c>
      <c r="N2949" s="60">
        <v>1</v>
      </c>
      <c r="O2949" s="63" t="s">
        <v>681</v>
      </c>
      <c r="P2949" s="63" t="s">
        <v>1038</v>
      </c>
      <c r="Q2949" s="62"/>
      <c r="R2949" s="62"/>
      <c r="S2949" s="62"/>
      <c r="T2949" s="62"/>
      <c r="U2949" s="62"/>
      <c r="V2949" s="62"/>
      <c r="W2949" s="62"/>
      <c r="X2949" s="63" t="s">
        <v>1038</v>
      </c>
      <c r="Y2949" s="62"/>
      <c r="Z2949" s="62"/>
      <c r="AA2949" s="62"/>
      <c r="AB2949" s="60"/>
    </row>
    <row r="2950" spans="1:28" ht="15" customHeight="1" x14ac:dyDescent="0.25">
      <c r="A2950" s="58">
        <v>2940</v>
      </c>
      <c r="B2950" s="66" t="s">
        <v>13379</v>
      </c>
      <c r="C2950" s="67" t="s">
        <v>13380</v>
      </c>
      <c r="D2950" s="59" t="s">
        <v>13381</v>
      </c>
      <c r="E2950" s="66" t="s">
        <v>13379</v>
      </c>
      <c r="F2950" s="60" t="s">
        <v>13382</v>
      </c>
      <c r="G2950" s="62"/>
      <c r="H2950" s="61">
        <v>2000</v>
      </c>
      <c r="I2950" s="60" t="s">
        <v>689</v>
      </c>
      <c r="J2950" s="60" t="s">
        <v>684</v>
      </c>
      <c r="K2950" s="60">
        <v>400</v>
      </c>
      <c r="L2950" s="62"/>
      <c r="M2950" s="60">
        <v>1</v>
      </c>
      <c r="N2950" s="60">
        <v>1</v>
      </c>
      <c r="O2950" s="63" t="s">
        <v>681</v>
      </c>
      <c r="P2950" s="63" t="s">
        <v>1038</v>
      </c>
      <c r="Q2950" s="62"/>
      <c r="R2950" s="62"/>
      <c r="S2950" s="62"/>
      <c r="T2950" s="62"/>
      <c r="U2950" s="62"/>
      <c r="V2950" s="62"/>
      <c r="W2950" s="62"/>
      <c r="X2950" s="63" t="s">
        <v>3918</v>
      </c>
      <c r="Y2950" s="62"/>
      <c r="Z2950" s="62"/>
      <c r="AA2950" s="62"/>
      <c r="AB2950" s="63" t="s">
        <v>3919</v>
      </c>
    </row>
    <row r="2951" spans="1:28" ht="15" customHeight="1" x14ac:dyDescent="0.25">
      <c r="A2951" s="58">
        <v>2941</v>
      </c>
      <c r="B2951" s="66" t="s">
        <v>13383</v>
      </c>
      <c r="C2951" s="67" t="s">
        <v>13384</v>
      </c>
      <c r="D2951" s="59" t="s">
        <v>13385</v>
      </c>
      <c r="E2951" s="66" t="s">
        <v>13383</v>
      </c>
      <c r="F2951" s="60" t="s">
        <v>13386</v>
      </c>
      <c r="G2951" s="62"/>
      <c r="H2951" s="61">
        <v>1999</v>
      </c>
      <c r="I2951" s="60" t="s">
        <v>689</v>
      </c>
      <c r="J2951" s="60" t="s">
        <v>684</v>
      </c>
      <c r="K2951" s="60">
        <v>320</v>
      </c>
      <c r="L2951" s="62"/>
      <c r="M2951" s="60">
        <v>1</v>
      </c>
      <c r="N2951" s="60">
        <v>1</v>
      </c>
      <c r="O2951" s="63" t="s">
        <v>681</v>
      </c>
      <c r="P2951" s="63" t="s">
        <v>970</v>
      </c>
      <c r="Q2951" s="62"/>
      <c r="R2951" s="62"/>
      <c r="S2951" s="62"/>
      <c r="T2951" s="62"/>
      <c r="U2951" s="62"/>
      <c r="V2951" s="62"/>
      <c r="W2951" s="62"/>
      <c r="X2951" s="63" t="s">
        <v>970</v>
      </c>
      <c r="Y2951" s="62"/>
      <c r="Z2951" s="62"/>
      <c r="AA2951" s="62"/>
      <c r="AB2951" s="60"/>
    </row>
    <row r="2952" spans="1:28" ht="15" customHeight="1" x14ac:dyDescent="0.25">
      <c r="A2952" s="58">
        <v>2942</v>
      </c>
      <c r="B2952" s="66" t="s">
        <v>13387</v>
      </c>
      <c r="C2952" s="67" t="s">
        <v>13388</v>
      </c>
      <c r="D2952" s="59" t="s">
        <v>13389</v>
      </c>
      <c r="E2952" s="66" t="s">
        <v>13387</v>
      </c>
      <c r="F2952" s="60" t="s">
        <v>13390</v>
      </c>
      <c r="G2952" s="62"/>
      <c r="H2952" s="61">
        <v>2002</v>
      </c>
      <c r="I2952" s="60" t="s">
        <v>689</v>
      </c>
      <c r="J2952" s="60" t="s">
        <v>1260</v>
      </c>
      <c r="K2952" s="60">
        <v>400</v>
      </c>
      <c r="L2952" s="62"/>
      <c r="M2952" s="60">
        <v>1</v>
      </c>
      <c r="N2952" s="60">
        <v>1</v>
      </c>
      <c r="O2952" s="63" t="s">
        <v>681</v>
      </c>
      <c r="P2952" s="63" t="s">
        <v>1038</v>
      </c>
      <c r="Q2952" s="62"/>
      <c r="R2952" s="62"/>
      <c r="S2952" s="62"/>
      <c r="T2952" s="62"/>
      <c r="U2952" s="62"/>
      <c r="V2952" s="62"/>
      <c r="W2952" s="62"/>
      <c r="X2952" s="63" t="s">
        <v>1038</v>
      </c>
      <c r="Y2952" s="62"/>
      <c r="Z2952" s="62"/>
      <c r="AA2952" s="62"/>
      <c r="AB2952" s="60"/>
    </row>
    <row r="2953" spans="1:28" ht="15" customHeight="1" x14ac:dyDescent="0.25">
      <c r="A2953" s="58">
        <v>2943</v>
      </c>
      <c r="B2953" s="66" t="s">
        <v>13391</v>
      </c>
      <c r="C2953" s="67" t="s">
        <v>13392</v>
      </c>
      <c r="D2953" s="59" t="s">
        <v>13393</v>
      </c>
      <c r="E2953" s="66" t="s">
        <v>13391</v>
      </c>
      <c r="F2953" s="60" t="s">
        <v>13394</v>
      </c>
      <c r="G2953" s="62"/>
      <c r="H2953" s="61">
        <v>2005</v>
      </c>
      <c r="I2953" s="60" t="s">
        <v>689</v>
      </c>
      <c r="J2953" s="60" t="s">
        <v>1283</v>
      </c>
      <c r="K2953" s="60">
        <v>400</v>
      </c>
      <c r="L2953" s="62"/>
      <c r="M2953" s="60">
        <v>1</v>
      </c>
      <c r="N2953" s="60">
        <v>1</v>
      </c>
      <c r="O2953" s="63" t="s">
        <v>681</v>
      </c>
      <c r="P2953" s="63" t="s">
        <v>1038</v>
      </c>
      <c r="Q2953" s="62"/>
      <c r="R2953" s="62"/>
      <c r="S2953" s="62"/>
      <c r="T2953" s="62"/>
      <c r="U2953" s="62"/>
      <c r="V2953" s="62"/>
      <c r="W2953" s="62"/>
      <c r="X2953" s="63" t="s">
        <v>1038</v>
      </c>
      <c r="Y2953" s="62"/>
      <c r="Z2953" s="62"/>
      <c r="AA2953" s="62"/>
      <c r="AB2953" s="60"/>
    </row>
    <row r="2954" spans="1:28" ht="15" customHeight="1" x14ac:dyDescent="0.25">
      <c r="A2954" s="58">
        <v>2944</v>
      </c>
      <c r="B2954" s="66" t="s">
        <v>13395</v>
      </c>
      <c r="C2954" s="67" t="s">
        <v>13396</v>
      </c>
      <c r="D2954" s="59" t="s">
        <v>13397</v>
      </c>
      <c r="E2954" s="66" t="s">
        <v>13395</v>
      </c>
      <c r="F2954" s="60" t="s">
        <v>13398</v>
      </c>
      <c r="G2954" s="62"/>
      <c r="H2954" s="61">
        <v>2005</v>
      </c>
      <c r="I2954" s="60" t="s">
        <v>689</v>
      </c>
      <c r="J2954" s="60" t="s">
        <v>1283</v>
      </c>
      <c r="K2954" s="60">
        <v>75</v>
      </c>
      <c r="L2954" s="62"/>
      <c r="M2954" s="60">
        <v>1</v>
      </c>
      <c r="N2954" s="60">
        <v>1</v>
      </c>
      <c r="O2954" s="63" t="s">
        <v>681</v>
      </c>
      <c r="P2954" s="63" t="s">
        <v>700</v>
      </c>
      <c r="Q2954" s="62"/>
      <c r="R2954" s="62"/>
      <c r="S2954" s="62"/>
      <c r="T2954" s="62"/>
      <c r="U2954" s="62"/>
      <c r="V2954" s="62"/>
      <c r="W2954" s="62"/>
      <c r="X2954" s="63" t="s">
        <v>700</v>
      </c>
      <c r="Y2954" s="62"/>
      <c r="Z2954" s="62"/>
      <c r="AA2954" s="62"/>
      <c r="AB2954" s="60"/>
    </row>
    <row r="2955" spans="1:28" ht="15" customHeight="1" x14ac:dyDescent="0.25">
      <c r="A2955" s="58">
        <v>2945</v>
      </c>
      <c r="B2955" s="66" t="s">
        <v>13399</v>
      </c>
      <c r="C2955" s="67" t="s">
        <v>13400</v>
      </c>
      <c r="D2955" s="59" t="s">
        <v>13401</v>
      </c>
      <c r="E2955" s="66" t="s">
        <v>13399</v>
      </c>
      <c r="F2955" s="60" t="s">
        <v>13402</v>
      </c>
      <c r="G2955" s="62"/>
      <c r="H2955" s="61">
        <v>2006</v>
      </c>
      <c r="I2955" s="60" t="s">
        <v>689</v>
      </c>
      <c r="J2955" s="60" t="s">
        <v>684</v>
      </c>
      <c r="K2955" s="60">
        <v>50</v>
      </c>
      <c r="L2955" s="62"/>
      <c r="M2955" s="60">
        <v>1</v>
      </c>
      <c r="N2955" s="60">
        <v>1</v>
      </c>
      <c r="O2955" s="63" t="s">
        <v>681</v>
      </c>
      <c r="P2955" s="63" t="s">
        <v>788</v>
      </c>
      <c r="Q2955" s="63" t="s">
        <v>2045</v>
      </c>
      <c r="R2955" s="62"/>
      <c r="S2955" s="62"/>
      <c r="T2955" s="62"/>
      <c r="U2955" s="62"/>
      <c r="V2955" s="62"/>
      <c r="W2955" s="62"/>
      <c r="X2955" s="63" t="s">
        <v>788</v>
      </c>
      <c r="Y2955" s="62"/>
      <c r="Z2955" s="62"/>
      <c r="AA2955" s="62"/>
      <c r="AB2955" s="60"/>
    </row>
    <row r="2956" spans="1:28" ht="15" customHeight="1" x14ac:dyDescent="0.25">
      <c r="A2956" s="58">
        <v>2946</v>
      </c>
      <c r="B2956" s="66" t="s">
        <v>13403</v>
      </c>
      <c r="C2956" s="67" t="s">
        <v>13404</v>
      </c>
      <c r="D2956" s="59" t="s">
        <v>13405</v>
      </c>
      <c r="E2956" s="66" t="s">
        <v>13403</v>
      </c>
      <c r="F2956" s="60" t="s">
        <v>13406</v>
      </c>
      <c r="G2956" s="62"/>
      <c r="H2956" s="61">
        <v>2004</v>
      </c>
      <c r="I2956" s="60" t="s">
        <v>689</v>
      </c>
      <c r="J2956" s="60" t="s">
        <v>684</v>
      </c>
      <c r="K2956" s="60">
        <v>75</v>
      </c>
      <c r="L2956" s="62"/>
      <c r="M2956" s="60">
        <v>1</v>
      </c>
      <c r="N2956" s="60">
        <v>1</v>
      </c>
      <c r="O2956" s="63" t="s">
        <v>681</v>
      </c>
      <c r="P2956" s="63" t="s">
        <v>700</v>
      </c>
      <c r="Q2956" s="62"/>
      <c r="R2956" s="62"/>
      <c r="S2956" s="62"/>
      <c r="T2956" s="62"/>
      <c r="U2956" s="62"/>
      <c r="V2956" s="62"/>
      <c r="W2956" s="62"/>
      <c r="X2956" s="63" t="s">
        <v>5833</v>
      </c>
      <c r="Y2956" s="62"/>
      <c r="Z2956" s="62"/>
      <c r="AA2956" s="62"/>
      <c r="AB2956" s="63" t="s">
        <v>5834</v>
      </c>
    </row>
    <row r="2957" spans="1:28" ht="15" customHeight="1" x14ac:dyDescent="0.25">
      <c r="A2957" s="58">
        <v>2947</v>
      </c>
      <c r="B2957" s="66" t="s">
        <v>13407</v>
      </c>
      <c r="C2957" s="67" t="s">
        <v>13408</v>
      </c>
      <c r="D2957" s="59" t="s">
        <v>13409</v>
      </c>
      <c r="E2957" s="66" t="s">
        <v>13407</v>
      </c>
      <c r="F2957" s="60" t="s">
        <v>13410</v>
      </c>
      <c r="G2957" s="62"/>
      <c r="H2957" s="61">
        <v>2003</v>
      </c>
      <c r="I2957" s="60" t="s">
        <v>689</v>
      </c>
      <c r="J2957" s="60" t="s">
        <v>684</v>
      </c>
      <c r="K2957" s="60">
        <v>75</v>
      </c>
      <c r="L2957" s="62"/>
      <c r="M2957" s="60">
        <v>1</v>
      </c>
      <c r="N2957" s="60">
        <v>1</v>
      </c>
      <c r="O2957" s="63" t="s">
        <v>681</v>
      </c>
      <c r="P2957" s="63" t="s">
        <v>700</v>
      </c>
      <c r="Q2957" s="62"/>
      <c r="R2957" s="62"/>
      <c r="S2957" s="62"/>
      <c r="T2957" s="62"/>
      <c r="U2957" s="62"/>
      <c r="V2957" s="62"/>
      <c r="W2957" s="62"/>
      <c r="X2957" s="63" t="s">
        <v>700</v>
      </c>
      <c r="Y2957" s="62"/>
      <c r="Z2957" s="62"/>
      <c r="AA2957" s="62"/>
      <c r="AB2957" s="60"/>
    </row>
    <row r="2958" spans="1:28" ht="15" customHeight="1" x14ac:dyDescent="0.25">
      <c r="A2958" s="58">
        <v>2948</v>
      </c>
      <c r="B2958" s="66" t="s">
        <v>13411</v>
      </c>
      <c r="C2958" s="67" t="s">
        <v>13412</v>
      </c>
      <c r="D2958" s="59" t="s">
        <v>13413</v>
      </c>
      <c r="E2958" s="66" t="s">
        <v>13411</v>
      </c>
      <c r="F2958" s="60" t="s">
        <v>13414</v>
      </c>
      <c r="G2958" s="62"/>
      <c r="H2958" s="61">
        <v>1999</v>
      </c>
      <c r="I2958" s="60" t="s">
        <v>689</v>
      </c>
      <c r="J2958" s="62"/>
      <c r="K2958" s="60">
        <v>75</v>
      </c>
      <c r="L2958" s="62"/>
      <c r="M2958" s="60">
        <v>1</v>
      </c>
      <c r="N2958" s="60">
        <v>1</v>
      </c>
      <c r="O2958" s="63" t="s">
        <v>681</v>
      </c>
      <c r="P2958" s="63" t="s">
        <v>700</v>
      </c>
      <c r="Q2958" s="62"/>
      <c r="R2958" s="62"/>
      <c r="S2958" s="62"/>
      <c r="T2958" s="62"/>
      <c r="U2958" s="62"/>
      <c r="V2958" s="62"/>
      <c r="W2958" s="62"/>
      <c r="X2958" s="63" t="s">
        <v>700</v>
      </c>
      <c r="Y2958" s="62"/>
      <c r="Z2958" s="62"/>
      <c r="AA2958" s="62"/>
      <c r="AB2958" s="60"/>
    </row>
    <row r="2959" spans="1:28" ht="15" customHeight="1" x14ac:dyDescent="0.25">
      <c r="A2959" s="58">
        <v>2949</v>
      </c>
      <c r="B2959" s="66" t="s">
        <v>13415</v>
      </c>
      <c r="C2959" s="67" t="s">
        <v>13416</v>
      </c>
      <c r="D2959" s="59" t="s">
        <v>13417</v>
      </c>
      <c r="E2959" s="66" t="s">
        <v>13415</v>
      </c>
      <c r="F2959" s="60" t="s">
        <v>13418</v>
      </c>
      <c r="G2959" s="62"/>
      <c r="H2959" s="61">
        <v>2008</v>
      </c>
      <c r="I2959" s="60" t="s">
        <v>689</v>
      </c>
      <c r="J2959" s="60" t="s">
        <v>684</v>
      </c>
      <c r="K2959" s="60" t="s">
        <v>13419</v>
      </c>
      <c r="L2959" s="62"/>
      <c r="M2959" s="60">
        <v>1</v>
      </c>
      <c r="N2959" s="60">
        <v>1</v>
      </c>
      <c r="O2959" s="63" t="s">
        <v>681</v>
      </c>
      <c r="P2959" s="63" t="s">
        <v>13420</v>
      </c>
      <c r="Q2959" s="62"/>
      <c r="R2959" s="62"/>
      <c r="S2959" s="62"/>
      <c r="T2959" s="62"/>
      <c r="U2959" s="62"/>
      <c r="V2959" s="62"/>
      <c r="W2959" s="62"/>
      <c r="X2959" s="63" t="s">
        <v>13420</v>
      </c>
      <c r="Y2959" s="62"/>
      <c r="Z2959" s="62"/>
      <c r="AA2959" s="62"/>
      <c r="AB2959" s="60"/>
    </row>
    <row r="2960" spans="1:28" ht="15" customHeight="1" x14ac:dyDescent="0.25">
      <c r="A2960" s="58">
        <v>2950</v>
      </c>
      <c r="B2960" s="66" t="s">
        <v>13421</v>
      </c>
      <c r="C2960" s="67" t="s">
        <v>13422</v>
      </c>
      <c r="D2960" s="59" t="s">
        <v>13423</v>
      </c>
      <c r="E2960" s="66" t="s">
        <v>13421</v>
      </c>
      <c r="F2960" s="60" t="s">
        <v>13424</v>
      </c>
      <c r="G2960" s="62"/>
      <c r="H2960" s="61">
        <v>1997</v>
      </c>
      <c r="I2960" s="60" t="s">
        <v>689</v>
      </c>
      <c r="J2960" s="60" t="s">
        <v>1260</v>
      </c>
      <c r="K2960" s="60">
        <v>100</v>
      </c>
      <c r="L2960" s="62"/>
      <c r="M2960" s="60">
        <v>1</v>
      </c>
      <c r="N2960" s="60">
        <v>1</v>
      </c>
      <c r="O2960" s="63" t="s">
        <v>681</v>
      </c>
      <c r="P2960" s="63" t="s">
        <v>2297</v>
      </c>
      <c r="Q2960" s="62"/>
      <c r="R2960" s="62"/>
      <c r="S2960" s="62"/>
      <c r="T2960" s="62"/>
      <c r="U2960" s="62"/>
      <c r="V2960" s="62"/>
      <c r="W2960" s="62"/>
      <c r="X2960" s="63" t="s">
        <v>2297</v>
      </c>
      <c r="Y2960" s="62"/>
      <c r="Z2960" s="62"/>
      <c r="AA2960" s="62"/>
      <c r="AB2960" s="60"/>
    </row>
    <row r="2961" spans="1:28" ht="15" customHeight="1" x14ac:dyDescent="0.25">
      <c r="A2961" s="58">
        <v>2951</v>
      </c>
      <c r="B2961" s="66" t="s">
        <v>13425</v>
      </c>
      <c r="C2961" s="67" t="s">
        <v>13426</v>
      </c>
      <c r="D2961" s="59" t="s">
        <v>13427</v>
      </c>
      <c r="E2961" s="66" t="s">
        <v>13425</v>
      </c>
      <c r="F2961" s="60" t="s">
        <v>13428</v>
      </c>
      <c r="G2961" s="62"/>
      <c r="H2961" s="61">
        <v>2006</v>
      </c>
      <c r="I2961" s="60" t="s">
        <v>689</v>
      </c>
      <c r="J2961" s="60" t="s">
        <v>684</v>
      </c>
      <c r="K2961" s="60">
        <v>100</v>
      </c>
      <c r="L2961" s="62"/>
      <c r="M2961" s="60">
        <v>1</v>
      </c>
      <c r="N2961" s="60">
        <v>1</v>
      </c>
      <c r="O2961" s="63" t="s">
        <v>681</v>
      </c>
      <c r="P2961" s="63" t="s">
        <v>2297</v>
      </c>
      <c r="Q2961" s="63" t="s">
        <v>13429</v>
      </c>
      <c r="R2961" s="62"/>
      <c r="S2961" s="62"/>
      <c r="T2961" s="62"/>
      <c r="U2961" s="62"/>
      <c r="V2961" s="62"/>
      <c r="W2961" s="62"/>
      <c r="X2961" s="63" t="s">
        <v>2297</v>
      </c>
      <c r="Y2961" s="62"/>
      <c r="Z2961" s="62"/>
      <c r="AA2961" s="62"/>
      <c r="AB2961" s="60"/>
    </row>
    <row r="2962" spans="1:28" ht="15" customHeight="1" x14ac:dyDescent="0.25">
      <c r="A2962" s="58">
        <v>2952</v>
      </c>
      <c r="B2962" s="66" t="s">
        <v>13430</v>
      </c>
      <c r="C2962" s="67" t="s">
        <v>13431</v>
      </c>
      <c r="D2962" s="59" t="s">
        <v>13432</v>
      </c>
      <c r="E2962" s="66" t="s">
        <v>13430</v>
      </c>
      <c r="F2962" s="60" t="s">
        <v>13433</v>
      </c>
      <c r="G2962" s="62"/>
      <c r="H2962" s="61">
        <v>2005</v>
      </c>
      <c r="I2962" s="60" t="s">
        <v>689</v>
      </c>
      <c r="J2962" s="60" t="s">
        <v>699</v>
      </c>
      <c r="K2962" s="60">
        <v>560</v>
      </c>
      <c r="L2962" s="62"/>
      <c r="M2962" s="60">
        <v>1</v>
      </c>
      <c r="N2962" s="60">
        <v>1</v>
      </c>
      <c r="O2962" s="63" t="s">
        <v>681</v>
      </c>
      <c r="P2962" s="63" t="s">
        <v>5254</v>
      </c>
      <c r="Q2962" s="62"/>
      <c r="R2962" s="62"/>
      <c r="S2962" s="62"/>
      <c r="T2962" s="62"/>
      <c r="U2962" s="62"/>
      <c r="V2962" s="62"/>
      <c r="W2962" s="62"/>
      <c r="X2962" s="63" t="s">
        <v>13086</v>
      </c>
      <c r="Y2962" s="63" t="s">
        <v>13087</v>
      </c>
      <c r="Z2962" s="62"/>
      <c r="AA2962" s="62"/>
      <c r="AB2962" s="60"/>
    </row>
    <row r="2963" spans="1:28" ht="15" customHeight="1" x14ac:dyDescent="0.25">
      <c r="A2963" s="58">
        <v>2953</v>
      </c>
      <c r="B2963" s="66" t="s">
        <v>13434</v>
      </c>
      <c r="C2963" s="67" t="s">
        <v>13435</v>
      </c>
      <c r="D2963" s="59" t="s">
        <v>13436</v>
      </c>
      <c r="E2963" s="66" t="s">
        <v>13434</v>
      </c>
      <c r="F2963" s="60" t="s">
        <v>13437</v>
      </c>
      <c r="G2963" s="62"/>
      <c r="H2963" s="61">
        <v>2006</v>
      </c>
      <c r="I2963" s="60" t="s">
        <v>689</v>
      </c>
      <c r="J2963" s="60" t="s">
        <v>699</v>
      </c>
      <c r="K2963" s="60">
        <v>400</v>
      </c>
      <c r="L2963" s="62"/>
      <c r="M2963" s="60">
        <v>1</v>
      </c>
      <c r="N2963" s="60">
        <v>1</v>
      </c>
      <c r="O2963" s="63" t="s">
        <v>681</v>
      </c>
      <c r="P2963" s="63" t="s">
        <v>1038</v>
      </c>
      <c r="Q2963" s="62"/>
      <c r="R2963" s="62"/>
      <c r="S2963" s="62"/>
      <c r="T2963" s="62"/>
      <c r="U2963" s="62"/>
      <c r="V2963" s="62"/>
      <c r="W2963" s="62"/>
      <c r="X2963" s="63" t="s">
        <v>1733</v>
      </c>
      <c r="Y2963" s="62"/>
      <c r="Z2963" s="62"/>
      <c r="AA2963" s="62"/>
      <c r="AB2963" s="63" t="s">
        <v>1734</v>
      </c>
    </row>
    <row r="2964" spans="1:28" ht="15" customHeight="1" x14ac:dyDescent="0.25">
      <c r="A2964" s="58">
        <v>2954</v>
      </c>
      <c r="B2964" s="66" t="s">
        <v>13438</v>
      </c>
      <c r="C2964" s="67" t="s">
        <v>13439</v>
      </c>
      <c r="D2964" s="59" t="s">
        <v>13440</v>
      </c>
      <c r="E2964" s="66" t="s">
        <v>13438</v>
      </c>
      <c r="F2964" s="60" t="s">
        <v>13441</v>
      </c>
      <c r="G2964" s="62"/>
      <c r="H2964" s="61">
        <v>2003</v>
      </c>
      <c r="I2964" s="60" t="s">
        <v>689</v>
      </c>
      <c r="J2964" s="60" t="s">
        <v>684</v>
      </c>
      <c r="K2964" s="60">
        <v>400</v>
      </c>
      <c r="L2964" s="62"/>
      <c r="M2964" s="60">
        <v>1</v>
      </c>
      <c r="N2964" s="60">
        <v>1</v>
      </c>
      <c r="O2964" s="63" t="s">
        <v>681</v>
      </c>
      <c r="P2964" s="63" t="s">
        <v>1038</v>
      </c>
      <c r="Q2964" s="62"/>
      <c r="R2964" s="62"/>
      <c r="S2964" s="62"/>
      <c r="T2964" s="62"/>
      <c r="U2964" s="62"/>
      <c r="V2964" s="62"/>
      <c r="W2964" s="62"/>
      <c r="X2964" s="63" t="s">
        <v>7816</v>
      </c>
      <c r="Y2964" s="62"/>
      <c r="Z2964" s="62"/>
      <c r="AA2964" s="62"/>
      <c r="AB2964" s="63" t="s">
        <v>7817</v>
      </c>
    </row>
    <row r="2965" spans="1:28" ht="15" customHeight="1" x14ac:dyDescent="0.25">
      <c r="A2965" s="58">
        <v>2955</v>
      </c>
      <c r="B2965" s="66" t="s">
        <v>13442</v>
      </c>
      <c r="C2965" s="67" t="s">
        <v>13443</v>
      </c>
      <c r="D2965" s="59" t="s">
        <v>13444</v>
      </c>
      <c r="E2965" s="66" t="s">
        <v>13442</v>
      </c>
      <c r="F2965" s="60" t="s">
        <v>13445</v>
      </c>
      <c r="G2965" s="62"/>
      <c r="H2965" s="61">
        <v>1976</v>
      </c>
      <c r="I2965" s="60" t="s">
        <v>679</v>
      </c>
      <c r="J2965" s="60" t="s">
        <v>1245</v>
      </c>
      <c r="K2965" s="60">
        <v>75</v>
      </c>
      <c r="L2965" s="62"/>
      <c r="M2965" s="60">
        <v>1</v>
      </c>
      <c r="N2965" s="60">
        <v>1</v>
      </c>
      <c r="O2965" s="63" t="s">
        <v>681</v>
      </c>
      <c r="P2965" s="63" t="s">
        <v>734</v>
      </c>
      <c r="Q2965" s="62"/>
      <c r="R2965" s="62"/>
      <c r="S2965" s="62"/>
      <c r="T2965" s="62"/>
      <c r="U2965" s="62"/>
      <c r="V2965" s="62"/>
      <c r="W2965" s="62"/>
      <c r="X2965" s="63" t="s">
        <v>734</v>
      </c>
      <c r="Y2965" s="62"/>
      <c r="Z2965" s="62"/>
      <c r="AA2965" s="62"/>
      <c r="AB2965" s="60"/>
    </row>
    <row r="2966" spans="1:28" ht="15" customHeight="1" x14ac:dyDescent="0.25">
      <c r="A2966" s="58">
        <v>2956</v>
      </c>
      <c r="B2966" s="66" t="s">
        <v>13446</v>
      </c>
      <c r="C2966" s="67" t="s">
        <v>13447</v>
      </c>
      <c r="D2966" s="59" t="s">
        <v>13448</v>
      </c>
      <c r="E2966" s="66" t="s">
        <v>13446</v>
      </c>
      <c r="F2966" s="60" t="s">
        <v>13449</v>
      </c>
      <c r="G2966" s="62"/>
      <c r="H2966" s="61">
        <v>2002</v>
      </c>
      <c r="I2966" s="60" t="s">
        <v>689</v>
      </c>
      <c r="J2966" s="60" t="s">
        <v>1260</v>
      </c>
      <c r="K2966" s="60">
        <v>160</v>
      </c>
      <c r="L2966" s="62"/>
      <c r="M2966" s="60">
        <v>1</v>
      </c>
      <c r="N2966" s="60">
        <v>1</v>
      </c>
      <c r="O2966" s="63" t="s">
        <v>681</v>
      </c>
      <c r="P2966" s="63" t="s">
        <v>1228</v>
      </c>
      <c r="Q2966" s="62"/>
      <c r="R2966" s="62"/>
      <c r="S2966" s="62"/>
      <c r="T2966" s="62"/>
      <c r="U2966" s="62"/>
      <c r="V2966" s="62"/>
      <c r="W2966" s="62"/>
      <c r="X2966" s="63" t="s">
        <v>1228</v>
      </c>
      <c r="Y2966" s="62"/>
      <c r="Z2966" s="62"/>
      <c r="AA2966" s="62"/>
      <c r="AB2966" s="60"/>
    </row>
    <row r="2967" spans="1:28" ht="15" customHeight="1" x14ac:dyDescent="0.25">
      <c r="A2967" s="58">
        <v>2957</v>
      </c>
      <c r="B2967" s="66" t="s">
        <v>13450</v>
      </c>
      <c r="C2967" s="67" t="s">
        <v>13451</v>
      </c>
      <c r="D2967" s="59" t="s">
        <v>13452</v>
      </c>
      <c r="E2967" s="66" t="s">
        <v>13450</v>
      </c>
      <c r="F2967" s="60" t="s">
        <v>13453</v>
      </c>
      <c r="G2967" s="62"/>
      <c r="H2967" s="61">
        <v>2000</v>
      </c>
      <c r="I2967" s="60" t="s">
        <v>689</v>
      </c>
      <c r="J2967" s="60" t="s">
        <v>1102</v>
      </c>
      <c r="K2967" s="60" t="s">
        <v>2133</v>
      </c>
      <c r="L2967" s="62"/>
      <c r="M2967" s="60">
        <v>1</v>
      </c>
      <c r="N2967" s="60">
        <v>1</v>
      </c>
      <c r="O2967" s="63" t="s">
        <v>681</v>
      </c>
      <c r="P2967" s="63" t="s">
        <v>1038</v>
      </c>
      <c r="Q2967" s="62"/>
      <c r="R2967" s="62"/>
      <c r="S2967" s="62"/>
      <c r="T2967" s="62"/>
      <c r="U2967" s="62"/>
      <c r="V2967" s="62"/>
      <c r="W2967" s="62"/>
      <c r="X2967" s="63" t="s">
        <v>2029</v>
      </c>
      <c r="Y2967" s="62"/>
      <c r="Z2967" s="62"/>
      <c r="AA2967" s="62"/>
      <c r="AB2967" s="63" t="s">
        <v>2030</v>
      </c>
    </row>
    <row r="2968" spans="1:28" ht="15" customHeight="1" x14ac:dyDescent="0.25">
      <c r="A2968" s="58">
        <v>2958</v>
      </c>
      <c r="B2968" s="66" t="s">
        <v>13454</v>
      </c>
      <c r="C2968" s="67" t="s">
        <v>13455</v>
      </c>
      <c r="D2968" s="59" t="s">
        <v>13456</v>
      </c>
      <c r="E2968" s="66" t="s">
        <v>13454</v>
      </c>
      <c r="F2968" s="60" t="s">
        <v>13457</v>
      </c>
      <c r="G2968" s="62"/>
      <c r="H2968" s="61">
        <v>2004</v>
      </c>
      <c r="I2968" s="60" t="s">
        <v>689</v>
      </c>
      <c r="J2968" s="60" t="s">
        <v>699</v>
      </c>
      <c r="K2968" s="60">
        <v>100</v>
      </c>
      <c r="L2968" s="62"/>
      <c r="M2968" s="60">
        <v>1</v>
      </c>
      <c r="N2968" s="60">
        <v>1</v>
      </c>
      <c r="O2968" s="63" t="s">
        <v>681</v>
      </c>
      <c r="P2968" s="63" t="s">
        <v>912</v>
      </c>
      <c r="Q2968" s="62"/>
      <c r="R2968" s="62"/>
      <c r="S2968" s="62"/>
      <c r="T2968" s="62"/>
      <c r="U2968" s="62"/>
      <c r="V2968" s="62"/>
      <c r="W2968" s="62"/>
      <c r="X2968" s="63" t="s">
        <v>2378</v>
      </c>
      <c r="Y2968" s="63" t="s">
        <v>2379</v>
      </c>
      <c r="Z2968" s="62"/>
      <c r="AA2968" s="62"/>
      <c r="AB2968" s="60"/>
    </row>
    <row r="2969" spans="1:28" ht="15" customHeight="1" x14ac:dyDescent="0.25">
      <c r="A2969" s="58">
        <v>2959</v>
      </c>
      <c r="B2969" s="66" t="s">
        <v>13458</v>
      </c>
      <c r="C2969" s="67" t="s">
        <v>13459</v>
      </c>
      <c r="D2969" s="59" t="s">
        <v>13460</v>
      </c>
      <c r="E2969" s="66" t="s">
        <v>13458</v>
      </c>
      <c r="F2969" s="60" t="s">
        <v>13461</v>
      </c>
      <c r="G2969" s="62"/>
      <c r="H2969" s="61">
        <v>2000</v>
      </c>
      <c r="I2969" s="60" t="s">
        <v>1445</v>
      </c>
      <c r="J2969" s="60" t="s">
        <v>684</v>
      </c>
      <c r="K2969" s="60">
        <v>400</v>
      </c>
      <c r="L2969" s="62"/>
      <c r="M2969" s="60">
        <v>1</v>
      </c>
      <c r="N2969" s="60">
        <v>1</v>
      </c>
      <c r="O2969" s="63" t="s">
        <v>681</v>
      </c>
      <c r="P2969" s="63" t="s">
        <v>1038</v>
      </c>
      <c r="Q2969" s="62"/>
      <c r="R2969" s="62"/>
      <c r="S2969" s="62"/>
      <c r="T2969" s="62"/>
      <c r="U2969" s="62"/>
      <c r="V2969" s="62"/>
      <c r="W2969" s="62"/>
      <c r="X2969" s="63" t="s">
        <v>3918</v>
      </c>
      <c r="Y2969" s="62"/>
      <c r="Z2969" s="62"/>
      <c r="AA2969" s="62"/>
      <c r="AB2969" s="63" t="s">
        <v>3919</v>
      </c>
    </row>
    <row r="2970" spans="1:28" ht="15" customHeight="1" x14ac:dyDescent="0.25">
      <c r="A2970" s="58">
        <v>2960</v>
      </c>
      <c r="B2970" s="66" t="s">
        <v>13462</v>
      </c>
      <c r="C2970" s="67" t="s">
        <v>13463</v>
      </c>
      <c r="D2970" s="59" t="s">
        <v>13464</v>
      </c>
      <c r="E2970" s="66" t="s">
        <v>13462</v>
      </c>
      <c r="F2970" s="60" t="s">
        <v>13465</v>
      </c>
      <c r="G2970" s="62"/>
      <c r="H2970" s="61">
        <v>2011</v>
      </c>
      <c r="I2970" s="60" t="s">
        <v>689</v>
      </c>
      <c r="J2970" s="60" t="s">
        <v>1283</v>
      </c>
      <c r="K2970" s="60" t="s">
        <v>2133</v>
      </c>
      <c r="L2970" s="62"/>
      <c r="M2970" s="60">
        <v>1</v>
      </c>
      <c r="N2970" s="60">
        <v>1</v>
      </c>
      <c r="O2970" s="63" t="s">
        <v>681</v>
      </c>
      <c r="P2970" s="63" t="s">
        <v>13466</v>
      </c>
      <c r="Q2970" s="63" t="s">
        <v>13467</v>
      </c>
      <c r="R2970" s="62"/>
      <c r="S2970" s="62"/>
      <c r="T2970" s="62"/>
      <c r="U2970" s="62"/>
      <c r="V2970" s="62"/>
      <c r="W2970" s="62"/>
      <c r="X2970" s="62"/>
      <c r="Y2970" s="62"/>
      <c r="Z2970" s="62"/>
      <c r="AA2970" s="62"/>
      <c r="AB2970" s="63" t="s">
        <v>13468</v>
      </c>
    </row>
    <row r="2971" spans="1:28" ht="15" customHeight="1" x14ac:dyDescent="0.25">
      <c r="A2971" s="58">
        <v>2961</v>
      </c>
      <c r="B2971" s="66" t="s">
        <v>13469</v>
      </c>
      <c r="C2971" s="67" t="s">
        <v>13470</v>
      </c>
      <c r="D2971" s="59" t="s">
        <v>13471</v>
      </c>
      <c r="E2971" s="66" t="s">
        <v>13469</v>
      </c>
      <c r="F2971" s="60" t="s">
        <v>13472</v>
      </c>
      <c r="G2971" s="62"/>
      <c r="H2971" s="61">
        <v>1999</v>
      </c>
      <c r="I2971" s="60" t="s">
        <v>689</v>
      </c>
      <c r="J2971" s="60" t="s">
        <v>684</v>
      </c>
      <c r="K2971" s="60">
        <v>100</v>
      </c>
      <c r="L2971" s="62"/>
      <c r="M2971" s="60">
        <v>1</v>
      </c>
      <c r="N2971" s="60">
        <v>1</v>
      </c>
      <c r="O2971" s="63" t="s">
        <v>681</v>
      </c>
      <c r="P2971" s="63" t="s">
        <v>912</v>
      </c>
      <c r="Q2971" s="62"/>
      <c r="R2971" s="62"/>
      <c r="S2971" s="62"/>
      <c r="T2971" s="62"/>
      <c r="U2971" s="62"/>
      <c r="V2971" s="62"/>
      <c r="W2971" s="62"/>
      <c r="X2971" s="63" t="s">
        <v>912</v>
      </c>
      <c r="Y2971" s="62"/>
      <c r="Z2971" s="62"/>
      <c r="AA2971" s="62"/>
      <c r="AB2971" s="60"/>
    </row>
    <row r="2972" spans="1:28" ht="15" customHeight="1" x14ac:dyDescent="0.25">
      <c r="A2972" s="58">
        <v>2962</v>
      </c>
      <c r="B2972" s="66" t="s">
        <v>13473</v>
      </c>
      <c r="C2972" s="67" t="s">
        <v>13474</v>
      </c>
      <c r="D2972" s="59" t="s">
        <v>13475</v>
      </c>
      <c r="E2972" s="66" t="s">
        <v>13473</v>
      </c>
      <c r="F2972" s="60" t="s">
        <v>13476</v>
      </c>
      <c r="G2972" s="62"/>
      <c r="H2972" s="61">
        <v>2001</v>
      </c>
      <c r="I2972" s="60" t="s">
        <v>689</v>
      </c>
      <c r="J2972" s="60" t="s">
        <v>1260</v>
      </c>
      <c r="K2972" s="60">
        <v>400</v>
      </c>
      <c r="L2972" s="62"/>
      <c r="M2972" s="60">
        <v>1</v>
      </c>
      <c r="N2972" s="60">
        <v>1</v>
      </c>
      <c r="O2972" s="63" t="s">
        <v>681</v>
      </c>
      <c r="P2972" s="63" t="s">
        <v>1038</v>
      </c>
      <c r="Q2972" s="62"/>
      <c r="R2972" s="62"/>
      <c r="S2972" s="62"/>
      <c r="T2972" s="62"/>
      <c r="U2972" s="62"/>
      <c r="V2972" s="62"/>
      <c r="W2972" s="62"/>
      <c r="X2972" s="63" t="s">
        <v>1038</v>
      </c>
      <c r="Y2972" s="62"/>
      <c r="Z2972" s="62"/>
      <c r="AA2972" s="62"/>
      <c r="AB2972" s="60"/>
    </row>
    <row r="2973" spans="1:28" ht="15" customHeight="1" x14ac:dyDescent="0.25">
      <c r="A2973" s="58">
        <v>2963</v>
      </c>
      <c r="B2973" s="66" t="s">
        <v>13477</v>
      </c>
      <c r="C2973" s="67" t="s">
        <v>13478</v>
      </c>
      <c r="D2973" s="59" t="s">
        <v>13479</v>
      </c>
      <c r="E2973" s="66" t="s">
        <v>13477</v>
      </c>
      <c r="F2973" s="60" t="s">
        <v>13480</v>
      </c>
      <c r="G2973" s="62"/>
      <c r="H2973" s="61">
        <v>2001</v>
      </c>
      <c r="I2973" s="60" t="s">
        <v>689</v>
      </c>
      <c r="J2973" s="60" t="s">
        <v>1260</v>
      </c>
      <c r="K2973" s="60">
        <v>400</v>
      </c>
      <c r="L2973" s="62"/>
      <c r="M2973" s="60">
        <v>1</v>
      </c>
      <c r="N2973" s="60">
        <v>1</v>
      </c>
      <c r="O2973" s="63" t="s">
        <v>681</v>
      </c>
      <c r="P2973" s="63" t="s">
        <v>1038</v>
      </c>
      <c r="Q2973" s="62"/>
      <c r="R2973" s="62"/>
      <c r="S2973" s="62"/>
      <c r="T2973" s="62"/>
      <c r="U2973" s="62"/>
      <c r="V2973" s="62"/>
      <c r="W2973" s="62"/>
      <c r="X2973" s="63" t="s">
        <v>1038</v>
      </c>
      <c r="Y2973" s="62"/>
      <c r="Z2973" s="62"/>
      <c r="AA2973" s="62"/>
      <c r="AB2973" s="60"/>
    </row>
    <row r="2974" spans="1:28" ht="15" customHeight="1" x14ac:dyDescent="0.25">
      <c r="A2974" s="58">
        <v>2964</v>
      </c>
      <c r="B2974" s="66" t="s">
        <v>13481</v>
      </c>
      <c r="C2974" s="67" t="s">
        <v>13482</v>
      </c>
      <c r="D2974" s="59" t="s">
        <v>13483</v>
      </c>
      <c r="E2974" s="66" t="s">
        <v>13481</v>
      </c>
      <c r="F2974" s="60" t="s">
        <v>13484</v>
      </c>
      <c r="G2974" s="62"/>
      <c r="H2974" s="61">
        <v>2006</v>
      </c>
      <c r="I2974" s="60" t="s">
        <v>689</v>
      </c>
      <c r="J2974" s="60" t="s">
        <v>1283</v>
      </c>
      <c r="K2974" s="60" t="s">
        <v>2133</v>
      </c>
      <c r="L2974" s="62"/>
      <c r="M2974" s="60">
        <v>1</v>
      </c>
      <c r="N2974" s="60">
        <v>1</v>
      </c>
      <c r="O2974" s="63" t="s">
        <v>681</v>
      </c>
      <c r="P2974" s="63" t="s">
        <v>1038</v>
      </c>
      <c r="Q2974" s="63" t="s">
        <v>13485</v>
      </c>
      <c r="R2974" s="62"/>
      <c r="S2974" s="62"/>
      <c r="T2974" s="62"/>
      <c r="U2974" s="62"/>
      <c r="V2974" s="62"/>
      <c r="W2974" s="62"/>
      <c r="X2974" s="63" t="s">
        <v>1038</v>
      </c>
      <c r="Y2974" s="62"/>
      <c r="Z2974" s="62"/>
      <c r="AA2974" s="62"/>
      <c r="AB2974" s="60"/>
    </row>
    <row r="2975" spans="1:28" ht="15" customHeight="1" x14ac:dyDescent="0.25">
      <c r="A2975" s="58">
        <v>2965</v>
      </c>
      <c r="B2975" s="66" t="s">
        <v>13486</v>
      </c>
      <c r="C2975" s="67" t="s">
        <v>13487</v>
      </c>
      <c r="D2975" s="59" t="s">
        <v>13488</v>
      </c>
      <c r="E2975" s="66" t="s">
        <v>13486</v>
      </c>
      <c r="F2975" s="60" t="s">
        <v>13489</v>
      </c>
      <c r="G2975" s="62"/>
      <c r="H2975" s="61">
        <v>2000</v>
      </c>
      <c r="I2975" s="60" t="s">
        <v>689</v>
      </c>
      <c r="J2975" s="60" t="s">
        <v>684</v>
      </c>
      <c r="K2975" s="60">
        <v>75</v>
      </c>
      <c r="L2975" s="62"/>
      <c r="M2975" s="60">
        <v>1</v>
      </c>
      <c r="N2975" s="60">
        <v>1</v>
      </c>
      <c r="O2975" s="63" t="s">
        <v>681</v>
      </c>
      <c r="P2975" s="63" t="s">
        <v>700</v>
      </c>
      <c r="Q2975" s="62"/>
      <c r="R2975" s="62"/>
      <c r="S2975" s="62"/>
      <c r="T2975" s="62"/>
      <c r="U2975" s="62"/>
      <c r="V2975" s="62"/>
      <c r="W2975" s="62"/>
      <c r="X2975" s="63" t="s">
        <v>1904</v>
      </c>
      <c r="Y2975" s="62"/>
      <c r="Z2975" s="62"/>
      <c r="AA2975" s="62"/>
      <c r="AB2975" s="63" t="s">
        <v>1905</v>
      </c>
    </row>
    <row r="2976" spans="1:28" ht="15" customHeight="1" x14ac:dyDescent="0.25">
      <c r="A2976" s="58">
        <v>2966</v>
      </c>
      <c r="B2976" s="66" t="s">
        <v>13490</v>
      </c>
      <c r="C2976" s="67" t="s">
        <v>13491</v>
      </c>
      <c r="D2976" s="59" t="s">
        <v>13492</v>
      </c>
      <c r="E2976" s="66" t="s">
        <v>13490</v>
      </c>
      <c r="F2976" s="60" t="s">
        <v>13493</v>
      </c>
      <c r="G2976" s="62"/>
      <c r="H2976" s="61">
        <v>1999</v>
      </c>
      <c r="I2976" s="60" t="s">
        <v>689</v>
      </c>
      <c r="J2976" s="60" t="s">
        <v>684</v>
      </c>
      <c r="K2976" s="60">
        <v>75</v>
      </c>
      <c r="L2976" s="62"/>
      <c r="M2976" s="60">
        <v>1</v>
      </c>
      <c r="N2976" s="60">
        <v>1</v>
      </c>
      <c r="O2976" s="63" t="s">
        <v>681</v>
      </c>
      <c r="P2976" s="63" t="s">
        <v>700</v>
      </c>
      <c r="Q2976" s="62"/>
      <c r="R2976" s="62"/>
      <c r="S2976" s="62"/>
      <c r="T2976" s="62"/>
      <c r="U2976" s="62"/>
      <c r="V2976" s="62"/>
      <c r="W2976" s="62"/>
      <c r="X2976" s="63" t="s">
        <v>700</v>
      </c>
      <c r="Y2976" s="62"/>
      <c r="Z2976" s="62"/>
      <c r="AA2976" s="62"/>
      <c r="AB2976" s="60"/>
    </row>
    <row r="2977" spans="1:28" ht="15" customHeight="1" x14ac:dyDescent="0.25">
      <c r="A2977" s="58">
        <v>2967</v>
      </c>
      <c r="B2977" s="66" t="s">
        <v>13494</v>
      </c>
      <c r="C2977" s="67" t="s">
        <v>13495</v>
      </c>
      <c r="D2977" s="59" t="s">
        <v>13496</v>
      </c>
      <c r="E2977" s="66" t="s">
        <v>13494</v>
      </c>
      <c r="F2977" s="60" t="s">
        <v>13497</v>
      </c>
      <c r="G2977" s="62"/>
      <c r="H2977" s="61">
        <v>2001</v>
      </c>
      <c r="I2977" s="60" t="s">
        <v>689</v>
      </c>
      <c r="J2977" s="60" t="s">
        <v>684</v>
      </c>
      <c r="K2977" s="60">
        <v>100</v>
      </c>
      <c r="L2977" s="62"/>
      <c r="M2977" s="60">
        <v>1</v>
      </c>
      <c r="N2977" s="60">
        <v>1</v>
      </c>
      <c r="O2977" s="63" t="s">
        <v>681</v>
      </c>
      <c r="P2977" s="63" t="s">
        <v>912</v>
      </c>
      <c r="Q2977" s="62"/>
      <c r="R2977" s="62"/>
      <c r="S2977" s="62"/>
      <c r="T2977" s="62"/>
      <c r="U2977" s="62"/>
      <c r="V2977" s="62"/>
      <c r="W2977" s="62"/>
      <c r="X2977" s="63" t="s">
        <v>912</v>
      </c>
      <c r="Y2977" s="62"/>
      <c r="Z2977" s="62"/>
      <c r="AA2977" s="62"/>
      <c r="AB2977" s="60"/>
    </row>
    <row r="2978" spans="1:28" ht="15" customHeight="1" x14ac:dyDescent="0.25">
      <c r="A2978" s="58">
        <v>2968</v>
      </c>
      <c r="B2978" s="66" t="s">
        <v>13498</v>
      </c>
      <c r="C2978" s="67" t="s">
        <v>13499</v>
      </c>
      <c r="D2978" s="59" t="s">
        <v>13500</v>
      </c>
      <c r="E2978" s="66" t="s">
        <v>13498</v>
      </c>
      <c r="F2978" s="60" t="s">
        <v>13501</v>
      </c>
      <c r="G2978" s="62"/>
      <c r="H2978" s="61">
        <v>2003</v>
      </c>
      <c r="I2978" s="60" t="s">
        <v>689</v>
      </c>
      <c r="J2978" s="60" t="s">
        <v>684</v>
      </c>
      <c r="K2978" s="60">
        <v>100</v>
      </c>
      <c r="L2978" s="62"/>
      <c r="M2978" s="60">
        <v>1</v>
      </c>
      <c r="N2978" s="60">
        <v>1</v>
      </c>
      <c r="O2978" s="63" t="s">
        <v>681</v>
      </c>
      <c r="P2978" s="63" t="s">
        <v>912</v>
      </c>
      <c r="Q2978" s="62"/>
      <c r="R2978" s="62"/>
      <c r="S2978" s="62"/>
      <c r="T2978" s="62"/>
      <c r="U2978" s="62"/>
      <c r="V2978" s="62"/>
      <c r="W2978" s="62"/>
      <c r="X2978" s="63" t="s">
        <v>912</v>
      </c>
      <c r="Y2978" s="62"/>
      <c r="Z2978" s="62"/>
      <c r="AA2978" s="62"/>
      <c r="AB2978" s="60"/>
    </row>
    <row r="2979" spans="1:28" ht="15" customHeight="1" x14ac:dyDescent="0.25">
      <c r="A2979" s="58">
        <v>2969</v>
      </c>
      <c r="B2979" s="66" t="s">
        <v>13502</v>
      </c>
      <c r="C2979" s="67" t="s">
        <v>13503</v>
      </c>
      <c r="D2979" s="59" t="s">
        <v>13504</v>
      </c>
      <c r="E2979" s="66" t="s">
        <v>13502</v>
      </c>
      <c r="F2979" s="60" t="s">
        <v>13505</v>
      </c>
      <c r="G2979" s="62"/>
      <c r="H2979" s="61">
        <v>2009</v>
      </c>
      <c r="I2979" s="60" t="s">
        <v>689</v>
      </c>
      <c r="J2979" s="60" t="s">
        <v>684</v>
      </c>
      <c r="K2979" s="60" t="s">
        <v>8172</v>
      </c>
      <c r="L2979" s="62"/>
      <c r="M2979" s="60">
        <v>1</v>
      </c>
      <c r="N2979" s="60">
        <v>1</v>
      </c>
      <c r="O2979" s="63" t="s">
        <v>681</v>
      </c>
      <c r="P2979" s="63" t="s">
        <v>1284</v>
      </c>
      <c r="Q2979" s="62"/>
      <c r="R2979" s="62"/>
      <c r="S2979" s="62"/>
      <c r="T2979" s="62"/>
      <c r="U2979" s="62"/>
      <c r="V2979" s="62"/>
      <c r="W2979" s="62"/>
      <c r="X2979" s="63" t="s">
        <v>1284</v>
      </c>
      <c r="Y2979" s="62"/>
      <c r="Z2979" s="62"/>
      <c r="AA2979" s="62"/>
      <c r="AB2979" s="60"/>
    </row>
    <row r="2980" spans="1:28" ht="15" customHeight="1" x14ac:dyDescent="0.25">
      <c r="A2980" s="58">
        <v>2970</v>
      </c>
      <c r="B2980" s="66" t="s">
        <v>13506</v>
      </c>
      <c r="C2980" s="67" t="s">
        <v>13507</v>
      </c>
      <c r="D2980" s="59" t="s">
        <v>13508</v>
      </c>
      <c r="E2980" s="66" t="s">
        <v>13506</v>
      </c>
      <c r="F2980" s="60" t="s">
        <v>13509</v>
      </c>
      <c r="G2980" s="62"/>
      <c r="H2980" s="61">
        <v>2000</v>
      </c>
      <c r="I2980" s="60" t="s">
        <v>689</v>
      </c>
      <c r="J2980" s="60" t="s">
        <v>684</v>
      </c>
      <c r="K2980" s="60">
        <v>400</v>
      </c>
      <c r="L2980" s="62"/>
      <c r="M2980" s="60">
        <v>1</v>
      </c>
      <c r="N2980" s="60">
        <v>1</v>
      </c>
      <c r="O2980" s="63" t="s">
        <v>681</v>
      </c>
      <c r="P2980" s="63" t="s">
        <v>1038</v>
      </c>
      <c r="Q2980" s="62"/>
      <c r="R2980" s="62"/>
      <c r="S2980" s="62"/>
      <c r="T2980" s="62"/>
      <c r="U2980" s="62"/>
      <c r="V2980" s="62"/>
      <c r="W2980" s="62"/>
      <c r="X2980" s="63" t="s">
        <v>3918</v>
      </c>
      <c r="Y2980" s="62"/>
      <c r="Z2980" s="62"/>
      <c r="AA2980" s="62"/>
      <c r="AB2980" s="63" t="s">
        <v>3919</v>
      </c>
    </row>
    <row r="2981" spans="1:28" ht="15" customHeight="1" x14ac:dyDescent="0.25">
      <c r="A2981" s="58">
        <v>2971</v>
      </c>
      <c r="B2981" s="66" t="s">
        <v>13510</v>
      </c>
      <c r="C2981" s="67" t="s">
        <v>13511</v>
      </c>
      <c r="D2981" s="59" t="s">
        <v>13512</v>
      </c>
      <c r="E2981" s="66" t="s">
        <v>13510</v>
      </c>
      <c r="F2981" s="60" t="s">
        <v>13513</v>
      </c>
      <c r="G2981" s="62"/>
      <c r="H2981" s="61">
        <v>2003</v>
      </c>
      <c r="I2981" s="60" t="s">
        <v>689</v>
      </c>
      <c r="J2981" s="60" t="s">
        <v>684</v>
      </c>
      <c r="K2981" s="60">
        <v>400</v>
      </c>
      <c r="L2981" s="62"/>
      <c r="M2981" s="60">
        <v>1</v>
      </c>
      <c r="N2981" s="60">
        <v>1</v>
      </c>
      <c r="O2981" s="63" t="s">
        <v>681</v>
      </c>
      <c r="P2981" s="63" t="s">
        <v>1038</v>
      </c>
      <c r="Q2981" s="62"/>
      <c r="R2981" s="62"/>
      <c r="S2981" s="62"/>
      <c r="T2981" s="62"/>
      <c r="U2981" s="62"/>
      <c r="V2981" s="62"/>
      <c r="W2981" s="62"/>
      <c r="X2981" s="63" t="s">
        <v>1038</v>
      </c>
      <c r="Y2981" s="62"/>
      <c r="Z2981" s="62"/>
      <c r="AA2981" s="62"/>
      <c r="AB2981" s="60"/>
    </row>
    <row r="2982" spans="1:28" ht="15" customHeight="1" x14ac:dyDescent="0.25">
      <c r="A2982" s="58">
        <v>2972</v>
      </c>
      <c r="B2982" s="66" t="s">
        <v>13514</v>
      </c>
      <c r="C2982" s="67" t="s">
        <v>13515</v>
      </c>
      <c r="D2982" s="59" t="s">
        <v>13516</v>
      </c>
      <c r="E2982" s="66" t="s">
        <v>13514</v>
      </c>
      <c r="F2982" s="60" t="s">
        <v>13517</v>
      </c>
      <c r="G2982" s="62"/>
      <c r="H2982" s="61">
        <v>2004</v>
      </c>
      <c r="I2982" s="60" t="s">
        <v>689</v>
      </c>
      <c r="J2982" s="60" t="s">
        <v>684</v>
      </c>
      <c r="K2982" s="60">
        <v>50</v>
      </c>
      <c r="L2982" s="62"/>
      <c r="M2982" s="60">
        <v>1</v>
      </c>
      <c r="N2982" s="60">
        <v>1</v>
      </c>
      <c r="O2982" s="63" t="s">
        <v>681</v>
      </c>
      <c r="P2982" s="63" t="s">
        <v>788</v>
      </c>
      <c r="Q2982" s="62"/>
      <c r="R2982" s="62"/>
      <c r="S2982" s="62"/>
      <c r="T2982" s="62"/>
      <c r="U2982" s="62"/>
      <c r="V2982" s="62"/>
      <c r="W2982" s="62"/>
      <c r="X2982" s="63" t="s">
        <v>788</v>
      </c>
      <c r="Y2982" s="62"/>
      <c r="Z2982" s="62"/>
      <c r="AA2982" s="62"/>
      <c r="AB2982" s="60"/>
    </row>
    <row r="2983" spans="1:28" ht="15" customHeight="1" x14ac:dyDescent="0.25">
      <c r="A2983" s="58">
        <v>2973</v>
      </c>
      <c r="B2983" s="66" t="s">
        <v>13518</v>
      </c>
      <c r="C2983" s="67" t="s">
        <v>13519</v>
      </c>
      <c r="D2983" s="59" t="s">
        <v>13520</v>
      </c>
      <c r="E2983" s="66" t="s">
        <v>13518</v>
      </c>
      <c r="F2983" s="60" t="s">
        <v>13521</v>
      </c>
      <c r="G2983" s="62"/>
      <c r="H2983" s="61">
        <v>1999</v>
      </c>
      <c r="I2983" s="60" t="s">
        <v>689</v>
      </c>
      <c r="J2983" s="60" t="s">
        <v>684</v>
      </c>
      <c r="K2983" s="60">
        <v>50</v>
      </c>
      <c r="L2983" s="62"/>
      <c r="M2983" s="60">
        <v>1</v>
      </c>
      <c r="N2983" s="60">
        <v>1</v>
      </c>
      <c r="O2983" s="63" t="s">
        <v>681</v>
      </c>
      <c r="P2983" s="63" t="s">
        <v>788</v>
      </c>
      <c r="Q2983" s="62"/>
      <c r="R2983" s="62"/>
      <c r="S2983" s="62"/>
      <c r="T2983" s="62"/>
      <c r="U2983" s="62"/>
      <c r="V2983" s="62"/>
      <c r="W2983" s="62"/>
      <c r="X2983" s="63" t="s">
        <v>788</v>
      </c>
      <c r="Y2983" s="62"/>
      <c r="Z2983" s="62"/>
      <c r="AA2983" s="62"/>
      <c r="AB2983" s="60"/>
    </row>
    <row r="2984" spans="1:28" ht="15" customHeight="1" x14ac:dyDescent="0.25">
      <c r="A2984" s="58">
        <v>2974</v>
      </c>
      <c r="B2984" s="66" t="s">
        <v>13522</v>
      </c>
      <c r="C2984" s="67" t="s">
        <v>13523</v>
      </c>
      <c r="D2984" s="59" t="s">
        <v>13524</v>
      </c>
      <c r="E2984" s="66" t="s">
        <v>13522</v>
      </c>
      <c r="F2984" s="60" t="s">
        <v>13525</v>
      </c>
      <c r="G2984" s="62"/>
      <c r="H2984" s="61">
        <v>2004</v>
      </c>
      <c r="I2984" s="60" t="s">
        <v>689</v>
      </c>
      <c r="J2984" s="60" t="s">
        <v>1260</v>
      </c>
      <c r="K2984" s="60">
        <v>50</v>
      </c>
      <c r="L2984" s="62"/>
      <c r="M2984" s="60">
        <v>1</v>
      </c>
      <c r="N2984" s="60">
        <v>1</v>
      </c>
      <c r="O2984" s="63" t="s">
        <v>681</v>
      </c>
      <c r="P2984" s="63" t="s">
        <v>788</v>
      </c>
      <c r="Q2984" s="62"/>
      <c r="R2984" s="62"/>
      <c r="S2984" s="62"/>
      <c r="T2984" s="62"/>
      <c r="U2984" s="62"/>
      <c r="V2984" s="62"/>
      <c r="W2984" s="62"/>
      <c r="X2984" s="63" t="s">
        <v>788</v>
      </c>
      <c r="Y2984" s="62"/>
      <c r="Z2984" s="62"/>
      <c r="AA2984" s="62"/>
      <c r="AB2984" s="60"/>
    </row>
    <row r="2985" spans="1:28" ht="15" customHeight="1" x14ac:dyDescent="0.25">
      <c r="A2985" s="58">
        <v>2975</v>
      </c>
      <c r="B2985" s="66" t="s">
        <v>13526</v>
      </c>
      <c r="C2985" s="67" t="s">
        <v>13527</v>
      </c>
      <c r="D2985" s="59" t="s">
        <v>13528</v>
      </c>
      <c r="E2985" s="66" t="s">
        <v>13526</v>
      </c>
      <c r="F2985" s="60" t="s">
        <v>13529</v>
      </c>
      <c r="G2985" s="62"/>
      <c r="H2985" s="61">
        <v>1999</v>
      </c>
      <c r="I2985" s="60" t="s">
        <v>689</v>
      </c>
      <c r="J2985" s="60" t="s">
        <v>684</v>
      </c>
      <c r="K2985" s="60">
        <v>320</v>
      </c>
      <c r="L2985" s="62"/>
      <c r="M2985" s="60">
        <v>1</v>
      </c>
      <c r="N2985" s="60">
        <v>1</v>
      </c>
      <c r="O2985" s="63" t="s">
        <v>681</v>
      </c>
      <c r="P2985" s="63" t="s">
        <v>970</v>
      </c>
      <c r="Q2985" s="62"/>
      <c r="R2985" s="62"/>
      <c r="S2985" s="62"/>
      <c r="T2985" s="62"/>
      <c r="U2985" s="62"/>
      <c r="V2985" s="62"/>
      <c r="W2985" s="62"/>
      <c r="X2985" s="63" t="s">
        <v>970</v>
      </c>
      <c r="Y2985" s="62"/>
      <c r="Z2985" s="62"/>
      <c r="AA2985" s="62"/>
      <c r="AB2985" s="60"/>
    </row>
    <row r="2986" spans="1:28" ht="15" customHeight="1" x14ac:dyDescent="0.25">
      <c r="A2986" s="58">
        <v>2976</v>
      </c>
      <c r="B2986" s="66" t="s">
        <v>13530</v>
      </c>
      <c r="C2986" s="67" t="s">
        <v>13531</v>
      </c>
      <c r="D2986" s="59" t="s">
        <v>13532</v>
      </c>
      <c r="E2986" s="66" t="s">
        <v>13530</v>
      </c>
      <c r="F2986" s="60" t="s">
        <v>13533</v>
      </c>
      <c r="G2986" s="62"/>
      <c r="H2986" s="61">
        <v>2001</v>
      </c>
      <c r="I2986" s="60" t="s">
        <v>689</v>
      </c>
      <c r="J2986" s="60" t="s">
        <v>684</v>
      </c>
      <c r="K2986" s="60" t="s">
        <v>2717</v>
      </c>
      <c r="L2986" s="62"/>
      <c r="M2986" s="60">
        <v>1</v>
      </c>
      <c r="N2986" s="60">
        <v>1</v>
      </c>
      <c r="O2986" s="63" t="s">
        <v>681</v>
      </c>
      <c r="P2986" s="63" t="s">
        <v>788</v>
      </c>
      <c r="Q2986" s="62"/>
      <c r="R2986" s="62"/>
      <c r="S2986" s="62"/>
      <c r="T2986" s="62"/>
      <c r="U2986" s="62"/>
      <c r="V2986" s="62"/>
      <c r="W2986" s="62"/>
      <c r="X2986" s="63" t="s">
        <v>788</v>
      </c>
      <c r="Y2986" s="62"/>
      <c r="Z2986" s="62"/>
      <c r="AA2986" s="62"/>
      <c r="AB2986" s="60"/>
    </row>
    <row r="2987" spans="1:28" ht="15" customHeight="1" x14ac:dyDescent="0.25">
      <c r="A2987" s="58">
        <v>2977</v>
      </c>
      <c r="B2987" s="66" t="s">
        <v>13534</v>
      </c>
      <c r="C2987" s="67" t="s">
        <v>13535</v>
      </c>
      <c r="D2987" s="59" t="s">
        <v>13536</v>
      </c>
      <c r="E2987" s="66" t="s">
        <v>13534</v>
      </c>
      <c r="F2987" s="60" t="s">
        <v>13537</v>
      </c>
      <c r="G2987" s="62"/>
      <c r="H2987" s="61">
        <v>2013</v>
      </c>
      <c r="I2987" s="60" t="s">
        <v>689</v>
      </c>
      <c r="J2987" s="60" t="s">
        <v>687</v>
      </c>
      <c r="K2987" s="60">
        <v>50</v>
      </c>
      <c r="L2987" s="62"/>
      <c r="M2987" s="60">
        <v>1</v>
      </c>
      <c r="N2987" s="60">
        <v>1</v>
      </c>
      <c r="O2987" s="63" t="s">
        <v>681</v>
      </c>
      <c r="P2987" s="63" t="s">
        <v>1317</v>
      </c>
      <c r="Q2987" s="63" t="s">
        <v>7969</v>
      </c>
      <c r="R2987" s="62"/>
      <c r="S2987" s="62"/>
      <c r="T2987" s="62"/>
      <c r="U2987" s="62"/>
      <c r="V2987" s="62"/>
      <c r="W2987" s="62"/>
      <c r="X2987" s="63" t="s">
        <v>1317</v>
      </c>
      <c r="Y2987" s="62"/>
      <c r="Z2987" s="62"/>
      <c r="AA2987" s="62"/>
      <c r="AB2987" s="60"/>
    </row>
    <row r="2988" spans="1:28" ht="15" customHeight="1" x14ac:dyDescent="0.25">
      <c r="A2988" s="58">
        <v>2978</v>
      </c>
      <c r="B2988" s="66" t="s">
        <v>13538</v>
      </c>
      <c r="C2988" s="67" t="s">
        <v>13539</v>
      </c>
      <c r="D2988" s="59" t="s">
        <v>13540</v>
      </c>
      <c r="E2988" s="66" t="s">
        <v>13538</v>
      </c>
      <c r="F2988" s="60" t="s">
        <v>13541</v>
      </c>
      <c r="G2988" s="62"/>
      <c r="H2988" s="61">
        <v>2013</v>
      </c>
      <c r="I2988" s="60" t="s">
        <v>689</v>
      </c>
      <c r="J2988" s="60" t="s">
        <v>687</v>
      </c>
      <c r="K2988" s="60">
        <v>50</v>
      </c>
      <c r="L2988" s="62"/>
      <c r="M2988" s="60">
        <v>1</v>
      </c>
      <c r="N2988" s="60">
        <v>1</v>
      </c>
      <c r="O2988" s="63" t="s">
        <v>681</v>
      </c>
      <c r="P2988" s="63" t="s">
        <v>1687</v>
      </c>
      <c r="Q2988" s="63" t="s">
        <v>13542</v>
      </c>
      <c r="R2988" s="62"/>
      <c r="S2988" s="62"/>
      <c r="T2988" s="62"/>
      <c r="U2988" s="62"/>
      <c r="V2988" s="62"/>
      <c r="W2988" s="62"/>
      <c r="X2988" s="63" t="s">
        <v>1687</v>
      </c>
      <c r="Y2988" s="62"/>
      <c r="Z2988" s="62"/>
      <c r="AA2988" s="62"/>
      <c r="AB2988" s="60"/>
    </row>
    <row r="2989" spans="1:28" ht="15" customHeight="1" x14ac:dyDescent="0.25">
      <c r="A2989" s="58">
        <v>2979</v>
      </c>
      <c r="B2989" s="66" t="s">
        <v>13543</v>
      </c>
      <c r="C2989" s="67" t="s">
        <v>13544</v>
      </c>
      <c r="D2989" s="59" t="s">
        <v>13545</v>
      </c>
      <c r="E2989" s="66" t="s">
        <v>13543</v>
      </c>
      <c r="F2989" s="60" t="s">
        <v>13546</v>
      </c>
      <c r="G2989" s="62"/>
      <c r="H2989" s="61">
        <v>2013</v>
      </c>
      <c r="I2989" s="60" t="s">
        <v>689</v>
      </c>
      <c r="J2989" s="60" t="s">
        <v>680</v>
      </c>
      <c r="K2989" s="60">
        <v>75</v>
      </c>
      <c r="L2989" s="62"/>
      <c r="M2989" s="60">
        <v>1</v>
      </c>
      <c r="N2989" s="60">
        <v>1</v>
      </c>
      <c r="O2989" s="63" t="s">
        <v>681</v>
      </c>
      <c r="P2989" s="63" t="s">
        <v>700</v>
      </c>
      <c r="Q2989" s="62"/>
      <c r="R2989" s="62"/>
      <c r="S2989" s="62"/>
      <c r="T2989" s="62"/>
      <c r="U2989" s="62"/>
      <c r="V2989" s="62"/>
      <c r="W2989" s="62"/>
      <c r="X2989" s="63" t="s">
        <v>700</v>
      </c>
      <c r="Y2989" s="62"/>
      <c r="Z2989" s="62"/>
      <c r="AA2989" s="62"/>
      <c r="AB2989" s="60"/>
    </row>
    <row r="2990" spans="1:28" ht="15" customHeight="1" x14ac:dyDescent="0.25">
      <c r="A2990" s="58">
        <v>2980</v>
      </c>
      <c r="B2990" s="66" t="s">
        <v>13547</v>
      </c>
      <c r="C2990" s="67" t="s">
        <v>13548</v>
      </c>
      <c r="D2990" s="59" t="s">
        <v>13549</v>
      </c>
      <c r="E2990" s="66" t="s">
        <v>13547</v>
      </c>
      <c r="F2990" s="60" t="s">
        <v>13550</v>
      </c>
      <c r="G2990" s="62"/>
      <c r="H2990" s="61">
        <v>2001</v>
      </c>
      <c r="I2990" s="60" t="s">
        <v>689</v>
      </c>
      <c r="J2990" s="60" t="s">
        <v>684</v>
      </c>
      <c r="K2990" s="60">
        <v>25</v>
      </c>
      <c r="L2990" s="62"/>
      <c r="M2990" s="60">
        <v>1</v>
      </c>
      <c r="N2990" s="60">
        <v>1</v>
      </c>
      <c r="O2990" s="63" t="s">
        <v>681</v>
      </c>
      <c r="P2990" s="63" t="s">
        <v>734</v>
      </c>
      <c r="Q2990" s="62"/>
      <c r="R2990" s="62"/>
      <c r="S2990" s="62"/>
      <c r="T2990" s="62"/>
      <c r="U2990" s="62"/>
      <c r="V2990" s="62"/>
      <c r="W2990" s="62"/>
      <c r="X2990" s="63" t="s">
        <v>734</v>
      </c>
      <c r="Y2990" s="62"/>
      <c r="Z2990" s="62"/>
      <c r="AA2990" s="62"/>
      <c r="AB2990" s="60"/>
    </row>
    <row r="2991" spans="1:28" ht="15" customHeight="1" x14ac:dyDescent="0.25">
      <c r="A2991" s="58">
        <v>2981</v>
      </c>
      <c r="B2991" s="66" t="s">
        <v>13551</v>
      </c>
      <c r="C2991" s="67" t="s">
        <v>13552</v>
      </c>
      <c r="D2991" s="59" t="s">
        <v>13553</v>
      </c>
      <c r="E2991" s="66" t="s">
        <v>13551</v>
      </c>
      <c r="F2991" s="60" t="s">
        <v>13554</v>
      </c>
      <c r="G2991" s="62"/>
      <c r="H2991" s="61">
        <v>2007</v>
      </c>
      <c r="I2991" s="60" t="s">
        <v>689</v>
      </c>
      <c r="J2991" s="60" t="s">
        <v>1283</v>
      </c>
      <c r="K2991" s="60">
        <v>75</v>
      </c>
      <c r="L2991" s="62"/>
      <c r="M2991" s="60">
        <v>1</v>
      </c>
      <c r="N2991" s="60">
        <v>1</v>
      </c>
      <c r="O2991" s="63" t="s">
        <v>681</v>
      </c>
      <c r="P2991" s="63" t="s">
        <v>700</v>
      </c>
      <c r="Q2991" s="63" t="s">
        <v>13555</v>
      </c>
      <c r="R2991" s="62"/>
      <c r="S2991" s="62"/>
      <c r="T2991" s="62"/>
      <c r="U2991" s="62"/>
      <c r="V2991" s="62"/>
      <c r="W2991" s="62"/>
      <c r="X2991" s="63" t="s">
        <v>700</v>
      </c>
      <c r="Y2991" s="62"/>
      <c r="Z2991" s="62"/>
      <c r="AA2991" s="62"/>
      <c r="AB2991" s="60"/>
    </row>
    <row r="2992" spans="1:28" ht="15" customHeight="1" x14ac:dyDescent="0.25">
      <c r="A2992" s="58">
        <v>2982</v>
      </c>
      <c r="B2992" s="66" t="s">
        <v>13556</v>
      </c>
      <c r="C2992" s="67" t="s">
        <v>13557</v>
      </c>
      <c r="D2992" s="59" t="s">
        <v>13558</v>
      </c>
      <c r="E2992" s="66" t="s">
        <v>13556</v>
      </c>
      <c r="F2992" s="60" t="s">
        <v>13559</v>
      </c>
      <c r="G2992" s="62"/>
      <c r="H2992" s="61">
        <v>2007</v>
      </c>
      <c r="I2992" s="60" t="s">
        <v>689</v>
      </c>
      <c r="J2992" s="60" t="s">
        <v>1283</v>
      </c>
      <c r="K2992" s="60">
        <v>75</v>
      </c>
      <c r="L2992" s="62"/>
      <c r="M2992" s="60">
        <v>1</v>
      </c>
      <c r="N2992" s="60">
        <v>1</v>
      </c>
      <c r="O2992" s="63" t="s">
        <v>681</v>
      </c>
      <c r="P2992" s="63" t="s">
        <v>700</v>
      </c>
      <c r="Q2992" s="63" t="s">
        <v>13560</v>
      </c>
      <c r="R2992" s="62"/>
      <c r="S2992" s="62"/>
      <c r="T2992" s="62"/>
      <c r="U2992" s="62"/>
      <c r="V2992" s="62"/>
      <c r="W2992" s="62"/>
      <c r="X2992" s="63" t="s">
        <v>700</v>
      </c>
      <c r="Y2992" s="62"/>
      <c r="Z2992" s="62"/>
      <c r="AA2992" s="62"/>
      <c r="AB2992" s="60"/>
    </row>
    <row r="2993" spans="1:28" ht="15" customHeight="1" x14ac:dyDescent="0.25">
      <c r="A2993" s="58">
        <v>2983</v>
      </c>
      <c r="B2993" s="66" t="s">
        <v>13561</v>
      </c>
      <c r="C2993" s="67" t="s">
        <v>13562</v>
      </c>
      <c r="D2993" s="59" t="s">
        <v>13563</v>
      </c>
      <c r="E2993" s="66" t="s">
        <v>13561</v>
      </c>
      <c r="F2993" s="60" t="s">
        <v>13564</v>
      </c>
      <c r="G2993" s="62"/>
      <c r="H2993" s="61">
        <v>2008</v>
      </c>
      <c r="I2993" s="60" t="s">
        <v>689</v>
      </c>
      <c r="J2993" s="60" t="s">
        <v>1283</v>
      </c>
      <c r="K2993" s="60">
        <v>75</v>
      </c>
      <c r="L2993" s="62"/>
      <c r="M2993" s="60">
        <v>1</v>
      </c>
      <c r="N2993" s="60">
        <v>1</v>
      </c>
      <c r="O2993" s="63" t="s">
        <v>681</v>
      </c>
      <c r="P2993" s="63" t="s">
        <v>7721</v>
      </c>
      <c r="Q2993" s="62"/>
      <c r="R2993" s="62"/>
      <c r="S2993" s="62"/>
      <c r="T2993" s="62"/>
      <c r="U2993" s="62"/>
      <c r="V2993" s="62"/>
      <c r="W2993" s="62"/>
      <c r="X2993" s="63" t="s">
        <v>7721</v>
      </c>
      <c r="Y2993" s="62"/>
      <c r="Z2993" s="62"/>
      <c r="AA2993" s="62"/>
      <c r="AB2993" s="60"/>
    </row>
    <row r="2994" spans="1:28" ht="15" customHeight="1" x14ac:dyDescent="0.25">
      <c r="A2994" s="58">
        <v>2984</v>
      </c>
      <c r="B2994" s="66" t="s">
        <v>13565</v>
      </c>
      <c r="C2994" s="67" t="s">
        <v>13566</v>
      </c>
      <c r="D2994" s="59" t="s">
        <v>13567</v>
      </c>
      <c r="E2994" s="66" t="s">
        <v>13565</v>
      </c>
      <c r="F2994" s="60" t="s">
        <v>13568</v>
      </c>
      <c r="G2994" s="62"/>
      <c r="H2994" s="61">
        <v>2008</v>
      </c>
      <c r="I2994" s="60" t="s">
        <v>689</v>
      </c>
      <c r="J2994" s="60" t="s">
        <v>1283</v>
      </c>
      <c r="K2994" s="60">
        <v>75</v>
      </c>
      <c r="L2994" s="62"/>
      <c r="M2994" s="60">
        <v>1</v>
      </c>
      <c r="N2994" s="60">
        <v>1</v>
      </c>
      <c r="O2994" s="63" t="s">
        <v>681</v>
      </c>
      <c r="P2994" s="63" t="s">
        <v>7721</v>
      </c>
      <c r="Q2994" s="62"/>
      <c r="R2994" s="62"/>
      <c r="S2994" s="62"/>
      <c r="T2994" s="62"/>
      <c r="U2994" s="62"/>
      <c r="V2994" s="62"/>
      <c r="W2994" s="62"/>
      <c r="X2994" s="63" t="s">
        <v>7721</v>
      </c>
      <c r="Y2994" s="62"/>
      <c r="Z2994" s="62"/>
      <c r="AA2994" s="62"/>
      <c r="AB2994" s="60"/>
    </row>
    <row r="2995" spans="1:28" ht="15" customHeight="1" x14ac:dyDescent="0.25">
      <c r="A2995" s="58">
        <v>2985</v>
      </c>
      <c r="B2995" s="66" t="s">
        <v>13569</v>
      </c>
      <c r="C2995" s="67" t="s">
        <v>13570</v>
      </c>
      <c r="D2995" s="59" t="s">
        <v>13571</v>
      </c>
      <c r="E2995" s="66" t="s">
        <v>13569</v>
      </c>
      <c r="F2995" s="60" t="s">
        <v>13572</v>
      </c>
      <c r="G2995" s="62"/>
      <c r="H2995" s="61">
        <v>2005</v>
      </c>
      <c r="I2995" s="60" t="s">
        <v>689</v>
      </c>
      <c r="J2995" s="60" t="s">
        <v>1102</v>
      </c>
      <c r="K2995" s="60">
        <v>75</v>
      </c>
      <c r="L2995" s="62"/>
      <c r="M2995" s="60">
        <v>1</v>
      </c>
      <c r="N2995" s="60">
        <v>1</v>
      </c>
      <c r="O2995" s="63" t="s">
        <v>681</v>
      </c>
      <c r="P2995" s="63" t="s">
        <v>700</v>
      </c>
      <c r="Q2995" s="62"/>
      <c r="R2995" s="62"/>
      <c r="S2995" s="62"/>
      <c r="T2995" s="62"/>
      <c r="U2995" s="62"/>
      <c r="V2995" s="62"/>
      <c r="W2995" s="62"/>
      <c r="X2995" s="63" t="s">
        <v>700</v>
      </c>
      <c r="Y2995" s="62"/>
      <c r="Z2995" s="62"/>
      <c r="AA2995" s="62"/>
      <c r="AB2995" s="60"/>
    </row>
    <row r="2996" spans="1:28" ht="15" customHeight="1" x14ac:dyDescent="0.25">
      <c r="A2996" s="58">
        <v>2986</v>
      </c>
      <c r="B2996" s="66" t="s">
        <v>13573</v>
      </c>
      <c r="C2996" s="67" t="s">
        <v>13574</v>
      </c>
      <c r="D2996" s="59" t="s">
        <v>13575</v>
      </c>
      <c r="E2996" s="66" t="s">
        <v>13573</v>
      </c>
      <c r="F2996" s="60" t="s">
        <v>13576</v>
      </c>
      <c r="G2996" s="62"/>
      <c r="H2996" s="61">
        <v>2006</v>
      </c>
      <c r="I2996" s="60" t="s">
        <v>689</v>
      </c>
      <c r="J2996" s="60" t="s">
        <v>687</v>
      </c>
      <c r="K2996" s="60" t="s">
        <v>2155</v>
      </c>
      <c r="L2996" s="62"/>
      <c r="M2996" s="60">
        <v>1</v>
      </c>
      <c r="N2996" s="60">
        <v>1</v>
      </c>
      <c r="O2996" s="63" t="s">
        <v>681</v>
      </c>
      <c r="P2996" s="63" t="s">
        <v>980</v>
      </c>
      <c r="Q2996" s="63" t="s">
        <v>13577</v>
      </c>
      <c r="R2996" s="62"/>
      <c r="S2996" s="62"/>
      <c r="T2996" s="62"/>
      <c r="U2996" s="62"/>
      <c r="V2996" s="62"/>
      <c r="W2996" s="62"/>
      <c r="X2996" s="63" t="s">
        <v>980</v>
      </c>
      <c r="Y2996" s="62"/>
      <c r="Z2996" s="62"/>
      <c r="AA2996" s="62"/>
      <c r="AB2996" s="60"/>
    </row>
    <row r="2997" spans="1:28" ht="15" customHeight="1" x14ac:dyDescent="0.25">
      <c r="A2997" s="58">
        <v>2987</v>
      </c>
      <c r="B2997" s="66" t="s">
        <v>13578</v>
      </c>
      <c r="C2997" s="67" t="s">
        <v>13579</v>
      </c>
      <c r="D2997" s="59" t="s">
        <v>13580</v>
      </c>
      <c r="E2997" s="66" t="s">
        <v>13578</v>
      </c>
      <c r="F2997" s="60" t="s">
        <v>13581</v>
      </c>
      <c r="G2997" s="62"/>
      <c r="H2997" s="61">
        <v>2000</v>
      </c>
      <c r="I2997" s="60" t="s">
        <v>689</v>
      </c>
      <c r="J2997" s="60" t="s">
        <v>687</v>
      </c>
      <c r="K2997" s="60" t="s">
        <v>13582</v>
      </c>
      <c r="L2997" s="62"/>
      <c r="M2997" s="60">
        <v>1</v>
      </c>
      <c r="N2997" s="60">
        <v>1</v>
      </c>
      <c r="O2997" s="63" t="s">
        <v>681</v>
      </c>
      <c r="P2997" s="63" t="s">
        <v>980</v>
      </c>
      <c r="Q2997" s="62"/>
      <c r="R2997" s="62"/>
      <c r="S2997" s="62"/>
      <c r="T2997" s="62"/>
      <c r="U2997" s="62"/>
      <c r="V2997" s="62"/>
      <c r="W2997" s="62"/>
      <c r="X2997" s="63" t="s">
        <v>12803</v>
      </c>
      <c r="Y2997" s="62"/>
      <c r="Z2997" s="62"/>
      <c r="AA2997" s="62"/>
      <c r="AB2997" s="63" t="s">
        <v>12804</v>
      </c>
    </row>
    <row r="2998" spans="1:28" ht="15" customHeight="1" x14ac:dyDescent="0.25">
      <c r="A2998" s="58">
        <v>2988</v>
      </c>
      <c r="B2998" s="66" t="s">
        <v>13583</v>
      </c>
      <c r="C2998" s="67" t="s">
        <v>13584</v>
      </c>
      <c r="D2998" s="59" t="s">
        <v>13585</v>
      </c>
      <c r="E2998" s="66" t="s">
        <v>13583</v>
      </c>
      <c r="F2998" s="60" t="s">
        <v>13586</v>
      </c>
      <c r="G2998" s="62"/>
      <c r="H2998" s="61">
        <v>2006</v>
      </c>
      <c r="I2998" s="60" t="s">
        <v>689</v>
      </c>
      <c r="J2998" s="60" t="s">
        <v>687</v>
      </c>
      <c r="K2998" s="60" t="s">
        <v>2133</v>
      </c>
      <c r="L2998" s="62"/>
      <c r="M2998" s="60">
        <v>1</v>
      </c>
      <c r="N2998" s="60">
        <v>1</v>
      </c>
      <c r="O2998" s="63" t="s">
        <v>681</v>
      </c>
      <c r="P2998" s="63" t="s">
        <v>970</v>
      </c>
      <c r="Q2998" s="63" t="s">
        <v>13587</v>
      </c>
      <c r="R2998" s="62"/>
      <c r="S2998" s="62"/>
      <c r="T2998" s="62"/>
      <c r="U2998" s="62"/>
      <c r="V2998" s="62"/>
      <c r="W2998" s="62"/>
      <c r="X2998" s="63" t="s">
        <v>970</v>
      </c>
      <c r="Y2998" s="62"/>
      <c r="Z2998" s="62"/>
      <c r="AA2998" s="62"/>
      <c r="AB2998" s="60"/>
    </row>
    <row r="2999" spans="1:28" ht="15" customHeight="1" x14ac:dyDescent="0.25">
      <c r="A2999" s="58">
        <v>2989</v>
      </c>
      <c r="B2999" s="66" t="s">
        <v>13588</v>
      </c>
      <c r="C2999" s="67" t="s">
        <v>13589</v>
      </c>
      <c r="D2999" s="59" t="s">
        <v>13590</v>
      </c>
      <c r="E2999" s="66" t="s">
        <v>13588</v>
      </c>
      <c r="F2999" s="60" t="s">
        <v>13591</v>
      </c>
      <c r="G2999" s="62"/>
      <c r="H2999" s="61">
        <v>2001</v>
      </c>
      <c r="I2999" s="60" t="s">
        <v>689</v>
      </c>
      <c r="J2999" s="60" t="s">
        <v>680</v>
      </c>
      <c r="K2999" s="60">
        <v>50</v>
      </c>
      <c r="L2999" s="62"/>
      <c r="M2999" s="60">
        <v>1</v>
      </c>
      <c r="N2999" s="60">
        <v>1</v>
      </c>
      <c r="O2999" s="63" t="s">
        <v>681</v>
      </c>
      <c r="P2999" s="63" t="s">
        <v>864</v>
      </c>
      <c r="Q2999" s="62"/>
      <c r="R2999" s="62"/>
      <c r="S2999" s="62"/>
      <c r="T2999" s="62"/>
      <c r="U2999" s="62"/>
      <c r="V2999" s="62"/>
      <c r="W2999" s="62"/>
      <c r="X2999" s="63" t="s">
        <v>864</v>
      </c>
      <c r="Y2999" s="62"/>
      <c r="Z2999" s="62"/>
      <c r="AA2999" s="62"/>
      <c r="AB2999" s="60"/>
    </row>
    <row r="3000" spans="1:28" ht="15" customHeight="1" x14ac:dyDescent="0.25">
      <c r="A3000" s="58">
        <v>2990</v>
      </c>
      <c r="B3000" s="66" t="s">
        <v>13592</v>
      </c>
      <c r="C3000" s="67" t="s">
        <v>13593</v>
      </c>
      <c r="D3000" s="59" t="s">
        <v>13594</v>
      </c>
      <c r="E3000" s="66" t="s">
        <v>13592</v>
      </c>
      <c r="F3000" s="60" t="s">
        <v>13595</v>
      </c>
      <c r="G3000" s="62"/>
      <c r="H3000" s="61">
        <v>2014</v>
      </c>
      <c r="I3000" s="60" t="s">
        <v>689</v>
      </c>
      <c r="J3000" s="60" t="s">
        <v>2302</v>
      </c>
      <c r="K3000" s="60">
        <v>50</v>
      </c>
      <c r="L3000" s="62"/>
      <c r="M3000" s="60">
        <v>1</v>
      </c>
      <c r="N3000" s="60">
        <v>1</v>
      </c>
      <c r="O3000" s="63" t="s">
        <v>681</v>
      </c>
      <c r="P3000" s="63" t="s">
        <v>3176</v>
      </c>
      <c r="Q3000" s="63" t="s">
        <v>13596</v>
      </c>
      <c r="R3000" s="62"/>
      <c r="S3000" s="62"/>
      <c r="T3000" s="62"/>
      <c r="U3000" s="62"/>
      <c r="V3000" s="62"/>
      <c r="W3000" s="62"/>
      <c r="X3000" s="63" t="s">
        <v>3176</v>
      </c>
      <c r="Y3000" s="62"/>
      <c r="Z3000" s="62"/>
      <c r="AA3000" s="62"/>
      <c r="AB3000" s="60"/>
    </row>
    <row r="3001" spans="1:28" ht="15" customHeight="1" x14ac:dyDescent="0.25">
      <c r="A3001" s="58">
        <v>2991</v>
      </c>
      <c r="B3001" s="66" t="s">
        <v>13597</v>
      </c>
      <c r="C3001" s="67" t="s">
        <v>13598</v>
      </c>
      <c r="D3001" s="59" t="s">
        <v>13599</v>
      </c>
      <c r="E3001" s="66" t="s">
        <v>13597</v>
      </c>
      <c r="F3001" s="60" t="s">
        <v>13600</v>
      </c>
      <c r="G3001" s="62"/>
      <c r="H3001" s="61">
        <v>2006</v>
      </c>
      <c r="I3001" s="62"/>
      <c r="J3001" s="60" t="s">
        <v>680</v>
      </c>
      <c r="K3001" s="60">
        <v>75</v>
      </c>
      <c r="L3001" s="62"/>
      <c r="M3001" s="60">
        <v>1</v>
      </c>
      <c r="N3001" s="60">
        <v>1</v>
      </c>
      <c r="O3001" s="63" t="s">
        <v>681</v>
      </c>
      <c r="P3001" s="63" t="s">
        <v>11390</v>
      </c>
      <c r="Q3001" s="62"/>
      <c r="R3001" s="62"/>
      <c r="S3001" s="62"/>
      <c r="T3001" s="62"/>
      <c r="U3001" s="62"/>
      <c r="V3001" s="62"/>
      <c r="W3001" s="62"/>
      <c r="X3001" s="63" t="s">
        <v>11390</v>
      </c>
      <c r="Y3001" s="62"/>
      <c r="Z3001" s="62"/>
      <c r="AA3001" s="62"/>
      <c r="AB3001" s="60"/>
    </row>
    <row r="3002" spans="1:28" ht="15" customHeight="1" x14ac:dyDescent="0.25">
      <c r="A3002" s="58">
        <v>2992</v>
      </c>
      <c r="B3002" s="66" t="s">
        <v>13601</v>
      </c>
      <c r="C3002" s="67" t="s">
        <v>13602</v>
      </c>
      <c r="D3002" s="59" t="s">
        <v>13603</v>
      </c>
      <c r="E3002" s="66" t="s">
        <v>13601</v>
      </c>
      <c r="F3002" s="60" t="s">
        <v>13604</v>
      </c>
      <c r="G3002" s="62"/>
      <c r="H3002" s="61">
        <v>2000</v>
      </c>
      <c r="I3002" s="60" t="s">
        <v>689</v>
      </c>
      <c r="J3002" s="60" t="s">
        <v>1283</v>
      </c>
      <c r="K3002" s="60">
        <v>400</v>
      </c>
      <c r="L3002" s="62"/>
      <c r="M3002" s="60">
        <v>1</v>
      </c>
      <c r="N3002" s="60">
        <v>1</v>
      </c>
      <c r="O3002" s="63" t="s">
        <v>681</v>
      </c>
      <c r="P3002" s="63" t="s">
        <v>1038</v>
      </c>
      <c r="Q3002" s="62"/>
      <c r="R3002" s="62"/>
      <c r="S3002" s="62"/>
      <c r="T3002" s="62"/>
      <c r="U3002" s="62"/>
      <c r="V3002" s="62"/>
      <c r="W3002" s="62"/>
      <c r="X3002" s="63" t="s">
        <v>1570</v>
      </c>
      <c r="Y3002" s="62"/>
      <c r="Z3002" s="62"/>
      <c r="AA3002" s="62"/>
      <c r="AB3002" s="63" t="s">
        <v>1571</v>
      </c>
    </row>
    <row r="3003" spans="1:28" ht="15" customHeight="1" x14ac:dyDescent="0.25">
      <c r="A3003" s="58">
        <v>2993</v>
      </c>
      <c r="B3003" s="66" t="s">
        <v>13605</v>
      </c>
      <c r="C3003" s="67" t="s">
        <v>13606</v>
      </c>
      <c r="D3003" s="59" t="s">
        <v>13607</v>
      </c>
      <c r="E3003" s="66" t="s">
        <v>13605</v>
      </c>
      <c r="F3003" s="60" t="s">
        <v>13608</v>
      </c>
      <c r="G3003" s="62"/>
      <c r="H3003" s="61">
        <v>2001</v>
      </c>
      <c r="I3003" s="60" t="s">
        <v>1303</v>
      </c>
      <c r="J3003" s="60" t="s">
        <v>688</v>
      </c>
      <c r="K3003" s="60">
        <v>50</v>
      </c>
      <c r="L3003" s="62"/>
      <c r="M3003" s="60">
        <v>1</v>
      </c>
      <c r="N3003" s="60">
        <v>1</v>
      </c>
      <c r="O3003" s="63" t="s">
        <v>681</v>
      </c>
      <c r="P3003" s="63" t="s">
        <v>788</v>
      </c>
      <c r="Q3003" s="62"/>
      <c r="R3003" s="62"/>
      <c r="S3003" s="62"/>
      <c r="T3003" s="62"/>
      <c r="U3003" s="62"/>
      <c r="V3003" s="62"/>
      <c r="W3003" s="62"/>
      <c r="X3003" s="63" t="s">
        <v>788</v>
      </c>
      <c r="Y3003" s="62"/>
      <c r="Z3003" s="62"/>
      <c r="AA3003" s="62"/>
      <c r="AB3003" s="60"/>
    </row>
    <row r="3004" spans="1:28" ht="15" customHeight="1" x14ac:dyDescent="0.25">
      <c r="A3004" s="58">
        <v>2994</v>
      </c>
      <c r="B3004" s="66" t="s">
        <v>13609</v>
      </c>
      <c r="C3004" s="67" t="s">
        <v>13610</v>
      </c>
      <c r="D3004" s="59" t="s">
        <v>13611</v>
      </c>
      <c r="E3004" s="66" t="s">
        <v>13609</v>
      </c>
      <c r="F3004" s="60" t="s">
        <v>13612</v>
      </c>
      <c r="G3004" s="62"/>
      <c r="H3004" s="61">
        <v>2000</v>
      </c>
      <c r="I3004" s="60" t="s">
        <v>689</v>
      </c>
      <c r="J3004" s="60" t="s">
        <v>1283</v>
      </c>
      <c r="K3004" s="60">
        <v>400</v>
      </c>
      <c r="L3004" s="62"/>
      <c r="M3004" s="60">
        <v>1</v>
      </c>
      <c r="N3004" s="60">
        <v>1</v>
      </c>
      <c r="O3004" s="63" t="s">
        <v>681</v>
      </c>
      <c r="P3004" s="63" t="s">
        <v>1038</v>
      </c>
      <c r="Q3004" s="62"/>
      <c r="R3004" s="62"/>
      <c r="S3004" s="62"/>
      <c r="T3004" s="62"/>
      <c r="U3004" s="62"/>
      <c r="V3004" s="62"/>
      <c r="W3004" s="62"/>
      <c r="X3004" s="63" t="s">
        <v>1853</v>
      </c>
      <c r="Y3004" s="62"/>
      <c r="Z3004" s="62"/>
      <c r="AA3004" s="62"/>
      <c r="AB3004" s="63" t="s">
        <v>1854</v>
      </c>
    </row>
    <row r="3005" spans="1:28" ht="15" customHeight="1" x14ac:dyDescent="0.25">
      <c r="A3005" s="58">
        <v>2995</v>
      </c>
      <c r="B3005" s="66" t="s">
        <v>13613</v>
      </c>
      <c r="C3005" s="67" t="s">
        <v>13614</v>
      </c>
      <c r="D3005" s="59" t="s">
        <v>13615</v>
      </c>
      <c r="E3005" s="66" t="s">
        <v>13613</v>
      </c>
      <c r="F3005" s="60" t="s">
        <v>13616</v>
      </c>
      <c r="G3005" s="62"/>
      <c r="H3005" s="61">
        <v>2001</v>
      </c>
      <c r="I3005" s="60" t="s">
        <v>689</v>
      </c>
      <c r="J3005" s="60" t="s">
        <v>684</v>
      </c>
      <c r="K3005" s="60">
        <v>75</v>
      </c>
      <c r="L3005" s="62"/>
      <c r="M3005" s="60">
        <v>1</v>
      </c>
      <c r="N3005" s="60">
        <v>1</v>
      </c>
      <c r="O3005" s="63" t="s">
        <v>681</v>
      </c>
      <c r="P3005" s="63" t="s">
        <v>1222</v>
      </c>
      <c r="Q3005" s="62"/>
      <c r="R3005" s="62"/>
      <c r="S3005" s="62"/>
      <c r="T3005" s="62"/>
      <c r="U3005" s="62"/>
      <c r="V3005" s="62"/>
      <c r="W3005" s="62"/>
      <c r="X3005" s="63" t="s">
        <v>1222</v>
      </c>
      <c r="Y3005" s="62"/>
      <c r="Z3005" s="62"/>
      <c r="AA3005" s="62"/>
      <c r="AB3005" s="60"/>
    </row>
    <row r="3006" spans="1:28" ht="15" customHeight="1" x14ac:dyDescent="0.25">
      <c r="A3006" s="58">
        <v>2996</v>
      </c>
      <c r="B3006" s="66" t="s">
        <v>13617</v>
      </c>
      <c r="C3006" s="67" t="s">
        <v>13618</v>
      </c>
      <c r="D3006" s="59" t="s">
        <v>13619</v>
      </c>
      <c r="E3006" s="66" t="s">
        <v>13617</v>
      </c>
      <c r="F3006" s="60" t="s">
        <v>13620</v>
      </c>
      <c r="G3006" s="62"/>
      <c r="H3006" s="61">
        <v>2001</v>
      </c>
      <c r="I3006" s="60" t="s">
        <v>1303</v>
      </c>
      <c r="J3006" s="60" t="s">
        <v>688</v>
      </c>
      <c r="K3006" s="60">
        <v>100</v>
      </c>
      <c r="L3006" s="62"/>
      <c r="M3006" s="60">
        <v>1</v>
      </c>
      <c r="N3006" s="60">
        <v>1</v>
      </c>
      <c r="O3006" s="63" t="s">
        <v>681</v>
      </c>
      <c r="P3006" s="63" t="s">
        <v>912</v>
      </c>
      <c r="Q3006" s="62"/>
      <c r="R3006" s="62"/>
      <c r="S3006" s="62"/>
      <c r="T3006" s="62"/>
      <c r="U3006" s="62"/>
      <c r="V3006" s="62"/>
      <c r="W3006" s="62"/>
      <c r="X3006" s="63" t="s">
        <v>912</v>
      </c>
      <c r="Y3006" s="62"/>
      <c r="Z3006" s="62"/>
      <c r="AA3006" s="62"/>
      <c r="AB3006" s="60"/>
    </row>
    <row r="3007" spans="1:28" ht="15" customHeight="1" x14ac:dyDescent="0.25">
      <c r="A3007" s="58">
        <v>2997</v>
      </c>
      <c r="B3007" s="66" t="s">
        <v>13621</v>
      </c>
      <c r="C3007" s="67" t="s">
        <v>13622</v>
      </c>
      <c r="D3007" s="59" t="s">
        <v>13623</v>
      </c>
      <c r="E3007" s="66" t="s">
        <v>13621</v>
      </c>
      <c r="F3007" s="60" t="s">
        <v>13624</v>
      </c>
      <c r="G3007" s="62"/>
      <c r="H3007" s="61">
        <v>1999</v>
      </c>
      <c r="I3007" s="62"/>
      <c r="J3007" s="60" t="s">
        <v>688</v>
      </c>
      <c r="K3007" s="60">
        <v>400</v>
      </c>
      <c r="L3007" s="62"/>
      <c r="M3007" s="60">
        <v>1</v>
      </c>
      <c r="N3007" s="60">
        <v>1</v>
      </c>
      <c r="O3007" s="63" t="s">
        <v>681</v>
      </c>
      <c r="P3007" s="63" t="s">
        <v>1038</v>
      </c>
      <c r="Q3007" s="62"/>
      <c r="R3007" s="62"/>
      <c r="S3007" s="62"/>
      <c r="T3007" s="62"/>
      <c r="U3007" s="62"/>
      <c r="V3007" s="62"/>
      <c r="W3007" s="62"/>
      <c r="X3007" s="63" t="s">
        <v>1853</v>
      </c>
      <c r="Y3007" s="62"/>
      <c r="Z3007" s="62"/>
      <c r="AA3007" s="62"/>
      <c r="AB3007" s="63" t="s">
        <v>1854</v>
      </c>
    </row>
    <row r="3008" spans="1:28" ht="15" customHeight="1" x14ac:dyDescent="0.25">
      <c r="A3008" s="58">
        <v>2998</v>
      </c>
      <c r="B3008" s="66" t="s">
        <v>13625</v>
      </c>
      <c r="C3008" s="67" t="s">
        <v>13626</v>
      </c>
      <c r="D3008" s="59" t="s">
        <v>13627</v>
      </c>
      <c r="E3008" s="66" t="s">
        <v>13625</v>
      </c>
      <c r="F3008" s="60" t="s">
        <v>13628</v>
      </c>
      <c r="G3008" s="62"/>
      <c r="H3008" s="61">
        <v>2009</v>
      </c>
      <c r="I3008" s="60" t="s">
        <v>1303</v>
      </c>
      <c r="J3008" s="60" t="s">
        <v>688</v>
      </c>
      <c r="K3008" s="60">
        <v>400</v>
      </c>
      <c r="L3008" s="62"/>
      <c r="M3008" s="60">
        <v>1</v>
      </c>
      <c r="N3008" s="60">
        <v>1</v>
      </c>
      <c r="O3008" s="63" t="s">
        <v>681</v>
      </c>
      <c r="P3008" s="63" t="s">
        <v>8220</v>
      </c>
      <c r="Q3008" s="62"/>
      <c r="R3008" s="62"/>
      <c r="S3008" s="62"/>
      <c r="T3008" s="62"/>
      <c r="U3008" s="62"/>
      <c r="V3008" s="62"/>
      <c r="W3008" s="62"/>
      <c r="X3008" s="63" t="s">
        <v>8220</v>
      </c>
      <c r="Y3008" s="62"/>
      <c r="Z3008" s="62"/>
      <c r="AA3008" s="62"/>
      <c r="AB3008" s="60"/>
    </row>
    <row r="3009" spans="1:28" ht="15" customHeight="1" x14ac:dyDescent="0.25">
      <c r="A3009" s="58">
        <v>2999</v>
      </c>
      <c r="B3009" s="66" t="s">
        <v>13629</v>
      </c>
      <c r="C3009" s="67" t="s">
        <v>13630</v>
      </c>
      <c r="D3009" s="59" t="s">
        <v>13631</v>
      </c>
      <c r="E3009" s="66" t="s">
        <v>13629</v>
      </c>
      <c r="F3009" s="60" t="s">
        <v>13632</v>
      </c>
      <c r="G3009" s="62"/>
      <c r="H3009" s="61">
        <v>2020</v>
      </c>
      <c r="I3009" s="62"/>
      <c r="J3009" s="60" t="s">
        <v>3471</v>
      </c>
      <c r="K3009" s="60">
        <v>50</v>
      </c>
      <c r="L3009" s="62"/>
      <c r="M3009" s="60">
        <v>1</v>
      </c>
      <c r="N3009" s="60">
        <v>1</v>
      </c>
      <c r="O3009" s="63" t="s">
        <v>681</v>
      </c>
      <c r="P3009" s="63" t="s">
        <v>2287</v>
      </c>
      <c r="Q3009" s="63" t="s">
        <v>6063</v>
      </c>
      <c r="R3009" s="62"/>
      <c r="S3009" s="62"/>
      <c r="T3009" s="62"/>
      <c r="U3009" s="62"/>
      <c r="V3009" s="62"/>
      <c r="W3009" s="62"/>
      <c r="X3009" s="63" t="s">
        <v>2287</v>
      </c>
      <c r="Y3009" s="62"/>
      <c r="Z3009" s="62"/>
      <c r="AA3009" s="62"/>
      <c r="AB3009" s="60"/>
    </row>
    <row r="3010" spans="1:28" ht="15" customHeight="1" x14ac:dyDescent="0.25">
      <c r="A3010" s="58">
        <v>3000</v>
      </c>
      <c r="B3010" s="66" t="s">
        <v>13633</v>
      </c>
      <c r="C3010" s="67" t="s">
        <v>13634</v>
      </c>
      <c r="D3010" s="59" t="s">
        <v>13635</v>
      </c>
      <c r="E3010" s="66" t="s">
        <v>13633</v>
      </c>
      <c r="F3010" s="60" t="s">
        <v>13636</v>
      </c>
      <c r="G3010" s="62"/>
      <c r="H3010" s="61">
        <v>1999</v>
      </c>
      <c r="I3010" s="60" t="s">
        <v>689</v>
      </c>
      <c r="J3010" s="60" t="s">
        <v>684</v>
      </c>
      <c r="K3010" s="60">
        <v>50</v>
      </c>
      <c r="L3010" s="62"/>
      <c r="M3010" s="60">
        <v>1</v>
      </c>
      <c r="N3010" s="60">
        <v>1</v>
      </c>
      <c r="O3010" s="63" t="s">
        <v>681</v>
      </c>
      <c r="P3010" s="63" t="s">
        <v>788</v>
      </c>
      <c r="Q3010" s="62"/>
      <c r="R3010" s="62"/>
      <c r="S3010" s="62"/>
      <c r="T3010" s="62"/>
      <c r="U3010" s="62"/>
      <c r="V3010" s="62"/>
      <c r="W3010" s="62"/>
      <c r="X3010" s="63" t="s">
        <v>788</v>
      </c>
      <c r="Y3010" s="62"/>
      <c r="Z3010" s="62"/>
      <c r="AA3010" s="62"/>
      <c r="AB3010" s="60"/>
    </row>
    <row r="3011" spans="1:28" ht="15" customHeight="1" x14ac:dyDescent="0.25">
      <c r="A3011" s="58">
        <v>3001</v>
      </c>
      <c r="B3011" s="66" t="s">
        <v>13637</v>
      </c>
      <c r="C3011" s="67" t="s">
        <v>13638</v>
      </c>
      <c r="D3011" s="59" t="s">
        <v>13639</v>
      </c>
      <c r="E3011" s="66" t="s">
        <v>13637</v>
      </c>
      <c r="F3011" s="60" t="s">
        <v>13640</v>
      </c>
      <c r="G3011" s="62"/>
      <c r="H3011" s="61">
        <v>2001</v>
      </c>
      <c r="I3011" s="60" t="s">
        <v>689</v>
      </c>
      <c r="J3011" s="60" t="s">
        <v>684</v>
      </c>
      <c r="K3011" s="60">
        <v>50</v>
      </c>
      <c r="L3011" s="62"/>
      <c r="M3011" s="60">
        <v>1</v>
      </c>
      <c r="N3011" s="60">
        <v>1</v>
      </c>
      <c r="O3011" s="63" t="s">
        <v>681</v>
      </c>
      <c r="P3011" s="63" t="s">
        <v>864</v>
      </c>
      <c r="Q3011" s="62"/>
      <c r="R3011" s="62"/>
      <c r="S3011" s="62"/>
      <c r="T3011" s="62"/>
      <c r="U3011" s="62"/>
      <c r="V3011" s="62"/>
      <c r="W3011" s="62"/>
      <c r="X3011" s="63" t="s">
        <v>864</v>
      </c>
      <c r="Y3011" s="62"/>
      <c r="Z3011" s="62"/>
      <c r="AA3011" s="62"/>
      <c r="AB3011" s="60"/>
    </row>
    <row r="3012" spans="1:28" ht="15" customHeight="1" x14ac:dyDescent="0.25">
      <c r="A3012" s="58">
        <v>3002</v>
      </c>
      <c r="B3012" s="66" t="s">
        <v>13641</v>
      </c>
      <c r="C3012" s="67" t="s">
        <v>13642</v>
      </c>
      <c r="D3012" s="59" t="s">
        <v>13643</v>
      </c>
      <c r="E3012" s="66" t="s">
        <v>13641</v>
      </c>
      <c r="F3012" s="60" t="s">
        <v>13644</v>
      </c>
      <c r="G3012" s="62"/>
      <c r="H3012" s="61">
        <v>1999</v>
      </c>
      <c r="I3012" s="60" t="s">
        <v>689</v>
      </c>
      <c r="J3012" s="60" t="s">
        <v>684</v>
      </c>
      <c r="K3012" s="60">
        <v>50</v>
      </c>
      <c r="L3012" s="62"/>
      <c r="M3012" s="60">
        <v>1</v>
      </c>
      <c r="N3012" s="60">
        <v>1</v>
      </c>
      <c r="O3012" s="63" t="s">
        <v>681</v>
      </c>
      <c r="P3012" s="63" t="s">
        <v>788</v>
      </c>
      <c r="Q3012" s="62"/>
      <c r="R3012" s="62"/>
      <c r="S3012" s="62"/>
      <c r="T3012" s="62"/>
      <c r="U3012" s="62"/>
      <c r="V3012" s="62"/>
      <c r="W3012" s="62"/>
      <c r="X3012" s="63" t="s">
        <v>788</v>
      </c>
      <c r="Y3012" s="62"/>
      <c r="Z3012" s="62"/>
      <c r="AA3012" s="62"/>
      <c r="AB3012" s="60"/>
    </row>
    <row r="3013" spans="1:28" ht="15" customHeight="1" x14ac:dyDescent="0.25">
      <c r="A3013" s="58">
        <v>3003</v>
      </c>
      <c r="B3013" s="66" t="s">
        <v>13645</v>
      </c>
      <c r="C3013" s="67" t="s">
        <v>13646</v>
      </c>
      <c r="D3013" s="59" t="s">
        <v>13647</v>
      </c>
      <c r="E3013" s="66" t="s">
        <v>13645</v>
      </c>
      <c r="F3013" s="60" t="s">
        <v>13648</v>
      </c>
      <c r="G3013" s="62"/>
      <c r="H3013" s="61">
        <v>2015</v>
      </c>
      <c r="I3013" s="60" t="s">
        <v>689</v>
      </c>
      <c r="J3013" s="62"/>
      <c r="K3013" s="60">
        <v>750</v>
      </c>
      <c r="L3013" s="62"/>
      <c r="M3013" s="60">
        <v>1</v>
      </c>
      <c r="N3013" s="60">
        <v>1</v>
      </c>
      <c r="O3013" s="63" t="s">
        <v>681</v>
      </c>
      <c r="P3013" s="63" t="s">
        <v>13649</v>
      </c>
      <c r="Q3013" s="63" t="s">
        <v>13650</v>
      </c>
      <c r="R3013" s="62"/>
      <c r="S3013" s="62"/>
      <c r="T3013" s="62"/>
      <c r="U3013" s="62"/>
      <c r="V3013" s="62"/>
      <c r="W3013" s="62"/>
      <c r="X3013" s="63" t="s">
        <v>13649</v>
      </c>
      <c r="Y3013" s="62"/>
      <c r="Z3013" s="62"/>
      <c r="AA3013" s="62"/>
      <c r="AB3013" s="60"/>
    </row>
    <row r="3014" spans="1:28" ht="15" customHeight="1" x14ac:dyDescent="0.25">
      <c r="A3014" s="58">
        <v>3004</v>
      </c>
      <c r="B3014" s="66" t="s">
        <v>13651</v>
      </c>
      <c r="C3014" s="67" t="s">
        <v>13652</v>
      </c>
      <c r="D3014" s="59" t="s">
        <v>13653</v>
      </c>
      <c r="E3014" s="66" t="s">
        <v>13651</v>
      </c>
      <c r="F3014" s="60" t="s">
        <v>13654</v>
      </c>
      <c r="G3014" s="62"/>
      <c r="H3014" s="61">
        <v>1992</v>
      </c>
      <c r="I3014" s="60" t="s">
        <v>689</v>
      </c>
      <c r="J3014" s="60" t="s">
        <v>1924</v>
      </c>
      <c r="K3014" s="60">
        <v>400</v>
      </c>
      <c r="L3014" s="62"/>
      <c r="M3014" s="60">
        <v>1</v>
      </c>
      <c r="N3014" s="60">
        <v>1</v>
      </c>
      <c r="O3014" s="63" t="s">
        <v>681</v>
      </c>
      <c r="P3014" s="63" t="s">
        <v>1038</v>
      </c>
      <c r="Q3014" s="62"/>
      <c r="R3014" s="62"/>
      <c r="S3014" s="62"/>
      <c r="T3014" s="62"/>
      <c r="U3014" s="62"/>
      <c r="V3014" s="62"/>
      <c r="W3014" s="62"/>
      <c r="X3014" s="63" t="s">
        <v>1038</v>
      </c>
      <c r="Y3014" s="62"/>
      <c r="Z3014" s="62"/>
      <c r="AA3014" s="62"/>
      <c r="AB3014" s="60"/>
    </row>
    <row r="3015" spans="1:28" ht="15" customHeight="1" x14ac:dyDescent="0.25">
      <c r="A3015" s="58">
        <v>3005</v>
      </c>
      <c r="B3015" s="66" t="s">
        <v>13655</v>
      </c>
      <c r="C3015" s="67" t="s">
        <v>13656</v>
      </c>
      <c r="D3015" s="59" t="s">
        <v>13657</v>
      </c>
      <c r="E3015" s="66" t="s">
        <v>13655</v>
      </c>
      <c r="F3015" s="60" t="s">
        <v>13658</v>
      </c>
      <c r="G3015" s="62"/>
      <c r="H3015" s="61">
        <v>1993</v>
      </c>
      <c r="I3015" s="60" t="s">
        <v>689</v>
      </c>
      <c r="J3015" s="60" t="s">
        <v>1924</v>
      </c>
      <c r="K3015" s="60">
        <v>400</v>
      </c>
      <c r="L3015" s="62"/>
      <c r="M3015" s="60">
        <v>1</v>
      </c>
      <c r="N3015" s="60">
        <v>1</v>
      </c>
      <c r="O3015" s="63" t="s">
        <v>681</v>
      </c>
      <c r="P3015" s="63" t="s">
        <v>1038</v>
      </c>
      <c r="Q3015" s="62"/>
      <c r="R3015" s="62"/>
      <c r="S3015" s="62"/>
      <c r="T3015" s="62"/>
      <c r="U3015" s="62"/>
      <c r="V3015" s="62"/>
      <c r="W3015" s="62"/>
      <c r="X3015" s="63" t="s">
        <v>1038</v>
      </c>
      <c r="Y3015" s="62"/>
      <c r="Z3015" s="62"/>
      <c r="AA3015" s="62"/>
      <c r="AB3015" s="60"/>
    </row>
    <row r="3016" spans="1:28" ht="15" customHeight="1" x14ac:dyDescent="0.25">
      <c r="A3016" s="58">
        <v>3006</v>
      </c>
      <c r="B3016" s="66" t="s">
        <v>13659</v>
      </c>
      <c r="C3016" s="67" t="s">
        <v>13660</v>
      </c>
      <c r="D3016" s="59" t="s">
        <v>13661</v>
      </c>
      <c r="E3016" s="66" t="s">
        <v>13659</v>
      </c>
      <c r="F3016" s="60" t="s">
        <v>13662</v>
      </c>
      <c r="G3016" s="62"/>
      <c r="H3016" s="61">
        <v>1998</v>
      </c>
      <c r="I3016" s="60" t="s">
        <v>689</v>
      </c>
      <c r="J3016" s="60" t="s">
        <v>1260</v>
      </c>
      <c r="K3016" s="60">
        <v>400</v>
      </c>
      <c r="L3016" s="62"/>
      <c r="M3016" s="60">
        <v>1</v>
      </c>
      <c r="N3016" s="60">
        <v>1</v>
      </c>
      <c r="O3016" s="63" t="s">
        <v>681</v>
      </c>
      <c r="P3016" s="63" t="s">
        <v>1038</v>
      </c>
      <c r="Q3016" s="62"/>
      <c r="R3016" s="62"/>
      <c r="S3016" s="62"/>
      <c r="T3016" s="62"/>
      <c r="U3016" s="62"/>
      <c r="V3016" s="62"/>
      <c r="W3016" s="62"/>
      <c r="X3016" s="63" t="s">
        <v>1038</v>
      </c>
      <c r="Y3016" s="62"/>
      <c r="Z3016" s="62"/>
      <c r="AA3016" s="62"/>
      <c r="AB3016" s="60"/>
    </row>
    <row r="3017" spans="1:28" ht="15" customHeight="1" x14ac:dyDescent="0.25">
      <c r="A3017" s="58">
        <v>3007</v>
      </c>
      <c r="B3017" s="66" t="s">
        <v>13663</v>
      </c>
      <c r="C3017" s="67" t="s">
        <v>13664</v>
      </c>
      <c r="D3017" s="59" t="s">
        <v>13665</v>
      </c>
      <c r="E3017" s="66" t="s">
        <v>13663</v>
      </c>
      <c r="F3017" s="60" t="s">
        <v>13666</v>
      </c>
      <c r="G3017" s="62"/>
      <c r="H3017" s="61">
        <v>1998</v>
      </c>
      <c r="I3017" s="60" t="s">
        <v>689</v>
      </c>
      <c r="J3017" s="60" t="s">
        <v>1102</v>
      </c>
      <c r="K3017" s="60">
        <v>400</v>
      </c>
      <c r="L3017" s="62"/>
      <c r="M3017" s="60">
        <v>1</v>
      </c>
      <c r="N3017" s="60">
        <v>1</v>
      </c>
      <c r="O3017" s="63" t="s">
        <v>681</v>
      </c>
      <c r="P3017" s="63" t="s">
        <v>1038</v>
      </c>
      <c r="Q3017" s="62"/>
      <c r="R3017" s="62"/>
      <c r="S3017" s="62"/>
      <c r="T3017" s="62"/>
      <c r="U3017" s="62"/>
      <c r="V3017" s="62"/>
      <c r="W3017" s="62"/>
      <c r="X3017" s="63" t="s">
        <v>1038</v>
      </c>
      <c r="Y3017" s="62"/>
      <c r="Z3017" s="62"/>
      <c r="AA3017" s="62"/>
      <c r="AB3017" s="60"/>
    </row>
    <row r="3018" spans="1:28" ht="15" customHeight="1" x14ac:dyDescent="0.25">
      <c r="A3018" s="58">
        <v>3008</v>
      </c>
      <c r="B3018" s="66" t="s">
        <v>13667</v>
      </c>
      <c r="C3018" s="67" t="s">
        <v>13668</v>
      </c>
      <c r="D3018" s="59" t="s">
        <v>13669</v>
      </c>
      <c r="E3018" s="66" t="s">
        <v>13667</v>
      </c>
      <c r="F3018" s="60" t="s">
        <v>13670</v>
      </c>
      <c r="G3018" s="62"/>
      <c r="H3018" s="61">
        <v>1997</v>
      </c>
      <c r="I3018" s="60" t="s">
        <v>1303</v>
      </c>
      <c r="J3018" s="60" t="s">
        <v>1260</v>
      </c>
      <c r="K3018" s="60">
        <v>50</v>
      </c>
      <c r="L3018" s="62"/>
      <c r="M3018" s="60">
        <v>1</v>
      </c>
      <c r="N3018" s="60">
        <v>1</v>
      </c>
      <c r="O3018" s="63" t="s">
        <v>681</v>
      </c>
      <c r="P3018" s="63" t="s">
        <v>788</v>
      </c>
      <c r="Q3018" s="62"/>
      <c r="R3018" s="62"/>
      <c r="S3018" s="62"/>
      <c r="T3018" s="62"/>
      <c r="U3018" s="62"/>
      <c r="V3018" s="62"/>
      <c r="W3018" s="62"/>
      <c r="X3018" s="63" t="s">
        <v>788</v>
      </c>
      <c r="Y3018" s="62"/>
      <c r="Z3018" s="62"/>
      <c r="AA3018" s="62"/>
      <c r="AB3018" s="60"/>
    </row>
    <row r="3019" spans="1:28" ht="15" customHeight="1" x14ac:dyDescent="0.25">
      <c r="A3019" s="58">
        <v>3009</v>
      </c>
      <c r="B3019" s="66" t="s">
        <v>13671</v>
      </c>
      <c r="C3019" s="67" t="s">
        <v>13672</v>
      </c>
      <c r="D3019" s="59" t="s">
        <v>13673</v>
      </c>
      <c r="E3019" s="66" t="s">
        <v>13671</v>
      </c>
      <c r="F3019" s="60" t="s">
        <v>13674</v>
      </c>
      <c r="G3019" s="62"/>
      <c r="H3019" s="61">
        <v>2004</v>
      </c>
      <c r="I3019" s="60" t="s">
        <v>1296</v>
      </c>
      <c r="J3019" s="60" t="s">
        <v>1260</v>
      </c>
      <c r="K3019" s="60">
        <v>400</v>
      </c>
      <c r="L3019" s="62"/>
      <c r="M3019" s="60">
        <v>1</v>
      </c>
      <c r="N3019" s="60">
        <v>1</v>
      </c>
      <c r="O3019" s="63" t="s">
        <v>681</v>
      </c>
      <c r="P3019" s="63" t="s">
        <v>1038</v>
      </c>
      <c r="Q3019" s="62"/>
      <c r="R3019" s="62"/>
      <c r="S3019" s="62"/>
      <c r="T3019" s="62"/>
      <c r="U3019" s="62"/>
      <c r="V3019" s="62"/>
      <c r="W3019" s="62"/>
      <c r="X3019" s="63" t="s">
        <v>1038</v>
      </c>
      <c r="Y3019" s="62"/>
      <c r="Z3019" s="62"/>
      <c r="AA3019" s="62"/>
      <c r="AB3019" s="60"/>
    </row>
    <row r="3020" spans="1:28" ht="15" customHeight="1" x14ac:dyDescent="0.25">
      <c r="A3020" s="58">
        <v>3010</v>
      </c>
      <c r="B3020" s="66" t="s">
        <v>13675</v>
      </c>
      <c r="C3020" s="67" t="s">
        <v>13676</v>
      </c>
      <c r="D3020" s="59" t="s">
        <v>13677</v>
      </c>
      <c r="E3020" s="66" t="s">
        <v>13675</v>
      </c>
      <c r="F3020" s="60" t="s">
        <v>13678</v>
      </c>
      <c r="G3020" s="62"/>
      <c r="H3020" s="61">
        <v>2002</v>
      </c>
      <c r="I3020" s="60" t="s">
        <v>689</v>
      </c>
      <c r="J3020" s="60" t="s">
        <v>1260</v>
      </c>
      <c r="K3020" s="60">
        <v>50</v>
      </c>
      <c r="L3020" s="62"/>
      <c r="M3020" s="60">
        <v>1</v>
      </c>
      <c r="N3020" s="60">
        <v>1</v>
      </c>
      <c r="O3020" s="63" t="s">
        <v>681</v>
      </c>
      <c r="P3020" s="63" t="s">
        <v>788</v>
      </c>
      <c r="Q3020" s="62"/>
      <c r="R3020" s="62"/>
      <c r="S3020" s="62"/>
      <c r="T3020" s="62"/>
      <c r="U3020" s="62"/>
      <c r="V3020" s="62"/>
      <c r="W3020" s="62"/>
      <c r="X3020" s="63" t="s">
        <v>788</v>
      </c>
      <c r="Y3020" s="62"/>
      <c r="Z3020" s="62"/>
      <c r="AA3020" s="62"/>
      <c r="AB3020" s="60"/>
    </row>
    <row r="3021" spans="1:28" ht="15" customHeight="1" x14ac:dyDescent="0.25">
      <c r="A3021" s="58">
        <v>3011</v>
      </c>
      <c r="B3021" s="66" t="s">
        <v>13679</v>
      </c>
      <c r="C3021" s="67" t="s">
        <v>13680</v>
      </c>
      <c r="D3021" s="59" t="s">
        <v>13681</v>
      </c>
      <c r="E3021" s="66" t="s">
        <v>13679</v>
      </c>
      <c r="F3021" s="60" t="s">
        <v>13682</v>
      </c>
      <c r="G3021" s="62"/>
      <c r="H3021" s="61">
        <v>2007</v>
      </c>
      <c r="I3021" s="60" t="s">
        <v>689</v>
      </c>
      <c r="J3021" s="60" t="s">
        <v>1283</v>
      </c>
      <c r="K3021" s="60" t="s">
        <v>2111</v>
      </c>
      <c r="L3021" s="62"/>
      <c r="M3021" s="60">
        <v>1</v>
      </c>
      <c r="N3021" s="60">
        <v>1</v>
      </c>
      <c r="O3021" s="63" t="s">
        <v>681</v>
      </c>
      <c r="P3021" s="63" t="s">
        <v>700</v>
      </c>
      <c r="Q3021" s="63" t="s">
        <v>2421</v>
      </c>
      <c r="R3021" s="62"/>
      <c r="S3021" s="62"/>
      <c r="T3021" s="62"/>
      <c r="U3021" s="62"/>
      <c r="V3021" s="62"/>
      <c r="W3021" s="62"/>
      <c r="X3021" s="63" t="s">
        <v>700</v>
      </c>
      <c r="Y3021" s="62"/>
      <c r="Z3021" s="62"/>
      <c r="AA3021" s="62"/>
      <c r="AB3021" s="60"/>
    </row>
    <row r="3022" spans="1:28" ht="15" customHeight="1" x14ac:dyDescent="0.25">
      <c r="A3022" s="58">
        <v>3012</v>
      </c>
      <c r="B3022" s="66" t="s">
        <v>13683</v>
      </c>
      <c r="C3022" s="67" t="s">
        <v>13684</v>
      </c>
      <c r="D3022" s="59" t="s">
        <v>13685</v>
      </c>
      <c r="E3022" s="66" t="s">
        <v>13683</v>
      </c>
      <c r="F3022" s="60" t="s">
        <v>13686</v>
      </c>
      <c r="G3022" s="62"/>
      <c r="H3022" s="61">
        <v>2009</v>
      </c>
      <c r="I3022" s="60" t="s">
        <v>689</v>
      </c>
      <c r="J3022" s="60" t="s">
        <v>680</v>
      </c>
      <c r="K3022" s="60">
        <v>75</v>
      </c>
      <c r="L3022" s="62"/>
      <c r="M3022" s="60">
        <v>1</v>
      </c>
      <c r="N3022" s="60">
        <v>1</v>
      </c>
      <c r="O3022" s="63" t="s">
        <v>681</v>
      </c>
      <c r="P3022" s="63" t="s">
        <v>1727</v>
      </c>
      <c r="Q3022" s="62"/>
      <c r="R3022" s="62"/>
      <c r="S3022" s="62"/>
      <c r="T3022" s="62"/>
      <c r="U3022" s="62"/>
      <c r="V3022" s="62"/>
      <c r="W3022" s="62"/>
      <c r="X3022" s="63" t="s">
        <v>1727</v>
      </c>
      <c r="Y3022" s="62"/>
      <c r="Z3022" s="62"/>
      <c r="AA3022" s="62"/>
      <c r="AB3022" s="60"/>
    </row>
    <row r="3023" spans="1:28" ht="15" customHeight="1" x14ac:dyDescent="0.25">
      <c r="A3023" s="58">
        <v>3013</v>
      </c>
      <c r="B3023" s="66" t="s">
        <v>13687</v>
      </c>
      <c r="C3023" s="67" t="s">
        <v>13688</v>
      </c>
      <c r="D3023" s="59" t="s">
        <v>13689</v>
      </c>
      <c r="E3023" s="66" t="s">
        <v>13687</v>
      </c>
      <c r="F3023" s="60" t="s">
        <v>13690</v>
      </c>
      <c r="G3023" s="62"/>
      <c r="H3023" s="61">
        <v>1997</v>
      </c>
      <c r="I3023" s="60" t="s">
        <v>689</v>
      </c>
      <c r="J3023" s="60" t="s">
        <v>1260</v>
      </c>
      <c r="K3023" s="60">
        <v>160</v>
      </c>
      <c r="L3023" s="62"/>
      <c r="M3023" s="60">
        <v>1</v>
      </c>
      <c r="N3023" s="60">
        <v>1</v>
      </c>
      <c r="O3023" s="63" t="s">
        <v>681</v>
      </c>
      <c r="P3023" s="63" t="s">
        <v>1228</v>
      </c>
      <c r="Q3023" s="62"/>
      <c r="R3023" s="62"/>
      <c r="S3023" s="62"/>
      <c r="T3023" s="62"/>
      <c r="U3023" s="62"/>
      <c r="V3023" s="62"/>
      <c r="W3023" s="62"/>
      <c r="X3023" s="63" t="s">
        <v>1228</v>
      </c>
      <c r="Y3023" s="62"/>
      <c r="Z3023" s="62"/>
      <c r="AA3023" s="62"/>
      <c r="AB3023" s="60"/>
    </row>
    <row r="3024" spans="1:28" ht="15" customHeight="1" x14ac:dyDescent="0.25">
      <c r="A3024" s="58">
        <v>3014</v>
      </c>
      <c r="B3024" s="66" t="s">
        <v>13691</v>
      </c>
      <c r="C3024" s="67" t="s">
        <v>13692</v>
      </c>
      <c r="D3024" s="59" t="s">
        <v>13693</v>
      </c>
      <c r="E3024" s="66" t="s">
        <v>13691</v>
      </c>
      <c r="F3024" s="60" t="s">
        <v>13694</v>
      </c>
      <c r="G3024" s="62"/>
      <c r="H3024" s="61">
        <v>1997</v>
      </c>
      <c r="I3024" s="60" t="s">
        <v>689</v>
      </c>
      <c r="J3024" s="60" t="s">
        <v>680</v>
      </c>
      <c r="K3024" s="60">
        <v>250</v>
      </c>
      <c r="L3024" s="62"/>
      <c r="M3024" s="60">
        <v>1</v>
      </c>
      <c r="N3024" s="60">
        <v>1</v>
      </c>
      <c r="O3024" s="63" t="s">
        <v>681</v>
      </c>
      <c r="P3024" s="63" t="s">
        <v>980</v>
      </c>
      <c r="Q3024" s="62"/>
      <c r="R3024" s="62"/>
      <c r="S3024" s="62"/>
      <c r="T3024" s="62"/>
      <c r="U3024" s="62"/>
      <c r="V3024" s="62"/>
      <c r="W3024" s="62"/>
      <c r="X3024" s="63" t="s">
        <v>980</v>
      </c>
      <c r="Y3024" s="62"/>
      <c r="Z3024" s="62"/>
      <c r="AA3024" s="62"/>
      <c r="AB3024" s="60"/>
    </row>
    <row r="3025" spans="1:28" ht="15" customHeight="1" x14ac:dyDescent="0.25">
      <c r="A3025" s="58">
        <v>3015</v>
      </c>
      <c r="B3025" s="66" t="s">
        <v>13695</v>
      </c>
      <c r="C3025" s="67" t="s">
        <v>13696</v>
      </c>
      <c r="D3025" s="59" t="s">
        <v>13697</v>
      </c>
      <c r="E3025" s="66" t="s">
        <v>13695</v>
      </c>
      <c r="F3025" s="60" t="s">
        <v>13698</v>
      </c>
      <c r="G3025" s="62"/>
      <c r="H3025" s="61">
        <v>2014</v>
      </c>
      <c r="I3025" s="60" t="s">
        <v>689</v>
      </c>
      <c r="J3025" s="60" t="s">
        <v>680</v>
      </c>
      <c r="K3025" s="60" t="s">
        <v>2449</v>
      </c>
      <c r="L3025" s="62"/>
      <c r="M3025" s="60">
        <v>1</v>
      </c>
      <c r="N3025" s="60">
        <v>1</v>
      </c>
      <c r="O3025" s="63" t="s">
        <v>681</v>
      </c>
      <c r="P3025" s="63" t="s">
        <v>1317</v>
      </c>
      <c r="Q3025" s="63" t="s">
        <v>8194</v>
      </c>
      <c r="R3025" s="62"/>
      <c r="S3025" s="62"/>
      <c r="T3025" s="62"/>
      <c r="U3025" s="62"/>
      <c r="V3025" s="62"/>
      <c r="W3025" s="62"/>
      <c r="X3025" s="63" t="s">
        <v>1317</v>
      </c>
      <c r="Y3025" s="62"/>
      <c r="Z3025" s="62"/>
      <c r="AA3025" s="62"/>
      <c r="AB3025" s="60"/>
    </row>
    <row r="3026" spans="1:28" ht="15" customHeight="1" x14ac:dyDescent="0.25">
      <c r="A3026" s="58">
        <v>3016</v>
      </c>
      <c r="B3026" s="66" t="s">
        <v>13699</v>
      </c>
      <c r="C3026" s="67" t="s">
        <v>13700</v>
      </c>
      <c r="D3026" s="59" t="s">
        <v>13701</v>
      </c>
      <c r="E3026" s="66" t="s">
        <v>13699</v>
      </c>
      <c r="F3026" s="60" t="s">
        <v>13702</v>
      </c>
      <c r="G3026" s="62"/>
      <c r="H3026" s="61">
        <v>2000</v>
      </c>
      <c r="I3026" s="60" t="s">
        <v>689</v>
      </c>
      <c r="J3026" s="60" t="s">
        <v>687</v>
      </c>
      <c r="K3026" s="60">
        <v>75</v>
      </c>
      <c r="L3026" s="62"/>
      <c r="M3026" s="60">
        <v>1</v>
      </c>
      <c r="N3026" s="60">
        <v>1</v>
      </c>
      <c r="O3026" s="63" t="s">
        <v>681</v>
      </c>
      <c r="P3026" s="63" t="s">
        <v>700</v>
      </c>
      <c r="Q3026" s="62"/>
      <c r="R3026" s="62"/>
      <c r="S3026" s="62"/>
      <c r="T3026" s="62"/>
      <c r="U3026" s="62"/>
      <c r="V3026" s="62"/>
      <c r="W3026" s="62"/>
      <c r="X3026" s="63" t="s">
        <v>1904</v>
      </c>
      <c r="Y3026" s="62"/>
      <c r="Z3026" s="62"/>
      <c r="AA3026" s="62"/>
      <c r="AB3026" s="63" t="s">
        <v>1905</v>
      </c>
    </row>
    <row r="3027" spans="1:28" ht="15" customHeight="1" x14ac:dyDescent="0.25">
      <c r="A3027" s="58">
        <v>3017</v>
      </c>
      <c r="B3027" s="66" t="s">
        <v>13703</v>
      </c>
      <c r="C3027" s="67" t="s">
        <v>13704</v>
      </c>
      <c r="D3027" s="59" t="s">
        <v>13705</v>
      </c>
      <c r="E3027" s="66" t="s">
        <v>13703</v>
      </c>
      <c r="F3027" s="60" t="s">
        <v>13706</v>
      </c>
      <c r="G3027" s="62"/>
      <c r="H3027" s="61">
        <v>1999</v>
      </c>
      <c r="I3027" s="60" t="s">
        <v>689</v>
      </c>
      <c r="J3027" s="60" t="s">
        <v>684</v>
      </c>
      <c r="K3027" s="60">
        <v>160</v>
      </c>
      <c r="L3027" s="62"/>
      <c r="M3027" s="60">
        <v>1</v>
      </c>
      <c r="N3027" s="60">
        <v>1</v>
      </c>
      <c r="O3027" s="63" t="s">
        <v>681</v>
      </c>
      <c r="P3027" s="63" t="s">
        <v>1228</v>
      </c>
      <c r="Q3027" s="62"/>
      <c r="R3027" s="62"/>
      <c r="S3027" s="62"/>
      <c r="T3027" s="62"/>
      <c r="U3027" s="62"/>
      <c r="V3027" s="62"/>
      <c r="W3027" s="62"/>
      <c r="X3027" s="63" t="s">
        <v>1228</v>
      </c>
      <c r="Y3027" s="62"/>
      <c r="Z3027" s="62"/>
      <c r="AA3027" s="62"/>
      <c r="AB3027" s="60"/>
    </row>
    <row r="3028" spans="1:28" ht="15" customHeight="1" x14ac:dyDescent="0.25">
      <c r="A3028" s="58">
        <v>3018</v>
      </c>
      <c r="B3028" s="66" t="s">
        <v>13707</v>
      </c>
      <c r="C3028" s="67" t="s">
        <v>13708</v>
      </c>
      <c r="D3028" s="59" t="s">
        <v>13709</v>
      </c>
      <c r="E3028" s="66" t="s">
        <v>13707</v>
      </c>
      <c r="F3028" s="60" t="s">
        <v>13710</v>
      </c>
      <c r="G3028" s="62"/>
      <c r="H3028" s="61">
        <v>2009</v>
      </c>
      <c r="I3028" s="60" t="s">
        <v>689</v>
      </c>
      <c r="J3028" s="60" t="s">
        <v>1283</v>
      </c>
      <c r="K3028" s="60" t="s">
        <v>6301</v>
      </c>
      <c r="L3028" s="62"/>
      <c r="M3028" s="60">
        <v>1</v>
      </c>
      <c r="N3028" s="60">
        <v>1</v>
      </c>
      <c r="O3028" s="63" t="s">
        <v>681</v>
      </c>
      <c r="P3028" s="63" t="s">
        <v>4098</v>
      </c>
      <c r="Q3028" s="63" t="s">
        <v>13711</v>
      </c>
      <c r="R3028" s="62"/>
      <c r="S3028" s="62"/>
      <c r="T3028" s="62"/>
      <c r="U3028" s="62"/>
      <c r="V3028" s="62"/>
      <c r="W3028" s="62"/>
      <c r="X3028" s="63" t="s">
        <v>4098</v>
      </c>
      <c r="Y3028" s="62"/>
      <c r="Z3028" s="62"/>
      <c r="AA3028" s="62"/>
      <c r="AB3028" s="60"/>
    </row>
    <row r="3029" spans="1:28" ht="15" customHeight="1" x14ac:dyDescent="0.25">
      <c r="A3029" s="58">
        <v>3019</v>
      </c>
      <c r="B3029" s="66" t="s">
        <v>13712</v>
      </c>
      <c r="C3029" s="67" t="s">
        <v>13713</v>
      </c>
      <c r="D3029" s="59" t="s">
        <v>13714</v>
      </c>
      <c r="E3029" s="66" t="s">
        <v>13712</v>
      </c>
      <c r="F3029" s="60" t="s">
        <v>13715</v>
      </c>
      <c r="G3029" s="62"/>
      <c r="H3029" s="61">
        <v>2002</v>
      </c>
      <c r="I3029" s="60" t="s">
        <v>689</v>
      </c>
      <c r="J3029" s="60" t="s">
        <v>680</v>
      </c>
      <c r="K3029" s="60">
        <v>250</v>
      </c>
      <c r="L3029" s="62"/>
      <c r="M3029" s="60">
        <v>1</v>
      </c>
      <c r="N3029" s="60">
        <v>1</v>
      </c>
      <c r="O3029" s="63" t="s">
        <v>681</v>
      </c>
      <c r="P3029" s="63" t="s">
        <v>980</v>
      </c>
      <c r="Q3029" s="62"/>
      <c r="R3029" s="62"/>
      <c r="S3029" s="62"/>
      <c r="T3029" s="62"/>
      <c r="U3029" s="62"/>
      <c r="V3029" s="62"/>
      <c r="W3029" s="62"/>
      <c r="X3029" s="63" t="s">
        <v>980</v>
      </c>
      <c r="Y3029" s="62"/>
      <c r="Z3029" s="62"/>
      <c r="AA3029" s="62"/>
      <c r="AB3029" s="60"/>
    </row>
    <row r="3030" spans="1:28" ht="15" customHeight="1" x14ac:dyDescent="0.25">
      <c r="A3030" s="58">
        <v>3020</v>
      </c>
      <c r="B3030" s="66" t="s">
        <v>13716</v>
      </c>
      <c r="C3030" s="67" t="s">
        <v>13717</v>
      </c>
      <c r="D3030" s="59" t="s">
        <v>13718</v>
      </c>
      <c r="E3030" s="66" t="s">
        <v>13716</v>
      </c>
      <c r="F3030" s="60" t="s">
        <v>13719</v>
      </c>
      <c r="G3030" s="62"/>
      <c r="H3030" s="61">
        <v>2009</v>
      </c>
      <c r="I3030" s="60" t="s">
        <v>689</v>
      </c>
      <c r="J3030" s="60" t="s">
        <v>684</v>
      </c>
      <c r="K3030" s="60">
        <v>400</v>
      </c>
      <c r="L3030" s="62"/>
      <c r="M3030" s="60">
        <v>1</v>
      </c>
      <c r="N3030" s="60">
        <v>1</v>
      </c>
      <c r="O3030" s="63" t="s">
        <v>681</v>
      </c>
      <c r="P3030" s="63" t="s">
        <v>1663</v>
      </c>
      <c r="Q3030" s="62"/>
      <c r="R3030" s="62"/>
      <c r="S3030" s="62"/>
      <c r="T3030" s="62"/>
      <c r="U3030" s="62"/>
      <c r="V3030" s="62"/>
      <c r="W3030" s="62"/>
      <c r="X3030" s="63" t="s">
        <v>1663</v>
      </c>
      <c r="Y3030" s="62"/>
      <c r="Z3030" s="62"/>
      <c r="AA3030" s="62"/>
      <c r="AB3030" s="60"/>
    </row>
    <row r="3031" spans="1:28" ht="15" customHeight="1" x14ac:dyDescent="0.25">
      <c r="A3031" s="58">
        <v>3021</v>
      </c>
      <c r="B3031" s="66" t="s">
        <v>595</v>
      </c>
      <c r="C3031" s="67" t="s">
        <v>13720</v>
      </c>
      <c r="D3031" s="59" t="s">
        <v>13721</v>
      </c>
      <c r="E3031" s="66" t="s">
        <v>595</v>
      </c>
      <c r="F3031" s="60" t="s">
        <v>13722</v>
      </c>
      <c r="G3031" s="62"/>
      <c r="H3031" s="61">
        <v>2006</v>
      </c>
      <c r="I3031" s="60" t="s">
        <v>689</v>
      </c>
      <c r="J3031" s="60" t="s">
        <v>1283</v>
      </c>
      <c r="K3031" s="60">
        <v>100</v>
      </c>
      <c r="L3031" s="62"/>
      <c r="M3031" s="60">
        <v>1</v>
      </c>
      <c r="N3031" s="60">
        <v>1</v>
      </c>
      <c r="O3031" s="63" t="s">
        <v>681</v>
      </c>
      <c r="P3031" s="63" t="s">
        <v>912</v>
      </c>
      <c r="Q3031" s="63" t="s">
        <v>11946</v>
      </c>
      <c r="R3031" s="62"/>
      <c r="S3031" s="62"/>
      <c r="T3031" s="62"/>
      <c r="U3031" s="62"/>
      <c r="V3031" s="62"/>
      <c r="W3031" s="62"/>
      <c r="X3031" s="63" t="s">
        <v>912</v>
      </c>
      <c r="Y3031" s="62"/>
      <c r="Z3031" s="62"/>
      <c r="AA3031" s="62"/>
      <c r="AB3031" s="60"/>
    </row>
    <row r="3032" spans="1:28" ht="15" customHeight="1" x14ac:dyDescent="0.25">
      <c r="A3032" s="58">
        <v>3022</v>
      </c>
      <c r="B3032" s="66" t="s">
        <v>597</v>
      </c>
      <c r="C3032" s="67" t="s">
        <v>13723</v>
      </c>
      <c r="D3032" s="59" t="s">
        <v>13724</v>
      </c>
      <c r="E3032" s="66" t="s">
        <v>597</v>
      </c>
      <c r="F3032" s="60" t="s">
        <v>13725</v>
      </c>
      <c r="G3032" s="62"/>
      <c r="H3032" s="61">
        <v>1999</v>
      </c>
      <c r="I3032" s="60" t="s">
        <v>689</v>
      </c>
      <c r="J3032" s="60" t="s">
        <v>1283</v>
      </c>
      <c r="K3032" s="60">
        <v>100</v>
      </c>
      <c r="L3032" s="62"/>
      <c r="M3032" s="60">
        <v>1</v>
      </c>
      <c r="N3032" s="60">
        <v>1</v>
      </c>
      <c r="O3032" s="63" t="s">
        <v>681</v>
      </c>
      <c r="P3032" s="63" t="s">
        <v>912</v>
      </c>
      <c r="Q3032" s="62"/>
      <c r="R3032" s="62"/>
      <c r="S3032" s="62"/>
      <c r="T3032" s="62"/>
      <c r="U3032" s="62"/>
      <c r="V3032" s="62"/>
      <c r="W3032" s="62"/>
      <c r="X3032" s="63" t="s">
        <v>912</v>
      </c>
      <c r="Y3032" s="62"/>
      <c r="Z3032" s="62"/>
      <c r="AA3032" s="62"/>
      <c r="AB3032" s="60"/>
    </row>
    <row r="3033" spans="1:28" ht="15" customHeight="1" x14ac:dyDescent="0.25">
      <c r="A3033" s="58">
        <v>3023</v>
      </c>
      <c r="B3033" s="66" t="s">
        <v>13726</v>
      </c>
      <c r="C3033" s="67" t="s">
        <v>13727</v>
      </c>
      <c r="D3033" s="59" t="s">
        <v>13728</v>
      </c>
      <c r="E3033" s="66" t="s">
        <v>13726</v>
      </c>
      <c r="F3033" s="60" t="s">
        <v>13729</v>
      </c>
      <c r="G3033" s="62"/>
      <c r="H3033" s="61">
        <v>2004</v>
      </c>
      <c r="I3033" s="60" t="s">
        <v>1303</v>
      </c>
      <c r="J3033" s="60" t="s">
        <v>688</v>
      </c>
      <c r="K3033" s="60">
        <v>75</v>
      </c>
      <c r="L3033" s="62"/>
      <c r="M3033" s="60">
        <v>1</v>
      </c>
      <c r="N3033" s="60">
        <v>1</v>
      </c>
      <c r="O3033" s="63" t="s">
        <v>13730</v>
      </c>
      <c r="P3033" s="63" t="s">
        <v>700</v>
      </c>
      <c r="Q3033" s="62"/>
      <c r="R3033" s="62"/>
      <c r="S3033" s="62"/>
      <c r="T3033" s="62"/>
      <c r="U3033" s="62"/>
      <c r="V3033" s="62"/>
      <c r="W3033" s="62"/>
      <c r="X3033" s="63" t="s">
        <v>1904</v>
      </c>
      <c r="Y3033" s="62"/>
      <c r="Z3033" s="62"/>
      <c r="AA3033" s="62"/>
      <c r="AB3033" s="63" t="s">
        <v>1905</v>
      </c>
    </row>
    <row r="3034" spans="1:28" ht="15" customHeight="1" x14ac:dyDescent="0.25">
      <c r="A3034" s="58">
        <v>3024</v>
      </c>
      <c r="B3034" s="66" t="s">
        <v>13731</v>
      </c>
      <c r="C3034" s="67" t="s">
        <v>13732</v>
      </c>
      <c r="D3034" s="59" t="s">
        <v>13733</v>
      </c>
      <c r="E3034" s="66" t="s">
        <v>13731</v>
      </c>
      <c r="F3034" s="60" t="s">
        <v>13734</v>
      </c>
      <c r="G3034" s="62"/>
      <c r="H3034" s="61">
        <v>2014</v>
      </c>
      <c r="I3034" s="60" t="s">
        <v>1303</v>
      </c>
      <c r="J3034" s="60" t="s">
        <v>688</v>
      </c>
      <c r="K3034" s="60">
        <v>100</v>
      </c>
      <c r="L3034" s="62"/>
      <c r="M3034" s="60">
        <v>1</v>
      </c>
      <c r="N3034" s="60">
        <v>1</v>
      </c>
      <c r="O3034" s="63" t="s">
        <v>681</v>
      </c>
      <c r="P3034" s="63" t="s">
        <v>8092</v>
      </c>
      <c r="Q3034" s="63" t="s">
        <v>8215</v>
      </c>
      <c r="R3034" s="62"/>
      <c r="S3034" s="62"/>
      <c r="T3034" s="62"/>
      <c r="U3034" s="62"/>
      <c r="V3034" s="62"/>
      <c r="W3034" s="62"/>
      <c r="X3034" s="63" t="s">
        <v>8092</v>
      </c>
      <c r="Y3034" s="62"/>
      <c r="Z3034" s="62"/>
      <c r="AA3034" s="62"/>
      <c r="AB3034" s="60"/>
    </row>
    <row r="3035" spans="1:28" ht="15" customHeight="1" x14ac:dyDescent="0.25">
      <c r="A3035" s="58">
        <v>3025</v>
      </c>
      <c r="B3035" s="66" t="s">
        <v>13735</v>
      </c>
      <c r="C3035" s="67" t="s">
        <v>13736</v>
      </c>
      <c r="D3035" s="59" t="s">
        <v>13737</v>
      </c>
      <c r="E3035" s="66" t="s">
        <v>13735</v>
      </c>
      <c r="F3035" s="60" t="s">
        <v>13738</v>
      </c>
      <c r="G3035" s="62"/>
      <c r="H3035" s="61">
        <v>2015</v>
      </c>
      <c r="I3035" s="62"/>
      <c r="J3035" s="60" t="s">
        <v>1283</v>
      </c>
      <c r="K3035" s="60">
        <v>400</v>
      </c>
      <c r="L3035" s="62"/>
      <c r="M3035" s="60">
        <v>1</v>
      </c>
      <c r="N3035" s="60">
        <v>1</v>
      </c>
      <c r="O3035" s="63" t="s">
        <v>681</v>
      </c>
      <c r="P3035" s="63" t="s">
        <v>13739</v>
      </c>
      <c r="Q3035" s="63" t="s">
        <v>13740</v>
      </c>
      <c r="R3035" s="62"/>
      <c r="S3035" s="62"/>
      <c r="T3035" s="62"/>
      <c r="U3035" s="62"/>
      <c r="V3035" s="62"/>
      <c r="W3035" s="62"/>
      <c r="X3035" s="63" t="s">
        <v>13739</v>
      </c>
      <c r="Y3035" s="62"/>
      <c r="Z3035" s="62"/>
      <c r="AA3035" s="62"/>
      <c r="AB3035" s="60"/>
    </row>
    <row r="3036" spans="1:28" ht="15" customHeight="1" x14ac:dyDescent="0.25">
      <c r="A3036" s="58">
        <v>3026</v>
      </c>
      <c r="B3036" s="66" t="s">
        <v>13741</v>
      </c>
      <c r="C3036" s="67" t="s">
        <v>13742</v>
      </c>
      <c r="D3036" s="59" t="s">
        <v>13743</v>
      </c>
      <c r="E3036" s="66" t="s">
        <v>13741</v>
      </c>
      <c r="F3036" s="60" t="s">
        <v>13744</v>
      </c>
      <c r="G3036" s="62"/>
      <c r="H3036" s="61">
        <v>2004</v>
      </c>
      <c r="I3036" s="60" t="s">
        <v>689</v>
      </c>
      <c r="J3036" s="60" t="s">
        <v>684</v>
      </c>
      <c r="K3036" s="60">
        <v>250</v>
      </c>
      <c r="L3036" s="62"/>
      <c r="M3036" s="60">
        <v>1</v>
      </c>
      <c r="N3036" s="60">
        <v>1</v>
      </c>
      <c r="O3036" s="63" t="s">
        <v>681</v>
      </c>
      <c r="P3036" s="63" t="s">
        <v>980</v>
      </c>
      <c r="Q3036" s="62"/>
      <c r="R3036" s="62"/>
      <c r="S3036" s="62"/>
      <c r="T3036" s="62"/>
      <c r="U3036" s="62"/>
      <c r="V3036" s="62"/>
      <c r="W3036" s="62"/>
      <c r="X3036" s="63" t="s">
        <v>980</v>
      </c>
      <c r="Y3036" s="62"/>
      <c r="Z3036" s="62"/>
      <c r="AA3036" s="62"/>
      <c r="AB3036" s="60"/>
    </row>
    <row r="3037" spans="1:28" ht="15" customHeight="1" x14ac:dyDescent="0.25">
      <c r="A3037" s="58">
        <v>3027</v>
      </c>
      <c r="B3037" s="66" t="s">
        <v>13745</v>
      </c>
      <c r="C3037" s="67" t="s">
        <v>13746</v>
      </c>
      <c r="D3037" s="59" t="s">
        <v>13747</v>
      </c>
      <c r="E3037" s="66" t="s">
        <v>13745</v>
      </c>
      <c r="F3037" s="60" t="s">
        <v>13748</v>
      </c>
      <c r="G3037" s="62"/>
      <c r="H3037" s="61">
        <v>2003</v>
      </c>
      <c r="I3037" s="60" t="s">
        <v>689</v>
      </c>
      <c r="J3037" s="60" t="s">
        <v>1260</v>
      </c>
      <c r="K3037" s="60">
        <v>400</v>
      </c>
      <c r="L3037" s="62"/>
      <c r="M3037" s="60">
        <v>1</v>
      </c>
      <c r="N3037" s="60">
        <v>1</v>
      </c>
      <c r="O3037" s="63" t="s">
        <v>681</v>
      </c>
      <c r="P3037" s="63" t="s">
        <v>1867</v>
      </c>
      <c r="Q3037" s="62"/>
      <c r="R3037" s="62"/>
      <c r="S3037" s="62"/>
      <c r="T3037" s="62"/>
      <c r="U3037" s="62"/>
      <c r="V3037" s="62"/>
      <c r="W3037" s="62"/>
      <c r="X3037" s="63" t="s">
        <v>1867</v>
      </c>
      <c r="Y3037" s="62"/>
      <c r="Z3037" s="62"/>
      <c r="AA3037" s="62"/>
      <c r="AB3037" s="60"/>
    </row>
    <row r="3038" spans="1:28" ht="15" customHeight="1" x14ac:dyDescent="0.25">
      <c r="A3038" s="58">
        <v>3028</v>
      </c>
      <c r="B3038" s="66" t="s">
        <v>582</v>
      </c>
      <c r="C3038" s="67" t="s">
        <v>13749</v>
      </c>
      <c r="D3038" s="59" t="s">
        <v>13750</v>
      </c>
      <c r="E3038" s="66" t="s">
        <v>582</v>
      </c>
      <c r="F3038" s="60" t="s">
        <v>13751</v>
      </c>
      <c r="G3038" s="62"/>
      <c r="H3038" s="61">
        <v>2004</v>
      </c>
      <c r="I3038" s="60" t="s">
        <v>689</v>
      </c>
      <c r="J3038" s="60" t="s">
        <v>1102</v>
      </c>
      <c r="K3038" s="60" t="s">
        <v>13752</v>
      </c>
      <c r="L3038" s="62"/>
      <c r="M3038" s="60">
        <v>1</v>
      </c>
      <c r="N3038" s="60">
        <v>1</v>
      </c>
      <c r="O3038" s="63" t="s">
        <v>681</v>
      </c>
      <c r="P3038" s="63" t="s">
        <v>1867</v>
      </c>
      <c r="Q3038" s="62"/>
      <c r="R3038" s="62"/>
      <c r="S3038" s="62"/>
      <c r="T3038" s="62"/>
      <c r="U3038" s="62"/>
      <c r="V3038" s="62"/>
      <c r="W3038" s="62"/>
      <c r="X3038" s="63" t="s">
        <v>1867</v>
      </c>
      <c r="Y3038" s="62"/>
      <c r="Z3038" s="62"/>
      <c r="AA3038" s="62"/>
      <c r="AB3038" s="60"/>
    </row>
    <row r="3039" spans="1:28" ht="15" customHeight="1" x14ac:dyDescent="0.25">
      <c r="A3039" s="58">
        <v>3029</v>
      </c>
      <c r="B3039" s="66" t="s">
        <v>13753</v>
      </c>
      <c r="C3039" s="67" t="s">
        <v>13754</v>
      </c>
      <c r="D3039" s="59" t="s">
        <v>13755</v>
      </c>
      <c r="E3039" s="66" t="s">
        <v>13753</v>
      </c>
      <c r="F3039" s="60" t="s">
        <v>13756</v>
      </c>
      <c r="G3039" s="62"/>
      <c r="H3039" s="61">
        <v>2007</v>
      </c>
      <c r="I3039" s="60" t="s">
        <v>689</v>
      </c>
      <c r="J3039" s="60" t="s">
        <v>684</v>
      </c>
      <c r="K3039" s="60">
        <v>320</v>
      </c>
      <c r="L3039" s="62"/>
      <c r="M3039" s="60">
        <v>1</v>
      </c>
      <c r="N3039" s="60">
        <v>1</v>
      </c>
      <c r="O3039" s="63" t="s">
        <v>681</v>
      </c>
      <c r="P3039" s="63" t="s">
        <v>4263</v>
      </c>
      <c r="Q3039" s="63" t="s">
        <v>13757</v>
      </c>
      <c r="R3039" s="62"/>
      <c r="S3039" s="62"/>
      <c r="T3039" s="62"/>
      <c r="U3039" s="62"/>
      <c r="V3039" s="62"/>
      <c r="W3039" s="62"/>
      <c r="X3039" s="63" t="s">
        <v>4263</v>
      </c>
      <c r="Y3039" s="62"/>
      <c r="Z3039" s="62"/>
      <c r="AA3039" s="62"/>
      <c r="AB3039" s="60"/>
    </row>
    <row r="3040" spans="1:28" ht="15" customHeight="1" x14ac:dyDescent="0.25">
      <c r="A3040" s="58">
        <v>3030</v>
      </c>
      <c r="B3040" s="66" t="s">
        <v>13758</v>
      </c>
      <c r="C3040" s="67" t="s">
        <v>13759</v>
      </c>
      <c r="D3040" s="59" t="s">
        <v>13760</v>
      </c>
      <c r="E3040" s="66" t="s">
        <v>13758</v>
      </c>
      <c r="F3040" s="60" t="s">
        <v>13761</v>
      </c>
      <c r="G3040" s="62"/>
      <c r="H3040" s="61">
        <v>2000</v>
      </c>
      <c r="I3040" s="60" t="s">
        <v>1303</v>
      </c>
      <c r="J3040" s="60" t="s">
        <v>1333</v>
      </c>
      <c r="K3040" s="60">
        <v>75</v>
      </c>
      <c r="L3040" s="62"/>
      <c r="M3040" s="60">
        <v>1</v>
      </c>
      <c r="N3040" s="60">
        <v>1</v>
      </c>
      <c r="O3040" s="63" t="s">
        <v>681</v>
      </c>
      <c r="P3040" s="63" t="s">
        <v>700</v>
      </c>
      <c r="Q3040" s="62"/>
      <c r="R3040" s="62"/>
      <c r="S3040" s="62"/>
      <c r="T3040" s="62"/>
      <c r="U3040" s="62"/>
      <c r="V3040" s="62"/>
      <c r="W3040" s="62"/>
      <c r="X3040" s="63" t="s">
        <v>2317</v>
      </c>
      <c r="Y3040" s="62"/>
      <c r="Z3040" s="62"/>
      <c r="AA3040" s="62"/>
      <c r="AB3040" s="63" t="s">
        <v>2318</v>
      </c>
    </row>
    <row r="3041" spans="1:28" ht="15" customHeight="1" x14ac:dyDescent="0.25">
      <c r="A3041" s="58">
        <v>3031</v>
      </c>
      <c r="B3041" s="66" t="s">
        <v>13762</v>
      </c>
      <c r="C3041" s="67" t="s">
        <v>13763</v>
      </c>
      <c r="D3041" s="59" t="s">
        <v>13764</v>
      </c>
      <c r="E3041" s="66" t="s">
        <v>13762</v>
      </c>
      <c r="F3041" s="60" t="s">
        <v>13765</v>
      </c>
      <c r="G3041" s="62"/>
      <c r="H3041" s="61">
        <v>2016</v>
      </c>
      <c r="I3041" s="60" t="s">
        <v>1565</v>
      </c>
      <c r="J3041" s="60" t="s">
        <v>1260</v>
      </c>
      <c r="K3041" s="60">
        <v>50</v>
      </c>
      <c r="L3041" s="62"/>
      <c r="M3041" s="60">
        <v>1</v>
      </c>
      <c r="N3041" s="60">
        <v>1</v>
      </c>
      <c r="O3041" s="63" t="s">
        <v>681</v>
      </c>
      <c r="P3041" s="63" t="s">
        <v>3884</v>
      </c>
      <c r="Q3041" s="62"/>
      <c r="R3041" s="62"/>
      <c r="S3041" s="62"/>
      <c r="T3041" s="62"/>
      <c r="U3041" s="62"/>
      <c r="V3041" s="62"/>
      <c r="W3041" s="62"/>
      <c r="X3041" s="63" t="s">
        <v>3884</v>
      </c>
      <c r="Y3041" s="62"/>
      <c r="Z3041" s="62"/>
      <c r="AA3041" s="62"/>
      <c r="AB3041" s="60"/>
    </row>
    <row r="3042" spans="1:28" ht="15" customHeight="1" x14ac:dyDescent="0.25">
      <c r="A3042" s="58">
        <v>3032</v>
      </c>
      <c r="B3042" s="66" t="s">
        <v>13766</v>
      </c>
      <c r="C3042" s="67" t="s">
        <v>13767</v>
      </c>
      <c r="D3042" s="59" t="s">
        <v>13768</v>
      </c>
      <c r="E3042" s="66" t="s">
        <v>13766</v>
      </c>
      <c r="F3042" s="60" t="s">
        <v>13769</v>
      </c>
      <c r="G3042" s="62"/>
      <c r="H3042" s="61">
        <v>2003</v>
      </c>
      <c r="I3042" s="60" t="s">
        <v>1565</v>
      </c>
      <c r="J3042" s="60" t="s">
        <v>1260</v>
      </c>
      <c r="K3042" s="60">
        <v>400</v>
      </c>
      <c r="L3042" s="62"/>
      <c r="M3042" s="60">
        <v>1</v>
      </c>
      <c r="N3042" s="60">
        <v>1</v>
      </c>
      <c r="O3042" s="63" t="s">
        <v>681</v>
      </c>
      <c r="P3042" s="63" t="s">
        <v>1038</v>
      </c>
      <c r="Q3042" s="62"/>
      <c r="R3042" s="62"/>
      <c r="S3042" s="62"/>
      <c r="T3042" s="62"/>
      <c r="U3042" s="62"/>
      <c r="V3042" s="62"/>
      <c r="W3042" s="62"/>
      <c r="X3042" s="63" t="s">
        <v>1038</v>
      </c>
      <c r="Y3042" s="62"/>
      <c r="Z3042" s="62"/>
      <c r="AA3042" s="62"/>
      <c r="AB3042" s="60"/>
    </row>
    <row r="3043" spans="1:28" ht="15" customHeight="1" x14ac:dyDescent="0.25">
      <c r="A3043" s="58">
        <v>3033</v>
      </c>
      <c r="B3043" s="66" t="s">
        <v>13770</v>
      </c>
      <c r="C3043" s="67" t="s">
        <v>13771</v>
      </c>
      <c r="D3043" s="59" t="s">
        <v>13772</v>
      </c>
      <c r="E3043" s="66" t="s">
        <v>13770</v>
      </c>
      <c r="F3043" s="60" t="s">
        <v>13773</v>
      </c>
      <c r="G3043" s="62"/>
      <c r="H3043" s="61">
        <v>2012</v>
      </c>
      <c r="I3043" s="60" t="s">
        <v>689</v>
      </c>
      <c r="J3043" s="60" t="s">
        <v>1283</v>
      </c>
      <c r="K3043" s="60">
        <v>37.5</v>
      </c>
      <c r="L3043" s="62"/>
      <c r="M3043" s="60">
        <v>1</v>
      </c>
      <c r="N3043" s="60">
        <v>1</v>
      </c>
      <c r="O3043" s="63" t="s">
        <v>681</v>
      </c>
      <c r="P3043" s="63" t="s">
        <v>766</v>
      </c>
      <c r="Q3043" s="63" t="s">
        <v>9983</v>
      </c>
      <c r="R3043" s="62"/>
      <c r="S3043" s="62"/>
      <c r="T3043" s="62"/>
      <c r="U3043" s="62"/>
      <c r="V3043" s="62"/>
      <c r="W3043" s="62"/>
      <c r="X3043" s="63" t="s">
        <v>766</v>
      </c>
      <c r="Y3043" s="62"/>
      <c r="Z3043" s="62"/>
      <c r="AA3043" s="62"/>
      <c r="AB3043" s="60"/>
    </row>
    <row r="3044" spans="1:28" ht="15" customHeight="1" x14ac:dyDescent="0.25">
      <c r="A3044" s="58">
        <v>3034</v>
      </c>
      <c r="B3044" s="66" t="s">
        <v>624</v>
      </c>
      <c r="C3044" s="67" t="s">
        <v>13774</v>
      </c>
      <c r="D3044" s="59" t="s">
        <v>13775</v>
      </c>
      <c r="E3044" s="66" t="s">
        <v>624</v>
      </c>
      <c r="F3044" s="60" t="s">
        <v>13776</v>
      </c>
      <c r="G3044" s="62"/>
      <c r="H3044" s="61">
        <v>1998</v>
      </c>
      <c r="I3044" s="60" t="s">
        <v>689</v>
      </c>
      <c r="J3044" s="60" t="s">
        <v>1260</v>
      </c>
      <c r="K3044" s="60">
        <v>75</v>
      </c>
      <c r="L3044" s="62"/>
      <c r="M3044" s="60">
        <v>1</v>
      </c>
      <c r="N3044" s="60">
        <v>1</v>
      </c>
      <c r="O3044" s="63" t="s">
        <v>681</v>
      </c>
      <c r="P3044" s="63" t="s">
        <v>700</v>
      </c>
      <c r="Q3044" s="62"/>
      <c r="R3044" s="62"/>
      <c r="S3044" s="62"/>
      <c r="T3044" s="62"/>
      <c r="U3044" s="62"/>
      <c r="V3044" s="62"/>
      <c r="W3044" s="62"/>
      <c r="X3044" s="63" t="s">
        <v>700</v>
      </c>
      <c r="Y3044" s="62"/>
      <c r="Z3044" s="62"/>
      <c r="AA3044" s="62"/>
      <c r="AB3044" s="60"/>
    </row>
    <row r="3045" spans="1:28" ht="15" customHeight="1" x14ac:dyDescent="0.25">
      <c r="A3045" s="58">
        <v>3035</v>
      </c>
      <c r="B3045" s="66" t="s">
        <v>13777</v>
      </c>
      <c r="C3045" s="67" t="s">
        <v>13778</v>
      </c>
      <c r="D3045" s="59" t="s">
        <v>13779</v>
      </c>
      <c r="E3045" s="66" t="s">
        <v>13777</v>
      </c>
      <c r="F3045" s="60" t="s">
        <v>13780</v>
      </c>
      <c r="G3045" s="62"/>
      <c r="H3045" s="61">
        <v>2000</v>
      </c>
      <c r="I3045" s="60" t="s">
        <v>1445</v>
      </c>
      <c r="J3045" s="60" t="s">
        <v>1260</v>
      </c>
      <c r="K3045" s="60">
        <v>400</v>
      </c>
      <c r="L3045" s="62"/>
      <c r="M3045" s="60">
        <v>1</v>
      </c>
      <c r="N3045" s="60">
        <v>1</v>
      </c>
      <c r="O3045" s="63" t="s">
        <v>681</v>
      </c>
      <c r="P3045" s="63" t="s">
        <v>1038</v>
      </c>
      <c r="Q3045" s="62"/>
      <c r="R3045" s="62"/>
      <c r="S3045" s="62"/>
      <c r="T3045" s="62"/>
      <c r="U3045" s="62"/>
      <c r="V3045" s="62"/>
      <c r="W3045" s="62"/>
      <c r="X3045" s="63" t="s">
        <v>1038</v>
      </c>
      <c r="Y3045" s="62"/>
      <c r="Z3045" s="62"/>
      <c r="AA3045" s="62"/>
      <c r="AB3045" s="60"/>
    </row>
    <row r="3046" spans="1:28" ht="15" customHeight="1" x14ac:dyDescent="0.25">
      <c r="A3046" s="58">
        <v>3036</v>
      </c>
      <c r="B3046" s="66" t="s">
        <v>13781</v>
      </c>
      <c r="C3046" s="67" t="s">
        <v>13782</v>
      </c>
      <c r="D3046" s="59" t="s">
        <v>13783</v>
      </c>
      <c r="E3046" s="66" t="s">
        <v>13781</v>
      </c>
      <c r="F3046" s="60" t="s">
        <v>13784</v>
      </c>
      <c r="G3046" s="62"/>
      <c r="H3046" s="61">
        <v>2015</v>
      </c>
      <c r="I3046" s="62"/>
      <c r="J3046" s="60" t="s">
        <v>683</v>
      </c>
      <c r="K3046" s="60">
        <v>560</v>
      </c>
      <c r="L3046" s="62"/>
      <c r="M3046" s="60">
        <v>1</v>
      </c>
      <c r="N3046" s="60">
        <v>1</v>
      </c>
      <c r="O3046" s="63" t="s">
        <v>681</v>
      </c>
      <c r="P3046" s="63" t="s">
        <v>13785</v>
      </c>
      <c r="Q3046" s="63" t="s">
        <v>13786</v>
      </c>
      <c r="R3046" s="62"/>
      <c r="S3046" s="62"/>
      <c r="T3046" s="62"/>
      <c r="U3046" s="62"/>
      <c r="V3046" s="62"/>
      <c r="W3046" s="62"/>
      <c r="X3046" s="62"/>
      <c r="Y3046" s="62"/>
      <c r="Z3046" s="62"/>
      <c r="AA3046" s="62"/>
      <c r="AB3046" s="63" t="s">
        <v>13787</v>
      </c>
    </row>
    <row r="3047" spans="1:28" ht="15" customHeight="1" x14ac:dyDescent="0.25">
      <c r="A3047" s="58">
        <v>3037</v>
      </c>
      <c r="B3047" s="66" t="s">
        <v>13788</v>
      </c>
      <c r="C3047" s="67" t="s">
        <v>13789</v>
      </c>
      <c r="D3047" s="59" t="s">
        <v>13790</v>
      </c>
      <c r="E3047" s="66" t="s">
        <v>13788</v>
      </c>
      <c r="F3047" s="60" t="s">
        <v>13791</v>
      </c>
      <c r="G3047" s="62"/>
      <c r="H3047" s="61">
        <v>1999</v>
      </c>
      <c r="I3047" s="60" t="s">
        <v>689</v>
      </c>
      <c r="J3047" s="60" t="s">
        <v>684</v>
      </c>
      <c r="K3047" s="60">
        <v>250</v>
      </c>
      <c r="L3047" s="62"/>
      <c r="M3047" s="60">
        <v>1</v>
      </c>
      <c r="N3047" s="60">
        <v>1</v>
      </c>
      <c r="O3047" s="63" t="s">
        <v>681</v>
      </c>
      <c r="P3047" s="63" t="s">
        <v>980</v>
      </c>
      <c r="Q3047" s="62"/>
      <c r="R3047" s="62"/>
      <c r="S3047" s="62"/>
      <c r="T3047" s="62"/>
      <c r="U3047" s="62"/>
      <c r="V3047" s="62"/>
      <c r="W3047" s="62"/>
      <c r="X3047" s="63" t="s">
        <v>980</v>
      </c>
      <c r="Y3047" s="62"/>
      <c r="Z3047" s="62"/>
      <c r="AA3047" s="62"/>
      <c r="AB3047" s="60"/>
    </row>
    <row r="3048" spans="1:28" ht="15" customHeight="1" x14ac:dyDescent="0.25">
      <c r="A3048" s="58">
        <v>3038</v>
      </c>
      <c r="B3048" s="66" t="s">
        <v>13792</v>
      </c>
      <c r="C3048" s="67" t="s">
        <v>13793</v>
      </c>
      <c r="D3048" s="59" t="s">
        <v>13794</v>
      </c>
      <c r="E3048" s="66" t="s">
        <v>13792</v>
      </c>
      <c r="F3048" s="60" t="s">
        <v>13795</v>
      </c>
      <c r="G3048" s="62"/>
      <c r="H3048" s="61">
        <v>2016</v>
      </c>
      <c r="I3048" s="60" t="s">
        <v>689</v>
      </c>
      <c r="J3048" s="60" t="s">
        <v>1283</v>
      </c>
      <c r="K3048" s="60" t="s">
        <v>2221</v>
      </c>
      <c r="L3048" s="62"/>
      <c r="M3048" s="60">
        <v>1</v>
      </c>
      <c r="N3048" s="60">
        <v>1</v>
      </c>
      <c r="O3048" s="63" t="s">
        <v>681</v>
      </c>
      <c r="P3048" s="63" t="s">
        <v>13796</v>
      </c>
      <c r="Q3048" s="63" t="s">
        <v>13797</v>
      </c>
      <c r="R3048" s="62"/>
      <c r="S3048" s="62"/>
      <c r="T3048" s="62"/>
      <c r="U3048" s="62"/>
      <c r="V3048" s="62"/>
      <c r="W3048" s="62"/>
      <c r="X3048" s="63" t="s">
        <v>13796</v>
      </c>
      <c r="Y3048" s="62"/>
      <c r="Z3048" s="62"/>
      <c r="AA3048" s="62"/>
      <c r="AB3048" s="60"/>
    </row>
    <row r="3049" spans="1:28" ht="15" customHeight="1" x14ac:dyDescent="0.25">
      <c r="A3049" s="58">
        <v>3039</v>
      </c>
      <c r="B3049" s="66" t="s">
        <v>13798</v>
      </c>
      <c r="C3049" s="67" t="s">
        <v>13799</v>
      </c>
      <c r="D3049" s="59" t="s">
        <v>13800</v>
      </c>
      <c r="E3049" s="66" t="s">
        <v>13798</v>
      </c>
      <c r="F3049" s="60" t="s">
        <v>13801</v>
      </c>
      <c r="G3049" s="62"/>
      <c r="H3049" s="61">
        <v>2004</v>
      </c>
      <c r="I3049" s="60" t="s">
        <v>1296</v>
      </c>
      <c r="J3049" s="60" t="s">
        <v>684</v>
      </c>
      <c r="K3049" s="60">
        <v>100</v>
      </c>
      <c r="L3049" s="62"/>
      <c r="M3049" s="60">
        <v>1</v>
      </c>
      <c r="N3049" s="60">
        <v>1</v>
      </c>
      <c r="O3049" s="63" t="s">
        <v>681</v>
      </c>
      <c r="P3049" s="63" t="s">
        <v>912</v>
      </c>
      <c r="Q3049" s="62"/>
      <c r="R3049" s="62"/>
      <c r="S3049" s="62"/>
      <c r="T3049" s="62"/>
      <c r="U3049" s="62"/>
      <c r="V3049" s="62"/>
      <c r="W3049" s="62"/>
      <c r="X3049" s="63" t="s">
        <v>912</v>
      </c>
      <c r="Y3049" s="62"/>
      <c r="Z3049" s="62"/>
      <c r="AA3049" s="62"/>
      <c r="AB3049" s="60"/>
    </row>
    <row r="3050" spans="1:28" ht="15" customHeight="1" x14ac:dyDescent="0.25">
      <c r="A3050" s="58">
        <v>3040</v>
      </c>
      <c r="B3050" s="66" t="s">
        <v>13802</v>
      </c>
      <c r="C3050" s="67" t="s">
        <v>13803</v>
      </c>
      <c r="D3050" s="59" t="s">
        <v>13804</v>
      </c>
      <c r="E3050" s="66" t="s">
        <v>13802</v>
      </c>
      <c r="F3050" s="60" t="s">
        <v>13805</v>
      </c>
      <c r="G3050" s="62"/>
      <c r="H3050" s="61">
        <v>2015</v>
      </c>
      <c r="I3050" s="60" t="s">
        <v>689</v>
      </c>
      <c r="J3050" s="60" t="s">
        <v>699</v>
      </c>
      <c r="K3050" s="60" t="s">
        <v>13806</v>
      </c>
      <c r="L3050" s="62"/>
      <c r="M3050" s="60">
        <v>1</v>
      </c>
      <c r="N3050" s="60">
        <v>1</v>
      </c>
      <c r="O3050" s="63" t="s">
        <v>681</v>
      </c>
      <c r="P3050" s="63" t="s">
        <v>6081</v>
      </c>
      <c r="Q3050" s="62"/>
      <c r="R3050" s="62"/>
      <c r="S3050" s="62"/>
      <c r="T3050" s="62"/>
      <c r="U3050" s="62"/>
      <c r="V3050" s="62"/>
      <c r="W3050" s="62"/>
      <c r="X3050" s="63" t="s">
        <v>6081</v>
      </c>
      <c r="Y3050" s="62"/>
      <c r="Z3050" s="62"/>
      <c r="AA3050" s="62"/>
      <c r="AB3050" s="60"/>
    </row>
    <row r="3051" spans="1:28" ht="15" customHeight="1" x14ac:dyDescent="0.25">
      <c r="A3051" s="58">
        <v>3041</v>
      </c>
      <c r="B3051" s="66" t="s">
        <v>13807</v>
      </c>
      <c r="C3051" s="67" t="s">
        <v>13808</v>
      </c>
      <c r="D3051" s="59" t="s">
        <v>13809</v>
      </c>
      <c r="E3051" s="66" t="s">
        <v>13807</v>
      </c>
      <c r="F3051" s="60" t="s">
        <v>13810</v>
      </c>
      <c r="G3051" s="62"/>
      <c r="H3051" s="61">
        <v>2004</v>
      </c>
      <c r="I3051" s="60" t="s">
        <v>1296</v>
      </c>
      <c r="J3051" s="60" t="s">
        <v>684</v>
      </c>
      <c r="K3051" s="60">
        <v>100</v>
      </c>
      <c r="L3051" s="62"/>
      <c r="M3051" s="60">
        <v>1</v>
      </c>
      <c r="N3051" s="60">
        <v>1</v>
      </c>
      <c r="O3051" s="63" t="s">
        <v>681</v>
      </c>
      <c r="P3051" s="63" t="s">
        <v>912</v>
      </c>
      <c r="Q3051" s="62"/>
      <c r="R3051" s="62"/>
      <c r="S3051" s="62"/>
      <c r="T3051" s="62"/>
      <c r="U3051" s="62"/>
      <c r="V3051" s="62"/>
      <c r="W3051" s="62"/>
      <c r="X3051" s="63" t="s">
        <v>912</v>
      </c>
      <c r="Y3051" s="62"/>
      <c r="Z3051" s="62"/>
      <c r="AA3051" s="62"/>
      <c r="AB3051" s="60"/>
    </row>
    <row r="3052" spans="1:28" ht="15" customHeight="1" x14ac:dyDescent="0.25">
      <c r="A3052" s="58">
        <v>3042</v>
      </c>
      <c r="B3052" s="66" t="s">
        <v>13811</v>
      </c>
      <c r="C3052" s="67" t="s">
        <v>13812</v>
      </c>
      <c r="D3052" s="59" t="s">
        <v>13813</v>
      </c>
      <c r="E3052" s="66" t="s">
        <v>13811</v>
      </c>
      <c r="F3052" s="60" t="s">
        <v>13814</v>
      </c>
      <c r="G3052" s="62"/>
      <c r="H3052" s="61">
        <v>1997</v>
      </c>
      <c r="I3052" s="60" t="s">
        <v>689</v>
      </c>
      <c r="J3052" s="60" t="s">
        <v>1260</v>
      </c>
      <c r="K3052" s="60">
        <v>75</v>
      </c>
      <c r="L3052" s="62"/>
      <c r="M3052" s="60">
        <v>1</v>
      </c>
      <c r="N3052" s="60">
        <v>1</v>
      </c>
      <c r="O3052" s="63" t="s">
        <v>681</v>
      </c>
      <c r="P3052" s="63" t="s">
        <v>700</v>
      </c>
      <c r="Q3052" s="62"/>
      <c r="R3052" s="62"/>
      <c r="S3052" s="62"/>
      <c r="T3052" s="62"/>
      <c r="U3052" s="62"/>
      <c r="V3052" s="62"/>
      <c r="W3052" s="62"/>
      <c r="X3052" s="63" t="s">
        <v>700</v>
      </c>
      <c r="Y3052" s="62"/>
      <c r="Z3052" s="62"/>
      <c r="AA3052" s="62"/>
      <c r="AB3052" s="60"/>
    </row>
    <row r="3053" spans="1:28" ht="15" customHeight="1" x14ac:dyDescent="0.25">
      <c r="A3053" s="58">
        <v>3043</v>
      </c>
      <c r="B3053" s="66" t="s">
        <v>13815</v>
      </c>
      <c r="C3053" s="67" t="s">
        <v>13816</v>
      </c>
      <c r="D3053" s="59" t="s">
        <v>13817</v>
      </c>
      <c r="E3053" s="66" t="s">
        <v>13815</v>
      </c>
      <c r="F3053" s="60" t="s">
        <v>13818</v>
      </c>
      <c r="G3053" s="62"/>
      <c r="H3053" s="61">
        <v>1997</v>
      </c>
      <c r="I3053" s="60" t="s">
        <v>689</v>
      </c>
      <c r="J3053" s="60" t="s">
        <v>1260</v>
      </c>
      <c r="K3053" s="60">
        <v>75</v>
      </c>
      <c r="L3053" s="62"/>
      <c r="M3053" s="60">
        <v>1</v>
      </c>
      <c r="N3053" s="60">
        <v>1</v>
      </c>
      <c r="O3053" s="63" t="s">
        <v>681</v>
      </c>
      <c r="P3053" s="63" t="s">
        <v>700</v>
      </c>
      <c r="Q3053" s="62"/>
      <c r="R3053" s="62"/>
      <c r="S3053" s="62"/>
      <c r="T3053" s="62"/>
      <c r="U3053" s="62"/>
      <c r="V3053" s="62"/>
      <c r="W3053" s="62"/>
      <c r="X3053" s="63" t="s">
        <v>700</v>
      </c>
      <c r="Y3053" s="62"/>
      <c r="Z3053" s="62"/>
      <c r="AA3053" s="62"/>
      <c r="AB3053" s="60"/>
    </row>
    <row r="3054" spans="1:28" ht="15" customHeight="1" x14ac:dyDescent="0.25">
      <c r="A3054" s="58">
        <v>3044</v>
      </c>
      <c r="B3054" s="66" t="s">
        <v>13819</v>
      </c>
      <c r="C3054" s="67" t="s">
        <v>13820</v>
      </c>
      <c r="D3054" s="59" t="s">
        <v>13821</v>
      </c>
      <c r="E3054" s="66" t="s">
        <v>13819</v>
      </c>
      <c r="F3054" s="60" t="s">
        <v>13822</v>
      </c>
      <c r="G3054" s="62"/>
      <c r="H3054" s="61">
        <v>2010</v>
      </c>
      <c r="I3054" s="60" t="s">
        <v>689</v>
      </c>
      <c r="J3054" s="60" t="s">
        <v>684</v>
      </c>
      <c r="K3054" s="60">
        <v>250</v>
      </c>
      <c r="L3054" s="62"/>
      <c r="M3054" s="60">
        <v>1</v>
      </c>
      <c r="N3054" s="60">
        <v>1</v>
      </c>
      <c r="O3054" s="63" t="s">
        <v>681</v>
      </c>
      <c r="P3054" s="63" t="s">
        <v>3320</v>
      </c>
      <c r="Q3054" s="62"/>
      <c r="R3054" s="62"/>
      <c r="S3054" s="62"/>
      <c r="T3054" s="62"/>
      <c r="U3054" s="62"/>
      <c r="V3054" s="62"/>
      <c r="W3054" s="62"/>
      <c r="X3054" s="63" t="s">
        <v>3320</v>
      </c>
      <c r="Y3054" s="62"/>
      <c r="Z3054" s="62"/>
      <c r="AA3054" s="62"/>
      <c r="AB3054" s="60"/>
    </row>
    <row r="3055" spans="1:28" ht="15" customHeight="1" x14ac:dyDescent="0.25">
      <c r="A3055" s="58">
        <v>3045</v>
      </c>
      <c r="B3055" s="66" t="s">
        <v>13823</v>
      </c>
      <c r="C3055" s="67" t="s">
        <v>13824</v>
      </c>
      <c r="D3055" s="59" t="s">
        <v>13825</v>
      </c>
      <c r="E3055" s="66" t="s">
        <v>13823</v>
      </c>
      <c r="F3055" s="60" t="s">
        <v>13826</v>
      </c>
      <c r="G3055" s="62"/>
      <c r="H3055" s="61">
        <v>2007</v>
      </c>
      <c r="I3055" s="60" t="s">
        <v>689</v>
      </c>
      <c r="J3055" s="60" t="s">
        <v>684</v>
      </c>
      <c r="K3055" s="60">
        <v>400</v>
      </c>
      <c r="L3055" s="62"/>
      <c r="M3055" s="60">
        <v>1</v>
      </c>
      <c r="N3055" s="60">
        <v>1</v>
      </c>
      <c r="O3055" s="63" t="s">
        <v>681</v>
      </c>
      <c r="P3055" s="63" t="s">
        <v>1038</v>
      </c>
      <c r="Q3055" s="63" t="s">
        <v>13827</v>
      </c>
      <c r="R3055" s="62"/>
      <c r="S3055" s="62"/>
      <c r="T3055" s="62"/>
      <c r="U3055" s="62"/>
      <c r="V3055" s="62"/>
      <c r="W3055" s="62"/>
      <c r="X3055" s="63" t="s">
        <v>13828</v>
      </c>
      <c r="Y3055" s="62"/>
      <c r="Z3055" s="62"/>
      <c r="AA3055" s="62"/>
      <c r="AB3055" s="63" t="s">
        <v>13829</v>
      </c>
    </row>
    <row r="3056" spans="1:28" ht="15" customHeight="1" x14ac:dyDescent="0.25">
      <c r="A3056" s="58">
        <v>3046</v>
      </c>
      <c r="B3056" s="66" t="s">
        <v>13830</v>
      </c>
      <c r="C3056" s="67" t="s">
        <v>13831</v>
      </c>
      <c r="D3056" s="59" t="s">
        <v>13832</v>
      </c>
      <c r="E3056" s="66" t="s">
        <v>13830</v>
      </c>
      <c r="F3056" s="60" t="s">
        <v>13833</v>
      </c>
      <c r="G3056" s="62"/>
      <c r="H3056" s="61">
        <v>2004</v>
      </c>
      <c r="I3056" s="60" t="s">
        <v>1296</v>
      </c>
      <c r="J3056" s="60" t="s">
        <v>684</v>
      </c>
      <c r="K3056" s="60">
        <v>100</v>
      </c>
      <c r="L3056" s="62"/>
      <c r="M3056" s="60">
        <v>1</v>
      </c>
      <c r="N3056" s="60">
        <v>1</v>
      </c>
      <c r="O3056" s="63" t="s">
        <v>681</v>
      </c>
      <c r="P3056" s="63" t="s">
        <v>912</v>
      </c>
      <c r="Q3056" s="62"/>
      <c r="R3056" s="62"/>
      <c r="S3056" s="62"/>
      <c r="T3056" s="62"/>
      <c r="U3056" s="62"/>
      <c r="V3056" s="62"/>
      <c r="W3056" s="62"/>
      <c r="X3056" s="63" t="s">
        <v>912</v>
      </c>
      <c r="Y3056" s="62"/>
      <c r="Z3056" s="62"/>
      <c r="AA3056" s="62"/>
      <c r="AB3056" s="60"/>
    </row>
    <row r="3057" spans="1:28" ht="15" customHeight="1" x14ac:dyDescent="0.25">
      <c r="A3057" s="58">
        <v>3047</v>
      </c>
      <c r="B3057" s="66" t="s">
        <v>13834</v>
      </c>
      <c r="C3057" s="67" t="s">
        <v>13835</v>
      </c>
      <c r="D3057" s="59" t="s">
        <v>13836</v>
      </c>
      <c r="E3057" s="66" t="s">
        <v>13834</v>
      </c>
      <c r="F3057" s="60" t="s">
        <v>13837</v>
      </c>
      <c r="G3057" s="62"/>
      <c r="H3057" s="61">
        <v>2004</v>
      </c>
      <c r="I3057" s="60" t="s">
        <v>1296</v>
      </c>
      <c r="J3057" s="60" t="s">
        <v>684</v>
      </c>
      <c r="K3057" s="60">
        <v>100</v>
      </c>
      <c r="L3057" s="62"/>
      <c r="M3057" s="60">
        <v>1</v>
      </c>
      <c r="N3057" s="60">
        <v>1</v>
      </c>
      <c r="O3057" s="63" t="s">
        <v>681</v>
      </c>
      <c r="P3057" s="63" t="s">
        <v>912</v>
      </c>
      <c r="Q3057" s="62"/>
      <c r="R3057" s="62"/>
      <c r="S3057" s="62"/>
      <c r="T3057" s="62"/>
      <c r="U3057" s="62"/>
      <c r="V3057" s="62"/>
      <c r="W3057" s="62"/>
      <c r="X3057" s="63" t="s">
        <v>912</v>
      </c>
      <c r="Y3057" s="62"/>
      <c r="Z3057" s="62"/>
      <c r="AA3057" s="62"/>
      <c r="AB3057" s="60"/>
    </row>
    <row r="3058" spans="1:28" ht="15" customHeight="1" x14ac:dyDescent="0.25">
      <c r="A3058" s="58">
        <v>3048</v>
      </c>
      <c r="B3058" s="66" t="s">
        <v>13838</v>
      </c>
      <c r="C3058" s="67" t="s">
        <v>13839</v>
      </c>
      <c r="D3058" s="59" t="s">
        <v>13840</v>
      </c>
      <c r="E3058" s="66" t="s">
        <v>13838</v>
      </c>
      <c r="F3058" s="60" t="s">
        <v>13841</v>
      </c>
      <c r="G3058" s="62"/>
      <c r="H3058" s="61">
        <v>2004</v>
      </c>
      <c r="I3058" s="60" t="s">
        <v>1296</v>
      </c>
      <c r="J3058" s="60" t="s">
        <v>684</v>
      </c>
      <c r="K3058" s="60">
        <v>100</v>
      </c>
      <c r="L3058" s="62"/>
      <c r="M3058" s="60">
        <v>1</v>
      </c>
      <c r="N3058" s="60">
        <v>1</v>
      </c>
      <c r="O3058" s="63" t="s">
        <v>681</v>
      </c>
      <c r="P3058" s="63" t="s">
        <v>912</v>
      </c>
      <c r="Q3058" s="62"/>
      <c r="R3058" s="62"/>
      <c r="S3058" s="62"/>
      <c r="T3058" s="62"/>
      <c r="U3058" s="62"/>
      <c r="V3058" s="62"/>
      <c r="W3058" s="62"/>
      <c r="X3058" s="63" t="s">
        <v>912</v>
      </c>
      <c r="Y3058" s="62"/>
      <c r="Z3058" s="62"/>
      <c r="AA3058" s="62"/>
      <c r="AB3058" s="60"/>
    </row>
    <row r="3059" spans="1:28" ht="15" customHeight="1" x14ac:dyDescent="0.25">
      <c r="A3059" s="58">
        <v>3049</v>
      </c>
      <c r="B3059" s="66" t="s">
        <v>13842</v>
      </c>
      <c r="C3059" s="67" t="s">
        <v>13843</v>
      </c>
      <c r="D3059" s="59" t="s">
        <v>13844</v>
      </c>
      <c r="E3059" s="66" t="s">
        <v>13842</v>
      </c>
      <c r="F3059" s="60" t="s">
        <v>13845</v>
      </c>
      <c r="G3059" s="62"/>
      <c r="H3059" s="61">
        <v>2003</v>
      </c>
      <c r="I3059" s="60" t="s">
        <v>689</v>
      </c>
      <c r="J3059" s="60" t="s">
        <v>1260</v>
      </c>
      <c r="K3059" s="60">
        <v>250</v>
      </c>
      <c r="L3059" s="62"/>
      <c r="M3059" s="60">
        <v>1</v>
      </c>
      <c r="N3059" s="60">
        <v>1</v>
      </c>
      <c r="O3059" s="63" t="s">
        <v>681</v>
      </c>
      <c r="P3059" s="63" t="s">
        <v>980</v>
      </c>
      <c r="Q3059" s="62"/>
      <c r="R3059" s="62"/>
      <c r="S3059" s="62"/>
      <c r="T3059" s="62"/>
      <c r="U3059" s="62"/>
      <c r="V3059" s="62"/>
      <c r="W3059" s="62"/>
      <c r="X3059" s="63" t="s">
        <v>5947</v>
      </c>
      <c r="Y3059" s="63" t="s">
        <v>5948</v>
      </c>
      <c r="Z3059" s="62"/>
      <c r="AA3059" s="62"/>
      <c r="AB3059" s="60"/>
    </row>
    <row r="3060" spans="1:28" ht="15" customHeight="1" x14ac:dyDescent="0.25">
      <c r="A3060" s="58">
        <v>3050</v>
      </c>
      <c r="B3060" s="66" t="s">
        <v>13846</v>
      </c>
      <c r="C3060" s="67" t="s">
        <v>13847</v>
      </c>
      <c r="D3060" s="59" t="s">
        <v>13848</v>
      </c>
      <c r="E3060" s="66" t="s">
        <v>13846</v>
      </c>
      <c r="F3060" s="60" t="s">
        <v>13849</v>
      </c>
      <c r="G3060" s="62"/>
      <c r="H3060" s="61">
        <v>2004</v>
      </c>
      <c r="I3060" s="60" t="s">
        <v>689</v>
      </c>
      <c r="J3060" s="60" t="s">
        <v>1283</v>
      </c>
      <c r="K3060" s="60" t="s">
        <v>2560</v>
      </c>
      <c r="L3060" s="62"/>
      <c r="M3060" s="60">
        <v>1</v>
      </c>
      <c r="N3060" s="60">
        <v>1</v>
      </c>
      <c r="O3060" s="63" t="s">
        <v>681</v>
      </c>
      <c r="P3060" s="63" t="s">
        <v>700</v>
      </c>
      <c r="Q3060" s="62"/>
      <c r="R3060" s="62"/>
      <c r="S3060" s="62"/>
      <c r="T3060" s="62"/>
      <c r="U3060" s="62"/>
      <c r="V3060" s="62"/>
      <c r="W3060" s="62"/>
      <c r="X3060" s="63" t="s">
        <v>2561</v>
      </c>
      <c r="Y3060" s="63" t="s">
        <v>2562</v>
      </c>
      <c r="Z3060" s="62"/>
      <c r="AA3060" s="62"/>
      <c r="AB3060" s="60"/>
    </row>
    <row r="3061" spans="1:28" ht="15" customHeight="1" x14ac:dyDescent="0.25">
      <c r="A3061" s="58">
        <v>3051</v>
      </c>
      <c r="B3061" s="66" t="s">
        <v>13850</v>
      </c>
      <c r="C3061" s="67" t="s">
        <v>13851</v>
      </c>
      <c r="D3061" s="59" t="s">
        <v>13852</v>
      </c>
      <c r="E3061" s="66" t="s">
        <v>13850</v>
      </c>
      <c r="F3061" s="60" t="s">
        <v>13853</v>
      </c>
      <c r="G3061" s="62"/>
      <c r="H3061" s="61">
        <v>2001</v>
      </c>
      <c r="I3061" s="60" t="s">
        <v>689</v>
      </c>
      <c r="J3061" s="60" t="s">
        <v>684</v>
      </c>
      <c r="K3061" s="60">
        <v>100</v>
      </c>
      <c r="L3061" s="62"/>
      <c r="M3061" s="60">
        <v>1</v>
      </c>
      <c r="N3061" s="60">
        <v>1</v>
      </c>
      <c r="O3061" s="63" t="s">
        <v>681</v>
      </c>
      <c r="P3061" s="63" t="s">
        <v>912</v>
      </c>
      <c r="Q3061" s="62"/>
      <c r="R3061" s="62"/>
      <c r="S3061" s="62"/>
      <c r="T3061" s="62"/>
      <c r="U3061" s="62"/>
      <c r="V3061" s="62"/>
      <c r="W3061" s="62"/>
      <c r="X3061" s="63" t="s">
        <v>2121</v>
      </c>
      <c r="Y3061" s="63" t="s">
        <v>2122</v>
      </c>
      <c r="Z3061" s="62"/>
      <c r="AA3061" s="62"/>
      <c r="AB3061" s="60"/>
    </row>
    <row r="3062" spans="1:28" ht="15" customHeight="1" x14ac:dyDescent="0.25">
      <c r="A3062" s="58">
        <v>3052</v>
      </c>
      <c r="B3062" s="66" t="s">
        <v>13854</v>
      </c>
      <c r="C3062" s="67" t="s">
        <v>13855</v>
      </c>
      <c r="D3062" s="59" t="s">
        <v>13856</v>
      </c>
      <c r="E3062" s="66" t="s">
        <v>13854</v>
      </c>
      <c r="F3062" s="60" t="s">
        <v>13857</v>
      </c>
      <c r="G3062" s="62"/>
      <c r="H3062" s="61">
        <v>2020</v>
      </c>
      <c r="I3062" s="62"/>
      <c r="J3062" s="62"/>
      <c r="K3062" s="60">
        <v>560</v>
      </c>
      <c r="L3062" s="62"/>
      <c r="M3062" s="60">
        <v>1</v>
      </c>
      <c r="N3062" s="60">
        <v>1</v>
      </c>
      <c r="O3062" s="63" t="s">
        <v>681</v>
      </c>
      <c r="P3062" s="63" t="s">
        <v>4452</v>
      </c>
      <c r="Q3062" s="63" t="s">
        <v>13858</v>
      </c>
      <c r="R3062" s="62"/>
      <c r="S3062" s="62"/>
      <c r="T3062" s="62"/>
      <c r="U3062" s="62"/>
      <c r="V3062" s="62"/>
      <c r="W3062" s="62"/>
      <c r="X3062" s="63" t="s">
        <v>4452</v>
      </c>
      <c r="Y3062" s="62"/>
      <c r="Z3062" s="62"/>
      <c r="AA3062" s="62"/>
      <c r="AB3062" s="60"/>
    </row>
    <row r="3063" spans="1:28" ht="15" customHeight="1" x14ac:dyDescent="0.25">
      <c r="A3063" s="58">
        <v>3053</v>
      </c>
      <c r="B3063" s="66" t="s">
        <v>13859</v>
      </c>
      <c r="C3063" s="67" t="s">
        <v>13860</v>
      </c>
      <c r="D3063" s="59" t="s">
        <v>13861</v>
      </c>
      <c r="E3063" s="66" t="s">
        <v>13859</v>
      </c>
      <c r="F3063" s="60" t="s">
        <v>13862</v>
      </c>
      <c r="G3063" s="62"/>
      <c r="H3063" s="61">
        <v>2007</v>
      </c>
      <c r="I3063" s="60" t="s">
        <v>689</v>
      </c>
      <c r="J3063" s="60" t="s">
        <v>680</v>
      </c>
      <c r="K3063" s="60">
        <v>50</v>
      </c>
      <c r="L3063" s="62"/>
      <c r="M3063" s="60">
        <v>1</v>
      </c>
      <c r="N3063" s="60">
        <v>1</v>
      </c>
      <c r="O3063" s="63" t="s">
        <v>681</v>
      </c>
      <c r="P3063" s="63" t="s">
        <v>788</v>
      </c>
      <c r="Q3063" s="63" t="s">
        <v>13863</v>
      </c>
      <c r="R3063" s="62"/>
      <c r="S3063" s="62"/>
      <c r="T3063" s="62"/>
      <c r="U3063" s="62"/>
      <c r="V3063" s="62"/>
      <c r="W3063" s="62"/>
      <c r="X3063" s="63" t="s">
        <v>788</v>
      </c>
      <c r="Y3063" s="62"/>
      <c r="Z3063" s="62"/>
      <c r="AA3063" s="62"/>
      <c r="AB3063" s="60"/>
    </row>
    <row r="3064" spans="1:28" ht="15" customHeight="1" x14ac:dyDescent="0.25">
      <c r="A3064" s="58">
        <v>3054</v>
      </c>
      <c r="B3064" s="66" t="s">
        <v>13864</v>
      </c>
      <c r="C3064" s="67" t="s">
        <v>13865</v>
      </c>
      <c r="D3064" s="59" t="s">
        <v>13866</v>
      </c>
      <c r="E3064" s="66" t="s">
        <v>13864</v>
      </c>
      <c r="F3064" s="60" t="s">
        <v>13867</v>
      </c>
      <c r="G3064" s="62"/>
      <c r="H3064" s="61">
        <v>2014</v>
      </c>
      <c r="I3064" s="60" t="s">
        <v>689</v>
      </c>
      <c r="J3064" s="60" t="s">
        <v>1710</v>
      </c>
      <c r="K3064" s="60">
        <v>100</v>
      </c>
      <c r="L3064" s="62"/>
      <c r="M3064" s="60">
        <v>1</v>
      </c>
      <c r="N3064" s="60">
        <v>1</v>
      </c>
      <c r="O3064" s="63" t="s">
        <v>681</v>
      </c>
      <c r="P3064" s="63" t="s">
        <v>13868</v>
      </c>
      <c r="Q3064" s="63" t="s">
        <v>13869</v>
      </c>
      <c r="R3064" s="62"/>
      <c r="S3064" s="62"/>
      <c r="T3064" s="62"/>
      <c r="U3064" s="62"/>
      <c r="V3064" s="62"/>
      <c r="W3064" s="62"/>
      <c r="X3064" s="63" t="s">
        <v>13868</v>
      </c>
      <c r="Y3064" s="62"/>
      <c r="Z3064" s="62"/>
      <c r="AA3064" s="62"/>
      <c r="AB3064" s="60"/>
    </row>
    <row r="3065" spans="1:28" ht="15" customHeight="1" x14ac:dyDescent="0.25">
      <c r="A3065" s="58">
        <v>3055</v>
      </c>
      <c r="B3065" s="66" t="s">
        <v>13870</v>
      </c>
      <c r="C3065" s="67" t="s">
        <v>13871</v>
      </c>
      <c r="D3065" s="59" t="s">
        <v>13872</v>
      </c>
      <c r="E3065" s="66" t="s">
        <v>13870</v>
      </c>
      <c r="F3065" s="60" t="s">
        <v>13873</v>
      </c>
      <c r="G3065" s="62"/>
      <c r="H3065" s="61">
        <v>2004</v>
      </c>
      <c r="I3065" s="60" t="s">
        <v>689</v>
      </c>
      <c r="J3065" s="60" t="s">
        <v>680</v>
      </c>
      <c r="K3065" s="60">
        <v>75</v>
      </c>
      <c r="L3065" s="62"/>
      <c r="M3065" s="60">
        <v>1</v>
      </c>
      <c r="N3065" s="60">
        <v>1</v>
      </c>
      <c r="O3065" s="63" t="s">
        <v>681</v>
      </c>
      <c r="P3065" s="63" t="s">
        <v>1222</v>
      </c>
      <c r="Q3065" s="62"/>
      <c r="R3065" s="62"/>
      <c r="S3065" s="62"/>
      <c r="T3065" s="62"/>
      <c r="U3065" s="62"/>
      <c r="V3065" s="62"/>
      <c r="W3065" s="62"/>
      <c r="X3065" s="63" t="s">
        <v>1222</v>
      </c>
      <c r="Y3065" s="62"/>
      <c r="Z3065" s="62"/>
      <c r="AA3065" s="62"/>
      <c r="AB3065" s="60"/>
    </row>
    <row r="3066" spans="1:28" ht="15" customHeight="1" x14ac:dyDescent="0.25">
      <c r="A3066" s="58">
        <v>3056</v>
      </c>
      <c r="B3066" s="66" t="s">
        <v>13874</v>
      </c>
      <c r="C3066" s="67" t="s">
        <v>13875</v>
      </c>
      <c r="D3066" s="59" t="s">
        <v>13876</v>
      </c>
      <c r="E3066" s="66" t="s">
        <v>13874</v>
      </c>
      <c r="F3066" s="60" t="s">
        <v>13877</v>
      </c>
      <c r="G3066" s="62"/>
      <c r="H3066" s="61">
        <v>2000</v>
      </c>
      <c r="I3066" s="60" t="s">
        <v>1296</v>
      </c>
      <c r="J3066" s="60" t="s">
        <v>684</v>
      </c>
      <c r="K3066" s="60">
        <v>250</v>
      </c>
      <c r="L3066" s="62"/>
      <c r="M3066" s="60">
        <v>1</v>
      </c>
      <c r="N3066" s="60">
        <v>1</v>
      </c>
      <c r="O3066" s="63" t="s">
        <v>681</v>
      </c>
      <c r="P3066" s="63" t="s">
        <v>980</v>
      </c>
      <c r="Q3066" s="62"/>
      <c r="R3066" s="62"/>
      <c r="S3066" s="62"/>
      <c r="T3066" s="62"/>
      <c r="U3066" s="62"/>
      <c r="V3066" s="62"/>
      <c r="W3066" s="62"/>
      <c r="X3066" s="63" t="s">
        <v>13878</v>
      </c>
      <c r="Y3066" s="62"/>
      <c r="Z3066" s="62"/>
      <c r="AA3066" s="62"/>
      <c r="AB3066" s="63" t="s">
        <v>3919</v>
      </c>
    </row>
    <row r="3067" spans="1:28" ht="15" customHeight="1" x14ac:dyDescent="0.25">
      <c r="A3067" s="58">
        <v>3057</v>
      </c>
      <c r="B3067" s="66" t="s">
        <v>13879</v>
      </c>
      <c r="C3067" s="67" t="s">
        <v>13880</v>
      </c>
      <c r="D3067" s="59" t="s">
        <v>13881</v>
      </c>
      <c r="E3067" s="66" t="s">
        <v>13879</v>
      </c>
      <c r="F3067" s="60" t="s">
        <v>13882</v>
      </c>
      <c r="G3067" s="62"/>
      <c r="H3067" s="61">
        <v>2004</v>
      </c>
      <c r="I3067" s="60" t="s">
        <v>1296</v>
      </c>
      <c r="J3067" s="60" t="s">
        <v>684</v>
      </c>
      <c r="K3067" s="60">
        <v>100</v>
      </c>
      <c r="L3067" s="62"/>
      <c r="M3067" s="60">
        <v>1</v>
      </c>
      <c r="N3067" s="60">
        <v>1</v>
      </c>
      <c r="O3067" s="63" t="s">
        <v>681</v>
      </c>
      <c r="P3067" s="63" t="s">
        <v>912</v>
      </c>
      <c r="Q3067" s="62"/>
      <c r="R3067" s="62"/>
      <c r="S3067" s="62"/>
      <c r="T3067" s="62"/>
      <c r="U3067" s="62"/>
      <c r="V3067" s="62"/>
      <c r="W3067" s="62"/>
      <c r="X3067" s="63" t="s">
        <v>912</v>
      </c>
      <c r="Y3067" s="62"/>
      <c r="Z3067" s="62"/>
      <c r="AA3067" s="62"/>
      <c r="AB3067" s="60"/>
    </row>
    <row r="3068" spans="1:28" ht="15" customHeight="1" x14ac:dyDescent="0.25">
      <c r="A3068" s="58">
        <v>3058</v>
      </c>
      <c r="B3068" s="66" t="s">
        <v>13883</v>
      </c>
      <c r="C3068" s="67" t="s">
        <v>13884</v>
      </c>
      <c r="D3068" s="59" t="s">
        <v>13885</v>
      </c>
      <c r="E3068" s="66" t="s">
        <v>13883</v>
      </c>
      <c r="F3068" s="60" t="s">
        <v>13886</v>
      </c>
      <c r="G3068" s="62"/>
      <c r="H3068" s="61">
        <v>2001</v>
      </c>
      <c r="I3068" s="60" t="s">
        <v>1296</v>
      </c>
      <c r="J3068" s="60" t="s">
        <v>684</v>
      </c>
      <c r="K3068" s="60">
        <v>320</v>
      </c>
      <c r="L3068" s="62"/>
      <c r="M3068" s="60">
        <v>1</v>
      </c>
      <c r="N3068" s="60">
        <v>1</v>
      </c>
      <c r="O3068" s="63" t="s">
        <v>681</v>
      </c>
      <c r="P3068" s="63" t="s">
        <v>970</v>
      </c>
      <c r="Q3068" s="62"/>
      <c r="R3068" s="62"/>
      <c r="S3068" s="62"/>
      <c r="T3068" s="62"/>
      <c r="U3068" s="62"/>
      <c r="V3068" s="62"/>
      <c r="W3068" s="62"/>
      <c r="X3068" s="63" t="s">
        <v>970</v>
      </c>
      <c r="Y3068" s="62"/>
      <c r="Z3068" s="62"/>
      <c r="AA3068" s="62"/>
      <c r="AB3068" s="60"/>
    </row>
    <row r="3069" spans="1:28" ht="15" customHeight="1" x14ac:dyDescent="0.25">
      <c r="A3069" s="58">
        <v>3059</v>
      </c>
      <c r="B3069" s="66" t="s">
        <v>13887</v>
      </c>
      <c r="C3069" s="67" t="s">
        <v>13888</v>
      </c>
      <c r="D3069" s="59" t="s">
        <v>13889</v>
      </c>
      <c r="E3069" s="66" t="s">
        <v>13887</v>
      </c>
      <c r="F3069" s="60" t="s">
        <v>13890</v>
      </c>
      <c r="G3069" s="62"/>
      <c r="H3069" s="61">
        <v>2005</v>
      </c>
      <c r="I3069" s="60" t="s">
        <v>1296</v>
      </c>
      <c r="J3069" s="60" t="s">
        <v>684</v>
      </c>
      <c r="K3069" s="60">
        <v>75</v>
      </c>
      <c r="L3069" s="62"/>
      <c r="M3069" s="60">
        <v>1</v>
      </c>
      <c r="N3069" s="60">
        <v>1</v>
      </c>
      <c r="O3069" s="63" t="s">
        <v>681</v>
      </c>
      <c r="P3069" s="63" t="s">
        <v>700</v>
      </c>
      <c r="Q3069" s="63" t="s">
        <v>13891</v>
      </c>
      <c r="R3069" s="62"/>
      <c r="S3069" s="62"/>
      <c r="T3069" s="62"/>
      <c r="U3069" s="62"/>
      <c r="V3069" s="62"/>
      <c r="W3069" s="62"/>
      <c r="X3069" s="63" t="s">
        <v>700</v>
      </c>
      <c r="Y3069" s="62"/>
      <c r="Z3069" s="62"/>
      <c r="AA3069" s="62"/>
      <c r="AB3069" s="60"/>
    </row>
    <row r="3070" spans="1:28" ht="15" customHeight="1" x14ac:dyDescent="0.25">
      <c r="A3070" s="58">
        <v>3060</v>
      </c>
      <c r="B3070" s="66" t="s">
        <v>13892</v>
      </c>
      <c r="C3070" s="67" t="s">
        <v>13893</v>
      </c>
      <c r="D3070" s="59" t="s">
        <v>13894</v>
      </c>
      <c r="E3070" s="66" t="s">
        <v>13892</v>
      </c>
      <c r="F3070" s="60" t="s">
        <v>13895</v>
      </c>
      <c r="G3070" s="62"/>
      <c r="H3070" s="61">
        <v>2004</v>
      </c>
      <c r="I3070" s="60" t="s">
        <v>1296</v>
      </c>
      <c r="J3070" s="60" t="s">
        <v>1102</v>
      </c>
      <c r="K3070" s="60">
        <v>75</v>
      </c>
      <c r="L3070" s="62"/>
      <c r="M3070" s="60">
        <v>1</v>
      </c>
      <c r="N3070" s="60">
        <v>1</v>
      </c>
      <c r="O3070" s="63" t="s">
        <v>681</v>
      </c>
      <c r="P3070" s="63" t="s">
        <v>700</v>
      </c>
      <c r="Q3070" s="62"/>
      <c r="R3070" s="62"/>
      <c r="S3070" s="62"/>
      <c r="T3070" s="62"/>
      <c r="U3070" s="62"/>
      <c r="V3070" s="62"/>
      <c r="W3070" s="62"/>
      <c r="X3070" s="63" t="s">
        <v>700</v>
      </c>
      <c r="Y3070" s="62"/>
      <c r="Z3070" s="62"/>
      <c r="AA3070" s="62"/>
      <c r="AB3070" s="60"/>
    </row>
    <row r="3071" spans="1:28" ht="15" customHeight="1" x14ac:dyDescent="0.25">
      <c r="A3071" s="58">
        <v>3061</v>
      </c>
      <c r="B3071" s="66" t="s">
        <v>13896</v>
      </c>
      <c r="C3071" s="67" t="s">
        <v>13897</v>
      </c>
      <c r="D3071" s="59" t="s">
        <v>13898</v>
      </c>
      <c r="E3071" s="66" t="s">
        <v>13896</v>
      </c>
      <c r="F3071" s="60" t="s">
        <v>13899</v>
      </c>
      <c r="G3071" s="62"/>
      <c r="H3071" s="61">
        <v>2001</v>
      </c>
      <c r="I3071" s="60" t="s">
        <v>1303</v>
      </c>
      <c r="J3071" s="60" t="s">
        <v>688</v>
      </c>
      <c r="K3071" s="60">
        <v>50</v>
      </c>
      <c r="L3071" s="62"/>
      <c r="M3071" s="60">
        <v>1</v>
      </c>
      <c r="N3071" s="60">
        <v>1</v>
      </c>
      <c r="O3071" s="63" t="s">
        <v>681</v>
      </c>
      <c r="P3071" s="63" t="s">
        <v>788</v>
      </c>
      <c r="Q3071" s="62"/>
      <c r="R3071" s="62"/>
      <c r="S3071" s="62"/>
      <c r="T3071" s="62"/>
      <c r="U3071" s="62"/>
      <c r="V3071" s="62"/>
      <c r="W3071" s="62"/>
      <c r="X3071" s="63" t="s">
        <v>788</v>
      </c>
      <c r="Y3071" s="62"/>
      <c r="Z3071" s="62"/>
      <c r="AA3071" s="62"/>
      <c r="AB3071" s="60"/>
    </row>
    <row r="3072" spans="1:28" ht="15" customHeight="1" x14ac:dyDescent="0.25">
      <c r="A3072" s="58">
        <v>3062</v>
      </c>
      <c r="B3072" s="66" t="s">
        <v>13900</v>
      </c>
      <c r="C3072" s="67" t="s">
        <v>13901</v>
      </c>
      <c r="D3072" s="59" t="s">
        <v>13902</v>
      </c>
      <c r="E3072" s="66" t="s">
        <v>13900</v>
      </c>
      <c r="F3072" s="60" t="s">
        <v>13903</v>
      </c>
      <c r="G3072" s="62"/>
      <c r="H3072" s="61">
        <v>2001</v>
      </c>
      <c r="I3072" s="60" t="s">
        <v>1303</v>
      </c>
      <c r="J3072" s="60" t="s">
        <v>688</v>
      </c>
      <c r="K3072" s="60">
        <v>50</v>
      </c>
      <c r="L3072" s="62"/>
      <c r="M3072" s="60">
        <v>1</v>
      </c>
      <c r="N3072" s="60">
        <v>1</v>
      </c>
      <c r="O3072" s="63" t="s">
        <v>681</v>
      </c>
      <c r="P3072" s="63" t="s">
        <v>788</v>
      </c>
      <c r="Q3072" s="62"/>
      <c r="R3072" s="62"/>
      <c r="S3072" s="62"/>
      <c r="T3072" s="62"/>
      <c r="U3072" s="62"/>
      <c r="V3072" s="62"/>
      <c r="W3072" s="62"/>
      <c r="X3072" s="63" t="s">
        <v>788</v>
      </c>
      <c r="Y3072" s="62"/>
      <c r="Z3072" s="62"/>
      <c r="AA3072" s="62"/>
      <c r="AB3072" s="60"/>
    </row>
    <row r="3073" spans="1:28" ht="15" customHeight="1" x14ac:dyDescent="0.25">
      <c r="A3073" s="58">
        <v>3063</v>
      </c>
      <c r="B3073" s="66" t="s">
        <v>13904</v>
      </c>
      <c r="C3073" s="67" t="s">
        <v>13905</v>
      </c>
      <c r="D3073" s="59" t="s">
        <v>13906</v>
      </c>
      <c r="E3073" s="66" t="s">
        <v>13904</v>
      </c>
      <c r="F3073" s="60" t="s">
        <v>13907</v>
      </c>
      <c r="G3073" s="62"/>
      <c r="H3073" s="61">
        <v>1997</v>
      </c>
      <c r="I3073" s="60" t="s">
        <v>689</v>
      </c>
      <c r="J3073" s="60" t="s">
        <v>680</v>
      </c>
      <c r="K3073" s="60">
        <v>75</v>
      </c>
      <c r="L3073" s="62"/>
      <c r="M3073" s="60">
        <v>1</v>
      </c>
      <c r="N3073" s="60">
        <v>1</v>
      </c>
      <c r="O3073" s="63" t="s">
        <v>681</v>
      </c>
      <c r="P3073" s="63" t="s">
        <v>700</v>
      </c>
      <c r="Q3073" s="62"/>
      <c r="R3073" s="62"/>
      <c r="S3073" s="62"/>
      <c r="T3073" s="62"/>
      <c r="U3073" s="62"/>
      <c r="V3073" s="62"/>
      <c r="W3073" s="62"/>
      <c r="X3073" s="63" t="s">
        <v>700</v>
      </c>
      <c r="Y3073" s="62"/>
      <c r="Z3073" s="62"/>
      <c r="AA3073" s="62"/>
      <c r="AB3073" s="60"/>
    </row>
    <row r="3074" spans="1:28" ht="15" customHeight="1" x14ac:dyDescent="0.25">
      <c r="A3074" s="58">
        <v>3064</v>
      </c>
      <c r="B3074" s="66" t="s">
        <v>13908</v>
      </c>
      <c r="C3074" s="67" t="s">
        <v>13909</v>
      </c>
      <c r="D3074" s="59" t="s">
        <v>13910</v>
      </c>
      <c r="E3074" s="66" t="s">
        <v>13908</v>
      </c>
      <c r="F3074" s="60" t="s">
        <v>13911</v>
      </c>
      <c r="G3074" s="62"/>
      <c r="H3074" s="61">
        <v>2001</v>
      </c>
      <c r="I3074" s="60" t="s">
        <v>689</v>
      </c>
      <c r="J3074" s="60" t="s">
        <v>684</v>
      </c>
      <c r="K3074" s="60">
        <v>50</v>
      </c>
      <c r="L3074" s="62"/>
      <c r="M3074" s="60">
        <v>1</v>
      </c>
      <c r="N3074" s="60">
        <v>1</v>
      </c>
      <c r="O3074" s="63" t="s">
        <v>681</v>
      </c>
      <c r="P3074" s="63" t="s">
        <v>864</v>
      </c>
      <c r="Q3074" s="62"/>
      <c r="R3074" s="62"/>
      <c r="S3074" s="62"/>
      <c r="T3074" s="62"/>
      <c r="U3074" s="62"/>
      <c r="V3074" s="62"/>
      <c r="W3074" s="62"/>
      <c r="X3074" s="63" t="s">
        <v>864</v>
      </c>
      <c r="Y3074" s="62"/>
      <c r="Z3074" s="62"/>
      <c r="AA3074" s="62"/>
      <c r="AB3074" s="60"/>
    </row>
    <row r="3075" spans="1:28" ht="15" customHeight="1" x14ac:dyDescent="0.25">
      <c r="A3075" s="58">
        <v>3065</v>
      </c>
      <c r="B3075" s="66" t="s">
        <v>13912</v>
      </c>
      <c r="C3075" s="67" t="s">
        <v>13913</v>
      </c>
      <c r="D3075" s="59" t="s">
        <v>13914</v>
      </c>
      <c r="E3075" s="66" t="s">
        <v>13912</v>
      </c>
      <c r="F3075" s="60" t="s">
        <v>13915</v>
      </c>
      <c r="G3075" s="62"/>
      <c r="H3075" s="61">
        <v>1997</v>
      </c>
      <c r="I3075" s="60" t="s">
        <v>689</v>
      </c>
      <c r="J3075" s="60" t="s">
        <v>1260</v>
      </c>
      <c r="K3075" s="60">
        <v>50</v>
      </c>
      <c r="L3075" s="62"/>
      <c r="M3075" s="60">
        <v>1</v>
      </c>
      <c r="N3075" s="60">
        <v>1</v>
      </c>
      <c r="O3075" s="63" t="s">
        <v>681</v>
      </c>
      <c r="P3075" s="63" t="s">
        <v>788</v>
      </c>
      <c r="Q3075" s="62"/>
      <c r="R3075" s="62"/>
      <c r="S3075" s="62"/>
      <c r="T3075" s="62"/>
      <c r="U3075" s="62"/>
      <c r="V3075" s="62"/>
      <c r="W3075" s="62"/>
      <c r="X3075" s="63" t="s">
        <v>788</v>
      </c>
      <c r="Y3075" s="62"/>
      <c r="Z3075" s="62"/>
      <c r="AA3075" s="62"/>
      <c r="AB3075" s="60"/>
    </row>
    <row r="3076" spans="1:28" ht="15" customHeight="1" x14ac:dyDescent="0.25">
      <c r="A3076" s="58">
        <v>3066</v>
      </c>
      <c r="B3076" s="66" t="s">
        <v>13916</v>
      </c>
      <c r="C3076" s="67" t="s">
        <v>13917</v>
      </c>
      <c r="D3076" s="59" t="s">
        <v>13918</v>
      </c>
      <c r="E3076" s="66" t="s">
        <v>13916</v>
      </c>
      <c r="F3076" s="60" t="s">
        <v>13919</v>
      </c>
      <c r="G3076" s="62"/>
      <c r="H3076" s="61">
        <v>1997</v>
      </c>
      <c r="I3076" s="60" t="s">
        <v>689</v>
      </c>
      <c r="J3076" s="60" t="s">
        <v>1260</v>
      </c>
      <c r="K3076" s="60">
        <v>50</v>
      </c>
      <c r="L3076" s="62"/>
      <c r="M3076" s="60">
        <v>1</v>
      </c>
      <c r="N3076" s="60">
        <v>1</v>
      </c>
      <c r="O3076" s="63" t="s">
        <v>681</v>
      </c>
      <c r="P3076" s="63" t="s">
        <v>788</v>
      </c>
      <c r="Q3076" s="62"/>
      <c r="R3076" s="62"/>
      <c r="S3076" s="62"/>
      <c r="T3076" s="62"/>
      <c r="U3076" s="62"/>
      <c r="V3076" s="62"/>
      <c r="W3076" s="62"/>
      <c r="X3076" s="63" t="s">
        <v>788</v>
      </c>
      <c r="Y3076" s="62"/>
      <c r="Z3076" s="62"/>
      <c r="AA3076" s="62"/>
      <c r="AB3076" s="60"/>
    </row>
    <row r="3077" spans="1:28" ht="15" customHeight="1" x14ac:dyDescent="0.25">
      <c r="A3077" s="58">
        <v>3067</v>
      </c>
      <c r="B3077" s="66" t="s">
        <v>13920</v>
      </c>
      <c r="C3077" s="67" t="s">
        <v>13921</v>
      </c>
      <c r="D3077" s="59" t="s">
        <v>13922</v>
      </c>
      <c r="E3077" s="66" t="s">
        <v>13920</v>
      </c>
      <c r="F3077" s="60" t="s">
        <v>13923</v>
      </c>
      <c r="G3077" s="62"/>
      <c r="H3077" s="61">
        <v>2004</v>
      </c>
      <c r="I3077" s="60" t="s">
        <v>689</v>
      </c>
      <c r="J3077" s="60" t="s">
        <v>684</v>
      </c>
      <c r="K3077" s="60">
        <v>50</v>
      </c>
      <c r="L3077" s="62"/>
      <c r="M3077" s="60">
        <v>1</v>
      </c>
      <c r="N3077" s="60">
        <v>1</v>
      </c>
      <c r="O3077" s="63" t="s">
        <v>681</v>
      </c>
      <c r="P3077" s="63" t="s">
        <v>788</v>
      </c>
      <c r="Q3077" s="62"/>
      <c r="R3077" s="62"/>
      <c r="S3077" s="62"/>
      <c r="T3077" s="62"/>
      <c r="U3077" s="62"/>
      <c r="V3077" s="62"/>
      <c r="W3077" s="62"/>
      <c r="X3077" s="63" t="s">
        <v>788</v>
      </c>
      <c r="Y3077" s="62"/>
      <c r="Z3077" s="62"/>
      <c r="AA3077" s="62"/>
      <c r="AB3077" s="60"/>
    </row>
    <row r="3078" spans="1:28" ht="15" customHeight="1" x14ac:dyDescent="0.25">
      <c r="A3078" s="58">
        <v>3068</v>
      </c>
      <c r="B3078" s="66" t="s">
        <v>13924</v>
      </c>
      <c r="C3078" s="67" t="s">
        <v>13925</v>
      </c>
      <c r="D3078" s="59" t="s">
        <v>13926</v>
      </c>
      <c r="E3078" s="66" t="s">
        <v>13924</v>
      </c>
      <c r="F3078" s="60" t="s">
        <v>13927</v>
      </c>
      <c r="G3078" s="62"/>
      <c r="H3078" s="61">
        <v>1997</v>
      </c>
      <c r="I3078" s="60" t="s">
        <v>689</v>
      </c>
      <c r="J3078" s="60" t="s">
        <v>680</v>
      </c>
      <c r="K3078" s="60">
        <v>50</v>
      </c>
      <c r="L3078" s="62"/>
      <c r="M3078" s="60">
        <v>1</v>
      </c>
      <c r="N3078" s="60">
        <v>1</v>
      </c>
      <c r="O3078" s="63" t="s">
        <v>681</v>
      </c>
      <c r="P3078" s="63" t="s">
        <v>788</v>
      </c>
      <c r="Q3078" s="62"/>
      <c r="R3078" s="62"/>
      <c r="S3078" s="62"/>
      <c r="T3078" s="62"/>
      <c r="U3078" s="62"/>
      <c r="V3078" s="62"/>
      <c r="W3078" s="62"/>
      <c r="X3078" s="63" t="s">
        <v>788</v>
      </c>
      <c r="Y3078" s="62"/>
      <c r="Z3078" s="62"/>
      <c r="AA3078" s="62"/>
      <c r="AB3078" s="60"/>
    </row>
    <row r="3079" spans="1:28" ht="15" customHeight="1" x14ac:dyDescent="0.25">
      <c r="A3079" s="58">
        <v>3069</v>
      </c>
      <c r="B3079" s="66" t="s">
        <v>13928</v>
      </c>
      <c r="C3079" s="67" t="s">
        <v>13929</v>
      </c>
      <c r="D3079" s="59" t="s">
        <v>13930</v>
      </c>
      <c r="E3079" s="66" t="s">
        <v>13928</v>
      </c>
      <c r="F3079" s="60" t="s">
        <v>13931</v>
      </c>
      <c r="G3079" s="62"/>
      <c r="H3079" s="61">
        <v>2007</v>
      </c>
      <c r="I3079" s="62"/>
      <c r="J3079" s="60" t="s">
        <v>687</v>
      </c>
      <c r="K3079" s="60" t="s">
        <v>2111</v>
      </c>
      <c r="L3079" s="62"/>
      <c r="M3079" s="60">
        <v>1</v>
      </c>
      <c r="N3079" s="60">
        <v>1</v>
      </c>
      <c r="O3079" s="63" t="s">
        <v>681</v>
      </c>
      <c r="P3079" s="63" t="s">
        <v>700</v>
      </c>
      <c r="Q3079" s="62"/>
      <c r="R3079" s="62"/>
      <c r="S3079" s="62"/>
      <c r="T3079" s="62"/>
      <c r="U3079" s="62"/>
      <c r="V3079" s="62"/>
      <c r="W3079" s="62"/>
      <c r="X3079" s="63" t="s">
        <v>700</v>
      </c>
      <c r="Y3079" s="62"/>
      <c r="Z3079" s="62"/>
      <c r="AA3079" s="62"/>
      <c r="AB3079" s="60"/>
    </row>
    <row r="3080" spans="1:28" ht="15" customHeight="1" x14ac:dyDescent="0.25">
      <c r="A3080" s="58">
        <v>3070</v>
      </c>
      <c r="B3080" s="66" t="s">
        <v>13932</v>
      </c>
      <c r="C3080" s="67" t="s">
        <v>13933</v>
      </c>
      <c r="D3080" s="59" t="s">
        <v>13934</v>
      </c>
      <c r="E3080" s="66" t="s">
        <v>13932</v>
      </c>
      <c r="F3080" s="60" t="s">
        <v>13935</v>
      </c>
      <c r="G3080" s="62"/>
      <c r="H3080" s="61">
        <v>2004</v>
      </c>
      <c r="I3080" s="60" t="s">
        <v>679</v>
      </c>
      <c r="J3080" s="60" t="s">
        <v>1245</v>
      </c>
      <c r="K3080" s="60">
        <v>10</v>
      </c>
      <c r="L3080" s="62"/>
      <c r="M3080" s="60">
        <v>1</v>
      </c>
      <c r="N3080" s="60">
        <v>1</v>
      </c>
      <c r="O3080" s="63" t="s">
        <v>681</v>
      </c>
      <c r="P3080" s="63" t="s">
        <v>755</v>
      </c>
      <c r="Q3080" s="62"/>
      <c r="R3080" s="62"/>
      <c r="S3080" s="62"/>
      <c r="T3080" s="62"/>
      <c r="U3080" s="62"/>
      <c r="V3080" s="62"/>
      <c r="W3080" s="62"/>
      <c r="X3080" s="63" t="s">
        <v>755</v>
      </c>
      <c r="Y3080" s="62"/>
      <c r="Z3080" s="62"/>
      <c r="AA3080" s="62"/>
      <c r="AB3080" s="60"/>
    </row>
    <row r="3081" spans="1:28" ht="15" customHeight="1" x14ac:dyDescent="0.25">
      <c r="A3081" s="58">
        <v>3071</v>
      </c>
      <c r="B3081" s="66" t="s">
        <v>13936</v>
      </c>
      <c r="C3081" s="67" t="s">
        <v>13937</v>
      </c>
      <c r="D3081" s="59" t="s">
        <v>13938</v>
      </c>
      <c r="E3081" s="66" t="s">
        <v>13936</v>
      </c>
      <c r="F3081" s="60" t="s">
        <v>13939</v>
      </c>
      <c r="G3081" s="62"/>
      <c r="H3081" s="61">
        <v>1997</v>
      </c>
      <c r="I3081" s="60" t="s">
        <v>689</v>
      </c>
      <c r="J3081" s="60" t="s">
        <v>1260</v>
      </c>
      <c r="K3081" s="60">
        <v>50</v>
      </c>
      <c r="L3081" s="62"/>
      <c r="M3081" s="60">
        <v>1</v>
      </c>
      <c r="N3081" s="60">
        <v>1</v>
      </c>
      <c r="O3081" s="63" t="s">
        <v>681</v>
      </c>
      <c r="P3081" s="63" t="s">
        <v>788</v>
      </c>
      <c r="Q3081" s="62"/>
      <c r="R3081" s="62"/>
      <c r="S3081" s="62"/>
      <c r="T3081" s="62"/>
      <c r="U3081" s="62"/>
      <c r="V3081" s="62"/>
      <c r="W3081" s="62"/>
      <c r="X3081" s="63" t="s">
        <v>788</v>
      </c>
      <c r="Y3081" s="62"/>
      <c r="Z3081" s="62"/>
      <c r="AA3081" s="62"/>
      <c r="AB3081" s="60"/>
    </row>
    <row r="3082" spans="1:28" ht="15" customHeight="1" x14ac:dyDescent="0.25">
      <c r="A3082" s="58">
        <v>3072</v>
      </c>
      <c r="B3082" s="66" t="s">
        <v>13940</v>
      </c>
      <c r="C3082" s="67" t="s">
        <v>13941</v>
      </c>
      <c r="D3082" s="59" t="s">
        <v>13942</v>
      </c>
      <c r="E3082" s="66" t="s">
        <v>13940</v>
      </c>
      <c r="F3082" s="60" t="s">
        <v>13943</v>
      </c>
      <c r="G3082" s="62"/>
      <c r="H3082" s="61">
        <v>2002</v>
      </c>
      <c r="I3082" s="60" t="s">
        <v>689</v>
      </c>
      <c r="J3082" s="60" t="s">
        <v>1260</v>
      </c>
      <c r="K3082" s="60">
        <v>320</v>
      </c>
      <c r="L3082" s="62"/>
      <c r="M3082" s="60">
        <v>1</v>
      </c>
      <c r="N3082" s="60">
        <v>1</v>
      </c>
      <c r="O3082" s="63" t="s">
        <v>681</v>
      </c>
      <c r="P3082" s="63" t="s">
        <v>970</v>
      </c>
      <c r="Q3082" s="62"/>
      <c r="R3082" s="62"/>
      <c r="S3082" s="62"/>
      <c r="T3082" s="62"/>
      <c r="U3082" s="62"/>
      <c r="V3082" s="62"/>
      <c r="W3082" s="62"/>
      <c r="X3082" s="63" t="s">
        <v>970</v>
      </c>
      <c r="Y3082" s="62"/>
      <c r="Z3082" s="62"/>
      <c r="AA3082" s="62"/>
      <c r="AB3082" s="60"/>
    </row>
    <row r="3083" spans="1:28" ht="15" customHeight="1" x14ac:dyDescent="0.25">
      <c r="A3083" s="58">
        <v>3073</v>
      </c>
      <c r="B3083" s="66" t="s">
        <v>13944</v>
      </c>
      <c r="C3083" s="67" t="s">
        <v>13945</v>
      </c>
      <c r="D3083" s="59" t="s">
        <v>13946</v>
      </c>
      <c r="E3083" s="66" t="s">
        <v>13944</v>
      </c>
      <c r="F3083" s="60" t="s">
        <v>13947</v>
      </c>
      <c r="G3083" s="62"/>
      <c r="H3083" s="61">
        <v>2002</v>
      </c>
      <c r="I3083" s="60" t="s">
        <v>689</v>
      </c>
      <c r="J3083" s="60" t="s">
        <v>1260</v>
      </c>
      <c r="K3083" s="60">
        <v>400</v>
      </c>
      <c r="L3083" s="62"/>
      <c r="M3083" s="60">
        <v>1</v>
      </c>
      <c r="N3083" s="60">
        <v>1</v>
      </c>
      <c r="O3083" s="63" t="s">
        <v>681</v>
      </c>
      <c r="P3083" s="63" t="s">
        <v>1867</v>
      </c>
      <c r="Q3083" s="62"/>
      <c r="R3083" s="62"/>
      <c r="S3083" s="62"/>
      <c r="T3083" s="62"/>
      <c r="U3083" s="62"/>
      <c r="V3083" s="62"/>
      <c r="W3083" s="62"/>
      <c r="X3083" s="63" t="s">
        <v>1867</v>
      </c>
      <c r="Y3083" s="62"/>
      <c r="Z3083" s="62"/>
      <c r="AA3083" s="62"/>
      <c r="AB3083" s="60"/>
    </row>
    <row r="3084" spans="1:28" ht="15" customHeight="1" x14ac:dyDescent="0.25">
      <c r="A3084" s="58">
        <v>3074</v>
      </c>
      <c r="B3084" s="66" t="s">
        <v>13948</v>
      </c>
      <c r="C3084" s="67" t="s">
        <v>13949</v>
      </c>
      <c r="D3084" s="59" t="s">
        <v>13950</v>
      </c>
      <c r="E3084" s="66" t="s">
        <v>13948</v>
      </c>
      <c r="F3084" s="60" t="s">
        <v>13951</v>
      </c>
      <c r="G3084" s="62"/>
      <c r="H3084" s="61">
        <v>2000</v>
      </c>
      <c r="I3084" s="60" t="s">
        <v>689</v>
      </c>
      <c r="J3084" s="60" t="s">
        <v>1260</v>
      </c>
      <c r="K3084" s="60">
        <v>400</v>
      </c>
      <c r="L3084" s="62"/>
      <c r="M3084" s="60">
        <v>1</v>
      </c>
      <c r="N3084" s="60">
        <v>1</v>
      </c>
      <c r="O3084" s="63" t="s">
        <v>681</v>
      </c>
      <c r="P3084" s="63" t="s">
        <v>1038</v>
      </c>
      <c r="Q3084" s="62"/>
      <c r="R3084" s="62"/>
      <c r="S3084" s="62"/>
      <c r="T3084" s="62"/>
      <c r="U3084" s="62"/>
      <c r="V3084" s="62"/>
      <c r="W3084" s="62"/>
      <c r="X3084" s="63" t="s">
        <v>1038</v>
      </c>
      <c r="Y3084" s="62"/>
      <c r="Z3084" s="62"/>
      <c r="AA3084" s="62"/>
      <c r="AB3084" s="60"/>
    </row>
    <row r="3085" spans="1:28" ht="15" customHeight="1" x14ac:dyDescent="0.25">
      <c r="A3085" s="58">
        <v>3075</v>
      </c>
      <c r="B3085" s="66" t="s">
        <v>13952</v>
      </c>
      <c r="C3085" s="67" t="s">
        <v>13953</v>
      </c>
      <c r="D3085" s="59" t="s">
        <v>13954</v>
      </c>
      <c r="E3085" s="66" t="s">
        <v>13952</v>
      </c>
      <c r="F3085" s="60" t="s">
        <v>13955</v>
      </c>
      <c r="G3085" s="62"/>
      <c r="H3085" s="61">
        <v>2000</v>
      </c>
      <c r="I3085" s="60" t="s">
        <v>689</v>
      </c>
      <c r="J3085" s="60" t="s">
        <v>684</v>
      </c>
      <c r="K3085" s="60" t="s">
        <v>2133</v>
      </c>
      <c r="L3085" s="62"/>
      <c r="M3085" s="60">
        <v>1</v>
      </c>
      <c r="N3085" s="60">
        <v>1</v>
      </c>
      <c r="O3085" s="63" t="s">
        <v>681</v>
      </c>
      <c r="P3085" s="63" t="s">
        <v>13956</v>
      </c>
      <c r="Q3085" s="62"/>
      <c r="R3085" s="62"/>
      <c r="S3085" s="62"/>
      <c r="T3085" s="62"/>
      <c r="U3085" s="62"/>
      <c r="V3085" s="62"/>
      <c r="W3085" s="62"/>
      <c r="X3085" s="62"/>
      <c r="Y3085" s="62"/>
      <c r="Z3085" s="62"/>
      <c r="AA3085" s="62"/>
      <c r="AB3085" s="63" t="s">
        <v>2030</v>
      </c>
    </row>
    <row r="3086" spans="1:28" ht="15" customHeight="1" x14ac:dyDescent="0.25">
      <c r="A3086" s="58">
        <v>3076</v>
      </c>
      <c r="B3086" s="66" t="s">
        <v>13957</v>
      </c>
      <c r="C3086" s="67" t="s">
        <v>13958</v>
      </c>
      <c r="D3086" s="59" t="s">
        <v>13959</v>
      </c>
      <c r="E3086" s="66" t="s">
        <v>13957</v>
      </c>
      <c r="F3086" s="60" t="s">
        <v>13960</v>
      </c>
      <c r="G3086" s="62"/>
      <c r="H3086" s="61">
        <v>1999</v>
      </c>
      <c r="I3086" s="60" t="s">
        <v>1303</v>
      </c>
      <c r="J3086" s="60" t="s">
        <v>684</v>
      </c>
      <c r="K3086" s="60">
        <v>160</v>
      </c>
      <c r="L3086" s="62"/>
      <c r="M3086" s="60">
        <v>1</v>
      </c>
      <c r="N3086" s="60">
        <v>1</v>
      </c>
      <c r="O3086" s="63" t="s">
        <v>681</v>
      </c>
      <c r="P3086" s="63" t="s">
        <v>1228</v>
      </c>
      <c r="Q3086" s="62"/>
      <c r="R3086" s="62"/>
      <c r="S3086" s="62"/>
      <c r="T3086" s="62"/>
      <c r="U3086" s="62"/>
      <c r="V3086" s="62"/>
      <c r="W3086" s="62"/>
      <c r="X3086" s="63" t="s">
        <v>1228</v>
      </c>
      <c r="Y3086" s="62"/>
      <c r="Z3086" s="62"/>
      <c r="AA3086" s="62"/>
      <c r="AB3086" s="60"/>
    </row>
    <row r="3087" spans="1:28" ht="15" customHeight="1" x14ac:dyDescent="0.25">
      <c r="A3087" s="58">
        <v>3077</v>
      </c>
      <c r="B3087" s="66" t="s">
        <v>13961</v>
      </c>
      <c r="C3087" s="67" t="s">
        <v>13962</v>
      </c>
      <c r="D3087" s="59" t="s">
        <v>13963</v>
      </c>
      <c r="E3087" s="66" t="s">
        <v>13961</v>
      </c>
      <c r="F3087" s="60" t="s">
        <v>13964</v>
      </c>
      <c r="G3087" s="62"/>
      <c r="H3087" s="61">
        <v>2005</v>
      </c>
      <c r="I3087" s="60" t="s">
        <v>1303</v>
      </c>
      <c r="J3087" s="60" t="s">
        <v>684</v>
      </c>
      <c r="K3087" s="60" t="s">
        <v>2111</v>
      </c>
      <c r="L3087" s="62"/>
      <c r="M3087" s="60">
        <v>1</v>
      </c>
      <c r="N3087" s="60">
        <v>1</v>
      </c>
      <c r="O3087" s="63" t="s">
        <v>681</v>
      </c>
      <c r="P3087" s="63" t="s">
        <v>700</v>
      </c>
      <c r="Q3087" s="62"/>
      <c r="R3087" s="62"/>
      <c r="S3087" s="62"/>
      <c r="T3087" s="62"/>
      <c r="U3087" s="62"/>
      <c r="V3087" s="62"/>
      <c r="W3087" s="62"/>
      <c r="X3087" s="63" t="s">
        <v>700</v>
      </c>
      <c r="Y3087" s="62"/>
      <c r="Z3087" s="62"/>
      <c r="AA3087" s="62"/>
      <c r="AB3087" s="60"/>
    </row>
    <row r="3088" spans="1:28" ht="15" customHeight="1" x14ac:dyDescent="0.25">
      <c r="A3088" s="58">
        <v>3078</v>
      </c>
      <c r="B3088" s="66" t="s">
        <v>13965</v>
      </c>
      <c r="C3088" s="67" t="s">
        <v>13966</v>
      </c>
      <c r="D3088" s="59" t="s">
        <v>13967</v>
      </c>
      <c r="E3088" s="66" t="s">
        <v>13965</v>
      </c>
      <c r="F3088" s="60" t="s">
        <v>13968</v>
      </c>
      <c r="G3088" s="62"/>
      <c r="H3088" s="61">
        <v>1997</v>
      </c>
      <c r="I3088" s="60" t="s">
        <v>689</v>
      </c>
      <c r="J3088" s="60" t="s">
        <v>1260</v>
      </c>
      <c r="K3088" s="60">
        <v>160</v>
      </c>
      <c r="L3088" s="62"/>
      <c r="M3088" s="60">
        <v>1</v>
      </c>
      <c r="N3088" s="60">
        <v>1</v>
      </c>
      <c r="O3088" s="63" t="s">
        <v>681</v>
      </c>
      <c r="P3088" s="63" t="s">
        <v>1228</v>
      </c>
      <c r="Q3088" s="62"/>
      <c r="R3088" s="62"/>
      <c r="S3088" s="62"/>
      <c r="T3088" s="62"/>
      <c r="U3088" s="62"/>
      <c r="V3088" s="62"/>
      <c r="W3088" s="62"/>
      <c r="X3088" s="63" t="s">
        <v>1228</v>
      </c>
      <c r="Y3088" s="62"/>
      <c r="Z3088" s="62"/>
      <c r="AA3088" s="62"/>
      <c r="AB3088" s="60"/>
    </row>
    <row r="3089" spans="1:28" ht="15" customHeight="1" x14ac:dyDescent="0.25">
      <c r="A3089" s="58">
        <v>3079</v>
      </c>
      <c r="B3089" s="66" t="s">
        <v>13969</v>
      </c>
      <c r="C3089" s="67" t="s">
        <v>13970</v>
      </c>
      <c r="D3089" s="59" t="s">
        <v>13971</v>
      </c>
      <c r="E3089" s="66" t="s">
        <v>13969</v>
      </c>
      <c r="F3089" s="60" t="s">
        <v>13972</v>
      </c>
      <c r="G3089" s="62"/>
      <c r="H3089" s="61">
        <v>1992</v>
      </c>
      <c r="I3089" s="60" t="s">
        <v>689</v>
      </c>
      <c r="J3089" s="60" t="s">
        <v>1283</v>
      </c>
      <c r="K3089" s="60">
        <v>75</v>
      </c>
      <c r="L3089" s="62"/>
      <c r="M3089" s="60">
        <v>1</v>
      </c>
      <c r="N3089" s="60">
        <v>1</v>
      </c>
      <c r="O3089" s="63" t="s">
        <v>681</v>
      </c>
      <c r="P3089" s="63" t="s">
        <v>700</v>
      </c>
      <c r="Q3089" s="62"/>
      <c r="R3089" s="62"/>
      <c r="S3089" s="62"/>
      <c r="T3089" s="62"/>
      <c r="U3089" s="62"/>
      <c r="V3089" s="62"/>
      <c r="W3089" s="62"/>
      <c r="X3089" s="63" t="s">
        <v>700</v>
      </c>
      <c r="Y3089" s="62"/>
      <c r="Z3089" s="62"/>
      <c r="AA3089" s="62"/>
      <c r="AB3089" s="60"/>
    </row>
    <row r="3090" spans="1:28" ht="15" customHeight="1" x14ac:dyDescent="0.25">
      <c r="A3090" s="58">
        <v>3080</v>
      </c>
      <c r="B3090" s="66" t="s">
        <v>13973</v>
      </c>
      <c r="C3090" s="67" t="s">
        <v>13974</v>
      </c>
      <c r="D3090" s="59" t="s">
        <v>13975</v>
      </c>
      <c r="E3090" s="66" t="s">
        <v>13973</v>
      </c>
      <c r="F3090" s="60" t="s">
        <v>13976</v>
      </c>
      <c r="G3090" s="62"/>
      <c r="H3090" s="61">
        <v>1900</v>
      </c>
      <c r="I3090" s="62"/>
      <c r="J3090" s="60" t="s">
        <v>684</v>
      </c>
      <c r="K3090" s="60">
        <v>50</v>
      </c>
      <c r="L3090" s="62"/>
      <c r="M3090" s="60">
        <v>1</v>
      </c>
      <c r="N3090" s="60">
        <v>1</v>
      </c>
      <c r="O3090" s="63" t="s">
        <v>681</v>
      </c>
      <c r="P3090" s="63" t="s">
        <v>788</v>
      </c>
      <c r="Q3090" s="62"/>
      <c r="R3090" s="62"/>
      <c r="S3090" s="62"/>
      <c r="T3090" s="62"/>
      <c r="U3090" s="62"/>
      <c r="V3090" s="62"/>
      <c r="W3090" s="62"/>
      <c r="X3090" s="63" t="s">
        <v>788</v>
      </c>
      <c r="Y3090" s="62"/>
      <c r="Z3090" s="62"/>
      <c r="AA3090" s="62"/>
      <c r="AB3090" s="60"/>
    </row>
    <row r="3091" spans="1:28" ht="15" customHeight="1" x14ac:dyDescent="0.25">
      <c r="A3091" s="58">
        <v>3081</v>
      </c>
      <c r="B3091" s="66" t="s">
        <v>13977</v>
      </c>
      <c r="C3091" s="67" t="s">
        <v>13978</v>
      </c>
      <c r="D3091" s="59" t="s">
        <v>13979</v>
      </c>
      <c r="E3091" s="66" t="s">
        <v>13977</v>
      </c>
      <c r="F3091" s="60" t="s">
        <v>13980</v>
      </c>
      <c r="G3091" s="62"/>
      <c r="H3091" s="61">
        <v>1900</v>
      </c>
      <c r="I3091" s="62"/>
      <c r="J3091" s="60" t="s">
        <v>684</v>
      </c>
      <c r="K3091" s="60">
        <v>50</v>
      </c>
      <c r="L3091" s="62"/>
      <c r="M3091" s="60">
        <v>1</v>
      </c>
      <c r="N3091" s="60">
        <v>1</v>
      </c>
      <c r="O3091" s="63" t="s">
        <v>681</v>
      </c>
      <c r="P3091" s="63" t="s">
        <v>788</v>
      </c>
      <c r="Q3091" s="62"/>
      <c r="R3091" s="62"/>
      <c r="S3091" s="62"/>
      <c r="T3091" s="62"/>
      <c r="U3091" s="62"/>
      <c r="V3091" s="62"/>
      <c r="W3091" s="62"/>
      <c r="X3091" s="63" t="s">
        <v>788</v>
      </c>
      <c r="Y3091" s="62"/>
      <c r="Z3091" s="62"/>
      <c r="AA3091" s="62"/>
      <c r="AB3091" s="60"/>
    </row>
    <row r="3092" spans="1:28" ht="15" customHeight="1" x14ac:dyDescent="0.25">
      <c r="A3092" s="58">
        <v>3082</v>
      </c>
      <c r="B3092" s="66" t="s">
        <v>13981</v>
      </c>
      <c r="C3092" s="67" t="s">
        <v>13982</v>
      </c>
      <c r="D3092" s="59" t="s">
        <v>13983</v>
      </c>
      <c r="E3092" s="66" t="s">
        <v>13981</v>
      </c>
      <c r="F3092" s="60" t="s">
        <v>13984</v>
      </c>
      <c r="G3092" s="62"/>
      <c r="H3092" s="61">
        <v>1900</v>
      </c>
      <c r="I3092" s="60" t="s">
        <v>689</v>
      </c>
      <c r="J3092" s="60" t="s">
        <v>680</v>
      </c>
      <c r="K3092" s="60">
        <v>50</v>
      </c>
      <c r="L3092" s="62"/>
      <c r="M3092" s="60">
        <v>1</v>
      </c>
      <c r="N3092" s="60">
        <v>1</v>
      </c>
      <c r="O3092" s="63" t="s">
        <v>681</v>
      </c>
      <c r="P3092" s="63" t="s">
        <v>788</v>
      </c>
      <c r="Q3092" s="62"/>
      <c r="R3092" s="62"/>
      <c r="S3092" s="62"/>
      <c r="T3092" s="62"/>
      <c r="U3092" s="62"/>
      <c r="V3092" s="62"/>
      <c r="W3092" s="62"/>
      <c r="X3092" s="63" t="s">
        <v>788</v>
      </c>
      <c r="Y3092" s="62"/>
      <c r="Z3092" s="62"/>
      <c r="AA3092" s="62"/>
      <c r="AB3092" s="60"/>
    </row>
    <row r="3093" spans="1:28" ht="15" customHeight="1" x14ac:dyDescent="0.25">
      <c r="A3093" s="58">
        <v>3083</v>
      </c>
      <c r="B3093" s="66" t="s">
        <v>13985</v>
      </c>
      <c r="C3093" s="67" t="s">
        <v>13986</v>
      </c>
      <c r="D3093" s="59" t="s">
        <v>13987</v>
      </c>
      <c r="E3093" s="66" t="s">
        <v>13985</v>
      </c>
      <c r="F3093" s="60" t="s">
        <v>13988</v>
      </c>
      <c r="G3093" s="62"/>
      <c r="H3093" s="61">
        <v>1998</v>
      </c>
      <c r="I3093" s="60" t="s">
        <v>689</v>
      </c>
      <c r="J3093" s="60" t="s">
        <v>1260</v>
      </c>
      <c r="K3093" s="60">
        <v>400</v>
      </c>
      <c r="L3093" s="62"/>
      <c r="M3093" s="60">
        <v>1</v>
      </c>
      <c r="N3093" s="60">
        <v>1</v>
      </c>
      <c r="O3093" s="63" t="s">
        <v>681</v>
      </c>
      <c r="P3093" s="63" t="s">
        <v>1038</v>
      </c>
      <c r="Q3093" s="62"/>
      <c r="R3093" s="62"/>
      <c r="S3093" s="62"/>
      <c r="T3093" s="62"/>
      <c r="U3093" s="62"/>
      <c r="V3093" s="62"/>
      <c r="W3093" s="62"/>
      <c r="X3093" s="63" t="s">
        <v>1038</v>
      </c>
      <c r="Y3093" s="62"/>
      <c r="Z3093" s="62"/>
      <c r="AA3093" s="62"/>
      <c r="AB3093" s="60"/>
    </row>
    <row r="3094" spans="1:28" ht="15" customHeight="1" x14ac:dyDescent="0.25">
      <c r="A3094" s="58">
        <v>3084</v>
      </c>
      <c r="B3094" s="66" t="s">
        <v>13989</v>
      </c>
      <c r="C3094" s="67" t="s">
        <v>13990</v>
      </c>
      <c r="D3094" s="59" t="s">
        <v>13991</v>
      </c>
      <c r="E3094" s="66" t="s">
        <v>13989</v>
      </c>
      <c r="F3094" s="60" t="s">
        <v>13992</v>
      </c>
      <c r="G3094" s="62"/>
      <c r="H3094" s="61">
        <v>2002</v>
      </c>
      <c r="I3094" s="60" t="s">
        <v>689</v>
      </c>
      <c r="J3094" s="60" t="s">
        <v>1260</v>
      </c>
      <c r="K3094" s="60">
        <v>100</v>
      </c>
      <c r="L3094" s="62"/>
      <c r="M3094" s="60">
        <v>1</v>
      </c>
      <c r="N3094" s="60">
        <v>1</v>
      </c>
      <c r="O3094" s="63" t="s">
        <v>681</v>
      </c>
      <c r="P3094" s="63" t="s">
        <v>912</v>
      </c>
      <c r="Q3094" s="62"/>
      <c r="R3094" s="62"/>
      <c r="S3094" s="62"/>
      <c r="T3094" s="62"/>
      <c r="U3094" s="62"/>
      <c r="V3094" s="62"/>
      <c r="W3094" s="62"/>
      <c r="X3094" s="63" t="s">
        <v>912</v>
      </c>
      <c r="Y3094" s="62"/>
      <c r="Z3094" s="62"/>
      <c r="AA3094" s="62"/>
      <c r="AB3094" s="60"/>
    </row>
    <row r="3095" spans="1:28" ht="15" customHeight="1" x14ac:dyDescent="0.25">
      <c r="A3095" s="58">
        <v>3085</v>
      </c>
      <c r="B3095" s="66" t="s">
        <v>13993</v>
      </c>
      <c r="C3095" s="67" t="s">
        <v>13994</v>
      </c>
      <c r="D3095" s="59" t="s">
        <v>13995</v>
      </c>
      <c r="E3095" s="66" t="s">
        <v>13993</v>
      </c>
      <c r="F3095" s="60" t="s">
        <v>13996</v>
      </c>
      <c r="G3095" s="62"/>
      <c r="H3095" s="61">
        <v>2005</v>
      </c>
      <c r="I3095" s="60" t="s">
        <v>689</v>
      </c>
      <c r="J3095" s="60" t="s">
        <v>687</v>
      </c>
      <c r="K3095" s="60">
        <v>750</v>
      </c>
      <c r="L3095" s="62"/>
      <c r="M3095" s="60">
        <v>1</v>
      </c>
      <c r="N3095" s="60">
        <v>1</v>
      </c>
      <c r="O3095" s="63" t="s">
        <v>681</v>
      </c>
      <c r="P3095" s="63" t="s">
        <v>13997</v>
      </c>
      <c r="Q3095" s="63" t="s">
        <v>13998</v>
      </c>
      <c r="R3095" s="62"/>
      <c r="S3095" s="62"/>
      <c r="T3095" s="62"/>
      <c r="U3095" s="62"/>
      <c r="V3095" s="62"/>
      <c r="W3095" s="62"/>
      <c r="X3095" s="63" t="s">
        <v>13997</v>
      </c>
      <c r="Y3095" s="62"/>
      <c r="Z3095" s="62"/>
      <c r="AA3095" s="62"/>
      <c r="AB3095" s="60"/>
    </row>
    <row r="3096" spans="1:28" ht="15" customHeight="1" x14ac:dyDescent="0.25">
      <c r="A3096" s="58">
        <v>3086</v>
      </c>
      <c r="B3096" s="66" t="s">
        <v>13999</v>
      </c>
      <c r="C3096" s="67" t="s">
        <v>14000</v>
      </c>
      <c r="D3096" s="59" t="s">
        <v>14001</v>
      </c>
      <c r="E3096" s="66" t="s">
        <v>13999</v>
      </c>
      <c r="F3096" s="60" t="s">
        <v>14002</v>
      </c>
      <c r="G3096" s="62"/>
      <c r="H3096" s="61">
        <v>2002</v>
      </c>
      <c r="I3096" s="60" t="s">
        <v>689</v>
      </c>
      <c r="J3096" s="60" t="s">
        <v>687</v>
      </c>
      <c r="K3096" s="60">
        <v>100</v>
      </c>
      <c r="L3096" s="62"/>
      <c r="M3096" s="60">
        <v>1</v>
      </c>
      <c r="N3096" s="60">
        <v>1</v>
      </c>
      <c r="O3096" s="63" t="s">
        <v>681</v>
      </c>
      <c r="P3096" s="63" t="s">
        <v>8505</v>
      </c>
      <c r="Q3096" s="62"/>
      <c r="R3096" s="62"/>
      <c r="S3096" s="62"/>
      <c r="T3096" s="62"/>
      <c r="U3096" s="62"/>
      <c r="V3096" s="62"/>
      <c r="W3096" s="62"/>
      <c r="X3096" s="63" t="s">
        <v>8505</v>
      </c>
      <c r="Y3096" s="62"/>
      <c r="Z3096" s="62"/>
      <c r="AA3096" s="62"/>
      <c r="AB3096" s="60"/>
    </row>
    <row r="3097" spans="1:28" ht="15" customHeight="1" x14ac:dyDescent="0.25">
      <c r="A3097" s="58">
        <v>3087</v>
      </c>
      <c r="B3097" s="66" t="s">
        <v>14003</v>
      </c>
      <c r="C3097" s="67" t="s">
        <v>14004</v>
      </c>
      <c r="D3097" s="59" t="s">
        <v>14005</v>
      </c>
      <c r="E3097" s="66" t="s">
        <v>14003</v>
      </c>
      <c r="F3097" s="60" t="s">
        <v>14006</v>
      </c>
      <c r="G3097" s="62"/>
      <c r="H3097" s="61">
        <v>2016</v>
      </c>
      <c r="I3097" s="60" t="s">
        <v>689</v>
      </c>
      <c r="J3097" s="60" t="s">
        <v>680</v>
      </c>
      <c r="K3097" s="60">
        <v>100</v>
      </c>
      <c r="L3097" s="62"/>
      <c r="M3097" s="60">
        <v>1</v>
      </c>
      <c r="N3097" s="60">
        <v>1</v>
      </c>
      <c r="O3097" s="63" t="s">
        <v>681</v>
      </c>
      <c r="P3097" s="63" t="s">
        <v>2773</v>
      </c>
      <c r="Q3097" s="63" t="s">
        <v>6550</v>
      </c>
      <c r="R3097" s="62"/>
      <c r="S3097" s="62"/>
      <c r="T3097" s="62"/>
      <c r="U3097" s="62"/>
      <c r="V3097" s="62"/>
      <c r="W3097" s="62"/>
      <c r="X3097" s="63" t="s">
        <v>2773</v>
      </c>
      <c r="Y3097" s="62"/>
      <c r="Z3097" s="62"/>
      <c r="AA3097" s="62"/>
      <c r="AB3097" s="60"/>
    </row>
    <row r="3098" spans="1:28" ht="15" customHeight="1" x14ac:dyDescent="0.25">
      <c r="A3098" s="58">
        <v>3088</v>
      </c>
      <c r="B3098" s="66" t="s">
        <v>14007</v>
      </c>
      <c r="C3098" s="67" t="s">
        <v>14008</v>
      </c>
      <c r="D3098" s="59" t="s">
        <v>14009</v>
      </c>
      <c r="E3098" s="66" t="s">
        <v>14007</v>
      </c>
      <c r="F3098" s="60" t="s">
        <v>14010</v>
      </c>
      <c r="G3098" s="62"/>
      <c r="H3098" s="61">
        <v>2007</v>
      </c>
      <c r="I3098" s="60" t="s">
        <v>689</v>
      </c>
      <c r="J3098" s="60" t="s">
        <v>699</v>
      </c>
      <c r="K3098" s="60">
        <v>400</v>
      </c>
      <c r="L3098" s="62"/>
      <c r="M3098" s="60">
        <v>1</v>
      </c>
      <c r="N3098" s="60">
        <v>1</v>
      </c>
      <c r="O3098" s="63" t="s">
        <v>681</v>
      </c>
      <c r="P3098" s="63" t="s">
        <v>1038</v>
      </c>
      <c r="Q3098" s="63" t="s">
        <v>14011</v>
      </c>
      <c r="R3098" s="62"/>
      <c r="S3098" s="62"/>
      <c r="T3098" s="62"/>
      <c r="U3098" s="62"/>
      <c r="V3098" s="62"/>
      <c r="W3098" s="62"/>
      <c r="X3098" s="63" t="s">
        <v>1038</v>
      </c>
      <c r="Y3098" s="62"/>
      <c r="Z3098" s="62"/>
      <c r="AA3098" s="62"/>
      <c r="AB3098" s="60"/>
    </row>
    <row r="3099" spans="1:28" ht="15" customHeight="1" x14ac:dyDescent="0.25">
      <c r="A3099" s="58">
        <v>3089</v>
      </c>
      <c r="B3099" s="66" t="s">
        <v>14012</v>
      </c>
      <c r="C3099" s="67" t="s">
        <v>14013</v>
      </c>
      <c r="D3099" s="59" t="s">
        <v>14014</v>
      </c>
      <c r="E3099" s="66" t="s">
        <v>14012</v>
      </c>
      <c r="F3099" s="60" t="s">
        <v>14015</v>
      </c>
      <c r="G3099" s="62"/>
      <c r="H3099" s="61">
        <v>2005</v>
      </c>
      <c r="I3099" s="60" t="s">
        <v>689</v>
      </c>
      <c r="J3099" s="60" t="s">
        <v>680</v>
      </c>
      <c r="K3099" s="60">
        <v>50</v>
      </c>
      <c r="L3099" s="62"/>
      <c r="M3099" s="60">
        <v>1</v>
      </c>
      <c r="N3099" s="60">
        <v>1</v>
      </c>
      <c r="O3099" s="63" t="s">
        <v>681</v>
      </c>
      <c r="P3099" s="63" t="s">
        <v>14016</v>
      </c>
      <c r="Q3099" s="62"/>
      <c r="R3099" s="62"/>
      <c r="S3099" s="62"/>
      <c r="T3099" s="62"/>
      <c r="U3099" s="62"/>
      <c r="V3099" s="62"/>
      <c r="W3099" s="62"/>
      <c r="X3099" s="62"/>
      <c r="Y3099" s="63" t="s">
        <v>14016</v>
      </c>
      <c r="Z3099" s="62"/>
      <c r="AA3099" s="62"/>
      <c r="AB3099" s="60"/>
    </row>
    <row r="3100" spans="1:28" ht="15" customHeight="1" x14ac:dyDescent="0.25">
      <c r="A3100" s="58">
        <v>3090</v>
      </c>
      <c r="B3100" s="66" t="s">
        <v>14017</v>
      </c>
      <c r="C3100" s="67" t="s">
        <v>14018</v>
      </c>
      <c r="D3100" s="59" t="s">
        <v>14019</v>
      </c>
      <c r="E3100" s="66" t="s">
        <v>14017</v>
      </c>
      <c r="F3100" s="60" t="s">
        <v>14020</v>
      </c>
      <c r="G3100" s="62"/>
      <c r="H3100" s="61">
        <v>2011</v>
      </c>
      <c r="I3100" s="60" t="s">
        <v>689</v>
      </c>
      <c r="J3100" s="60" t="s">
        <v>680</v>
      </c>
      <c r="K3100" s="60">
        <v>100</v>
      </c>
      <c r="L3100" s="62"/>
      <c r="M3100" s="60">
        <v>1</v>
      </c>
      <c r="N3100" s="60">
        <v>1</v>
      </c>
      <c r="O3100" s="63" t="s">
        <v>681</v>
      </c>
      <c r="P3100" s="63" t="s">
        <v>14021</v>
      </c>
      <c r="Q3100" s="63" t="s">
        <v>14022</v>
      </c>
      <c r="R3100" s="62"/>
      <c r="S3100" s="62"/>
      <c r="T3100" s="62"/>
      <c r="U3100" s="62"/>
      <c r="V3100" s="62"/>
      <c r="W3100" s="62"/>
      <c r="X3100" s="62"/>
      <c r="Y3100" s="63" t="s">
        <v>14021</v>
      </c>
      <c r="Z3100" s="62"/>
      <c r="AA3100" s="62"/>
      <c r="AB3100" s="60"/>
    </row>
    <row r="3101" spans="1:28" ht="15" customHeight="1" x14ac:dyDescent="0.25">
      <c r="A3101" s="58">
        <v>3091</v>
      </c>
      <c r="B3101" s="66" t="s">
        <v>14023</v>
      </c>
      <c r="C3101" s="67" t="s">
        <v>14024</v>
      </c>
      <c r="D3101" s="59" t="s">
        <v>14025</v>
      </c>
      <c r="E3101" s="66" t="s">
        <v>14023</v>
      </c>
      <c r="F3101" s="60" t="s">
        <v>14026</v>
      </c>
      <c r="G3101" s="62"/>
      <c r="H3101" s="61">
        <v>2005</v>
      </c>
      <c r="I3101" s="60" t="s">
        <v>689</v>
      </c>
      <c r="J3101" s="60" t="s">
        <v>699</v>
      </c>
      <c r="K3101" s="60">
        <v>160</v>
      </c>
      <c r="L3101" s="62"/>
      <c r="M3101" s="60">
        <v>1</v>
      </c>
      <c r="N3101" s="60">
        <v>1</v>
      </c>
      <c r="O3101" s="63" t="s">
        <v>681</v>
      </c>
      <c r="P3101" s="63" t="s">
        <v>1228</v>
      </c>
      <c r="Q3101" s="62"/>
      <c r="R3101" s="62"/>
      <c r="S3101" s="62"/>
      <c r="T3101" s="62"/>
      <c r="U3101" s="62"/>
      <c r="V3101" s="62"/>
      <c r="W3101" s="62"/>
      <c r="X3101" s="63" t="s">
        <v>1229</v>
      </c>
      <c r="Y3101" s="63" t="s">
        <v>1230</v>
      </c>
      <c r="Z3101" s="62"/>
      <c r="AA3101" s="62"/>
      <c r="AB3101" s="60"/>
    </row>
    <row r="3102" spans="1:28" ht="15" customHeight="1" x14ac:dyDescent="0.25">
      <c r="A3102" s="58">
        <v>3092</v>
      </c>
      <c r="B3102" s="66" t="s">
        <v>14027</v>
      </c>
      <c r="C3102" s="67" t="s">
        <v>14028</v>
      </c>
      <c r="D3102" s="59" t="s">
        <v>14029</v>
      </c>
      <c r="E3102" s="66" t="s">
        <v>14027</v>
      </c>
      <c r="F3102" s="60" t="s">
        <v>14030</v>
      </c>
      <c r="G3102" s="62"/>
      <c r="H3102" s="61">
        <v>2007</v>
      </c>
      <c r="I3102" s="60" t="s">
        <v>689</v>
      </c>
      <c r="J3102" s="60" t="s">
        <v>687</v>
      </c>
      <c r="K3102" s="60">
        <v>50</v>
      </c>
      <c r="L3102" s="62"/>
      <c r="M3102" s="60">
        <v>1</v>
      </c>
      <c r="N3102" s="60">
        <v>1</v>
      </c>
      <c r="O3102" s="63" t="s">
        <v>681</v>
      </c>
      <c r="P3102" s="63" t="s">
        <v>788</v>
      </c>
      <c r="Q3102" s="63" t="s">
        <v>14031</v>
      </c>
      <c r="R3102" s="62"/>
      <c r="S3102" s="62"/>
      <c r="T3102" s="62"/>
      <c r="U3102" s="62"/>
      <c r="V3102" s="62"/>
      <c r="W3102" s="62"/>
      <c r="X3102" s="63" t="s">
        <v>788</v>
      </c>
      <c r="Y3102" s="62"/>
      <c r="Z3102" s="62"/>
      <c r="AA3102" s="62"/>
      <c r="AB3102" s="60"/>
    </row>
    <row r="3103" spans="1:28" ht="15" customHeight="1" x14ac:dyDescent="0.25">
      <c r="A3103" s="58">
        <v>3093</v>
      </c>
      <c r="B3103" s="66" t="s">
        <v>495</v>
      </c>
      <c r="C3103" s="67" t="s">
        <v>14032</v>
      </c>
      <c r="D3103" s="59" t="s">
        <v>14033</v>
      </c>
      <c r="E3103" s="66" t="s">
        <v>495</v>
      </c>
      <c r="F3103" s="60" t="s">
        <v>14034</v>
      </c>
      <c r="G3103" s="62"/>
      <c r="H3103" s="61">
        <v>2007</v>
      </c>
      <c r="I3103" s="60" t="s">
        <v>682</v>
      </c>
      <c r="J3103" s="60" t="s">
        <v>687</v>
      </c>
      <c r="K3103" s="60">
        <v>250</v>
      </c>
      <c r="L3103" s="62"/>
      <c r="M3103" s="60">
        <v>1</v>
      </c>
      <c r="N3103" s="60">
        <v>1</v>
      </c>
      <c r="O3103" s="63" t="s">
        <v>681</v>
      </c>
      <c r="P3103" s="63" t="s">
        <v>980</v>
      </c>
      <c r="Q3103" s="63" t="s">
        <v>14035</v>
      </c>
      <c r="R3103" s="62"/>
      <c r="S3103" s="62"/>
      <c r="T3103" s="62"/>
      <c r="U3103" s="62"/>
      <c r="V3103" s="62"/>
      <c r="W3103" s="62"/>
      <c r="X3103" s="63" t="s">
        <v>980</v>
      </c>
      <c r="Y3103" s="62"/>
      <c r="Z3103" s="62"/>
      <c r="AA3103" s="62"/>
      <c r="AB3103" s="60"/>
    </row>
    <row r="3104" spans="1:28" ht="15" customHeight="1" x14ac:dyDescent="0.25">
      <c r="A3104" s="58">
        <v>3094</v>
      </c>
      <c r="B3104" s="66" t="s">
        <v>14036</v>
      </c>
      <c r="C3104" s="67" t="s">
        <v>14037</v>
      </c>
      <c r="D3104" s="59" t="s">
        <v>14038</v>
      </c>
      <c r="E3104" s="66" t="s">
        <v>14036</v>
      </c>
      <c r="F3104" s="60" t="s">
        <v>14039</v>
      </c>
      <c r="G3104" s="62"/>
      <c r="H3104" s="61">
        <v>1972</v>
      </c>
      <c r="I3104" s="60" t="s">
        <v>679</v>
      </c>
      <c r="J3104" s="60" t="s">
        <v>8572</v>
      </c>
      <c r="K3104" s="60">
        <v>25</v>
      </c>
      <c r="L3104" s="62"/>
      <c r="M3104" s="60">
        <v>1</v>
      </c>
      <c r="N3104" s="60">
        <v>1</v>
      </c>
      <c r="O3104" s="63" t="s">
        <v>681</v>
      </c>
      <c r="P3104" s="63" t="s">
        <v>711</v>
      </c>
      <c r="Q3104" s="62"/>
      <c r="R3104" s="62"/>
      <c r="S3104" s="62"/>
      <c r="T3104" s="62"/>
      <c r="U3104" s="62"/>
      <c r="V3104" s="62"/>
      <c r="W3104" s="62"/>
      <c r="X3104" s="63" t="s">
        <v>711</v>
      </c>
      <c r="Y3104" s="62"/>
      <c r="Z3104" s="62"/>
      <c r="AA3104" s="62"/>
      <c r="AB3104" s="60"/>
    </row>
    <row r="3105" spans="1:28" ht="15" customHeight="1" x14ac:dyDescent="0.25">
      <c r="A3105" s="58">
        <v>3095</v>
      </c>
      <c r="B3105" s="66" t="s">
        <v>14040</v>
      </c>
      <c r="C3105" s="67" t="s">
        <v>14041</v>
      </c>
      <c r="D3105" s="59" t="s">
        <v>14042</v>
      </c>
      <c r="E3105" s="66" t="s">
        <v>14040</v>
      </c>
      <c r="F3105" s="60" t="s">
        <v>14043</v>
      </c>
      <c r="G3105" s="62"/>
      <c r="H3105" s="61">
        <v>1972</v>
      </c>
      <c r="I3105" s="60" t="s">
        <v>689</v>
      </c>
      <c r="J3105" s="60" t="s">
        <v>710</v>
      </c>
      <c r="K3105" s="60">
        <v>25</v>
      </c>
      <c r="L3105" s="62"/>
      <c r="M3105" s="60">
        <v>1</v>
      </c>
      <c r="N3105" s="60">
        <v>1</v>
      </c>
      <c r="O3105" s="63" t="s">
        <v>681</v>
      </c>
      <c r="P3105" s="63" t="s">
        <v>734</v>
      </c>
      <c r="Q3105" s="62"/>
      <c r="R3105" s="62"/>
      <c r="S3105" s="62"/>
      <c r="T3105" s="62"/>
      <c r="U3105" s="62"/>
      <c r="V3105" s="62"/>
      <c r="W3105" s="62"/>
      <c r="X3105" s="63" t="s">
        <v>734</v>
      </c>
      <c r="Y3105" s="62"/>
      <c r="Z3105" s="62"/>
      <c r="AA3105" s="62"/>
      <c r="AB3105" s="60"/>
    </row>
    <row r="3106" spans="1:28" ht="15" customHeight="1" x14ac:dyDescent="0.25">
      <c r="A3106" s="58">
        <v>3096</v>
      </c>
      <c r="B3106" s="66" t="s">
        <v>14044</v>
      </c>
      <c r="C3106" s="67" t="s">
        <v>14045</v>
      </c>
      <c r="D3106" s="59" t="s">
        <v>14046</v>
      </c>
      <c r="E3106" s="66" t="s">
        <v>14044</v>
      </c>
      <c r="F3106" s="60" t="s">
        <v>14047</v>
      </c>
      <c r="G3106" s="62"/>
      <c r="H3106" s="61">
        <v>2010</v>
      </c>
      <c r="I3106" s="60" t="s">
        <v>679</v>
      </c>
      <c r="J3106" s="60" t="s">
        <v>680</v>
      </c>
      <c r="K3106" s="60">
        <v>25</v>
      </c>
      <c r="L3106" s="62"/>
      <c r="M3106" s="60">
        <v>1</v>
      </c>
      <c r="N3106" s="60">
        <v>1</v>
      </c>
      <c r="O3106" s="63" t="s">
        <v>681</v>
      </c>
      <c r="P3106" s="63" t="s">
        <v>711</v>
      </c>
      <c r="Q3106" s="62"/>
      <c r="R3106" s="62"/>
      <c r="S3106" s="62"/>
      <c r="T3106" s="62"/>
      <c r="U3106" s="62"/>
      <c r="V3106" s="62"/>
      <c r="W3106" s="62"/>
      <c r="X3106" s="62"/>
      <c r="Y3106" s="63" t="s">
        <v>711</v>
      </c>
      <c r="Z3106" s="62"/>
      <c r="AA3106" s="62"/>
      <c r="AB3106" s="60"/>
    </row>
    <row r="3107" spans="1:28" ht="15" customHeight="1" x14ac:dyDescent="0.25">
      <c r="A3107" s="58">
        <v>3097</v>
      </c>
      <c r="B3107" s="66" t="s">
        <v>175</v>
      </c>
      <c r="C3107" s="67" t="s">
        <v>14048</v>
      </c>
      <c r="D3107" s="59" t="s">
        <v>14049</v>
      </c>
      <c r="E3107" s="66" t="s">
        <v>175</v>
      </c>
      <c r="F3107" s="60" t="s">
        <v>14050</v>
      </c>
      <c r="G3107" s="62"/>
      <c r="H3107" s="61">
        <v>1972</v>
      </c>
      <c r="I3107" s="60" t="s">
        <v>679</v>
      </c>
      <c r="J3107" s="60" t="s">
        <v>680</v>
      </c>
      <c r="K3107" s="60">
        <v>25</v>
      </c>
      <c r="L3107" s="62"/>
      <c r="M3107" s="60">
        <v>1</v>
      </c>
      <c r="N3107" s="60">
        <v>1</v>
      </c>
      <c r="O3107" s="63" t="s">
        <v>681</v>
      </c>
      <c r="P3107" s="63" t="s">
        <v>734</v>
      </c>
      <c r="Q3107" s="62"/>
      <c r="R3107" s="62"/>
      <c r="S3107" s="62"/>
      <c r="T3107" s="62"/>
      <c r="U3107" s="62"/>
      <c r="V3107" s="62"/>
      <c r="W3107" s="62"/>
      <c r="X3107" s="63" t="s">
        <v>734</v>
      </c>
      <c r="Y3107" s="62"/>
      <c r="Z3107" s="62"/>
      <c r="AA3107" s="62"/>
      <c r="AB3107" s="60"/>
    </row>
    <row r="3108" spans="1:28" ht="15" customHeight="1" x14ac:dyDescent="0.25">
      <c r="A3108" s="58">
        <v>3098</v>
      </c>
      <c r="B3108" s="66" t="s">
        <v>14051</v>
      </c>
      <c r="C3108" s="67" t="s">
        <v>14052</v>
      </c>
      <c r="D3108" s="59" t="s">
        <v>14053</v>
      </c>
      <c r="E3108" s="66" t="s">
        <v>14051</v>
      </c>
      <c r="F3108" s="60" t="s">
        <v>14054</v>
      </c>
      <c r="G3108" s="62"/>
      <c r="H3108" s="61">
        <v>1984</v>
      </c>
      <c r="I3108" s="60" t="s">
        <v>679</v>
      </c>
      <c r="J3108" s="60" t="s">
        <v>680</v>
      </c>
      <c r="K3108" s="60">
        <v>25</v>
      </c>
      <c r="L3108" s="62"/>
      <c r="M3108" s="60">
        <v>1</v>
      </c>
      <c r="N3108" s="60">
        <v>1</v>
      </c>
      <c r="O3108" s="63" t="s">
        <v>681</v>
      </c>
      <c r="P3108" s="63" t="s">
        <v>734</v>
      </c>
      <c r="Q3108" s="62"/>
      <c r="R3108" s="62"/>
      <c r="S3108" s="62"/>
      <c r="T3108" s="62"/>
      <c r="U3108" s="62"/>
      <c r="V3108" s="62"/>
      <c r="W3108" s="62"/>
      <c r="X3108" s="63" t="s">
        <v>4746</v>
      </c>
      <c r="Y3108" s="63" t="s">
        <v>711</v>
      </c>
      <c r="Z3108" s="62"/>
      <c r="AA3108" s="62"/>
      <c r="AB3108" s="60"/>
    </row>
    <row r="3109" spans="1:28" ht="15" customHeight="1" x14ac:dyDescent="0.25">
      <c r="A3109" s="58">
        <v>3099</v>
      </c>
      <c r="B3109" s="66" t="s">
        <v>14055</v>
      </c>
      <c r="C3109" s="67" t="s">
        <v>14056</v>
      </c>
      <c r="D3109" s="59" t="s">
        <v>14057</v>
      </c>
      <c r="E3109" s="66" t="s">
        <v>14055</v>
      </c>
      <c r="F3109" s="60" t="s">
        <v>14058</v>
      </c>
      <c r="G3109" s="62"/>
      <c r="H3109" s="61">
        <v>1979</v>
      </c>
      <c r="I3109" s="60" t="s">
        <v>807</v>
      </c>
      <c r="J3109" s="60" t="s">
        <v>680</v>
      </c>
      <c r="K3109" s="60">
        <v>25</v>
      </c>
      <c r="L3109" s="62"/>
      <c r="M3109" s="60">
        <v>1</v>
      </c>
      <c r="N3109" s="60">
        <v>1</v>
      </c>
      <c r="O3109" s="63" t="s">
        <v>681</v>
      </c>
      <c r="P3109" s="63" t="s">
        <v>734</v>
      </c>
      <c r="Q3109" s="62"/>
      <c r="R3109" s="62"/>
      <c r="S3109" s="62"/>
      <c r="T3109" s="62"/>
      <c r="U3109" s="62"/>
      <c r="V3109" s="62"/>
      <c r="W3109" s="62"/>
      <c r="X3109" s="63" t="s">
        <v>734</v>
      </c>
      <c r="Y3109" s="62"/>
      <c r="Z3109" s="62"/>
      <c r="AA3109" s="62"/>
      <c r="AB3109" s="60"/>
    </row>
    <row r="3110" spans="1:28" ht="15" customHeight="1" x14ac:dyDescent="0.25">
      <c r="A3110" s="58">
        <v>3100</v>
      </c>
      <c r="B3110" s="66" t="s">
        <v>14059</v>
      </c>
      <c r="C3110" s="67" t="s">
        <v>14060</v>
      </c>
      <c r="D3110" s="59" t="s">
        <v>14061</v>
      </c>
      <c r="E3110" s="66" t="s">
        <v>14059</v>
      </c>
      <c r="F3110" s="60" t="s">
        <v>14062</v>
      </c>
      <c r="G3110" s="62"/>
      <c r="H3110" s="61">
        <v>1973</v>
      </c>
      <c r="I3110" s="60" t="s">
        <v>679</v>
      </c>
      <c r="J3110" s="60" t="s">
        <v>699</v>
      </c>
      <c r="K3110" s="60">
        <v>25</v>
      </c>
      <c r="L3110" s="62"/>
      <c r="M3110" s="60">
        <v>1</v>
      </c>
      <c r="N3110" s="60">
        <v>1</v>
      </c>
      <c r="O3110" s="63" t="s">
        <v>681</v>
      </c>
      <c r="P3110" s="63" t="s">
        <v>734</v>
      </c>
      <c r="Q3110" s="62"/>
      <c r="R3110" s="62"/>
      <c r="S3110" s="62"/>
      <c r="T3110" s="62"/>
      <c r="U3110" s="62"/>
      <c r="V3110" s="62"/>
      <c r="W3110" s="62"/>
      <c r="X3110" s="63" t="s">
        <v>734</v>
      </c>
      <c r="Y3110" s="62"/>
      <c r="Z3110" s="62"/>
      <c r="AA3110" s="62"/>
      <c r="AB3110" s="60"/>
    </row>
    <row r="3111" spans="1:28" ht="15" customHeight="1" x14ac:dyDescent="0.25">
      <c r="A3111" s="58">
        <v>3101</v>
      </c>
      <c r="B3111" s="66" t="s">
        <v>14063</v>
      </c>
      <c r="C3111" s="67" t="s">
        <v>14064</v>
      </c>
      <c r="D3111" s="59" t="s">
        <v>14065</v>
      </c>
      <c r="E3111" s="66" t="s">
        <v>14063</v>
      </c>
      <c r="F3111" s="60" t="s">
        <v>14066</v>
      </c>
      <c r="G3111" s="62"/>
      <c r="H3111" s="61">
        <v>1959</v>
      </c>
      <c r="I3111" s="60" t="s">
        <v>679</v>
      </c>
      <c r="J3111" s="60" t="s">
        <v>710</v>
      </c>
      <c r="K3111" s="60">
        <v>10</v>
      </c>
      <c r="L3111" s="62"/>
      <c r="M3111" s="60">
        <v>1</v>
      </c>
      <c r="N3111" s="60">
        <v>1</v>
      </c>
      <c r="O3111" s="63" t="s">
        <v>681</v>
      </c>
      <c r="P3111" s="63" t="s">
        <v>757</v>
      </c>
      <c r="Q3111" s="62"/>
      <c r="R3111" s="62"/>
      <c r="S3111" s="62"/>
      <c r="T3111" s="62"/>
      <c r="U3111" s="62"/>
      <c r="V3111" s="62"/>
      <c r="W3111" s="62"/>
      <c r="X3111" s="63" t="s">
        <v>757</v>
      </c>
      <c r="Y3111" s="62"/>
      <c r="Z3111" s="62"/>
      <c r="AA3111" s="62"/>
      <c r="AB3111" s="60"/>
    </row>
    <row r="3112" spans="1:28" ht="15" customHeight="1" x14ac:dyDescent="0.25">
      <c r="A3112" s="58">
        <v>3102</v>
      </c>
      <c r="B3112" s="66" t="s">
        <v>173</v>
      </c>
      <c r="C3112" s="67" t="s">
        <v>14067</v>
      </c>
      <c r="D3112" s="59" t="s">
        <v>14068</v>
      </c>
      <c r="E3112" s="66" t="s">
        <v>173</v>
      </c>
      <c r="F3112" s="60" t="s">
        <v>14069</v>
      </c>
      <c r="G3112" s="62"/>
      <c r="H3112" s="61">
        <v>2005</v>
      </c>
      <c r="I3112" s="60" t="s">
        <v>689</v>
      </c>
      <c r="J3112" s="60" t="s">
        <v>680</v>
      </c>
      <c r="K3112" s="60">
        <v>15</v>
      </c>
      <c r="L3112" s="62"/>
      <c r="M3112" s="60">
        <v>1</v>
      </c>
      <c r="N3112" s="60">
        <v>1</v>
      </c>
      <c r="O3112" s="63" t="s">
        <v>681</v>
      </c>
      <c r="P3112" s="63" t="s">
        <v>12239</v>
      </c>
      <c r="Q3112" s="62"/>
      <c r="R3112" s="62"/>
      <c r="S3112" s="62"/>
      <c r="T3112" s="62"/>
      <c r="U3112" s="62"/>
      <c r="V3112" s="62"/>
      <c r="W3112" s="62"/>
      <c r="X3112" s="63" t="s">
        <v>12239</v>
      </c>
      <c r="Y3112" s="62"/>
      <c r="Z3112" s="62"/>
      <c r="AA3112" s="62"/>
      <c r="AB3112" s="60"/>
    </row>
    <row r="3113" spans="1:28" ht="15" customHeight="1" x14ac:dyDescent="0.25">
      <c r="A3113" s="58">
        <v>3103</v>
      </c>
      <c r="B3113" s="66" t="s">
        <v>14070</v>
      </c>
      <c r="C3113" s="67" t="s">
        <v>14071</v>
      </c>
      <c r="D3113" s="59" t="s">
        <v>14072</v>
      </c>
      <c r="E3113" s="66" t="s">
        <v>14070</v>
      </c>
      <c r="F3113" s="60" t="s">
        <v>14073</v>
      </c>
      <c r="G3113" s="62"/>
      <c r="H3113" s="61">
        <v>1975</v>
      </c>
      <c r="I3113" s="60" t="s">
        <v>679</v>
      </c>
      <c r="J3113" s="60" t="s">
        <v>699</v>
      </c>
      <c r="K3113" s="60">
        <v>10</v>
      </c>
      <c r="L3113" s="62"/>
      <c r="M3113" s="60">
        <v>1</v>
      </c>
      <c r="N3113" s="60">
        <v>1</v>
      </c>
      <c r="O3113" s="63" t="s">
        <v>681</v>
      </c>
      <c r="P3113" s="63" t="s">
        <v>755</v>
      </c>
      <c r="Q3113" s="62"/>
      <c r="R3113" s="62"/>
      <c r="S3113" s="62"/>
      <c r="T3113" s="62"/>
      <c r="U3113" s="62"/>
      <c r="V3113" s="62"/>
      <c r="W3113" s="62"/>
      <c r="X3113" s="63" t="s">
        <v>755</v>
      </c>
      <c r="Y3113" s="62"/>
      <c r="Z3113" s="62"/>
      <c r="AA3113" s="62"/>
      <c r="AB3113" s="60"/>
    </row>
    <row r="3114" spans="1:28" ht="15" customHeight="1" x14ac:dyDescent="0.25">
      <c r="A3114" s="58">
        <v>3104</v>
      </c>
      <c r="B3114" s="66" t="s">
        <v>14074</v>
      </c>
      <c r="C3114" s="67" t="s">
        <v>14075</v>
      </c>
      <c r="D3114" s="59" t="s">
        <v>14076</v>
      </c>
      <c r="E3114" s="66" t="s">
        <v>14074</v>
      </c>
      <c r="F3114" s="60" t="s">
        <v>14077</v>
      </c>
      <c r="G3114" s="62"/>
      <c r="H3114" s="61">
        <v>1982</v>
      </c>
      <c r="I3114" s="60" t="s">
        <v>679</v>
      </c>
      <c r="J3114" s="60" t="s">
        <v>699</v>
      </c>
      <c r="K3114" s="60">
        <v>10</v>
      </c>
      <c r="L3114" s="62"/>
      <c r="M3114" s="60">
        <v>1</v>
      </c>
      <c r="N3114" s="60">
        <v>1</v>
      </c>
      <c r="O3114" s="63" t="s">
        <v>681</v>
      </c>
      <c r="P3114" s="63" t="s">
        <v>755</v>
      </c>
      <c r="Q3114" s="62"/>
      <c r="R3114" s="62"/>
      <c r="S3114" s="62"/>
      <c r="T3114" s="62"/>
      <c r="U3114" s="62"/>
      <c r="V3114" s="62"/>
      <c r="W3114" s="62"/>
      <c r="X3114" s="63" t="s">
        <v>755</v>
      </c>
      <c r="Y3114" s="62"/>
      <c r="Z3114" s="62"/>
      <c r="AA3114" s="62"/>
      <c r="AB3114" s="60"/>
    </row>
    <row r="3115" spans="1:28" ht="15" customHeight="1" x14ac:dyDescent="0.25">
      <c r="A3115" s="58">
        <v>3105</v>
      </c>
      <c r="B3115" s="66" t="s">
        <v>186</v>
      </c>
      <c r="C3115" s="67" t="s">
        <v>14078</v>
      </c>
      <c r="D3115" s="59" t="s">
        <v>14079</v>
      </c>
      <c r="E3115" s="66" t="s">
        <v>186</v>
      </c>
      <c r="F3115" s="60" t="s">
        <v>14080</v>
      </c>
      <c r="G3115" s="62"/>
      <c r="H3115" s="61">
        <v>2009</v>
      </c>
      <c r="I3115" s="60" t="s">
        <v>689</v>
      </c>
      <c r="J3115" s="60" t="s">
        <v>680</v>
      </c>
      <c r="K3115" s="60">
        <v>25</v>
      </c>
      <c r="L3115" s="62"/>
      <c r="M3115" s="60">
        <v>1</v>
      </c>
      <c r="N3115" s="60">
        <v>1</v>
      </c>
      <c r="O3115" s="63" t="s">
        <v>681</v>
      </c>
      <c r="P3115" s="63" t="s">
        <v>14081</v>
      </c>
      <c r="Q3115" s="62"/>
      <c r="R3115" s="62"/>
      <c r="S3115" s="62"/>
      <c r="T3115" s="62"/>
      <c r="U3115" s="62"/>
      <c r="V3115" s="62"/>
      <c r="W3115" s="62"/>
      <c r="X3115" s="63" t="s">
        <v>14081</v>
      </c>
      <c r="Y3115" s="62"/>
      <c r="Z3115" s="62"/>
      <c r="AA3115" s="62"/>
      <c r="AB3115" s="60"/>
    </row>
    <row r="3116" spans="1:28" ht="15" customHeight="1" x14ac:dyDescent="0.25">
      <c r="A3116" s="58">
        <v>3106</v>
      </c>
      <c r="B3116" s="66" t="s">
        <v>14082</v>
      </c>
      <c r="C3116" s="67" t="s">
        <v>14083</v>
      </c>
      <c r="D3116" s="59" t="s">
        <v>14084</v>
      </c>
      <c r="E3116" s="66" t="s">
        <v>14082</v>
      </c>
      <c r="F3116" s="60" t="s">
        <v>14085</v>
      </c>
      <c r="G3116" s="62"/>
      <c r="H3116" s="61">
        <v>2002</v>
      </c>
      <c r="I3116" s="60" t="s">
        <v>689</v>
      </c>
      <c r="J3116" s="60" t="s">
        <v>680</v>
      </c>
      <c r="K3116" s="60">
        <v>15</v>
      </c>
      <c r="L3116" s="62"/>
      <c r="M3116" s="60">
        <v>1</v>
      </c>
      <c r="N3116" s="60">
        <v>1</v>
      </c>
      <c r="O3116" s="63" t="s">
        <v>681</v>
      </c>
      <c r="P3116" s="63" t="s">
        <v>788</v>
      </c>
      <c r="Q3116" s="62"/>
      <c r="R3116" s="62"/>
      <c r="S3116" s="62"/>
      <c r="T3116" s="62"/>
      <c r="U3116" s="62"/>
      <c r="V3116" s="62"/>
      <c r="W3116" s="62"/>
      <c r="X3116" s="63" t="s">
        <v>788</v>
      </c>
      <c r="Y3116" s="62"/>
      <c r="Z3116" s="62"/>
      <c r="AA3116" s="62"/>
      <c r="AB3116" s="60"/>
    </row>
    <row r="3117" spans="1:28" ht="15" customHeight="1" x14ac:dyDescent="0.25">
      <c r="A3117" s="58">
        <v>3107</v>
      </c>
      <c r="B3117" s="66" t="s">
        <v>14086</v>
      </c>
      <c r="C3117" s="67" t="s">
        <v>14087</v>
      </c>
      <c r="D3117" s="59" t="s">
        <v>14088</v>
      </c>
      <c r="E3117" s="66" t="s">
        <v>14086</v>
      </c>
      <c r="F3117" s="60" t="s">
        <v>14089</v>
      </c>
      <c r="G3117" s="62"/>
      <c r="H3117" s="61">
        <v>1987</v>
      </c>
      <c r="I3117" s="60" t="s">
        <v>679</v>
      </c>
      <c r="J3117" s="60" t="s">
        <v>699</v>
      </c>
      <c r="K3117" s="60">
        <v>37.5</v>
      </c>
      <c r="L3117" s="62"/>
      <c r="M3117" s="60">
        <v>1</v>
      </c>
      <c r="N3117" s="60">
        <v>1</v>
      </c>
      <c r="O3117" s="63" t="s">
        <v>681</v>
      </c>
      <c r="P3117" s="63" t="s">
        <v>766</v>
      </c>
      <c r="Q3117" s="62"/>
      <c r="R3117" s="62"/>
      <c r="S3117" s="62"/>
      <c r="T3117" s="62"/>
      <c r="U3117" s="62"/>
      <c r="V3117" s="62"/>
      <c r="W3117" s="62"/>
      <c r="X3117" s="63" t="s">
        <v>4751</v>
      </c>
      <c r="Y3117" s="63" t="s">
        <v>816</v>
      </c>
      <c r="Z3117" s="62"/>
      <c r="AA3117" s="62"/>
      <c r="AB3117" s="60"/>
    </row>
    <row r="3118" spans="1:28" ht="15" customHeight="1" x14ac:dyDescent="0.25">
      <c r="A3118" s="58">
        <v>3108</v>
      </c>
      <c r="B3118" s="66" t="s">
        <v>334</v>
      </c>
      <c r="C3118" s="67" t="s">
        <v>14090</v>
      </c>
      <c r="D3118" s="59" t="s">
        <v>14091</v>
      </c>
      <c r="E3118" s="66" t="s">
        <v>334</v>
      </c>
      <c r="F3118" s="60" t="s">
        <v>14092</v>
      </c>
      <c r="G3118" s="62"/>
      <c r="H3118" s="61">
        <v>1994</v>
      </c>
      <c r="I3118" s="60" t="s">
        <v>689</v>
      </c>
      <c r="J3118" s="60" t="s">
        <v>710</v>
      </c>
      <c r="K3118" s="60">
        <v>50</v>
      </c>
      <c r="L3118" s="62"/>
      <c r="M3118" s="60">
        <v>1</v>
      </c>
      <c r="N3118" s="60">
        <v>1</v>
      </c>
      <c r="O3118" s="63" t="s">
        <v>681</v>
      </c>
      <c r="P3118" s="63" t="s">
        <v>788</v>
      </c>
      <c r="Q3118" s="62"/>
      <c r="R3118" s="62"/>
      <c r="S3118" s="62"/>
      <c r="T3118" s="62"/>
      <c r="U3118" s="62"/>
      <c r="V3118" s="62"/>
      <c r="W3118" s="62"/>
      <c r="X3118" s="63" t="s">
        <v>1342</v>
      </c>
      <c r="Y3118" s="63" t="s">
        <v>869</v>
      </c>
      <c r="Z3118" s="62"/>
      <c r="AA3118" s="62"/>
      <c r="AB3118" s="60"/>
    </row>
    <row r="3119" spans="1:28" ht="15" customHeight="1" x14ac:dyDescent="0.25">
      <c r="A3119" s="58">
        <v>3109</v>
      </c>
      <c r="B3119" s="66" t="s">
        <v>14093</v>
      </c>
      <c r="C3119" s="67" t="s">
        <v>14094</v>
      </c>
      <c r="D3119" s="59" t="s">
        <v>14095</v>
      </c>
      <c r="E3119" s="66" t="s">
        <v>14093</v>
      </c>
      <c r="F3119" s="60" t="s">
        <v>14096</v>
      </c>
      <c r="G3119" s="62"/>
      <c r="H3119" s="61">
        <v>1974</v>
      </c>
      <c r="I3119" s="60" t="s">
        <v>679</v>
      </c>
      <c r="J3119" s="60" t="s">
        <v>699</v>
      </c>
      <c r="K3119" s="60">
        <v>25</v>
      </c>
      <c r="L3119" s="62"/>
      <c r="M3119" s="60">
        <v>1</v>
      </c>
      <c r="N3119" s="60">
        <v>1</v>
      </c>
      <c r="O3119" s="63" t="s">
        <v>681</v>
      </c>
      <c r="P3119" s="63" t="s">
        <v>734</v>
      </c>
      <c r="Q3119" s="62"/>
      <c r="R3119" s="62"/>
      <c r="S3119" s="62"/>
      <c r="T3119" s="62"/>
      <c r="U3119" s="62"/>
      <c r="V3119" s="62"/>
      <c r="W3119" s="62"/>
      <c r="X3119" s="63" t="s">
        <v>734</v>
      </c>
      <c r="Y3119" s="62"/>
      <c r="Z3119" s="62"/>
      <c r="AA3119" s="62"/>
      <c r="AB3119" s="60"/>
    </row>
    <row r="3120" spans="1:28" ht="15" customHeight="1" x14ac:dyDescent="0.25">
      <c r="A3120" s="58">
        <v>3110</v>
      </c>
      <c r="B3120" s="66" t="s">
        <v>14097</v>
      </c>
      <c r="C3120" s="67" t="s">
        <v>14098</v>
      </c>
      <c r="D3120" s="59" t="s">
        <v>14099</v>
      </c>
      <c r="E3120" s="66" t="s">
        <v>14097</v>
      </c>
      <c r="F3120" s="60" t="s">
        <v>14100</v>
      </c>
      <c r="G3120" s="62"/>
      <c r="H3120" s="61">
        <v>2009</v>
      </c>
      <c r="I3120" s="60" t="s">
        <v>679</v>
      </c>
      <c r="J3120" s="60" t="s">
        <v>680</v>
      </c>
      <c r="K3120" s="60">
        <v>37.5</v>
      </c>
      <c r="L3120" s="62"/>
      <c r="M3120" s="60">
        <v>1</v>
      </c>
      <c r="N3120" s="60">
        <v>1</v>
      </c>
      <c r="O3120" s="63" t="s">
        <v>681</v>
      </c>
      <c r="P3120" s="63" t="s">
        <v>4790</v>
      </c>
      <c r="Q3120" s="62"/>
      <c r="R3120" s="62"/>
      <c r="S3120" s="62"/>
      <c r="T3120" s="62"/>
      <c r="U3120" s="62"/>
      <c r="V3120" s="62"/>
      <c r="W3120" s="62"/>
      <c r="X3120" s="63" t="s">
        <v>4790</v>
      </c>
      <c r="Y3120" s="62"/>
      <c r="Z3120" s="62"/>
      <c r="AA3120" s="62"/>
      <c r="AB3120" s="60"/>
    </row>
    <row r="3121" spans="1:28" ht="15" customHeight="1" x14ac:dyDescent="0.25">
      <c r="A3121" s="58">
        <v>3111</v>
      </c>
      <c r="B3121" s="66" t="s">
        <v>187</v>
      </c>
      <c r="C3121" s="67" t="s">
        <v>14101</v>
      </c>
      <c r="D3121" s="59" t="s">
        <v>14102</v>
      </c>
      <c r="E3121" s="66" t="s">
        <v>187</v>
      </c>
      <c r="F3121" s="60" t="s">
        <v>14103</v>
      </c>
      <c r="G3121" s="62"/>
      <c r="H3121" s="61">
        <v>1973</v>
      </c>
      <c r="I3121" s="60" t="s">
        <v>679</v>
      </c>
      <c r="J3121" s="60" t="s">
        <v>680</v>
      </c>
      <c r="K3121" s="60">
        <v>37.5</v>
      </c>
      <c r="L3121" s="62"/>
      <c r="M3121" s="60">
        <v>1</v>
      </c>
      <c r="N3121" s="60">
        <v>1</v>
      </c>
      <c r="O3121" s="63" t="s">
        <v>681</v>
      </c>
      <c r="P3121" s="63" t="s">
        <v>816</v>
      </c>
      <c r="Q3121" s="62"/>
      <c r="R3121" s="62"/>
      <c r="S3121" s="62"/>
      <c r="T3121" s="62"/>
      <c r="U3121" s="62"/>
      <c r="V3121" s="62"/>
      <c r="W3121" s="62"/>
      <c r="X3121" s="63" t="s">
        <v>816</v>
      </c>
      <c r="Y3121" s="62"/>
      <c r="Z3121" s="62"/>
      <c r="AA3121" s="62"/>
      <c r="AB3121" s="60"/>
    </row>
    <row r="3122" spans="1:28" ht="15" customHeight="1" x14ac:dyDescent="0.25">
      <c r="A3122" s="58">
        <v>3112</v>
      </c>
      <c r="B3122" s="66" t="s">
        <v>14104</v>
      </c>
      <c r="C3122" s="67" t="s">
        <v>14105</v>
      </c>
      <c r="D3122" s="59" t="s">
        <v>14106</v>
      </c>
      <c r="E3122" s="66" t="s">
        <v>14104</v>
      </c>
      <c r="F3122" s="60" t="s">
        <v>14107</v>
      </c>
      <c r="G3122" s="62"/>
      <c r="H3122" s="61">
        <v>1976</v>
      </c>
      <c r="I3122" s="60" t="s">
        <v>679</v>
      </c>
      <c r="J3122" s="60" t="s">
        <v>680</v>
      </c>
      <c r="K3122" s="60">
        <v>37.5</v>
      </c>
      <c r="L3122" s="62"/>
      <c r="M3122" s="60">
        <v>1</v>
      </c>
      <c r="N3122" s="60">
        <v>1</v>
      </c>
      <c r="O3122" s="63" t="s">
        <v>681</v>
      </c>
      <c r="P3122" s="63" t="s">
        <v>816</v>
      </c>
      <c r="Q3122" s="62"/>
      <c r="R3122" s="62"/>
      <c r="S3122" s="62"/>
      <c r="T3122" s="62"/>
      <c r="U3122" s="62"/>
      <c r="V3122" s="62"/>
      <c r="W3122" s="62"/>
      <c r="X3122" s="63" t="s">
        <v>816</v>
      </c>
      <c r="Y3122" s="62"/>
      <c r="Z3122" s="62"/>
      <c r="AA3122" s="62"/>
      <c r="AB3122" s="60"/>
    </row>
    <row r="3123" spans="1:28" ht="15" customHeight="1" x14ac:dyDescent="0.25">
      <c r="A3123" s="58">
        <v>3113</v>
      </c>
      <c r="B3123" s="66" t="s">
        <v>189</v>
      </c>
      <c r="C3123" s="67" t="s">
        <v>14108</v>
      </c>
      <c r="D3123" s="59" t="s">
        <v>14109</v>
      </c>
      <c r="E3123" s="66" t="s">
        <v>189</v>
      </c>
      <c r="F3123" s="60" t="s">
        <v>14110</v>
      </c>
      <c r="G3123" s="62"/>
      <c r="H3123" s="61">
        <v>2011</v>
      </c>
      <c r="I3123" s="60" t="s">
        <v>679</v>
      </c>
      <c r="J3123" s="60" t="s">
        <v>680</v>
      </c>
      <c r="K3123" s="60">
        <v>37.5</v>
      </c>
      <c r="L3123" s="62"/>
      <c r="M3123" s="60">
        <v>1</v>
      </c>
      <c r="N3123" s="60">
        <v>1</v>
      </c>
      <c r="O3123" s="63" t="s">
        <v>681</v>
      </c>
      <c r="P3123" s="63" t="s">
        <v>14111</v>
      </c>
      <c r="Q3123" s="62"/>
      <c r="R3123" s="62"/>
      <c r="S3123" s="62"/>
      <c r="T3123" s="62"/>
      <c r="U3123" s="62"/>
      <c r="V3123" s="62"/>
      <c r="W3123" s="62"/>
      <c r="X3123" s="63" t="s">
        <v>14111</v>
      </c>
      <c r="Y3123" s="62"/>
      <c r="Z3123" s="62"/>
      <c r="AA3123" s="62"/>
      <c r="AB3123" s="60"/>
    </row>
    <row r="3124" spans="1:28" ht="15" customHeight="1" x14ac:dyDescent="0.25">
      <c r="A3124" s="58">
        <v>3114</v>
      </c>
      <c r="B3124" s="66" t="s">
        <v>14112</v>
      </c>
      <c r="C3124" s="67" t="s">
        <v>14113</v>
      </c>
      <c r="D3124" s="59" t="s">
        <v>14114</v>
      </c>
      <c r="E3124" s="66" t="s">
        <v>14112</v>
      </c>
      <c r="F3124" s="60" t="s">
        <v>14115</v>
      </c>
      <c r="G3124" s="62"/>
      <c r="H3124" s="61">
        <v>1993</v>
      </c>
      <c r="I3124" s="60" t="s">
        <v>689</v>
      </c>
      <c r="J3124" s="60" t="s">
        <v>1710</v>
      </c>
      <c r="K3124" s="60">
        <v>37.5</v>
      </c>
      <c r="L3124" s="62"/>
      <c r="M3124" s="60">
        <v>1</v>
      </c>
      <c r="N3124" s="60">
        <v>1</v>
      </c>
      <c r="O3124" s="63" t="s">
        <v>681</v>
      </c>
      <c r="P3124" s="63" t="s">
        <v>766</v>
      </c>
      <c r="Q3124" s="62"/>
      <c r="R3124" s="62"/>
      <c r="S3124" s="62"/>
      <c r="T3124" s="62"/>
      <c r="U3124" s="62"/>
      <c r="V3124" s="62"/>
      <c r="W3124" s="62"/>
      <c r="X3124" s="63" t="s">
        <v>766</v>
      </c>
      <c r="Y3124" s="62"/>
      <c r="Z3124" s="62"/>
      <c r="AA3124" s="62"/>
      <c r="AB3124" s="60"/>
    </row>
    <row r="3125" spans="1:28" ht="15" customHeight="1" x14ac:dyDescent="0.25">
      <c r="A3125" s="58">
        <v>3115</v>
      </c>
      <c r="B3125" s="66" t="s">
        <v>14116</v>
      </c>
      <c r="C3125" s="67" t="s">
        <v>14117</v>
      </c>
      <c r="D3125" s="59" t="s">
        <v>14118</v>
      </c>
      <c r="E3125" s="66" t="s">
        <v>14116</v>
      </c>
      <c r="F3125" s="60" t="s">
        <v>14119</v>
      </c>
      <c r="G3125" s="62"/>
      <c r="H3125" s="61">
        <v>1992</v>
      </c>
      <c r="I3125" s="60" t="s">
        <v>689</v>
      </c>
      <c r="J3125" s="60" t="s">
        <v>680</v>
      </c>
      <c r="K3125" s="60">
        <v>50</v>
      </c>
      <c r="L3125" s="62"/>
      <c r="M3125" s="60">
        <v>1</v>
      </c>
      <c r="N3125" s="60">
        <v>1</v>
      </c>
      <c r="O3125" s="63" t="s">
        <v>681</v>
      </c>
      <c r="P3125" s="63" t="s">
        <v>788</v>
      </c>
      <c r="Q3125" s="62"/>
      <c r="R3125" s="62"/>
      <c r="S3125" s="62"/>
      <c r="T3125" s="62"/>
      <c r="U3125" s="62"/>
      <c r="V3125" s="62"/>
      <c r="W3125" s="62"/>
      <c r="X3125" s="63" t="s">
        <v>788</v>
      </c>
      <c r="Y3125" s="62"/>
      <c r="Z3125" s="62"/>
      <c r="AA3125" s="62"/>
      <c r="AB3125" s="60"/>
    </row>
    <row r="3126" spans="1:28" ht="15" customHeight="1" x14ac:dyDescent="0.25">
      <c r="A3126" s="58">
        <v>3116</v>
      </c>
      <c r="B3126" s="66" t="s">
        <v>380</v>
      </c>
      <c r="C3126" s="67" t="s">
        <v>14120</v>
      </c>
      <c r="D3126" s="59" t="s">
        <v>14121</v>
      </c>
      <c r="E3126" s="66" t="s">
        <v>380</v>
      </c>
      <c r="F3126" s="60" t="s">
        <v>14122</v>
      </c>
      <c r="G3126" s="62"/>
      <c r="H3126" s="61">
        <v>2009</v>
      </c>
      <c r="I3126" s="60" t="s">
        <v>689</v>
      </c>
      <c r="J3126" s="60" t="s">
        <v>680</v>
      </c>
      <c r="K3126" s="60">
        <v>50</v>
      </c>
      <c r="L3126" s="62"/>
      <c r="M3126" s="60">
        <v>1</v>
      </c>
      <c r="N3126" s="60">
        <v>1</v>
      </c>
      <c r="O3126" s="63" t="s">
        <v>681</v>
      </c>
      <c r="P3126" s="63" t="s">
        <v>14123</v>
      </c>
      <c r="Q3126" s="62"/>
      <c r="R3126" s="62"/>
      <c r="S3126" s="62"/>
      <c r="T3126" s="62"/>
      <c r="U3126" s="62"/>
      <c r="V3126" s="62"/>
      <c r="W3126" s="62"/>
      <c r="X3126" s="63" t="s">
        <v>14123</v>
      </c>
      <c r="Y3126" s="62"/>
      <c r="Z3126" s="62"/>
      <c r="AA3126" s="62"/>
      <c r="AB3126" s="60"/>
    </row>
    <row r="3127" spans="1:28" ht="15" customHeight="1" x14ac:dyDescent="0.25">
      <c r="A3127" s="58">
        <v>3117</v>
      </c>
      <c r="B3127" s="66" t="s">
        <v>351</v>
      </c>
      <c r="C3127" s="67" t="s">
        <v>14124</v>
      </c>
      <c r="D3127" s="59" t="s">
        <v>14125</v>
      </c>
      <c r="E3127" s="66" t="s">
        <v>351</v>
      </c>
      <c r="F3127" s="60" t="s">
        <v>14126</v>
      </c>
      <c r="G3127" s="62"/>
      <c r="H3127" s="61">
        <v>1995</v>
      </c>
      <c r="I3127" s="60" t="s">
        <v>689</v>
      </c>
      <c r="J3127" s="60" t="s">
        <v>687</v>
      </c>
      <c r="K3127" s="60">
        <v>50</v>
      </c>
      <c r="L3127" s="62"/>
      <c r="M3127" s="60">
        <v>1</v>
      </c>
      <c r="N3127" s="60">
        <v>1</v>
      </c>
      <c r="O3127" s="63" t="s">
        <v>681</v>
      </c>
      <c r="P3127" s="63" t="s">
        <v>788</v>
      </c>
      <c r="Q3127" s="62"/>
      <c r="R3127" s="62"/>
      <c r="S3127" s="62"/>
      <c r="T3127" s="62"/>
      <c r="U3127" s="62"/>
      <c r="V3127" s="62"/>
      <c r="W3127" s="62"/>
      <c r="X3127" s="63" t="s">
        <v>788</v>
      </c>
      <c r="Y3127" s="62"/>
      <c r="Z3127" s="62"/>
      <c r="AA3127" s="62"/>
      <c r="AB3127" s="60"/>
    </row>
    <row r="3128" spans="1:28" ht="15" customHeight="1" x14ac:dyDescent="0.25">
      <c r="A3128" s="58">
        <v>3118</v>
      </c>
      <c r="B3128" s="66" t="s">
        <v>239</v>
      </c>
      <c r="C3128" s="67" t="s">
        <v>14127</v>
      </c>
      <c r="D3128" s="59" t="s">
        <v>14128</v>
      </c>
      <c r="E3128" s="66" t="s">
        <v>239</v>
      </c>
      <c r="F3128" s="60" t="s">
        <v>14129</v>
      </c>
      <c r="G3128" s="62"/>
      <c r="H3128" s="61">
        <v>1975</v>
      </c>
      <c r="I3128" s="62"/>
      <c r="J3128" s="60" t="s">
        <v>687</v>
      </c>
      <c r="K3128" s="60">
        <v>50</v>
      </c>
      <c r="L3128" s="62"/>
      <c r="M3128" s="60">
        <v>1</v>
      </c>
      <c r="N3128" s="60">
        <v>1</v>
      </c>
      <c r="O3128" s="63" t="s">
        <v>681</v>
      </c>
      <c r="P3128" s="63" t="s">
        <v>788</v>
      </c>
      <c r="Q3128" s="62"/>
      <c r="R3128" s="62"/>
      <c r="S3128" s="62"/>
      <c r="T3128" s="62"/>
      <c r="U3128" s="62"/>
      <c r="V3128" s="62"/>
      <c r="W3128" s="62"/>
      <c r="X3128" s="63" t="s">
        <v>788</v>
      </c>
      <c r="Y3128" s="62"/>
      <c r="Z3128" s="62"/>
      <c r="AA3128" s="62"/>
      <c r="AB3128" s="60"/>
    </row>
    <row r="3129" spans="1:28" ht="15" customHeight="1" x14ac:dyDescent="0.25">
      <c r="A3129" s="58">
        <v>3119</v>
      </c>
      <c r="B3129" s="66" t="s">
        <v>369</v>
      </c>
      <c r="C3129" s="67" t="s">
        <v>14130</v>
      </c>
      <c r="D3129" s="59" t="s">
        <v>14131</v>
      </c>
      <c r="E3129" s="66" t="s">
        <v>369</v>
      </c>
      <c r="F3129" s="60" t="s">
        <v>14132</v>
      </c>
      <c r="G3129" s="62"/>
      <c r="H3129" s="61">
        <v>1997</v>
      </c>
      <c r="I3129" s="60" t="s">
        <v>689</v>
      </c>
      <c r="J3129" s="60" t="s">
        <v>687</v>
      </c>
      <c r="K3129" s="60">
        <v>50</v>
      </c>
      <c r="L3129" s="62"/>
      <c r="M3129" s="60">
        <v>1</v>
      </c>
      <c r="N3129" s="60">
        <v>1</v>
      </c>
      <c r="O3129" s="63" t="s">
        <v>681</v>
      </c>
      <c r="P3129" s="63" t="s">
        <v>864</v>
      </c>
      <c r="Q3129" s="62"/>
      <c r="R3129" s="62"/>
      <c r="S3129" s="62"/>
      <c r="T3129" s="62"/>
      <c r="U3129" s="62"/>
      <c r="V3129" s="62"/>
      <c r="W3129" s="62"/>
      <c r="X3129" s="63" t="s">
        <v>864</v>
      </c>
      <c r="Y3129" s="62"/>
      <c r="Z3129" s="62"/>
      <c r="AA3129" s="62"/>
      <c r="AB3129" s="60"/>
    </row>
    <row r="3130" spans="1:28" ht="15" customHeight="1" x14ac:dyDescent="0.25">
      <c r="A3130" s="58">
        <v>3120</v>
      </c>
      <c r="B3130" s="66" t="s">
        <v>295</v>
      </c>
      <c r="C3130" s="67" t="s">
        <v>14133</v>
      </c>
      <c r="D3130" s="59" t="s">
        <v>14134</v>
      </c>
      <c r="E3130" s="66" t="s">
        <v>295</v>
      </c>
      <c r="F3130" s="60" t="s">
        <v>14135</v>
      </c>
      <c r="G3130" s="62"/>
      <c r="H3130" s="61">
        <v>1992</v>
      </c>
      <c r="I3130" s="60" t="s">
        <v>689</v>
      </c>
      <c r="J3130" s="60" t="s">
        <v>687</v>
      </c>
      <c r="K3130" s="60">
        <v>50</v>
      </c>
      <c r="L3130" s="62"/>
      <c r="M3130" s="60">
        <v>1</v>
      </c>
      <c r="N3130" s="60">
        <v>1</v>
      </c>
      <c r="O3130" s="63" t="s">
        <v>681</v>
      </c>
      <c r="P3130" s="63" t="s">
        <v>788</v>
      </c>
      <c r="Q3130" s="62"/>
      <c r="R3130" s="62"/>
      <c r="S3130" s="62"/>
      <c r="T3130" s="62"/>
      <c r="U3130" s="62"/>
      <c r="V3130" s="62"/>
      <c r="W3130" s="62"/>
      <c r="X3130" s="63" t="s">
        <v>788</v>
      </c>
      <c r="Y3130" s="62"/>
      <c r="Z3130" s="62"/>
      <c r="AA3130" s="62"/>
      <c r="AB3130" s="60"/>
    </row>
    <row r="3131" spans="1:28" ht="15" customHeight="1" x14ac:dyDescent="0.25">
      <c r="A3131" s="58">
        <v>3121</v>
      </c>
      <c r="B3131" s="66" t="s">
        <v>415</v>
      </c>
      <c r="C3131" s="67" t="s">
        <v>14136</v>
      </c>
      <c r="D3131" s="59" t="s">
        <v>14137</v>
      </c>
      <c r="E3131" s="66" t="s">
        <v>415</v>
      </c>
      <c r="F3131" s="60" t="s">
        <v>14138</v>
      </c>
      <c r="G3131" s="62"/>
      <c r="H3131" s="61">
        <v>2000</v>
      </c>
      <c r="I3131" s="60" t="s">
        <v>689</v>
      </c>
      <c r="J3131" s="60" t="s">
        <v>680</v>
      </c>
      <c r="K3131" s="60">
        <v>75</v>
      </c>
      <c r="L3131" s="62"/>
      <c r="M3131" s="60">
        <v>1</v>
      </c>
      <c r="N3131" s="60">
        <v>1</v>
      </c>
      <c r="O3131" s="63" t="s">
        <v>681</v>
      </c>
      <c r="P3131" s="63" t="s">
        <v>700</v>
      </c>
      <c r="Q3131" s="62"/>
      <c r="R3131" s="62"/>
      <c r="S3131" s="62"/>
      <c r="T3131" s="62"/>
      <c r="U3131" s="62"/>
      <c r="V3131" s="62"/>
      <c r="W3131" s="62"/>
      <c r="X3131" s="63" t="s">
        <v>700</v>
      </c>
      <c r="Y3131" s="62"/>
      <c r="Z3131" s="62"/>
      <c r="AA3131" s="62"/>
      <c r="AB3131" s="60"/>
    </row>
    <row r="3132" spans="1:28" ht="15" customHeight="1" x14ac:dyDescent="0.25">
      <c r="A3132" s="58">
        <v>3122</v>
      </c>
      <c r="B3132" s="66" t="s">
        <v>3827</v>
      </c>
      <c r="C3132" s="67" t="s">
        <v>14139</v>
      </c>
      <c r="D3132" s="59" t="s">
        <v>14140</v>
      </c>
      <c r="E3132" s="66" t="s">
        <v>3827</v>
      </c>
      <c r="F3132" s="60" t="s">
        <v>14141</v>
      </c>
      <c r="G3132" s="62"/>
      <c r="H3132" s="61">
        <v>2010</v>
      </c>
      <c r="I3132" s="60" t="s">
        <v>679</v>
      </c>
      <c r="J3132" s="60" t="s">
        <v>680</v>
      </c>
      <c r="K3132" s="60">
        <v>75</v>
      </c>
      <c r="L3132" s="62"/>
      <c r="M3132" s="60">
        <v>1</v>
      </c>
      <c r="N3132" s="60">
        <v>1</v>
      </c>
      <c r="O3132" s="63" t="s">
        <v>681</v>
      </c>
      <c r="P3132" s="63" t="s">
        <v>14142</v>
      </c>
      <c r="Q3132" s="62"/>
      <c r="R3132" s="62"/>
      <c r="S3132" s="62"/>
      <c r="T3132" s="62"/>
      <c r="U3132" s="62"/>
      <c r="V3132" s="62"/>
      <c r="W3132" s="62"/>
      <c r="X3132" s="63" t="s">
        <v>14142</v>
      </c>
      <c r="Y3132" s="62"/>
      <c r="Z3132" s="62"/>
      <c r="AA3132" s="62"/>
      <c r="AB3132" s="60"/>
    </row>
    <row r="3133" spans="1:28" ht="15" customHeight="1" x14ac:dyDescent="0.25">
      <c r="A3133" s="58">
        <v>3123</v>
      </c>
      <c r="B3133" s="66" t="s">
        <v>14143</v>
      </c>
      <c r="C3133" s="67" t="s">
        <v>14144</v>
      </c>
      <c r="D3133" s="59" t="s">
        <v>14145</v>
      </c>
      <c r="E3133" s="66" t="s">
        <v>14143</v>
      </c>
      <c r="F3133" s="60" t="s">
        <v>14146</v>
      </c>
      <c r="G3133" s="62"/>
      <c r="H3133" s="61">
        <v>1972</v>
      </c>
      <c r="I3133" s="62"/>
      <c r="J3133" s="60" t="s">
        <v>687</v>
      </c>
      <c r="K3133" s="60">
        <v>50</v>
      </c>
      <c r="L3133" s="62"/>
      <c r="M3133" s="60">
        <v>1</v>
      </c>
      <c r="N3133" s="60">
        <v>1</v>
      </c>
      <c r="O3133" s="63" t="s">
        <v>681</v>
      </c>
      <c r="P3133" s="63" t="s">
        <v>788</v>
      </c>
      <c r="Q3133" s="62"/>
      <c r="R3133" s="62"/>
      <c r="S3133" s="62"/>
      <c r="T3133" s="62"/>
      <c r="U3133" s="62"/>
      <c r="V3133" s="62"/>
      <c r="W3133" s="62"/>
      <c r="X3133" s="63" t="s">
        <v>788</v>
      </c>
      <c r="Y3133" s="62"/>
      <c r="Z3133" s="62"/>
      <c r="AA3133" s="62"/>
      <c r="AB3133" s="60"/>
    </row>
    <row r="3134" spans="1:28" ht="15" customHeight="1" x14ac:dyDescent="0.25">
      <c r="A3134" s="58">
        <v>3124</v>
      </c>
      <c r="B3134" s="66" t="s">
        <v>261</v>
      </c>
      <c r="C3134" s="67" t="s">
        <v>14147</v>
      </c>
      <c r="D3134" s="59" t="s">
        <v>14148</v>
      </c>
      <c r="E3134" s="66" t="s">
        <v>261</v>
      </c>
      <c r="F3134" s="60" t="s">
        <v>14149</v>
      </c>
      <c r="G3134" s="62"/>
      <c r="H3134" s="61">
        <v>1991</v>
      </c>
      <c r="I3134" s="60" t="s">
        <v>689</v>
      </c>
      <c r="J3134" s="60" t="s">
        <v>687</v>
      </c>
      <c r="K3134" s="60">
        <v>50</v>
      </c>
      <c r="L3134" s="62"/>
      <c r="M3134" s="60">
        <v>1</v>
      </c>
      <c r="N3134" s="60">
        <v>1</v>
      </c>
      <c r="O3134" s="63" t="s">
        <v>681</v>
      </c>
      <c r="P3134" s="63" t="s">
        <v>788</v>
      </c>
      <c r="Q3134" s="62"/>
      <c r="R3134" s="62"/>
      <c r="S3134" s="62"/>
      <c r="T3134" s="62"/>
      <c r="U3134" s="62"/>
      <c r="V3134" s="62"/>
      <c r="W3134" s="62"/>
      <c r="X3134" s="63" t="s">
        <v>4850</v>
      </c>
      <c r="Y3134" s="63" t="s">
        <v>4851</v>
      </c>
      <c r="Z3134" s="62"/>
      <c r="AA3134" s="62"/>
      <c r="AB3134" s="60"/>
    </row>
    <row r="3135" spans="1:28" ht="15" customHeight="1" x14ac:dyDescent="0.25">
      <c r="A3135" s="58">
        <v>3125</v>
      </c>
      <c r="B3135" s="66" t="s">
        <v>224</v>
      </c>
      <c r="C3135" s="67" t="s">
        <v>14150</v>
      </c>
      <c r="D3135" s="59" t="s">
        <v>14151</v>
      </c>
      <c r="E3135" s="66" t="s">
        <v>224</v>
      </c>
      <c r="F3135" s="60" t="s">
        <v>14152</v>
      </c>
      <c r="G3135" s="62"/>
      <c r="H3135" s="61">
        <v>1976</v>
      </c>
      <c r="I3135" s="60" t="s">
        <v>679</v>
      </c>
      <c r="J3135" s="60" t="s">
        <v>680</v>
      </c>
      <c r="K3135" s="60">
        <v>50</v>
      </c>
      <c r="L3135" s="62"/>
      <c r="M3135" s="60">
        <v>4</v>
      </c>
      <c r="N3135" s="60">
        <v>1</v>
      </c>
      <c r="O3135" s="63" t="s">
        <v>681</v>
      </c>
      <c r="P3135" s="63" t="s">
        <v>784</v>
      </c>
      <c r="Q3135" s="62"/>
      <c r="R3135" s="62"/>
      <c r="S3135" s="62"/>
      <c r="T3135" s="62"/>
      <c r="U3135" s="62"/>
      <c r="V3135" s="62"/>
      <c r="W3135" s="62"/>
      <c r="X3135" s="63" t="s">
        <v>784</v>
      </c>
      <c r="Y3135" s="62"/>
      <c r="Z3135" s="62"/>
      <c r="AA3135" s="62"/>
      <c r="AB3135" s="60"/>
    </row>
    <row r="3136" spans="1:28" ht="15" customHeight="1" x14ac:dyDescent="0.25">
      <c r="A3136" s="58">
        <v>3126</v>
      </c>
      <c r="B3136" s="66" t="s">
        <v>269</v>
      </c>
      <c r="C3136" s="67" t="s">
        <v>14153</v>
      </c>
      <c r="D3136" s="59" t="s">
        <v>14154</v>
      </c>
      <c r="E3136" s="66" t="s">
        <v>269</v>
      </c>
      <c r="F3136" s="60" t="s">
        <v>14155</v>
      </c>
      <c r="G3136" s="62"/>
      <c r="H3136" s="61">
        <v>1994</v>
      </c>
      <c r="I3136" s="60" t="s">
        <v>689</v>
      </c>
      <c r="J3136" s="60" t="s">
        <v>680</v>
      </c>
      <c r="K3136" s="60">
        <v>50</v>
      </c>
      <c r="L3136" s="62"/>
      <c r="M3136" s="60">
        <v>1</v>
      </c>
      <c r="N3136" s="60">
        <v>1</v>
      </c>
      <c r="O3136" s="63" t="s">
        <v>681</v>
      </c>
      <c r="P3136" s="63" t="s">
        <v>788</v>
      </c>
      <c r="Q3136" s="62"/>
      <c r="R3136" s="62"/>
      <c r="S3136" s="62"/>
      <c r="T3136" s="62"/>
      <c r="U3136" s="62"/>
      <c r="V3136" s="62"/>
      <c r="W3136" s="62"/>
      <c r="X3136" s="63" t="s">
        <v>788</v>
      </c>
      <c r="Y3136" s="62"/>
      <c r="Z3136" s="62"/>
      <c r="AA3136" s="62"/>
      <c r="AB3136" s="60"/>
    </row>
    <row r="3137" spans="1:28" ht="15" customHeight="1" x14ac:dyDescent="0.25">
      <c r="A3137" s="58">
        <v>3127</v>
      </c>
      <c r="B3137" s="66" t="s">
        <v>14156</v>
      </c>
      <c r="C3137" s="67" t="s">
        <v>14157</v>
      </c>
      <c r="D3137" s="59" t="s">
        <v>14158</v>
      </c>
      <c r="E3137" s="66" t="s">
        <v>14156</v>
      </c>
      <c r="F3137" s="60" t="s">
        <v>14159</v>
      </c>
      <c r="G3137" s="62"/>
      <c r="H3137" s="61">
        <v>1975</v>
      </c>
      <c r="I3137" s="60" t="s">
        <v>679</v>
      </c>
      <c r="J3137" s="60" t="s">
        <v>680</v>
      </c>
      <c r="K3137" s="60">
        <v>50</v>
      </c>
      <c r="L3137" s="62"/>
      <c r="M3137" s="60">
        <v>1</v>
      </c>
      <c r="N3137" s="60">
        <v>1</v>
      </c>
      <c r="O3137" s="63" t="s">
        <v>681</v>
      </c>
      <c r="P3137" s="63" t="s">
        <v>788</v>
      </c>
      <c r="Q3137" s="62"/>
      <c r="R3137" s="62"/>
      <c r="S3137" s="62"/>
      <c r="T3137" s="62"/>
      <c r="U3137" s="62"/>
      <c r="V3137" s="62"/>
      <c r="W3137" s="62"/>
      <c r="X3137" s="63" t="s">
        <v>788</v>
      </c>
      <c r="Y3137" s="62"/>
      <c r="Z3137" s="62"/>
      <c r="AA3137" s="62"/>
      <c r="AB3137" s="60"/>
    </row>
    <row r="3138" spans="1:28" ht="15" customHeight="1" x14ac:dyDescent="0.25">
      <c r="A3138" s="58">
        <v>3128</v>
      </c>
      <c r="B3138" s="66" t="s">
        <v>356</v>
      </c>
      <c r="C3138" s="67" t="s">
        <v>14160</v>
      </c>
      <c r="D3138" s="59" t="s">
        <v>14161</v>
      </c>
      <c r="E3138" s="66" t="s">
        <v>356</v>
      </c>
      <c r="F3138" s="60" t="s">
        <v>14162</v>
      </c>
      <c r="G3138" s="62"/>
      <c r="H3138" s="61">
        <v>1994</v>
      </c>
      <c r="I3138" s="60" t="s">
        <v>689</v>
      </c>
      <c r="J3138" s="60" t="s">
        <v>680</v>
      </c>
      <c r="K3138" s="60">
        <v>50</v>
      </c>
      <c r="L3138" s="62"/>
      <c r="M3138" s="60">
        <v>1</v>
      </c>
      <c r="N3138" s="60">
        <v>1</v>
      </c>
      <c r="O3138" s="63" t="s">
        <v>681</v>
      </c>
      <c r="P3138" s="63" t="s">
        <v>788</v>
      </c>
      <c r="Q3138" s="62"/>
      <c r="R3138" s="62"/>
      <c r="S3138" s="62"/>
      <c r="T3138" s="62"/>
      <c r="U3138" s="62"/>
      <c r="V3138" s="62"/>
      <c r="W3138" s="62"/>
      <c r="X3138" s="63" t="s">
        <v>788</v>
      </c>
      <c r="Y3138" s="62"/>
      <c r="Z3138" s="62"/>
      <c r="AA3138" s="62"/>
      <c r="AB3138" s="60"/>
    </row>
    <row r="3139" spans="1:28" ht="15" customHeight="1" x14ac:dyDescent="0.25">
      <c r="A3139" s="58">
        <v>3129</v>
      </c>
      <c r="B3139" s="66" t="s">
        <v>203</v>
      </c>
      <c r="C3139" s="67" t="s">
        <v>14163</v>
      </c>
      <c r="D3139" s="59" t="s">
        <v>14164</v>
      </c>
      <c r="E3139" s="66" t="s">
        <v>203</v>
      </c>
      <c r="F3139" s="60" t="s">
        <v>14165</v>
      </c>
      <c r="G3139" s="62"/>
      <c r="H3139" s="61">
        <v>1973</v>
      </c>
      <c r="I3139" s="60" t="s">
        <v>679</v>
      </c>
      <c r="J3139" s="60" t="s">
        <v>680</v>
      </c>
      <c r="K3139" s="60">
        <v>50</v>
      </c>
      <c r="L3139" s="62"/>
      <c r="M3139" s="60">
        <v>1</v>
      </c>
      <c r="N3139" s="60">
        <v>1</v>
      </c>
      <c r="O3139" s="63" t="s">
        <v>681</v>
      </c>
      <c r="P3139" s="63" t="s">
        <v>788</v>
      </c>
      <c r="Q3139" s="62"/>
      <c r="R3139" s="62"/>
      <c r="S3139" s="62"/>
      <c r="T3139" s="62"/>
      <c r="U3139" s="62"/>
      <c r="V3139" s="62"/>
      <c r="W3139" s="62"/>
      <c r="X3139" s="63" t="s">
        <v>788</v>
      </c>
      <c r="Y3139" s="62"/>
      <c r="Z3139" s="62"/>
      <c r="AA3139" s="62"/>
      <c r="AB3139" s="60"/>
    </row>
    <row r="3140" spans="1:28" ht="15" customHeight="1" x14ac:dyDescent="0.25">
      <c r="A3140" s="58">
        <v>3130</v>
      </c>
      <c r="B3140" s="66" t="s">
        <v>199</v>
      </c>
      <c r="C3140" s="67" t="s">
        <v>14166</v>
      </c>
      <c r="D3140" s="59" t="s">
        <v>14167</v>
      </c>
      <c r="E3140" s="66" t="s">
        <v>199</v>
      </c>
      <c r="F3140" s="60" t="s">
        <v>14168</v>
      </c>
      <c r="G3140" s="62"/>
      <c r="H3140" s="61">
        <v>1974</v>
      </c>
      <c r="I3140" s="60" t="s">
        <v>679</v>
      </c>
      <c r="J3140" s="60" t="s">
        <v>680</v>
      </c>
      <c r="K3140" s="60">
        <v>50</v>
      </c>
      <c r="L3140" s="62"/>
      <c r="M3140" s="60">
        <v>1</v>
      </c>
      <c r="N3140" s="60">
        <v>1</v>
      </c>
      <c r="O3140" s="63" t="s">
        <v>681</v>
      </c>
      <c r="P3140" s="63" t="s">
        <v>788</v>
      </c>
      <c r="Q3140" s="62"/>
      <c r="R3140" s="62"/>
      <c r="S3140" s="62"/>
      <c r="T3140" s="62"/>
      <c r="U3140" s="62"/>
      <c r="V3140" s="62"/>
      <c r="W3140" s="62"/>
      <c r="X3140" s="63" t="s">
        <v>788</v>
      </c>
      <c r="Y3140" s="62"/>
      <c r="Z3140" s="62"/>
      <c r="AA3140" s="62"/>
      <c r="AB3140" s="60"/>
    </row>
    <row r="3141" spans="1:28" ht="15" customHeight="1" x14ac:dyDescent="0.25">
      <c r="A3141" s="58">
        <v>3131</v>
      </c>
      <c r="B3141" s="66" t="s">
        <v>385</v>
      </c>
      <c r="C3141" s="67" t="s">
        <v>14169</v>
      </c>
      <c r="D3141" s="59" t="s">
        <v>14170</v>
      </c>
      <c r="E3141" s="66" t="s">
        <v>385</v>
      </c>
      <c r="F3141" s="60" t="s">
        <v>14171</v>
      </c>
      <c r="G3141" s="62"/>
      <c r="H3141" s="61">
        <v>2001</v>
      </c>
      <c r="I3141" s="60" t="s">
        <v>689</v>
      </c>
      <c r="J3141" s="60" t="s">
        <v>687</v>
      </c>
      <c r="K3141" s="60">
        <v>50</v>
      </c>
      <c r="L3141" s="62"/>
      <c r="M3141" s="60">
        <v>1</v>
      </c>
      <c r="N3141" s="60">
        <v>1</v>
      </c>
      <c r="O3141" s="63" t="s">
        <v>681</v>
      </c>
      <c r="P3141" s="63" t="s">
        <v>788</v>
      </c>
      <c r="Q3141" s="62"/>
      <c r="R3141" s="62"/>
      <c r="S3141" s="62"/>
      <c r="T3141" s="62"/>
      <c r="U3141" s="62"/>
      <c r="V3141" s="62"/>
      <c r="W3141" s="62"/>
      <c r="X3141" s="63" t="s">
        <v>788</v>
      </c>
      <c r="Y3141" s="62"/>
      <c r="Z3141" s="62"/>
      <c r="AA3141" s="62"/>
      <c r="AB3141" s="60"/>
    </row>
    <row r="3142" spans="1:28" ht="15" customHeight="1" x14ac:dyDescent="0.25">
      <c r="A3142" s="58">
        <v>3132</v>
      </c>
      <c r="B3142" s="66" t="s">
        <v>14172</v>
      </c>
      <c r="C3142" s="67" t="s">
        <v>14173</v>
      </c>
      <c r="D3142" s="59" t="s">
        <v>14174</v>
      </c>
      <c r="E3142" s="66" t="s">
        <v>14172</v>
      </c>
      <c r="F3142" s="60" t="s">
        <v>14175</v>
      </c>
      <c r="G3142" s="62"/>
      <c r="H3142" s="61">
        <v>1991</v>
      </c>
      <c r="I3142" s="60" t="s">
        <v>689</v>
      </c>
      <c r="J3142" s="60" t="s">
        <v>687</v>
      </c>
      <c r="K3142" s="60">
        <v>50</v>
      </c>
      <c r="L3142" s="62"/>
      <c r="M3142" s="60">
        <v>1</v>
      </c>
      <c r="N3142" s="60">
        <v>1</v>
      </c>
      <c r="O3142" s="63" t="s">
        <v>681</v>
      </c>
      <c r="P3142" s="63" t="s">
        <v>788</v>
      </c>
      <c r="Q3142" s="62"/>
      <c r="R3142" s="62"/>
      <c r="S3142" s="62"/>
      <c r="T3142" s="62"/>
      <c r="U3142" s="62"/>
      <c r="V3142" s="62"/>
      <c r="W3142" s="62"/>
      <c r="X3142" s="63" t="s">
        <v>859</v>
      </c>
      <c r="Y3142" s="63" t="s">
        <v>860</v>
      </c>
      <c r="Z3142" s="62"/>
      <c r="AA3142" s="62"/>
      <c r="AB3142" s="60"/>
    </row>
    <row r="3143" spans="1:28" ht="15" customHeight="1" x14ac:dyDescent="0.25">
      <c r="A3143" s="58">
        <v>3133</v>
      </c>
      <c r="B3143" s="66" t="s">
        <v>205</v>
      </c>
      <c r="C3143" s="67" t="s">
        <v>14176</v>
      </c>
      <c r="D3143" s="59" t="s">
        <v>14177</v>
      </c>
      <c r="E3143" s="66" t="s">
        <v>205</v>
      </c>
      <c r="F3143" s="60" t="s">
        <v>14178</v>
      </c>
      <c r="G3143" s="62"/>
      <c r="H3143" s="61">
        <v>1997</v>
      </c>
      <c r="I3143" s="62"/>
      <c r="J3143" s="60" t="s">
        <v>680</v>
      </c>
      <c r="K3143" s="60">
        <v>50</v>
      </c>
      <c r="L3143" s="62"/>
      <c r="M3143" s="60">
        <v>1</v>
      </c>
      <c r="N3143" s="60">
        <v>1</v>
      </c>
      <c r="O3143" s="63" t="s">
        <v>681</v>
      </c>
      <c r="P3143" s="63" t="s">
        <v>788</v>
      </c>
      <c r="Q3143" s="62"/>
      <c r="R3143" s="62"/>
      <c r="S3143" s="62"/>
      <c r="T3143" s="62"/>
      <c r="U3143" s="62"/>
      <c r="V3143" s="62"/>
      <c r="W3143" s="62"/>
      <c r="X3143" s="63" t="s">
        <v>788</v>
      </c>
      <c r="Y3143" s="62"/>
      <c r="Z3143" s="62"/>
      <c r="AA3143" s="62"/>
      <c r="AB3143" s="60"/>
    </row>
    <row r="3144" spans="1:28" ht="15" customHeight="1" x14ac:dyDescent="0.25">
      <c r="A3144" s="58">
        <v>3134</v>
      </c>
      <c r="B3144" s="66" t="s">
        <v>320</v>
      </c>
      <c r="C3144" s="67" t="s">
        <v>14179</v>
      </c>
      <c r="D3144" s="59" t="s">
        <v>14180</v>
      </c>
      <c r="E3144" s="66" t="s">
        <v>320</v>
      </c>
      <c r="F3144" s="60" t="s">
        <v>14181</v>
      </c>
      <c r="G3144" s="62"/>
      <c r="H3144" s="61">
        <v>1994</v>
      </c>
      <c r="I3144" s="60" t="s">
        <v>689</v>
      </c>
      <c r="J3144" s="60" t="s">
        <v>687</v>
      </c>
      <c r="K3144" s="60">
        <v>50</v>
      </c>
      <c r="L3144" s="62"/>
      <c r="M3144" s="60">
        <v>1</v>
      </c>
      <c r="N3144" s="60">
        <v>1</v>
      </c>
      <c r="O3144" s="63" t="s">
        <v>681</v>
      </c>
      <c r="P3144" s="63" t="s">
        <v>788</v>
      </c>
      <c r="Q3144" s="62"/>
      <c r="R3144" s="62"/>
      <c r="S3144" s="62"/>
      <c r="T3144" s="62"/>
      <c r="U3144" s="62"/>
      <c r="V3144" s="62"/>
      <c r="W3144" s="62"/>
      <c r="X3144" s="63" t="s">
        <v>840</v>
      </c>
      <c r="Y3144" s="63" t="s">
        <v>830</v>
      </c>
      <c r="Z3144" s="62"/>
      <c r="AA3144" s="62"/>
      <c r="AB3144" s="60"/>
    </row>
    <row r="3145" spans="1:28" ht="15" customHeight="1" x14ac:dyDescent="0.25">
      <c r="A3145" s="58">
        <v>3135</v>
      </c>
      <c r="B3145" s="66" t="s">
        <v>361</v>
      </c>
      <c r="C3145" s="67" t="s">
        <v>14182</v>
      </c>
      <c r="D3145" s="59" t="s">
        <v>14183</v>
      </c>
      <c r="E3145" s="66" t="s">
        <v>361</v>
      </c>
      <c r="F3145" s="60" t="s">
        <v>14184</v>
      </c>
      <c r="G3145" s="62"/>
      <c r="H3145" s="61">
        <v>1997</v>
      </c>
      <c r="I3145" s="60" t="s">
        <v>689</v>
      </c>
      <c r="J3145" s="60" t="s">
        <v>687</v>
      </c>
      <c r="K3145" s="60">
        <v>50</v>
      </c>
      <c r="L3145" s="62"/>
      <c r="M3145" s="60">
        <v>1</v>
      </c>
      <c r="N3145" s="60">
        <v>1</v>
      </c>
      <c r="O3145" s="63" t="s">
        <v>681</v>
      </c>
      <c r="P3145" s="63" t="s">
        <v>788</v>
      </c>
      <c r="Q3145" s="62"/>
      <c r="R3145" s="62"/>
      <c r="S3145" s="62"/>
      <c r="T3145" s="62"/>
      <c r="U3145" s="62"/>
      <c r="V3145" s="62"/>
      <c r="W3145" s="62"/>
      <c r="X3145" s="63" t="s">
        <v>788</v>
      </c>
      <c r="Y3145" s="62"/>
      <c r="Z3145" s="62"/>
      <c r="AA3145" s="62"/>
      <c r="AB3145" s="60"/>
    </row>
    <row r="3146" spans="1:28" ht="15" customHeight="1" x14ac:dyDescent="0.25">
      <c r="A3146" s="58">
        <v>3136</v>
      </c>
      <c r="B3146" s="66" t="s">
        <v>14185</v>
      </c>
      <c r="C3146" s="67" t="s">
        <v>14186</v>
      </c>
      <c r="D3146" s="59" t="s">
        <v>14187</v>
      </c>
      <c r="E3146" s="66" t="s">
        <v>14185</v>
      </c>
      <c r="F3146" s="60" t="s">
        <v>14188</v>
      </c>
      <c r="G3146" s="62"/>
      <c r="H3146" s="61">
        <v>1974</v>
      </c>
      <c r="I3146" s="60" t="s">
        <v>679</v>
      </c>
      <c r="J3146" s="60" t="s">
        <v>680</v>
      </c>
      <c r="K3146" s="60">
        <v>100</v>
      </c>
      <c r="L3146" s="62"/>
      <c r="M3146" s="60">
        <v>1</v>
      </c>
      <c r="N3146" s="60">
        <v>1</v>
      </c>
      <c r="O3146" s="63" t="s">
        <v>681</v>
      </c>
      <c r="P3146" s="63" t="s">
        <v>912</v>
      </c>
      <c r="Q3146" s="62"/>
      <c r="R3146" s="62"/>
      <c r="S3146" s="62"/>
      <c r="T3146" s="62"/>
      <c r="U3146" s="62"/>
      <c r="V3146" s="62"/>
      <c r="W3146" s="62"/>
      <c r="X3146" s="63" t="s">
        <v>912</v>
      </c>
      <c r="Y3146" s="62"/>
      <c r="Z3146" s="62"/>
      <c r="AA3146" s="62"/>
      <c r="AB3146" s="60"/>
    </row>
    <row r="3147" spans="1:28" ht="15" customHeight="1" x14ac:dyDescent="0.25">
      <c r="A3147" s="58">
        <v>3137</v>
      </c>
      <c r="B3147" s="66" t="s">
        <v>14189</v>
      </c>
      <c r="C3147" s="67" t="s">
        <v>14190</v>
      </c>
      <c r="D3147" s="59" t="s">
        <v>14191</v>
      </c>
      <c r="E3147" s="66" t="s">
        <v>14189</v>
      </c>
      <c r="F3147" s="60" t="s">
        <v>14192</v>
      </c>
      <c r="G3147" s="62"/>
      <c r="H3147" s="61">
        <v>1994</v>
      </c>
      <c r="I3147" s="60" t="s">
        <v>689</v>
      </c>
      <c r="J3147" s="60" t="s">
        <v>699</v>
      </c>
      <c r="K3147" s="60">
        <v>100</v>
      </c>
      <c r="L3147" s="62"/>
      <c r="M3147" s="60">
        <v>1</v>
      </c>
      <c r="N3147" s="60">
        <v>1</v>
      </c>
      <c r="O3147" s="63" t="s">
        <v>681</v>
      </c>
      <c r="P3147" s="63" t="s">
        <v>912</v>
      </c>
      <c r="Q3147" s="62"/>
      <c r="R3147" s="62"/>
      <c r="S3147" s="62"/>
      <c r="T3147" s="62"/>
      <c r="U3147" s="62"/>
      <c r="V3147" s="62"/>
      <c r="W3147" s="62"/>
      <c r="X3147" s="63" t="s">
        <v>912</v>
      </c>
      <c r="Y3147" s="62"/>
      <c r="Z3147" s="62"/>
      <c r="AA3147" s="62"/>
      <c r="AB3147" s="60"/>
    </row>
    <row r="3148" spans="1:28" ht="15" customHeight="1" x14ac:dyDescent="0.25">
      <c r="A3148" s="58">
        <v>3138</v>
      </c>
      <c r="B3148" s="66" t="s">
        <v>14193</v>
      </c>
      <c r="C3148" s="67" t="s">
        <v>14194</v>
      </c>
      <c r="D3148" s="59" t="s">
        <v>14195</v>
      </c>
      <c r="E3148" s="66" t="s">
        <v>14193</v>
      </c>
      <c r="F3148" s="60" t="s">
        <v>14196</v>
      </c>
      <c r="G3148" s="62"/>
      <c r="H3148" s="61">
        <v>1991</v>
      </c>
      <c r="I3148" s="60" t="s">
        <v>689</v>
      </c>
      <c r="J3148" s="60" t="s">
        <v>687</v>
      </c>
      <c r="K3148" s="60">
        <v>75</v>
      </c>
      <c r="L3148" s="62"/>
      <c r="M3148" s="60">
        <v>1</v>
      </c>
      <c r="N3148" s="60">
        <v>1</v>
      </c>
      <c r="O3148" s="63" t="s">
        <v>681</v>
      </c>
      <c r="P3148" s="63" t="s">
        <v>700</v>
      </c>
      <c r="Q3148" s="62"/>
      <c r="R3148" s="62"/>
      <c r="S3148" s="62"/>
      <c r="T3148" s="62"/>
      <c r="U3148" s="62"/>
      <c r="V3148" s="62"/>
      <c r="W3148" s="62"/>
      <c r="X3148" s="63" t="s">
        <v>1154</v>
      </c>
      <c r="Y3148" s="63" t="s">
        <v>821</v>
      </c>
      <c r="Z3148" s="62"/>
      <c r="AA3148" s="62"/>
      <c r="AB3148" s="60"/>
    </row>
    <row r="3149" spans="1:28" ht="15" customHeight="1" x14ac:dyDescent="0.25">
      <c r="A3149" s="58">
        <v>3139</v>
      </c>
      <c r="B3149" s="66" t="s">
        <v>14197</v>
      </c>
      <c r="C3149" s="67" t="s">
        <v>14198</v>
      </c>
      <c r="D3149" s="59" t="s">
        <v>14199</v>
      </c>
      <c r="E3149" s="66" t="s">
        <v>14197</v>
      </c>
      <c r="F3149" s="60" t="s">
        <v>14200</v>
      </c>
      <c r="G3149" s="62"/>
      <c r="H3149" s="61">
        <v>1995</v>
      </c>
      <c r="I3149" s="60" t="s">
        <v>689</v>
      </c>
      <c r="J3149" s="60" t="s">
        <v>687</v>
      </c>
      <c r="K3149" s="60">
        <v>75</v>
      </c>
      <c r="L3149" s="62"/>
      <c r="M3149" s="60">
        <v>1</v>
      </c>
      <c r="N3149" s="60">
        <v>1</v>
      </c>
      <c r="O3149" s="63" t="s">
        <v>681</v>
      </c>
      <c r="P3149" s="63" t="s">
        <v>700</v>
      </c>
      <c r="Q3149" s="62"/>
      <c r="R3149" s="62"/>
      <c r="S3149" s="62"/>
      <c r="T3149" s="62"/>
      <c r="U3149" s="62"/>
      <c r="V3149" s="62"/>
      <c r="W3149" s="62"/>
      <c r="X3149" s="63" t="s">
        <v>1159</v>
      </c>
      <c r="Y3149" s="63" t="s">
        <v>1160</v>
      </c>
      <c r="Z3149" s="62"/>
      <c r="AA3149" s="62"/>
      <c r="AB3149" s="60"/>
    </row>
    <row r="3150" spans="1:28" ht="15" customHeight="1" x14ac:dyDescent="0.25">
      <c r="A3150" s="58">
        <v>3140</v>
      </c>
      <c r="B3150" s="66" t="s">
        <v>14201</v>
      </c>
      <c r="C3150" s="67" t="s">
        <v>14202</v>
      </c>
      <c r="D3150" s="59" t="s">
        <v>14203</v>
      </c>
      <c r="E3150" s="66" t="s">
        <v>14201</v>
      </c>
      <c r="F3150" s="60" t="s">
        <v>14204</v>
      </c>
      <c r="G3150" s="62"/>
      <c r="H3150" s="61">
        <v>1994</v>
      </c>
      <c r="I3150" s="60" t="s">
        <v>689</v>
      </c>
      <c r="J3150" s="60" t="s">
        <v>699</v>
      </c>
      <c r="K3150" s="60">
        <v>75</v>
      </c>
      <c r="L3150" s="62"/>
      <c r="M3150" s="60">
        <v>1</v>
      </c>
      <c r="N3150" s="60">
        <v>1</v>
      </c>
      <c r="O3150" s="63" t="s">
        <v>681</v>
      </c>
      <c r="P3150" s="63" t="s">
        <v>700</v>
      </c>
      <c r="Q3150" s="62"/>
      <c r="R3150" s="62"/>
      <c r="S3150" s="62"/>
      <c r="T3150" s="62"/>
      <c r="U3150" s="62"/>
      <c r="V3150" s="62"/>
      <c r="W3150" s="62"/>
      <c r="X3150" s="63" t="s">
        <v>700</v>
      </c>
      <c r="Y3150" s="62"/>
      <c r="Z3150" s="62"/>
      <c r="AA3150" s="62"/>
      <c r="AB3150" s="60"/>
    </row>
    <row r="3151" spans="1:28" ht="15" customHeight="1" x14ac:dyDescent="0.25">
      <c r="A3151" s="58">
        <v>3141</v>
      </c>
      <c r="B3151" s="66" t="s">
        <v>14205</v>
      </c>
      <c r="C3151" s="67" t="s">
        <v>14206</v>
      </c>
      <c r="D3151" s="59" t="s">
        <v>14207</v>
      </c>
      <c r="E3151" s="66" t="s">
        <v>14205</v>
      </c>
      <c r="F3151" s="60" t="s">
        <v>14208</v>
      </c>
      <c r="G3151" s="62"/>
      <c r="H3151" s="61">
        <v>1994</v>
      </c>
      <c r="I3151" s="60" t="s">
        <v>689</v>
      </c>
      <c r="J3151" s="60" t="s">
        <v>699</v>
      </c>
      <c r="K3151" s="60">
        <v>100</v>
      </c>
      <c r="L3151" s="62"/>
      <c r="M3151" s="60">
        <v>1</v>
      </c>
      <c r="N3151" s="60">
        <v>1</v>
      </c>
      <c r="O3151" s="63" t="s">
        <v>681</v>
      </c>
      <c r="P3151" s="63" t="s">
        <v>912</v>
      </c>
      <c r="Q3151" s="62"/>
      <c r="R3151" s="62"/>
      <c r="S3151" s="62"/>
      <c r="T3151" s="62"/>
      <c r="U3151" s="62"/>
      <c r="V3151" s="62"/>
      <c r="W3151" s="62"/>
      <c r="X3151" s="63" t="s">
        <v>912</v>
      </c>
      <c r="Y3151" s="62"/>
      <c r="Z3151" s="62"/>
      <c r="AA3151" s="62"/>
      <c r="AB3151" s="60"/>
    </row>
    <row r="3152" spans="1:28" ht="15" customHeight="1" x14ac:dyDescent="0.25">
      <c r="A3152" s="58">
        <v>3142</v>
      </c>
      <c r="B3152" s="66" t="s">
        <v>14209</v>
      </c>
      <c r="C3152" s="67" t="s">
        <v>14210</v>
      </c>
      <c r="D3152" s="59" t="s">
        <v>14211</v>
      </c>
      <c r="E3152" s="66" t="s">
        <v>14209</v>
      </c>
      <c r="F3152" s="60" t="s">
        <v>14212</v>
      </c>
      <c r="G3152" s="62"/>
      <c r="H3152" s="61">
        <v>1974</v>
      </c>
      <c r="I3152" s="60" t="s">
        <v>679</v>
      </c>
      <c r="J3152" s="60" t="s">
        <v>699</v>
      </c>
      <c r="K3152" s="60">
        <v>100</v>
      </c>
      <c r="L3152" s="62"/>
      <c r="M3152" s="60">
        <v>1</v>
      </c>
      <c r="N3152" s="60">
        <v>1</v>
      </c>
      <c r="O3152" s="63" t="s">
        <v>681</v>
      </c>
      <c r="P3152" s="63" t="s">
        <v>912</v>
      </c>
      <c r="Q3152" s="62"/>
      <c r="R3152" s="62"/>
      <c r="S3152" s="62"/>
      <c r="T3152" s="62"/>
      <c r="U3152" s="62"/>
      <c r="V3152" s="62"/>
      <c r="W3152" s="62"/>
      <c r="X3152" s="63" t="s">
        <v>912</v>
      </c>
      <c r="Y3152" s="62"/>
      <c r="Z3152" s="62"/>
      <c r="AA3152" s="62"/>
      <c r="AB3152" s="60"/>
    </row>
    <row r="3153" spans="1:28" ht="15" customHeight="1" x14ac:dyDescent="0.25">
      <c r="A3153" s="58">
        <v>3143</v>
      </c>
      <c r="B3153" s="66" t="s">
        <v>14213</v>
      </c>
      <c r="C3153" s="67" t="s">
        <v>14214</v>
      </c>
      <c r="D3153" s="59" t="s">
        <v>14215</v>
      </c>
      <c r="E3153" s="66" t="s">
        <v>14213</v>
      </c>
      <c r="F3153" s="60" t="s">
        <v>14216</v>
      </c>
      <c r="G3153" s="62"/>
      <c r="H3153" s="61">
        <v>1994</v>
      </c>
      <c r="I3153" s="60" t="s">
        <v>689</v>
      </c>
      <c r="J3153" s="60" t="s">
        <v>699</v>
      </c>
      <c r="K3153" s="60">
        <v>100</v>
      </c>
      <c r="L3153" s="62"/>
      <c r="M3153" s="60">
        <v>1</v>
      </c>
      <c r="N3153" s="60">
        <v>1</v>
      </c>
      <c r="O3153" s="63" t="s">
        <v>681</v>
      </c>
      <c r="P3153" s="63" t="s">
        <v>912</v>
      </c>
      <c r="Q3153" s="62"/>
      <c r="R3153" s="62"/>
      <c r="S3153" s="62"/>
      <c r="T3153" s="62"/>
      <c r="U3153" s="62"/>
      <c r="V3153" s="62"/>
      <c r="W3153" s="62"/>
      <c r="X3153" s="63" t="s">
        <v>912</v>
      </c>
      <c r="Y3153" s="62"/>
      <c r="Z3153" s="62"/>
      <c r="AA3153" s="62"/>
      <c r="AB3153" s="60"/>
    </row>
    <row r="3154" spans="1:28" ht="15" customHeight="1" x14ac:dyDescent="0.25">
      <c r="A3154" s="58">
        <v>3144</v>
      </c>
      <c r="B3154" s="66" t="s">
        <v>14217</v>
      </c>
      <c r="C3154" s="67" t="s">
        <v>14218</v>
      </c>
      <c r="D3154" s="59" t="s">
        <v>14219</v>
      </c>
      <c r="E3154" s="66" t="s">
        <v>14217</v>
      </c>
      <c r="F3154" s="60" t="s">
        <v>14220</v>
      </c>
      <c r="G3154" s="62"/>
      <c r="H3154" s="61">
        <v>1993</v>
      </c>
      <c r="I3154" s="60" t="s">
        <v>689</v>
      </c>
      <c r="J3154" s="60" t="s">
        <v>699</v>
      </c>
      <c r="K3154" s="60">
        <v>100</v>
      </c>
      <c r="L3154" s="62"/>
      <c r="M3154" s="60">
        <v>1</v>
      </c>
      <c r="N3154" s="60">
        <v>1</v>
      </c>
      <c r="O3154" s="63" t="s">
        <v>681</v>
      </c>
      <c r="P3154" s="63" t="s">
        <v>912</v>
      </c>
      <c r="Q3154" s="62"/>
      <c r="R3154" s="62"/>
      <c r="S3154" s="62"/>
      <c r="T3154" s="62"/>
      <c r="U3154" s="62"/>
      <c r="V3154" s="62"/>
      <c r="W3154" s="62"/>
      <c r="X3154" s="63" t="s">
        <v>912</v>
      </c>
      <c r="Y3154" s="62"/>
      <c r="Z3154" s="62"/>
      <c r="AA3154" s="62"/>
      <c r="AB3154" s="60"/>
    </row>
    <row r="3155" spans="1:28" ht="15" customHeight="1" x14ac:dyDescent="0.25">
      <c r="A3155" s="58">
        <v>3145</v>
      </c>
      <c r="B3155" s="66" t="s">
        <v>14221</v>
      </c>
      <c r="C3155" s="67" t="s">
        <v>14222</v>
      </c>
      <c r="D3155" s="59" t="s">
        <v>14223</v>
      </c>
      <c r="E3155" s="66" t="s">
        <v>14221</v>
      </c>
      <c r="F3155" s="60" t="s">
        <v>14224</v>
      </c>
      <c r="G3155" s="62"/>
      <c r="H3155" s="61">
        <v>2009</v>
      </c>
      <c r="I3155" s="60" t="s">
        <v>689</v>
      </c>
      <c r="J3155" s="60" t="s">
        <v>699</v>
      </c>
      <c r="K3155" s="60">
        <v>50</v>
      </c>
      <c r="L3155" s="62"/>
      <c r="M3155" s="60">
        <v>1</v>
      </c>
      <c r="N3155" s="60">
        <v>1</v>
      </c>
      <c r="O3155" s="63" t="s">
        <v>681</v>
      </c>
      <c r="P3155" s="63" t="s">
        <v>14225</v>
      </c>
      <c r="Q3155" s="62"/>
      <c r="R3155" s="62"/>
      <c r="S3155" s="62"/>
      <c r="T3155" s="62"/>
      <c r="U3155" s="62"/>
      <c r="V3155" s="62"/>
      <c r="W3155" s="62"/>
      <c r="X3155" s="63" t="s">
        <v>14225</v>
      </c>
      <c r="Y3155" s="62"/>
      <c r="Z3155" s="62"/>
      <c r="AA3155" s="62"/>
      <c r="AB3155" s="60"/>
    </row>
    <row r="3156" spans="1:28" ht="15" customHeight="1" x14ac:dyDescent="0.25">
      <c r="A3156" s="58">
        <v>3146</v>
      </c>
      <c r="B3156" s="66" t="s">
        <v>447</v>
      </c>
      <c r="C3156" s="67" t="s">
        <v>14226</v>
      </c>
      <c r="D3156" s="59" t="s">
        <v>14227</v>
      </c>
      <c r="E3156" s="66" t="s">
        <v>447</v>
      </c>
      <c r="F3156" s="60" t="s">
        <v>14228</v>
      </c>
      <c r="G3156" s="62"/>
      <c r="H3156" s="61">
        <v>1976</v>
      </c>
      <c r="I3156" s="60" t="s">
        <v>682</v>
      </c>
      <c r="J3156" s="60" t="s">
        <v>680</v>
      </c>
      <c r="K3156" s="60">
        <v>160</v>
      </c>
      <c r="L3156" s="62"/>
      <c r="M3156" s="60">
        <v>1</v>
      </c>
      <c r="N3156" s="60">
        <v>1</v>
      </c>
      <c r="O3156" s="63" t="s">
        <v>681</v>
      </c>
      <c r="P3156" s="63" t="s">
        <v>1228</v>
      </c>
      <c r="Q3156" s="62"/>
      <c r="R3156" s="62"/>
      <c r="S3156" s="62"/>
      <c r="T3156" s="62"/>
      <c r="U3156" s="62"/>
      <c r="V3156" s="62"/>
      <c r="W3156" s="62"/>
      <c r="X3156" s="63" t="s">
        <v>1228</v>
      </c>
      <c r="Y3156" s="62"/>
      <c r="Z3156" s="62"/>
      <c r="AA3156" s="62"/>
      <c r="AB3156" s="60"/>
    </row>
    <row r="3157" spans="1:28" ht="15" customHeight="1" x14ac:dyDescent="0.25">
      <c r="A3157" s="58">
        <v>3147</v>
      </c>
      <c r="B3157" s="66" t="s">
        <v>14229</v>
      </c>
      <c r="C3157" s="67" t="s">
        <v>14230</v>
      </c>
      <c r="D3157" s="59" t="s">
        <v>14231</v>
      </c>
      <c r="E3157" s="66" t="s">
        <v>14229</v>
      </c>
      <c r="F3157" s="60" t="s">
        <v>14232</v>
      </c>
      <c r="G3157" s="62"/>
      <c r="H3157" s="61">
        <v>2005</v>
      </c>
      <c r="I3157" s="60" t="s">
        <v>689</v>
      </c>
      <c r="J3157" s="60" t="s">
        <v>687</v>
      </c>
      <c r="K3157" s="60">
        <v>160</v>
      </c>
      <c r="L3157" s="62"/>
      <c r="M3157" s="60">
        <v>1</v>
      </c>
      <c r="N3157" s="60">
        <v>1</v>
      </c>
      <c r="O3157" s="63" t="s">
        <v>681</v>
      </c>
      <c r="P3157" s="63" t="s">
        <v>1657</v>
      </c>
      <c r="Q3157" s="63" t="s">
        <v>14233</v>
      </c>
      <c r="R3157" s="62"/>
      <c r="S3157" s="62"/>
      <c r="T3157" s="62"/>
      <c r="U3157" s="62"/>
      <c r="V3157" s="62"/>
      <c r="W3157" s="62"/>
      <c r="X3157" s="63" t="s">
        <v>1657</v>
      </c>
      <c r="Y3157" s="62"/>
      <c r="Z3157" s="62"/>
      <c r="AA3157" s="62"/>
      <c r="AB3157" s="60"/>
    </row>
    <row r="3158" spans="1:28" ht="15" customHeight="1" x14ac:dyDescent="0.25">
      <c r="A3158" s="58">
        <v>3148</v>
      </c>
      <c r="B3158" s="66" t="s">
        <v>14234</v>
      </c>
      <c r="C3158" s="67" t="s">
        <v>14235</v>
      </c>
      <c r="D3158" s="59" t="s">
        <v>14236</v>
      </c>
      <c r="E3158" s="66" t="s">
        <v>14234</v>
      </c>
      <c r="F3158" s="60" t="s">
        <v>14237</v>
      </c>
      <c r="G3158" s="62"/>
      <c r="H3158" s="61">
        <v>1976</v>
      </c>
      <c r="I3158" s="60" t="s">
        <v>682</v>
      </c>
      <c r="J3158" s="60" t="s">
        <v>699</v>
      </c>
      <c r="K3158" s="60">
        <v>160</v>
      </c>
      <c r="L3158" s="62"/>
      <c r="M3158" s="60">
        <v>1</v>
      </c>
      <c r="N3158" s="60">
        <v>1</v>
      </c>
      <c r="O3158" s="63" t="s">
        <v>681</v>
      </c>
      <c r="P3158" s="63" t="s">
        <v>1657</v>
      </c>
      <c r="Q3158" s="62"/>
      <c r="R3158" s="62"/>
      <c r="S3158" s="62"/>
      <c r="T3158" s="62"/>
      <c r="U3158" s="62"/>
      <c r="V3158" s="62"/>
      <c r="W3158" s="62"/>
      <c r="X3158" s="63" t="s">
        <v>1657</v>
      </c>
      <c r="Y3158" s="62"/>
      <c r="Z3158" s="62"/>
      <c r="AA3158" s="62"/>
      <c r="AB3158" s="60"/>
    </row>
    <row r="3159" spans="1:28" ht="15" customHeight="1" x14ac:dyDescent="0.25">
      <c r="A3159" s="58">
        <v>3149</v>
      </c>
      <c r="B3159" s="66" t="s">
        <v>14238</v>
      </c>
      <c r="C3159" s="67" t="s">
        <v>14239</v>
      </c>
      <c r="D3159" s="59" t="s">
        <v>14240</v>
      </c>
      <c r="E3159" s="66" t="s">
        <v>14238</v>
      </c>
      <c r="F3159" s="60" t="s">
        <v>14241</v>
      </c>
      <c r="G3159" s="62"/>
      <c r="H3159" s="61">
        <v>2005</v>
      </c>
      <c r="I3159" s="60" t="s">
        <v>689</v>
      </c>
      <c r="J3159" s="60" t="s">
        <v>699</v>
      </c>
      <c r="K3159" s="60">
        <v>160</v>
      </c>
      <c r="L3159" s="62"/>
      <c r="M3159" s="60">
        <v>1</v>
      </c>
      <c r="N3159" s="60">
        <v>1</v>
      </c>
      <c r="O3159" s="63" t="s">
        <v>681</v>
      </c>
      <c r="P3159" s="63" t="s">
        <v>1230</v>
      </c>
      <c r="Q3159" s="62"/>
      <c r="R3159" s="62"/>
      <c r="S3159" s="62"/>
      <c r="T3159" s="62"/>
      <c r="U3159" s="62"/>
      <c r="V3159" s="62"/>
      <c r="W3159" s="62"/>
      <c r="X3159" s="63" t="s">
        <v>1230</v>
      </c>
      <c r="Y3159" s="62"/>
      <c r="Z3159" s="62"/>
      <c r="AA3159" s="62"/>
      <c r="AB3159" s="60"/>
    </row>
    <row r="3160" spans="1:28" ht="15" customHeight="1" x14ac:dyDescent="0.25">
      <c r="A3160" s="58">
        <v>3150</v>
      </c>
      <c r="B3160" s="66" t="s">
        <v>14242</v>
      </c>
      <c r="C3160" s="67" t="s">
        <v>14243</v>
      </c>
      <c r="D3160" s="59" t="s">
        <v>14244</v>
      </c>
      <c r="E3160" s="66" t="s">
        <v>14242</v>
      </c>
      <c r="F3160" s="60" t="s">
        <v>14245</v>
      </c>
      <c r="G3160" s="62"/>
      <c r="H3160" s="61">
        <v>1995</v>
      </c>
      <c r="I3160" s="60" t="s">
        <v>689</v>
      </c>
      <c r="J3160" s="60" t="s">
        <v>699</v>
      </c>
      <c r="K3160" s="60">
        <v>100</v>
      </c>
      <c r="L3160" s="62"/>
      <c r="M3160" s="60">
        <v>1</v>
      </c>
      <c r="N3160" s="60">
        <v>1</v>
      </c>
      <c r="O3160" s="63" t="s">
        <v>681</v>
      </c>
      <c r="P3160" s="63" t="s">
        <v>912</v>
      </c>
      <c r="Q3160" s="62"/>
      <c r="R3160" s="62"/>
      <c r="S3160" s="62"/>
      <c r="T3160" s="62"/>
      <c r="U3160" s="62"/>
      <c r="V3160" s="62"/>
      <c r="W3160" s="62"/>
      <c r="X3160" s="63" t="s">
        <v>912</v>
      </c>
      <c r="Y3160" s="62"/>
      <c r="Z3160" s="62"/>
      <c r="AA3160" s="62"/>
      <c r="AB3160" s="60"/>
    </row>
    <row r="3161" spans="1:28" ht="15" customHeight="1" x14ac:dyDescent="0.25">
      <c r="A3161" s="58">
        <v>3151</v>
      </c>
      <c r="B3161" s="66" t="s">
        <v>14246</v>
      </c>
      <c r="C3161" s="67" t="s">
        <v>14247</v>
      </c>
      <c r="D3161" s="59" t="s">
        <v>14248</v>
      </c>
      <c r="E3161" s="66" t="s">
        <v>14246</v>
      </c>
      <c r="F3161" s="60" t="s">
        <v>14249</v>
      </c>
      <c r="G3161" s="62"/>
      <c r="H3161" s="61">
        <v>1987</v>
      </c>
      <c r="I3161" s="60" t="s">
        <v>988</v>
      </c>
      <c r="J3161" s="60" t="s">
        <v>699</v>
      </c>
      <c r="K3161" s="60">
        <v>100</v>
      </c>
      <c r="L3161" s="62"/>
      <c r="M3161" s="60">
        <v>1</v>
      </c>
      <c r="N3161" s="60">
        <v>1</v>
      </c>
      <c r="O3161" s="63" t="s">
        <v>681</v>
      </c>
      <c r="P3161" s="63" t="s">
        <v>912</v>
      </c>
      <c r="Q3161" s="62"/>
      <c r="R3161" s="62"/>
      <c r="S3161" s="62"/>
      <c r="T3161" s="62"/>
      <c r="U3161" s="62"/>
      <c r="V3161" s="62"/>
      <c r="W3161" s="62"/>
      <c r="X3161" s="63" t="s">
        <v>6830</v>
      </c>
      <c r="Y3161" s="63" t="s">
        <v>6831</v>
      </c>
      <c r="Z3161" s="62"/>
      <c r="AA3161" s="62"/>
      <c r="AB3161" s="60"/>
    </row>
    <row r="3162" spans="1:28" ht="15" customHeight="1" x14ac:dyDescent="0.25">
      <c r="A3162" s="58">
        <v>3152</v>
      </c>
      <c r="B3162" s="66" t="s">
        <v>14250</v>
      </c>
      <c r="C3162" s="67" t="s">
        <v>14251</v>
      </c>
      <c r="D3162" s="59" t="s">
        <v>14252</v>
      </c>
      <c r="E3162" s="66" t="s">
        <v>14250</v>
      </c>
      <c r="F3162" s="60" t="s">
        <v>14253</v>
      </c>
      <c r="G3162" s="62"/>
      <c r="H3162" s="61">
        <v>2000</v>
      </c>
      <c r="I3162" s="60" t="s">
        <v>689</v>
      </c>
      <c r="J3162" s="60" t="s">
        <v>699</v>
      </c>
      <c r="K3162" s="60">
        <v>100</v>
      </c>
      <c r="L3162" s="62"/>
      <c r="M3162" s="60">
        <v>1</v>
      </c>
      <c r="N3162" s="60">
        <v>1</v>
      </c>
      <c r="O3162" s="63" t="s">
        <v>681</v>
      </c>
      <c r="P3162" s="63" t="s">
        <v>912</v>
      </c>
      <c r="Q3162" s="62"/>
      <c r="R3162" s="62"/>
      <c r="S3162" s="62"/>
      <c r="T3162" s="62"/>
      <c r="U3162" s="62"/>
      <c r="V3162" s="62"/>
      <c r="W3162" s="62"/>
      <c r="X3162" s="63" t="s">
        <v>921</v>
      </c>
      <c r="Y3162" s="62"/>
      <c r="Z3162" s="62"/>
      <c r="AA3162" s="62"/>
      <c r="AB3162" s="63" t="s">
        <v>922</v>
      </c>
    </row>
    <row r="3163" spans="1:28" ht="15" customHeight="1" x14ac:dyDescent="0.25">
      <c r="A3163" s="58">
        <v>3153</v>
      </c>
      <c r="B3163" s="66" t="s">
        <v>14254</v>
      </c>
      <c r="C3163" s="67" t="s">
        <v>14255</v>
      </c>
      <c r="D3163" s="59" t="s">
        <v>14256</v>
      </c>
      <c r="E3163" s="66" t="s">
        <v>14254</v>
      </c>
      <c r="F3163" s="60" t="s">
        <v>14257</v>
      </c>
      <c r="G3163" s="62"/>
      <c r="H3163" s="61">
        <v>1970</v>
      </c>
      <c r="I3163" s="60" t="s">
        <v>682</v>
      </c>
      <c r="J3163" s="60" t="s">
        <v>699</v>
      </c>
      <c r="K3163" s="60">
        <v>250</v>
      </c>
      <c r="L3163" s="62"/>
      <c r="M3163" s="60">
        <v>1</v>
      </c>
      <c r="N3163" s="60">
        <v>1</v>
      </c>
      <c r="O3163" s="63" t="s">
        <v>681</v>
      </c>
      <c r="P3163" s="63" t="s">
        <v>980</v>
      </c>
      <c r="Q3163" s="62"/>
      <c r="R3163" s="62"/>
      <c r="S3163" s="62"/>
      <c r="T3163" s="62"/>
      <c r="U3163" s="62"/>
      <c r="V3163" s="62"/>
      <c r="W3163" s="62"/>
      <c r="X3163" s="63" t="s">
        <v>980</v>
      </c>
      <c r="Y3163" s="62"/>
      <c r="Z3163" s="62"/>
      <c r="AA3163" s="62"/>
      <c r="AB3163" s="60"/>
    </row>
    <row r="3164" spans="1:28" ht="15" customHeight="1" x14ac:dyDescent="0.25">
      <c r="A3164" s="58">
        <v>3154</v>
      </c>
      <c r="B3164" s="66" t="s">
        <v>510</v>
      </c>
      <c r="C3164" s="67" t="s">
        <v>14258</v>
      </c>
      <c r="D3164" s="59" t="s">
        <v>14259</v>
      </c>
      <c r="E3164" s="66" t="s">
        <v>510</v>
      </c>
      <c r="F3164" s="60" t="s">
        <v>14260</v>
      </c>
      <c r="G3164" s="62"/>
      <c r="H3164" s="61">
        <v>1970</v>
      </c>
      <c r="I3164" s="60" t="s">
        <v>682</v>
      </c>
      <c r="J3164" s="60" t="s">
        <v>680</v>
      </c>
      <c r="K3164" s="60">
        <v>315</v>
      </c>
      <c r="L3164" s="62"/>
      <c r="M3164" s="60">
        <v>1</v>
      </c>
      <c r="N3164" s="60">
        <v>1</v>
      </c>
      <c r="O3164" s="63" t="s">
        <v>681</v>
      </c>
      <c r="P3164" s="63" t="s">
        <v>4953</v>
      </c>
      <c r="Q3164" s="62"/>
      <c r="R3164" s="62"/>
      <c r="S3164" s="62"/>
      <c r="T3164" s="62"/>
      <c r="U3164" s="62"/>
      <c r="V3164" s="62"/>
      <c r="W3164" s="62"/>
      <c r="X3164" s="63" t="s">
        <v>4953</v>
      </c>
      <c r="Y3164" s="62"/>
      <c r="Z3164" s="62"/>
      <c r="AA3164" s="62"/>
      <c r="AB3164" s="60"/>
    </row>
    <row r="3165" spans="1:28" ht="15" customHeight="1" x14ac:dyDescent="0.25">
      <c r="A3165" s="58">
        <v>3155</v>
      </c>
      <c r="B3165" s="66" t="s">
        <v>14261</v>
      </c>
      <c r="C3165" s="67" t="s">
        <v>14262</v>
      </c>
      <c r="D3165" s="59" t="s">
        <v>14263</v>
      </c>
      <c r="E3165" s="66" t="s">
        <v>14261</v>
      </c>
      <c r="F3165" s="60" t="s">
        <v>14264</v>
      </c>
      <c r="G3165" s="62"/>
      <c r="H3165" s="61">
        <v>1972</v>
      </c>
      <c r="I3165" s="60" t="s">
        <v>679</v>
      </c>
      <c r="J3165" s="60" t="s">
        <v>680</v>
      </c>
      <c r="K3165" s="60">
        <v>300</v>
      </c>
      <c r="L3165" s="62"/>
      <c r="M3165" s="60">
        <v>1</v>
      </c>
      <c r="N3165" s="60">
        <v>1</v>
      </c>
      <c r="O3165" s="63" t="s">
        <v>681</v>
      </c>
      <c r="P3165" s="63" t="s">
        <v>1004</v>
      </c>
      <c r="Q3165" s="62"/>
      <c r="R3165" s="62"/>
      <c r="S3165" s="62"/>
      <c r="T3165" s="62"/>
      <c r="U3165" s="62"/>
      <c r="V3165" s="62"/>
      <c r="W3165" s="62"/>
      <c r="X3165" s="63" t="s">
        <v>1004</v>
      </c>
      <c r="Y3165" s="62"/>
      <c r="Z3165" s="62"/>
      <c r="AA3165" s="62"/>
      <c r="AB3165" s="60"/>
    </row>
    <row r="3166" spans="1:28" ht="15" customHeight="1" x14ac:dyDescent="0.25">
      <c r="A3166" s="58">
        <v>3156</v>
      </c>
      <c r="B3166" s="66" t="s">
        <v>450</v>
      </c>
      <c r="C3166" s="67" t="s">
        <v>14265</v>
      </c>
      <c r="D3166" s="59" t="s">
        <v>14266</v>
      </c>
      <c r="E3166" s="66" t="s">
        <v>450</v>
      </c>
      <c r="F3166" s="60" t="s">
        <v>14267</v>
      </c>
      <c r="G3166" s="62"/>
      <c r="H3166" s="61">
        <v>1993</v>
      </c>
      <c r="I3166" s="60" t="s">
        <v>689</v>
      </c>
      <c r="J3166" s="60" t="s">
        <v>680</v>
      </c>
      <c r="K3166" s="60">
        <v>180</v>
      </c>
      <c r="L3166" s="62"/>
      <c r="M3166" s="60">
        <v>1</v>
      </c>
      <c r="N3166" s="60">
        <v>1</v>
      </c>
      <c r="O3166" s="63" t="s">
        <v>681</v>
      </c>
      <c r="P3166" s="63" t="s">
        <v>3127</v>
      </c>
      <c r="Q3166" s="62"/>
      <c r="R3166" s="62"/>
      <c r="S3166" s="62"/>
      <c r="T3166" s="62"/>
      <c r="U3166" s="62"/>
      <c r="V3166" s="62"/>
      <c r="W3166" s="62"/>
      <c r="X3166" s="63" t="s">
        <v>3127</v>
      </c>
      <c r="Y3166" s="62"/>
      <c r="Z3166" s="62"/>
      <c r="AA3166" s="62"/>
      <c r="AB3166" s="60"/>
    </row>
    <row r="3167" spans="1:28" ht="15" customHeight="1" x14ac:dyDescent="0.25">
      <c r="A3167" s="58">
        <v>3157</v>
      </c>
      <c r="B3167" s="66" t="s">
        <v>14268</v>
      </c>
      <c r="C3167" s="67" t="s">
        <v>14269</v>
      </c>
      <c r="D3167" s="59" t="s">
        <v>14270</v>
      </c>
      <c r="E3167" s="66" t="s">
        <v>14268</v>
      </c>
      <c r="F3167" s="60" t="s">
        <v>14271</v>
      </c>
      <c r="G3167" s="62"/>
      <c r="H3167" s="61">
        <v>1976</v>
      </c>
      <c r="I3167" s="60" t="s">
        <v>682</v>
      </c>
      <c r="J3167" s="60" t="s">
        <v>1245</v>
      </c>
      <c r="K3167" s="60">
        <v>200</v>
      </c>
      <c r="L3167" s="62"/>
      <c r="M3167" s="60">
        <v>1</v>
      </c>
      <c r="N3167" s="60">
        <v>1</v>
      </c>
      <c r="O3167" s="63" t="s">
        <v>681</v>
      </c>
      <c r="P3167" s="63" t="s">
        <v>3119</v>
      </c>
      <c r="Q3167" s="62"/>
      <c r="R3167" s="62"/>
      <c r="S3167" s="62"/>
      <c r="T3167" s="62"/>
      <c r="U3167" s="62"/>
      <c r="V3167" s="62"/>
      <c r="W3167" s="62"/>
      <c r="X3167" s="63" t="s">
        <v>3119</v>
      </c>
      <c r="Y3167" s="62"/>
      <c r="Z3167" s="62"/>
      <c r="AA3167" s="62"/>
      <c r="AB3167" s="60"/>
    </row>
    <row r="3168" spans="1:28" ht="15" customHeight="1" x14ac:dyDescent="0.25">
      <c r="A3168" s="58">
        <v>3158</v>
      </c>
      <c r="B3168" s="66" t="s">
        <v>455</v>
      </c>
      <c r="C3168" s="67" t="s">
        <v>14272</v>
      </c>
      <c r="D3168" s="59" t="s">
        <v>14273</v>
      </c>
      <c r="E3168" s="66" t="s">
        <v>455</v>
      </c>
      <c r="F3168" s="60" t="s">
        <v>14274</v>
      </c>
      <c r="G3168" s="62"/>
      <c r="H3168" s="61">
        <v>2008</v>
      </c>
      <c r="I3168" s="60" t="s">
        <v>679</v>
      </c>
      <c r="J3168" s="60" t="s">
        <v>710</v>
      </c>
      <c r="K3168" s="60">
        <v>200</v>
      </c>
      <c r="L3168" s="62"/>
      <c r="M3168" s="60">
        <v>1</v>
      </c>
      <c r="N3168" s="60">
        <v>1</v>
      </c>
      <c r="O3168" s="63" t="s">
        <v>681</v>
      </c>
      <c r="P3168" s="63" t="s">
        <v>3119</v>
      </c>
      <c r="Q3168" s="62"/>
      <c r="R3168" s="62"/>
      <c r="S3168" s="62"/>
      <c r="T3168" s="62"/>
      <c r="U3168" s="62"/>
      <c r="V3168" s="62"/>
      <c r="W3168" s="62"/>
      <c r="X3168" s="63" t="s">
        <v>3119</v>
      </c>
      <c r="Y3168" s="62"/>
      <c r="Z3168" s="62"/>
      <c r="AA3168" s="62"/>
      <c r="AB3168" s="60"/>
    </row>
    <row r="3169" spans="1:28" ht="15" customHeight="1" x14ac:dyDescent="0.25">
      <c r="A3169" s="58">
        <v>3159</v>
      </c>
      <c r="B3169" s="66" t="s">
        <v>459</v>
      </c>
      <c r="C3169" s="67" t="s">
        <v>14275</v>
      </c>
      <c r="D3169" s="59" t="s">
        <v>14276</v>
      </c>
      <c r="E3169" s="66" t="s">
        <v>459</v>
      </c>
      <c r="F3169" s="60" t="s">
        <v>14277</v>
      </c>
      <c r="G3169" s="62"/>
      <c r="H3169" s="61">
        <v>1976</v>
      </c>
      <c r="I3169" s="60" t="s">
        <v>689</v>
      </c>
      <c r="J3169" s="60" t="s">
        <v>680</v>
      </c>
      <c r="K3169" s="60">
        <v>200</v>
      </c>
      <c r="L3169" s="62"/>
      <c r="M3169" s="60">
        <v>1</v>
      </c>
      <c r="N3169" s="60">
        <v>1</v>
      </c>
      <c r="O3169" s="63" t="s">
        <v>681</v>
      </c>
      <c r="P3169" s="63" t="s">
        <v>14278</v>
      </c>
      <c r="Q3169" s="62"/>
      <c r="R3169" s="62"/>
      <c r="S3169" s="62"/>
      <c r="T3169" s="62"/>
      <c r="U3169" s="62"/>
      <c r="V3169" s="62"/>
      <c r="W3169" s="62"/>
      <c r="X3169" s="63" t="s">
        <v>14278</v>
      </c>
      <c r="Y3169" s="62"/>
      <c r="Z3169" s="62"/>
      <c r="AA3169" s="62"/>
      <c r="AB3169" s="60"/>
    </row>
    <row r="3170" spans="1:28" ht="15" customHeight="1" x14ac:dyDescent="0.25">
      <c r="A3170" s="58">
        <v>3160</v>
      </c>
      <c r="B3170" s="66" t="s">
        <v>466</v>
      </c>
      <c r="C3170" s="67" t="s">
        <v>14279</v>
      </c>
      <c r="D3170" s="59" t="s">
        <v>14280</v>
      </c>
      <c r="E3170" s="66" t="s">
        <v>466</v>
      </c>
      <c r="F3170" s="60" t="s">
        <v>14281</v>
      </c>
      <c r="G3170" s="62"/>
      <c r="H3170" s="61">
        <v>1975</v>
      </c>
      <c r="I3170" s="60" t="s">
        <v>682</v>
      </c>
      <c r="J3170" s="60" t="s">
        <v>680</v>
      </c>
      <c r="K3170" s="60">
        <v>200</v>
      </c>
      <c r="L3170" s="62"/>
      <c r="M3170" s="60">
        <v>1</v>
      </c>
      <c r="N3170" s="60">
        <v>1</v>
      </c>
      <c r="O3170" s="63" t="s">
        <v>681</v>
      </c>
      <c r="P3170" s="63" t="s">
        <v>1008</v>
      </c>
      <c r="Q3170" s="62"/>
      <c r="R3170" s="62"/>
      <c r="S3170" s="62"/>
      <c r="T3170" s="62"/>
      <c r="U3170" s="62"/>
      <c r="V3170" s="62"/>
      <c r="W3170" s="62"/>
      <c r="X3170" s="63" t="s">
        <v>1008</v>
      </c>
      <c r="Y3170" s="62"/>
      <c r="Z3170" s="62"/>
      <c r="AA3170" s="62"/>
      <c r="AB3170" s="60"/>
    </row>
    <row r="3171" spans="1:28" ht="15" customHeight="1" x14ac:dyDescent="0.25">
      <c r="A3171" s="58">
        <v>3161</v>
      </c>
      <c r="B3171" s="66" t="s">
        <v>456</v>
      </c>
      <c r="C3171" s="67" t="s">
        <v>14282</v>
      </c>
      <c r="D3171" s="59" t="s">
        <v>14283</v>
      </c>
      <c r="E3171" s="66" t="s">
        <v>456</v>
      </c>
      <c r="F3171" s="60" t="s">
        <v>14284</v>
      </c>
      <c r="G3171" s="62"/>
      <c r="H3171" s="61">
        <v>1975</v>
      </c>
      <c r="I3171" s="60" t="s">
        <v>807</v>
      </c>
      <c r="J3171" s="60" t="s">
        <v>710</v>
      </c>
      <c r="K3171" s="60">
        <v>200</v>
      </c>
      <c r="L3171" s="62"/>
      <c r="M3171" s="60">
        <v>1</v>
      </c>
      <c r="N3171" s="60">
        <v>1</v>
      </c>
      <c r="O3171" s="63" t="s">
        <v>681</v>
      </c>
      <c r="P3171" s="63" t="s">
        <v>1008</v>
      </c>
      <c r="Q3171" s="62"/>
      <c r="R3171" s="62"/>
      <c r="S3171" s="62"/>
      <c r="T3171" s="62"/>
      <c r="U3171" s="62"/>
      <c r="V3171" s="62"/>
      <c r="W3171" s="62"/>
      <c r="X3171" s="63" t="s">
        <v>1008</v>
      </c>
      <c r="Y3171" s="62"/>
      <c r="Z3171" s="62"/>
      <c r="AA3171" s="62"/>
      <c r="AB3171" s="60"/>
    </row>
    <row r="3172" spans="1:28" ht="15" customHeight="1" x14ac:dyDescent="0.25">
      <c r="A3172" s="58">
        <v>3162</v>
      </c>
      <c r="B3172" s="66" t="s">
        <v>464</v>
      </c>
      <c r="C3172" s="67" t="s">
        <v>14285</v>
      </c>
      <c r="D3172" s="59" t="s">
        <v>14286</v>
      </c>
      <c r="E3172" s="66" t="s">
        <v>464</v>
      </c>
      <c r="F3172" s="60" t="s">
        <v>14287</v>
      </c>
      <c r="G3172" s="62"/>
      <c r="H3172" s="61">
        <v>1976</v>
      </c>
      <c r="I3172" s="60" t="s">
        <v>682</v>
      </c>
      <c r="J3172" s="60" t="s">
        <v>680</v>
      </c>
      <c r="K3172" s="60">
        <v>200</v>
      </c>
      <c r="L3172" s="62"/>
      <c r="M3172" s="60">
        <v>1</v>
      </c>
      <c r="N3172" s="60">
        <v>1</v>
      </c>
      <c r="O3172" s="63" t="s">
        <v>681</v>
      </c>
      <c r="P3172" s="63" t="s">
        <v>1008</v>
      </c>
      <c r="Q3172" s="62"/>
      <c r="R3172" s="62"/>
      <c r="S3172" s="62"/>
      <c r="T3172" s="62"/>
      <c r="U3172" s="62"/>
      <c r="V3172" s="62"/>
      <c r="W3172" s="62"/>
      <c r="X3172" s="63" t="s">
        <v>1008</v>
      </c>
      <c r="Y3172" s="62"/>
      <c r="Z3172" s="62"/>
      <c r="AA3172" s="62"/>
      <c r="AB3172" s="60"/>
    </row>
    <row r="3173" spans="1:28" ht="15" customHeight="1" x14ac:dyDescent="0.25">
      <c r="A3173" s="58">
        <v>3163</v>
      </c>
      <c r="B3173" s="66" t="s">
        <v>458</v>
      </c>
      <c r="C3173" s="67" t="s">
        <v>14288</v>
      </c>
      <c r="D3173" s="59" t="s">
        <v>14289</v>
      </c>
      <c r="E3173" s="66" t="s">
        <v>458</v>
      </c>
      <c r="F3173" s="60" t="s">
        <v>14290</v>
      </c>
      <c r="G3173" s="62"/>
      <c r="H3173" s="61">
        <v>1976</v>
      </c>
      <c r="I3173" s="60" t="s">
        <v>807</v>
      </c>
      <c r="J3173" s="60" t="s">
        <v>680</v>
      </c>
      <c r="K3173" s="60">
        <v>200</v>
      </c>
      <c r="L3173" s="62"/>
      <c r="M3173" s="60">
        <v>1</v>
      </c>
      <c r="N3173" s="60">
        <v>1</v>
      </c>
      <c r="O3173" s="63" t="s">
        <v>681</v>
      </c>
      <c r="P3173" s="63" t="s">
        <v>1008</v>
      </c>
      <c r="Q3173" s="62"/>
      <c r="R3173" s="62"/>
      <c r="S3173" s="62"/>
      <c r="T3173" s="62"/>
      <c r="U3173" s="62"/>
      <c r="V3173" s="62"/>
      <c r="W3173" s="62"/>
      <c r="X3173" s="63" t="s">
        <v>1008</v>
      </c>
      <c r="Y3173" s="62"/>
      <c r="Z3173" s="62"/>
      <c r="AA3173" s="62"/>
      <c r="AB3173" s="60"/>
    </row>
    <row r="3174" spans="1:28" ht="15" customHeight="1" x14ac:dyDescent="0.25">
      <c r="A3174" s="58">
        <v>3164</v>
      </c>
      <c r="B3174" s="66" t="s">
        <v>14291</v>
      </c>
      <c r="C3174" s="67" t="s">
        <v>14292</v>
      </c>
      <c r="D3174" s="59" t="s">
        <v>14293</v>
      </c>
      <c r="E3174" s="66" t="s">
        <v>14291</v>
      </c>
      <c r="F3174" s="60" t="s">
        <v>14294</v>
      </c>
      <c r="G3174" s="62"/>
      <c r="H3174" s="61">
        <v>1973</v>
      </c>
      <c r="I3174" s="60" t="s">
        <v>679</v>
      </c>
      <c r="J3174" s="60" t="s">
        <v>680</v>
      </c>
      <c r="K3174" s="60">
        <v>225</v>
      </c>
      <c r="L3174" s="62"/>
      <c r="M3174" s="60">
        <v>1</v>
      </c>
      <c r="N3174" s="60">
        <v>1</v>
      </c>
      <c r="O3174" s="63" t="s">
        <v>681</v>
      </c>
      <c r="P3174" s="63" t="s">
        <v>1024</v>
      </c>
      <c r="Q3174" s="62"/>
      <c r="R3174" s="62"/>
      <c r="S3174" s="62"/>
      <c r="T3174" s="62"/>
      <c r="U3174" s="62"/>
      <c r="V3174" s="62"/>
      <c r="W3174" s="62"/>
      <c r="X3174" s="63" t="s">
        <v>1024</v>
      </c>
      <c r="Y3174" s="62"/>
      <c r="Z3174" s="62"/>
      <c r="AA3174" s="62"/>
      <c r="AB3174" s="60"/>
    </row>
    <row r="3175" spans="1:28" ht="15" customHeight="1" x14ac:dyDescent="0.25">
      <c r="A3175" s="58">
        <v>3165</v>
      </c>
      <c r="B3175" s="66" t="s">
        <v>14295</v>
      </c>
      <c r="C3175" s="67" t="s">
        <v>14296</v>
      </c>
      <c r="D3175" s="59" t="s">
        <v>14297</v>
      </c>
      <c r="E3175" s="66" t="s">
        <v>14295</v>
      </c>
      <c r="F3175" s="60" t="s">
        <v>14298</v>
      </c>
      <c r="G3175" s="62"/>
      <c r="H3175" s="61">
        <v>1972</v>
      </c>
      <c r="I3175" s="60" t="s">
        <v>679</v>
      </c>
      <c r="J3175" s="60" t="s">
        <v>699</v>
      </c>
      <c r="K3175" s="60">
        <v>225</v>
      </c>
      <c r="L3175" s="62"/>
      <c r="M3175" s="60">
        <v>1</v>
      </c>
      <c r="N3175" s="60">
        <v>1</v>
      </c>
      <c r="O3175" s="63" t="s">
        <v>681</v>
      </c>
      <c r="P3175" s="63" t="s">
        <v>1024</v>
      </c>
      <c r="Q3175" s="62"/>
      <c r="R3175" s="62"/>
      <c r="S3175" s="62"/>
      <c r="T3175" s="62"/>
      <c r="U3175" s="62"/>
      <c r="V3175" s="62"/>
      <c r="W3175" s="62"/>
      <c r="X3175" s="63" t="s">
        <v>1024</v>
      </c>
      <c r="Y3175" s="62"/>
      <c r="Z3175" s="62"/>
      <c r="AA3175" s="62"/>
      <c r="AB3175" s="60"/>
    </row>
    <row r="3176" spans="1:28" ht="15" customHeight="1" x14ac:dyDescent="0.25">
      <c r="A3176" s="58">
        <v>3166</v>
      </c>
      <c r="B3176" s="66" t="s">
        <v>14299</v>
      </c>
      <c r="C3176" s="67" t="s">
        <v>14300</v>
      </c>
      <c r="D3176" s="59" t="s">
        <v>14301</v>
      </c>
      <c r="E3176" s="66" t="s">
        <v>14299</v>
      </c>
      <c r="F3176" s="60" t="s">
        <v>14302</v>
      </c>
      <c r="G3176" s="62"/>
      <c r="H3176" s="61">
        <v>2008</v>
      </c>
      <c r="I3176" s="60" t="s">
        <v>807</v>
      </c>
      <c r="J3176" s="60" t="s">
        <v>710</v>
      </c>
      <c r="K3176" s="60">
        <v>250</v>
      </c>
      <c r="L3176" s="62"/>
      <c r="M3176" s="60">
        <v>1</v>
      </c>
      <c r="N3176" s="60">
        <v>1</v>
      </c>
      <c r="O3176" s="63" t="s">
        <v>681</v>
      </c>
      <c r="P3176" s="63" t="s">
        <v>14303</v>
      </c>
      <c r="Q3176" s="62"/>
      <c r="R3176" s="62"/>
      <c r="S3176" s="62"/>
      <c r="T3176" s="62"/>
      <c r="U3176" s="62"/>
      <c r="V3176" s="62"/>
      <c r="W3176" s="62"/>
      <c r="X3176" s="63" t="s">
        <v>14303</v>
      </c>
      <c r="Y3176" s="62"/>
      <c r="Z3176" s="62"/>
      <c r="AA3176" s="62"/>
      <c r="AB3176" s="60"/>
    </row>
    <row r="3177" spans="1:28" ht="15" customHeight="1" x14ac:dyDescent="0.25">
      <c r="A3177" s="58">
        <v>3167</v>
      </c>
      <c r="B3177" s="66" t="s">
        <v>482</v>
      </c>
      <c r="C3177" s="67" t="s">
        <v>14304</v>
      </c>
      <c r="D3177" s="59" t="s">
        <v>14305</v>
      </c>
      <c r="E3177" s="66" t="s">
        <v>482</v>
      </c>
      <c r="F3177" s="60" t="s">
        <v>14306</v>
      </c>
      <c r="G3177" s="62"/>
      <c r="H3177" s="61">
        <v>1957</v>
      </c>
      <c r="I3177" s="60" t="s">
        <v>682</v>
      </c>
      <c r="J3177" s="60" t="s">
        <v>680</v>
      </c>
      <c r="K3177" s="60">
        <v>250</v>
      </c>
      <c r="L3177" s="62"/>
      <c r="M3177" s="60">
        <v>1</v>
      </c>
      <c r="N3177" s="60">
        <v>1</v>
      </c>
      <c r="O3177" s="63" t="s">
        <v>681</v>
      </c>
      <c r="P3177" s="63" t="s">
        <v>980</v>
      </c>
      <c r="Q3177" s="62"/>
      <c r="R3177" s="62"/>
      <c r="S3177" s="62"/>
      <c r="T3177" s="62"/>
      <c r="U3177" s="62"/>
      <c r="V3177" s="62"/>
      <c r="W3177" s="62"/>
      <c r="X3177" s="63" t="s">
        <v>980</v>
      </c>
      <c r="Y3177" s="62"/>
      <c r="Z3177" s="62"/>
      <c r="AA3177" s="62"/>
      <c r="AB3177" s="60"/>
    </row>
    <row r="3178" spans="1:28" ht="15" customHeight="1" x14ac:dyDescent="0.25">
      <c r="A3178" s="58">
        <v>3168</v>
      </c>
      <c r="B3178" s="66" t="s">
        <v>14307</v>
      </c>
      <c r="C3178" s="67" t="s">
        <v>14308</v>
      </c>
      <c r="D3178" s="59" t="s">
        <v>14309</v>
      </c>
      <c r="E3178" s="66" t="s">
        <v>14307</v>
      </c>
      <c r="F3178" s="60" t="s">
        <v>14310</v>
      </c>
      <c r="G3178" s="62"/>
      <c r="H3178" s="61">
        <v>1972</v>
      </c>
      <c r="I3178" s="60" t="s">
        <v>682</v>
      </c>
      <c r="J3178" s="60" t="s">
        <v>710</v>
      </c>
      <c r="K3178" s="60">
        <v>250</v>
      </c>
      <c r="L3178" s="62"/>
      <c r="M3178" s="60">
        <v>1</v>
      </c>
      <c r="N3178" s="60">
        <v>1</v>
      </c>
      <c r="O3178" s="63" t="s">
        <v>681</v>
      </c>
      <c r="P3178" s="63" t="s">
        <v>980</v>
      </c>
      <c r="Q3178" s="62"/>
      <c r="R3178" s="62"/>
      <c r="S3178" s="62"/>
      <c r="T3178" s="62"/>
      <c r="U3178" s="62"/>
      <c r="V3178" s="62"/>
      <c r="W3178" s="62"/>
      <c r="X3178" s="63" t="s">
        <v>980</v>
      </c>
      <c r="Y3178" s="62"/>
      <c r="Z3178" s="62"/>
      <c r="AA3178" s="62"/>
      <c r="AB3178" s="60"/>
    </row>
    <row r="3179" spans="1:28" ht="15" customHeight="1" x14ac:dyDescent="0.25">
      <c r="A3179" s="58">
        <v>3169</v>
      </c>
      <c r="B3179" s="66" t="s">
        <v>14311</v>
      </c>
      <c r="C3179" s="67" t="s">
        <v>14312</v>
      </c>
      <c r="D3179" s="59" t="s">
        <v>14313</v>
      </c>
      <c r="E3179" s="66" t="s">
        <v>14311</v>
      </c>
      <c r="F3179" s="60" t="s">
        <v>14314</v>
      </c>
      <c r="G3179" s="62"/>
      <c r="H3179" s="61">
        <v>1976</v>
      </c>
      <c r="I3179" s="60" t="s">
        <v>682</v>
      </c>
      <c r="J3179" s="60" t="s">
        <v>680</v>
      </c>
      <c r="K3179" s="60">
        <v>250</v>
      </c>
      <c r="L3179" s="62"/>
      <c r="M3179" s="60">
        <v>1</v>
      </c>
      <c r="N3179" s="60">
        <v>1</v>
      </c>
      <c r="O3179" s="63" t="s">
        <v>681</v>
      </c>
      <c r="P3179" s="63" t="s">
        <v>980</v>
      </c>
      <c r="Q3179" s="62"/>
      <c r="R3179" s="62"/>
      <c r="S3179" s="62"/>
      <c r="T3179" s="62"/>
      <c r="U3179" s="62"/>
      <c r="V3179" s="62"/>
      <c r="W3179" s="62"/>
      <c r="X3179" s="63" t="s">
        <v>980</v>
      </c>
      <c r="Y3179" s="62"/>
      <c r="Z3179" s="62"/>
      <c r="AA3179" s="62"/>
      <c r="AB3179" s="60"/>
    </row>
    <row r="3180" spans="1:28" ht="15" customHeight="1" x14ac:dyDescent="0.25">
      <c r="A3180" s="58">
        <v>3170</v>
      </c>
      <c r="B3180" s="66" t="s">
        <v>489</v>
      </c>
      <c r="C3180" s="67" t="s">
        <v>14315</v>
      </c>
      <c r="D3180" s="59" t="s">
        <v>14316</v>
      </c>
      <c r="E3180" s="66" t="s">
        <v>489</v>
      </c>
      <c r="F3180" s="60" t="s">
        <v>14317</v>
      </c>
      <c r="G3180" s="62"/>
      <c r="H3180" s="61">
        <v>1956</v>
      </c>
      <c r="I3180" s="60" t="s">
        <v>682</v>
      </c>
      <c r="J3180" s="60" t="s">
        <v>680</v>
      </c>
      <c r="K3180" s="60">
        <v>250</v>
      </c>
      <c r="L3180" s="62"/>
      <c r="M3180" s="60">
        <v>1</v>
      </c>
      <c r="N3180" s="60">
        <v>1</v>
      </c>
      <c r="O3180" s="63" t="s">
        <v>681</v>
      </c>
      <c r="P3180" s="63" t="s">
        <v>980</v>
      </c>
      <c r="Q3180" s="62"/>
      <c r="R3180" s="62"/>
      <c r="S3180" s="62"/>
      <c r="T3180" s="62"/>
      <c r="U3180" s="62"/>
      <c r="V3180" s="62"/>
      <c r="W3180" s="62"/>
      <c r="X3180" s="63" t="s">
        <v>980</v>
      </c>
      <c r="Y3180" s="62"/>
      <c r="Z3180" s="62"/>
      <c r="AA3180" s="62"/>
      <c r="AB3180" s="60"/>
    </row>
    <row r="3181" spans="1:28" ht="15" customHeight="1" x14ac:dyDescent="0.25">
      <c r="A3181" s="58">
        <v>3171</v>
      </c>
      <c r="B3181" s="66" t="s">
        <v>14318</v>
      </c>
      <c r="C3181" s="67" t="s">
        <v>14319</v>
      </c>
      <c r="D3181" s="59" t="s">
        <v>14320</v>
      </c>
      <c r="E3181" s="66" t="s">
        <v>14318</v>
      </c>
      <c r="F3181" s="60" t="s">
        <v>14321</v>
      </c>
      <c r="G3181" s="62"/>
      <c r="H3181" s="61">
        <v>2004</v>
      </c>
      <c r="I3181" s="60" t="s">
        <v>689</v>
      </c>
      <c r="J3181" s="60" t="s">
        <v>699</v>
      </c>
      <c r="K3181" s="60">
        <v>250</v>
      </c>
      <c r="L3181" s="62"/>
      <c r="M3181" s="60">
        <v>1</v>
      </c>
      <c r="N3181" s="60">
        <v>1</v>
      </c>
      <c r="O3181" s="63" t="s">
        <v>681</v>
      </c>
      <c r="P3181" s="63" t="s">
        <v>980</v>
      </c>
      <c r="Q3181" s="62"/>
      <c r="R3181" s="62"/>
      <c r="S3181" s="62"/>
      <c r="T3181" s="62"/>
      <c r="U3181" s="62"/>
      <c r="V3181" s="62"/>
      <c r="W3181" s="62"/>
      <c r="X3181" s="63" t="s">
        <v>980</v>
      </c>
      <c r="Y3181" s="62"/>
      <c r="Z3181" s="62"/>
      <c r="AA3181" s="62"/>
      <c r="AB3181" s="60"/>
    </row>
    <row r="3182" spans="1:28" ht="15" customHeight="1" x14ac:dyDescent="0.25">
      <c r="A3182" s="58">
        <v>3172</v>
      </c>
      <c r="B3182" s="66" t="s">
        <v>14322</v>
      </c>
      <c r="C3182" s="67" t="s">
        <v>14323</v>
      </c>
      <c r="D3182" s="59" t="s">
        <v>14324</v>
      </c>
      <c r="E3182" s="66" t="s">
        <v>14322</v>
      </c>
      <c r="F3182" s="60" t="s">
        <v>14325</v>
      </c>
      <c r="G3182" s="62"/>
      <c r="H3182" s="61">
        <v>1997</v>
      </c>
      <c r="I3182" s="60" t="s">
        <v>689</v>
      </c>
      <c r="J3182" s="60" t="s">
        <v>699</v>
      </c>
      <c r="K3182" s="60">
        <v>400</v>
      </c>
      <c r="L3182" s="62"/>
      <c r="M3182" s="60">
        <v>1</v>
      </c>
      <c r="N3182" s="60">
        <v>1</v>
      </c>
      <c r="O3182" s="63" t="s">
        <v>681</v>
      </c>
      <c r="P3182" s="63" t="s">
        <v>1038</v>
      </c>
      <c r="Q3182" s="62"/>
      <c r="R3182" s="62"/>
      <c r="S3182" s="62"/>
      <c r="T3182" s="62"/>
      <c r="U3182" s="62"/>
      <c r="V3182" s="62"/>
      <c r="W3182" s="62"/>
      <c r="X3182" s="63" t="s">
        <v>14326</v>
      </c>
      <c r="Y3182" s="63" t="s">
        <v>14327</v>
      </c>
      <c r="Z3182" s="62"/>
      <c r="AA3182" s="62"/>
      <c r="AB3182" s="60"/>
    </row>
    <row r="3183" spans="1:28" ht="15" customHeight="1" x14ac:dyDescent="0.25">
      <c r="A3183" s="58">
        <v>3173</v>
      </c>
      <c r="B3183" s="66" t="s">
        <v>14328</v>
      </c>
      <c r="C3183" s="67" t="s">
        <v>14329</v>
      </c>
      <c r="D3183" s="59" t="s">
        <v>14330</v>
      </c>
      <c r="E3183" s="66" t="s">
        <v>14328</v>
      </c>
      <c r="F3183" s="60" t="s">
        <v>14331</v>
      </c>
      <c r="G3183" s="62"/>
      <c r="H3183" s="61">
        <v>1990</v>
      </c>
      <c r="I3183" s="60" t="s">
        <v>689</v>
      </c>
      <c r="J3183" s="60" t="s">
        <v>699</v>
      </c>
      <c r="K3183" s="60">
        <v>400</v>
      </c>
      <c r="L3183" s="62"/>
      <c r="M3183" s="60">
        <v>1</v>
      </c>
      <c r="N3183" s="60">
        <v>1</v>
      </c>
      <c r="O3183" s="63" t="s">
        <v>681</v>
      </c>
      <c r="P3183" s="63" t="s">
        <v>1038</v>
      </c>
      <c r="Q3183" s="62"/>
      <c r="R3183" s="62"/>
      <c r="S3183" s="62"/>
      <c r="T3183" s="62"/>
      <c r="U3183" s="62"/>
      <c r="V3183" s="62"/>
      <c r="W3183" s="62"/>
      <c r="X3183" s="63" t="s">
        <v>14332</v>
      </c>
      <c r="Y3183" s="63" t="s">
        <v>14333</v>
      </c>
      <c r="Z3183" s="62"/>
      <c r="AA3183" s="62"/>
      <c r="AB3183" s="60"/>
    </row>
    <row r="3184" spans="1:28" ht="15" customHeight="1" x14ac:dyDescent="0.25">
      <c r="A3184" s="58">
        <v>3174</v>
      </c>
      <c r="B3184" s="66" t="s">
        <v>14334</v>
      </c>
      <c r="C3184" s="67" t="s">
        <v>14335</v>
      </c>
      <c r="D3184" s="59" t="s">
        <v>14336</v>
      </c>
      <c r="E3184" s="66" t="s">
        <v>14334</v>
      </c>
      <c r="F3184" s="60" t="s">
        <v>14337</v>
      </c>
      <c r="G3184" s="62"/>
      <c r="H3184" s="61">
        <v>2003</v>
      </c>
      <c r="I3184" s="60" t="s">
        <v>689</v>
      </c>
      <c r="J3184" s="60" t="s">
        <v>699</v>
      </c>
      <c r="K3184" s="60">
        <v>400</v>
      </c>
      <c r="L3184" s="62"/>
      <c r="M3184" s="60">
        <v>1</v>
      </c>
      <c r="N3184" s="60">
        <v>1</v>
      </c>
      <c r="O3184" s="63" t="s">
        <v>681</v>
      </c>
      <c r="P3184" s="63" t="s">
        <v>1038</v>
      </c>
      <c r="Q3184" s="62"/>
      <c r="R3184" s="62"/>
      <c r="S3184" s="62"/>
      <c r="T3184" s="62"/>
      <c r="U3184" s="62"/>
      <c r="V3184" s="62"/>
      <c r="W3184" s="62"/>
      <c r="X3184" s="63" t="s">
        <v>7816</v>
      </c>
      <c r="Y3184" s="62"/>
      <c r="Z3184" s="62"/>
      <c r="AA3184" s="62"/>
      <c r="AB3184" s="63" t="s">
        <v>7817</v>
      </c>
    </row>
    <row r="3185" spans="1:28" ht="15" customHeight="1" x14ac:dyDescent="0.25">
      <c r="A3185" s="58">
        <v>3175</v>
      </c>
      <c r="B3185" s="66" t="s">
        <v>14338</v>
      </c>
      <c r="C3185" s="67" t="s">
        <v>14339</v>
      </c>
      <c r="D3185" s="59" t="s">
        <v>14340</v>
      </c>
      <c r="E3185" s="66" t="s">
        <v>14338</v>
      </c>
      <c r="F3185" s="60" t="s">
        <v>14341</v>
      </c>
      <c r="G3185" s="62"/>
      <c r="H3185" s="61">
        <v>2003</v>
      </c>
      <c r="I3185" s="60" t="s">
        <v>689</v>
      </c>
      <c r="J3185" s="60" t="s">
        <v>687</v>
      </c>
      <c r="K3185" s="60">
        <v>320</v>
      </c>
      <c r="L3185" s="62"/>
      <c r="M3185" s="60">
        <v>1</v>
      </c>
      <c r="N3185" s="60">
        <v>1</v>
      </c>
      <c r="O3185" s="63" t="s">
        <v>681</v>
      </c>
      <c r="P3185" s="63" t="s">
        <v>970</v>
      </c>
      <c r="Q3185" s="62"/>
      <c r="R3185" s="62"/>
      <c r="S3185" s="62"/>
      <c r="T3185" s="62"/>
      <c r="U3185" s="62"/>
      <c r="V3185" s="62"/>
      <c r="W3185" s="62"/>
      <c r="X3185" s="63" t="s">
        <v>14342</v>
      </c>
      <c r="Y3185" s="63" t="s">
        <v>14343</v>
      </c>
      <c r="Z3185" s="62"/>
      <c r="AA3185" s="62"/>
      <c r="AB3185" s="60"/>
    </row>
    <row r="3186" spans="1:28" ht="15" customHeight="1" x14ac:dyDescent="0.25">
      <c r="A3186" s="58">
        <v>3176</v>
      </c>
      <c r="B3186" s="66" t="s">
        <v>65</v>
      </c>
      <c r="C3186" s="67" t="s">
        <v>14344</v>
      </c>
      <c r="D3186" s="59" t="s">
        <v>14345</v>
      </c>
      <c r="E3186" s="66" t="s">
        <v>65</v>
      </c>
      <c r="F3186" s="60" t="s">
        <v>14346</v>
      </c>
      <c r="G3186" s="62"/>
      <c r="H3186" s="61">
        <v>2014</v>
      </c>
      <c r="I3186" s="60" t="s">
        <v>689</v>
      </c>
      <c r="J3186" s="60" t="s">
        <v>699</v>
      </c>
      <c r="K3186" s="60">
        <v>50</v>
      </c>
      <c r="L3186" s="62"/>
      <c r="M3186" s="60">
        <v>1</v>
      </c>
      <c r="N3186" s="60">
        <v>1</v>
      </c>
      <c r="O3186" s="63" t="s">
        <v>681</v>
      </c>
      <c r="P3186" s="63" t="s">
        <v>5311</v>
      </c>
      <c r="Q3186" s="63" t="s">
        <v>14347</v>
      </c>
      <c r="R3186" s="62"/>
      <c r="S3186" s="62"/>
      <c r="T3186" s="62"/>
      <c r="U3186" s="62"/>
      <c r="V3186" s="62"/>
      <c r="W3186" s="62"/>
      <c r="X3186" s="62"/>
      <c r="Y3186" s="62"/>
      <c r="Z3186" s="62"/>
      <c r="AA3186" s="62"/>
      <c r="AB3186" s="63" t="s">
        <v>5313</v>
      </c>
    </row>
    <row r="3187" spans="1:28" ht="15" customHeight="1" x14ac:dyDescent="0.25">
      <c r="A3187" s="58">
        <v>3177</v>
      </c>
      <c r="B3187" s="66" t="s">
        <v>525</v>
      </c>
      <c r="C3187" s="67" t="s">
        <v>14348</v>
      </c>
      <c r="D3187" s="59" t="s">
        <v>14349</v>
      </c>
      <c r="E3187" s="66" t="s">
        <v>525</v>
      </c>
      <c r="F3187" s="60" t="s">
        <v>14350</v>
      </c>
      <c r="G3187" s="62"/>
      <c r="H3187" s="61">
        <v>1971</v>
      </c>
      <c r="I3187" s="60" t="s">
        <v>679</v>
      </c>
      <c r="J3187" s="60" t="s">
        <v>710</v>
      </c>
      <c r="K3187" s="60">
        <v>500</v>
      </c>
      <c r="L3187" s="62"/>
      <c r="M3187" s="60">
        <v>1</v>
      </c>
      <c r="N3187" s="60">
        <v>1</v>
      </c>
      <c r="O3187" s="63" t="s">
        <v>681</v>
      </c>
      <c r="P3187" s="63" t="s">
        <v>1069</v>
      </c>
      <c r="Q3187" s="62"/>
      <c r="R3187" s="62"/>
      <c r="S3187" s="62"/>
      <c r="T3187" s="62"/>
      <c r="U3187" s="62"/>
      <c r="V3187" s="62"/>
      <c r="W3187" s="62"/>
      <c r="X3187" s="63" t="s">
        <v>1069</v>
      </c>
      <c r="Y3187" s="62"/>
      <c r="Z3187" s="62"/>
      <c r="AA3187" s="62"/>
      <c r="AB3187" s="60"/>
    </row>
    <row r="3188" spans="1:28" ht="15" customHeight="1" x14ac:dyDescent="0.25">
      <c r="A3188" s="58">
        <v>3178</v>
      </c>
      <c r="B3188" s="66" t="s">
        <v>528</v>
      </c>
      <c r="C3188" s="67" t="s">
        <v>14351</v>
      </c>
      <c r="D3188" s="59" t="s">
        <v>14352</v>
      </c>
      <c r="E3188" s="66" t="s">
        <v>528</v>
      </c>
      <c r="F3188" s="60" t="s">
        <v>14353</v>
      </c>
      <c r="G3188" s="62"/>
      <c r="H3188" s="61">
        <v>1971</v>
      </c>
      <c r="I3188" s="60" t="s">
        <v>988</v>
      </c>
      <c r="J3188" s="60" t="s">
        <v>680</v>
      </c>
      <c r="K3188" s="60">
        <v>500</v>
      </c>
      <c r="L3188" s="62"/>
      <c r="M3188" s="60">
        <v>1</v>
      </c>
      <c r="N3188" s="60">
        <v>1</v>
      </c>
      <c r="O3188" s="63" t="s">
        <v>681</v>
      </c>
      <c r="P3188" s="63" t="s">
        <v>1069</v>
      </c>
      <c r="Q3188" s="62"/>
      <c r="R3188" s="62"/>
      <c r="S3188" s="62"/>
      <c r="T3188" s="62"/>
      <c r="U3188" s="62"/>
      <c r="V3188" s="62"/>
      <c r="W3188" s="62"/>
      <c r="X3188" s="63" t="s">
        <v>1069</v>
      </c>
      <c r="Y3188" s="62"/>
      <c r="Z3188" s="62"/>
      <c r="AA3188" s="62"/>
      <c r="AB3188" s="60"/>
    </row>
    <row r="3189" spans="1:28" ht="15" customHeight="1" x14ac:dyDescent="0.25">
      <c r="A3189" s="58">
        <v>3179</v>
      </c>
      <c r="B3189" s="66" t="s">
        <v>531</v>
      </c>
      <c r="C3189" s="67" t="s">
        <v>14354</v>
      </c>
      <c r="D3189" s="59" t="s">
        <v>14355</v>
      </c>
      <c r="E3189" s="66" t="s">
        <v>531</v>
      </c>
      <c r="F3189" s="60" t="s">
        <v>14356</v>
      </c>
      <c r="G3189" s="62"/>
      <c r="H3189" s="61">
        <v>2012</v>
      </c>
      <c r="I3189" s="60" t="s">
        <v>689</v>
      </c>
      <c r="J3189" s="60" t="s">
        <v>680</v>
      </c>
      <c r="K3189" s="60">
        <v>630</v>
      </c>
      <c r="L3189" s="62"/>
      <c r="M3189" s="60">
        <v>1</v>
      </c>
      <c r="N3189" s="60">
        <v>1</v>
      </c>
      <c r="O3189" s="63" t="s">
        <v>681</v>
      </c>
      <c r="P3189" s="63" t="s">
        <v>3968</v>
      </c>
      <c r="Q3189" s="62"/>
      <c r="R3189" s="62"/>
      <c r="S3189" s="62"/>
      <c r="T3189" s="62"/>
      <c r="U3189" s="62"/>
      <c r="V3189" s="62"/>
      <c r="W3189" s="62"/>
      <c r="X3189" s="63" t="s">
        <v>3968</v>
      </c>
      <c r="Y3189" s="62"/>
      <c r="Z3189" s="62"/>
      <c r="AA3189" s="62"/>
      <c r="AB3189" s="60"/>
    </row>
    <row r="3190" spans="1:28" ht="15" customHeight="1" x14ac:dyDescent="0.25">
      <c r="A3190" s="58">
        <v>3180</v>
      </c>
      <c r="B3190" s="66" t="s">
        <v>548</v>
      </c>
      <c r="C3190" s="67" t="s">
        <v>14357</v>
      </c>
      <c r="D3190" s="59" t="s">
        <v>14358</v>
      </c>
      <c r="E3190" s="66" t="s">
        <v>548</v>
      </c>
      <c r="F3190" s="60" t="s">
        <v>14359</v>
      </c>
      <c r="G3190" s="62"/>
      <c r="H3190" s="61">
        <v>2004</v>
      </c>
      <c r="I3190" s="60" t="s">
        <v>689</v>
      </c>
      <c r="J3190" s="60" t="s">
        <v>710</v>
      </c>
      <c r="K3190" s="60">
        <v>750</v>
      </c>
      <c r="L3190" s="62"/>
      <c r="M3190" s="60">
        <v>1</v>
      </c>
      <c r="N3190" s="60">
        <v>1</v>
      </c>
      <c r="O3190" s="63" t="s">
        <v>681</v>
      </c>
      <c r="P3190" s="63" t="s">
        <v>5398</v>
      </c>
      <c r="Q3190" s="62"/>
      <c r="R3190" s="62"/>
      <c r="S3190" s="62"/>
      <c r="T3190" s="62"/>
      <c r="U3190" s="62"/>
      <c r="V3190" s="62"/>
      <c r="W3190" s="62"/>
      <c r="X3190" s="62"/>
      <c r="Y3190" s="63" t="s">
        <v>5398</v>
      </c>
      <c r="Z3190" s="62"/>
      <c r="AA3190" s="62"/>
      <c r="AB3190" s="60"/>
    </row>
    <row r="3191" spans="1:28" ht="15" customHeight="1" x14ac:dyDescent="0.25">
      <c r="A3191" s="58">
        <v>3181</v>
      </c>
      <c r="B3191" s="66" t="s">
        <v>14360</v>
      </c>
      <c r="C3191" s="67" t="s">
        <v>14361</v>
      </c>
      <c r="D3191" s="59" t="s">
        <v>14362</v>
      </c>
      <c r="E3191" s="66" t="s">
        <v>14360</v>
      </c>
      <c r="F3191" s="60" t="s">
        <v>14363</v>
      </c>
      <c r="G3191" s="62"/>
      <c r="H3191" s="61">
        <v>1973</v>
      </c>
      <c r="I3191" s="60" t="s">
        <v>679</v>
      </c>
      <c r="J3191" s="60" t="s">
        <v>699</v>
      </c>
      <c r="K3191" s="60">
        <v>1000</v>
      </c>
      <c r="L3191" s="62"/>
      <c r="M3191" s="60">
        <v>1</v>
      </c>
      <c r="N3191" s="60">
        <v>1</v>
      </c>
      <c r="O3191" s="63" t="s">
        <v>681</v>
      </c>
      <c r="P3191" s="63" t="s">
        <v>1347</v>
      </c>
      <c r="Q3191" s="62"/>
      <c r="R3191" s="62"/>
      <c r="S3191" s="62"/>
      <c r="T3191" s="62"/>
      <c r="U3191" s="62"/>
      <c r="V3191" s="62"/>
      <c r="W3191" s="62"/>
      <c r="X3191" s="63" t="s">
        <v>1347</v>
      </c>
      <c r="Y3191" s="62"/>
      <c r="Z3191" s="62"/>
      <c r="AA3191" s="62"/>
      <c r="AB3191" s="60"/>
    </row>
    <row r="3192" spans="1:28" ht="15" customHeight="1" x14ac:dyDescent="0.25">
      <c r="A3192" s="58">
        <v>3182</v>
      </c>
      <c r="B3192" s="66" t="s">
        <v>72</v>
      </c>
      <c r="C3192" s="67" t="s">
        <v>14364</v>
      </c>
      <c r="D3192" s="59" t="s">
        <v>14365</v>
      </c>
      <c r="E3192" s="66" t="s">
        <v>72</v>
      </c>
      <c r="F3192" s="60" t="s">
        <v>14366</v>
      </c>
      <c r="G3192" s="62"/>
      <c r="H3192" s="61">
        <v>2014</v>
      </c>
      <c r="I3192" s="60" t="s">
        <v>689</v>
      </c>
      <c r="J3192" s="60" t="s">
        <v>699</v>
      </c>
      <c r="K3192" s="60">
        <v>50</v>
      </c>
      <c r="L3192" s="62"/>
      <c r="M3192" s="60">
        <v>1</v>
      </c>
      <c r="N3192" s="60">
        <v>1</v>
      </c>
      <c r="O3192" s="63" t="s">
        <v>681</v>
      </c>
      <c r="P3192" s="63" t="s">
        <v>1317</v>
      </c>
      <c r="Q3192" s="63" t="s">
        <v>14367</v>
      </c>
      <c r="R3192" s="62"/>
      <c r="S3192" s="62"/>
      <c r="T3192" s="62"/>
      <c r="U3192" s="62"/>
      <c r="V3192" s="62"/>
      <c r="W3192" s="62"/>
      <c r="X3192" s="62"/>
      <c r="Y3192" s="62"/>
      <c r="Z3192" s="62"/>
      <c r="AA3192" s="62"/>
      <c r="AB3192" s="63" t="s">
        <v>4511</v>
      </c>
    </row>
    <row r="3193" spans="1:28" ht="15" customHeight="1" x14ac:dyDescent="0.25">
      <c r="A3193" s="58">
        <v>3183</v>
      </c>
      <c r="B3193" s="66" t="s">
        <v>14368</v>
      </c>
      <c r="C3193" s="67" t="s">
        <v>14369</v>
      </c>
      <c r="D3193" s="59" t="s">
        <v>14370</v>
      </c>
      <c r="E3193" s="66" t="s">
        <v>14368</v>
      </c>
      <c r="F3193" s="60" t="s">
        <v>14371</v>
      </c>
      <c r="G3193" s="62"/>
      <c r="H3193" s="61">
        <v>1974</v>
      </c>
      <c r="I3193" s="60" t="s">
        <v>679</v>
      </c>
      <c r="J3193" s="60" t="s">
        <v>699</v>
      </c>
      <c r="K3193" s="60">
        <v>50</v>
      </c>
      <c r="L3193" s="62"/>
      <c r="M3193" s="60">
        <v>1</v>
      </c>
      <c r="N3193" s="60">
        <v>1</v>
      </c>
      <c r="O3193" s="63" t="s">
        <v>681</v>
      </c>
      <c r="P3193" s="63" t="s">
        <v>788</v>
      </c>
      <c r="Q3193" s="62"/>
      <c r="R3193" s="62"/>
      <c r="S3193" s="62"/>
      <c r="T3193" s="62"/>
      <c r="U3193" s="62"/>
      <c r="V3193" s="62"/>
      <c r="W3193" s="62"/>
      <c r="X3193" s="63" t="s">
        <v>788</v>
      </c>
      <c r="Y3193" s="62"/>
      <c r="Z3193" s="62"/>
      <c r="AA3193" s="62"/>
      <c r="AB3193" s="60"/>
    </row>
    <row r="3194" spans="1:28" ht="15" customHeight="1" x14ac:dyDescent="0.25">
      <c r="A3194" s="58">
        <v>3184</v>
      </c>
      <c r="B3194" s="66" t="s">
        <v>14372</v>
      </c>
      <c r="C3194" s="67" t="s">
        <v>14373</v>
      </c>
      <c r="D3194" s="59" t="s">
        <v>14374</v>
      </c>
      <c r="E3194" s="66" t="s">
        <v>14372</v>
      </c>
      <c r="F3194" s="60" t="s">
        <v>14375</v>
      </c>
      <c r="G3194" s="62"/>
      <c r="H3194" s="61">
        <v>1973</v>
      </c>
      <c r="I3194" s="60" t="s">
        <v>679</v>
      </c>
      <c r="J3194" s="60" t="s">
        <v>699</v>
      </c>
      <c r="K3194" s="60">
        <v>50</v>
      </c>
      <c r="L3194" s="62"/>
      <c r="M3194" s="60">
        <v>1</v>
      </c>
      <c r="N3194" s="60">
        <v>1</v>
      </c>
      <c r="O3194" s="63" t="s">
        <v>681</v>
      </c>
      <c r="P3194" s="63" t="s">
        <v>788</v>
      </c>
      <c r="Q3194" s="62"/>
      <c r="R3194" s="62"/>
      <c r="S3194" s="62"/>
      <c r="T3194" s="62"/>
      <c r="U3194" s="62"/>
      <c r="V3194" s="62"/>
      <c r="W3194" s="62"/>
      <c r="X3194" s="63" t="s">
        <v>788</v>
      </c>
      <c r="Y3194" s="62"/>
      <c r="Z3194" s="62"/>
      <c r="AA3194" s="62"/>
      <c r="AB3194" s="60"/>
    </row>
    <row r="3195" spans="1:28" ht="15" customHeight="1" x14ac:dyDescent="0.25">
      <c r="A3195" s="58">
        <v>3185</v>
      </c>
      <c r="B3195" s="66" t="s">
        <v>14376</v>
      </c>
      <c r="C3195" s="67" t="s">
        <v>14377</v>
      </c>
      <c r="D3195" s="59" t="s">
        <v>14378</v>
      </c>
      <c r="E3195" s="66" t="s">
        <v>14376</v>
      </c>
      <c r="F3195" s="60" t="s">
        <v>14379</v>
      </c>
      <c r="G3195" s="62"/>
      <c r="H3195" s="61">
        <v>1973</v>
      </c>
      <c r="I3195" s="60" t="s">
        <v>679</v>
      </c>
      <c r="J3195" s="60" t="s">
        <v>699</v>
      </c>
      <c r="K3195" s="60">
        <v>50</v>
      </c>
      <c r="L3195" s="62"/>
      <c r="M3195" s="60">
        <v>1</v>
      </c>
      <c r="N3195" s="60">
        <v>1</v>
      </c>
      <c r="O3195" s="63" t="s">
        <v>681</v>
      </c>
      <c r="P3195" s="63" t="s">
        <v>788</v>
      </c>
      <c r="Q3195" s="62"/>
      <c r="R3195" s="62"/>
      <c r="S3195" s="62"/>
      <c r="T3195" s="62"/>
      <c r="U3195" s="62"/>
      <c r="V3195" s="62"/>
      <c r="W3195" s="62"/>
      <c r="X3195" s="63" t="s">
        <v>788</v>
      </c>
      <c r="Y3195" s="62"/>
      <c r="Z3195" s="62"/>
      <c r="AA3195" s="62"/>
      <c r="AB3195" s="60"/>
    </row>
    <row r="3196" spans="1:28" ht="15" customHeight="1" x14ac:dyDescent="0.25">
      <c r="A3196" s="58">
        <v>3186</v>
      </c>
      <c r="B3196" s="66" t="s">
        <v>355</v>
      </c>
      <c r="C3196" s="67" t="s">
        <v>14380</v>
      </c>
      <c r="D3196" s="59" t="s">
        <v>14381</v>
      </c>
      <c r="E3196" s="66" t="s">
        <v>355</v>
      </c>
      <c r="F3196" s="60" t="s">
        <v>14382</v>
      </c>
      <c r="G3196" s="62"/>
      <c r="H3196" s="61">
        <v>1997</v>
      </c>
      <c r="I3196" s="60" t="s">
        <v>689</v>
      </c>
      <c r="J3196" s="60" t="s">
        <v>680</v>
      </c>
      <c r="K3196" s="60">
        <v>50</v>
      </c>
      <c r="L3196" s="62"/>
      <c r="M3196" s="60">
        <v>1</v>
      </c>
      <c r="N3196" s="60">
        <v>1</v>
      </c>
      <c r="O3196" s="63" t="s">
        <v>681</v>
      </c>
      <c r="P3196" s="63" t="s">
        <v>788</v>
      </c>
      <c r="Q3196" s="62"/>
      <c r="R3196" s="62"/>
      <c r="S3196" s="62"/>
      <c r="T3196" s="62"/>
      <c r="U3196" s="62"/>
      <c r="V3196" s="62"/>
      <c r="W3196" s="62"/>
      <c r="X3196" s="63" t="s">
        <v>788</v>
      </c>
      <c r="Y3196" s="62"/>
      <c r="Z3196" s="62"/>
      <c r="AA3196" s="62"/>
      <c r="AB3196" s="60"/>
    </row>
    <row r="3197" spans="1:28" ht="15" customHeight="1" x14ac:dyDescent="0.25">
      <c r="A3197" s="58">
        <v>3187</v>
      </c>
      <c r="B3197" s="66" t="s">
        <v>14383</v>
      </c>
      <c r="C3197" s="67" t="s">
        <v>14384</v>
      </c>
      <c r="D3197" s="59" t="s">
        <v>14385</v>
      </c>
      <c r="E3197" s="66" t="s">
        <v>14383</v>
      </c>
      <c r="F3197" s="60" t="s">
        <v>14386</v>
      </c>
      <c r="G3197" s="62"/>
      <c r="H3197" s="61">
        <v>1965</v>
      </c>
      <c r="I3197" s="60" t="s">
        <v>679</v>
      </c>
      <c r="J3197" s="60" t="s">
        <v>699</v>
      </c>
      <c r="K3197" s="60">
        <v>50</v>
      </c>
      <c r="L3197" s="62"/>
      <c r="M3197" s="60">
        <v>1</v>
      </c>
      <c r="N3197" s="60">
        <v>1</v>
      </c>
      <c r="O3197" s="63" t="s">
        <v>681</v>
      </c>
      <c r="P3197" s="63" t="s">
        <v>788</v>
      </c>
      <c r="Q3197" s="62"/>
      <c r="R3197" s="62"/>
      <c r="S3197" s="62"/>
      <c r="T3197" s="62"/>
      <c r="U3197" s="62"/>
      <c r="V3197" s="62"/>
      <c r="W3197" s="62"/>
      <c r="X3197" s="63" t="s">
        <v>788</v>
      </c>
      <c r="Y3197" s="62"/>
      <c r="Z3197" s="62"/>
      <c r="AA3197" s="62"/>
      <c r="AB3197" s="60"/>
    </row>
    <row r="3198" spans="1:28" ht="15" customHeight="1" x14ac:dyDescent="0.25">
      <c r="A3198" s="58">
        <v>3188</v>
      </c>
      <c r="B3198" s="66" t="s">
        <v>14387</v>
      </c>
      <c r="C3198" s="67" t="s">
        <v>14388</v>
      </c>
      <c r="D3198" s="59" t="s">
        <v>14389</v>
      </c>
      <c r="E3198" s="66" t="s">
        <v>14387</v>
      </c>
      <c r="F3198" s="60" t="s">
        <v>14390</v>
      </c>
      <c r="G3198" s="62"/>
      <c r="H3198" s="61">
        <v>1994</v>
      </c>
      <c r="I3198" s="60" t="s">
        <v>689</v>
      </c>
      <c r="J3198" s="60" t="s">
        <v>699</v>
      </c>
      <c r="K3198" s="60">
        <v>50</v>
      </c>
      <c r="L3198" s="62"/>
      <c r="M3198" s="60">
        <v>1</v>
      </c>
      <c r="N3198" s="60">
        <v>1</v>
      </c>
      <c r="O3198" s="63" t="s">
        <v>681</v>
      </c>
      <c r="P3198" s="63" t="s">
        <v>864</v>
      </c>
      <c r="Q3198" s="62"/>
      <c r="R3198" s="62"/>
      <c r="S3198" s="62"/>
      <c r="T3198" s="62"/>
      <c r="U3198" s="62"/>
      <c r="V3198" s="62"/>
      <c r="W3198" s="62"/>
      <c r="X3198" s="63" t="s">
        <v>868</v>
      </c>
      <c r="Y3198" s="63" t="s">
        <v>869</v>
      </c>
      <c r="Z3198" s="62"/>
      <c r="AA3198" s="62"/>
      <c r="AB3198" s="60"/>
    </row>
    <row r="3199" spans="1:28" ht="15" customHeight="1" x14ac:dyDescent="0.25">
      <c r="A3199" s="58">
        <v>3189</v>
      </c>
      <c r="B3199" s="66" t="s">
        <v>14391</v>
      </c>
      <c r="C3199" s="67" t="s">
        <v>14392</v>
      </c>
      <c r="D3199" s="59" t="s">
        <v>14393</v>
      </c>
      <c r="E3199" s="66" t="s">
        <v>14391</v>
      </c>
      <c r="F3199" s="60" t="s">
        <v>14394</v>
      </c>
      <c r="G3199" s="62"/>
      <c r="H3199" s="61">
        <v>2007</v>
      </c>
      <c r="I3199" s="60" t="s">
        <v>689</v>
      </c>
      <c r="J3199" s="60" t="s">
        <v>699</v>
      </c>
      <c r="K3199" s="60">
        <v>75</v>
      </c>
      <c r="L3199" s="62"/>
      <c r="M3199" s="60">
        <v>1</v>
      </c>
      <c r="N3199" s="60">
        <v>1</v>
      </c>
      <c r="O3199" s="63" t="s">
        <v>681</v>
      </c>
      <c r="P3199" s="63" t="s">
        <v>700</v>
      </c>
      <c r="Q3199" s="63" t="s">
        <v>5085</v>
      </c>
      <c r="R3199" s="62"/>
      <c r="S3199" s="62"/>
      <c r="T3199" s="62"/>
      <c r="U3199" s="62"/>
      <c r="V3199" s="62"/>
      <c r="W3199" s="62"/>
      <c r="X3199" s="63" t="s">
        <v>700</v>
      </c>
      <c r="Y3199" s="62"/>
      <c r="Z3199" s="62"/>
      <c r="AA3199" s="62"/>
      <c r="AB3199" s="60"/>
    </row>
    <row r="3200" spans="1:28" ht="15" customHeight="1" x14ac:dyDescent="0.25">
      <c r="A3200" s="58">
        <v>3190</v>
      </c>
      <c r="B3200" s="66" t="s">
        <v>14395</v>
      </c>
      <c r="C3200" s="67" t="s">
        <v>14396</v>
      </c>
      <c r="D3200" s="59" t="s">
        <v>14397</v>
      </c>
      <c r="E3200" s="66" t="s">
        <v>14395</v>
      </c>
      <c r="F3200" s="60" t="s">
        <v>14398</v>
      </c>
      <c r="G3200" s="62"/>
      <c r="H3200" s="61">
        <v>2000</v>
      </c>
      <c r="I3200" s="60" t="s">
        <v>689</v>
      </c>
      <c r="J3200" s="60" t="s">
        <v>687</v>
      </c>
      <c r="K3200" s="60">
        <v>50</v>
      </c>
      <c r="L3200" s="62"/>
      <c r="M3200" s="60">
        <v>1</v>
      </c>
      <c r="N3200" s="60">
        <v>1</v>
      </c>
      <c r="O3200" s="63" t="s">
        <v>681</v>
      </c>
      <c r="P3200" s="63" t="s">
        <v>788</v>
      </c>
      <c r="Q3200" s="62"/>
      <c r="R3200" s="62"/>
      <c r="S3200" s="62"/>
      <c r="T3200" s="62"/>
      <c r="U3200" s="62"/>
      <c r="V3200" s="62"/>
      <c r="W3200" s="62"/>
      <c r="X3200" s="63" t="s">
        <v>788</v>
      </c>
      <c r="Y3200" s="62"/>
      <c r="Z3200" s="62"/>
      <c r="AA3200" s="62"/>
      <c r="AB3200" s="60"/>
    </row>
    <row r="3201" spans="1:28" ht="15" customHeight="1" x14ac:dyDescent="0.25">
      <c r="A3201" s="58">
        <v>3191</v>
      </c>
      <c r="B3201" s="66" t="s">
        <v>14399</v>
      </c>
      <c r="C3201" s="67" t="s">
        <v>14400</v>
      </c>
      <c r="D3201" s="59" t="s">
        <v>14401</v>
      </c>
      <c r="E3201" s="66" t="s">
        <v>14399</v>
      </c>
      <c r="F3201" s="60" t="s">
        <v>14402</v>
      </c>
      <c r="G3201" s="62"/>
      <c r="H3201" s="61">
        <v>1973</v>
      </c>
      <c r="I3201" s="60" t="s">
        <v>679</v>
      </c>
      <c r="J3201" s="60" t="s">
        <v>699</v>
      </c>
      <c r="K3201" s="60">
        <v>50</v>
      </c>
      <c r="L3201" s="62"/>
      <c r="M3201" s="60">
        <v>1</v>
      </c>
      <c r="N3201" s="60">
        <v>1</v>
      </c>
      <c r="O3201" s="63" t="s">
        <v>681</v>
      </c>
      <c r="P3201" s="63" t="s">
        <v>788</v>
      </c>
      <c r="Q3201" s="62"/>
      <c r="R3201" s="62"/>
      <c r="S3201" s="62"/>
      <c r="T3201" s="62"/>
      <c r="U3201" s="62"/>
      <c r="V3201" s="62"/>
      <c r="W3201" s="62"/>
      <c r="X3201" s="63" t="s">
        <v>788</v>
      </c>
      <c r="Y3201" s="62"/>
      <c r="Z3201" s="62"/>
      <c r="AA3201" s="62"/>
      <c r="AB3201" s="60"/>
    </row>
    <row r="3202" spans="1:28" ht="15" customHeight="1" x14ac:dyDescent="0.25">
      <c r="A3202" s="58">
        <v>3192</v>
      </c>
      <c r="B3202" s="66" t="s">
        <v>14403</v>
      </c>
      <c r="C3202" s="67" t="s">
        <v>14404</v>
      </c>
      <c r="D3202" s="59" t="s">
        <v>14405</v>
      </c>
      <c r="E3202" s="66" t="s">
        <v>14403</v>
      </c>
      <c r="F3202" s="60" t="s">
        <v>14406</v>
      </c>
      <c r="G3202" s="62"/>
      <c r="H3202" s="61">
        <v>2004</v>
      </c>
      <c r="I3202" s="60" t="s">
        <v>689</v>
      </c>
      <c r="J3202" s="60" t="s">
        <v>699</v>
      </c>
      <c r="K3202" s="60">
        <v>75</v>
      </c>
      <c r="L3202" s="62"/>
      <c r="M3202" s="60">
        <v>1</v>
      </c>
      <c r="N3202" s="60">
        <v>1</v>
      </c>
      <c r="O3202" s="63" t="s">
        <v>681</v>
      </c>
      <c r="P3202" s="63" t="s">
        <v>700</v>
      </c>
      <c r="Q3202" s="62"/>
      <c r="R3202" s="62"/>
      <c r="S3202" s="62"/>
      <c r="T3202" s="62"/>
      <c r="U3202" s="62"/>
      <c r="V3202" s="62"/>
      <c r="W3202" s="62"/>
      <c r="X3202" s="63" t="s">
        <v>2561</v>
      </c>
      <c r="Y3202" s="63" t="s">
        <v>2562</v>
      </c>
      <c r="Z3202" s="62"/>
      <c r="AA3202" s="62"/>
      <c r="AB3202" s="60"/>
    </row>
    <row r="3203" spans="1:28" ht="15" customHeight="1" x14ac:dyDescent="0.25">
      <c r="A3203" s="58">
        <v>3193</v>
      </c>
      <c r="B3203" s="66" t="s">
        <v>14407</v>
      </c>
      <c r="C3203" s="67" t="s">
        <v>14408</v>
      </c>
      <c r="D3203" s="59" t="s">
        <v>14409</v>
      </c>
      <c r="E3203" s="66" t="s">
        <v>14407</v>
      </c>
      <c r="F3203" s="60" t="s">
        <v>14410</v>
      </c>
      <c r="G3203" s="62"/>
      <c r="H3203" s="61">
        <v>1995</v>
      </c>
      <c r="I3203" s="60" t="s">
        <v>689</v>
      </c>
      <c r="J3203" s="60" t="s">
        <v>680</v>
      </c>
      <c r="K3203" s="60">
        <v>75</v>
      </c>
      <c r="L3203" s="62"/>
      <c r="M3203" s="60">
        <v>1</v>
      </c>
      <c r="N3203" s="60">
        <v>1</v>
      </c>
      <c r="O3203" s="63" t="s">
        <v>681</v>
      </c>
      <c r="P3203" s="63" t="s">
        <v>1160</v>
      </c>
      <c r="Q3203" s="62"/>
      <c r="R3203" s="62"/>
      <c r="S3203" s="62"/>
      <c r="T3203" s="62"/>
      <c r="U3203" s="62"/>
      <c r="V3203" s="62"/>
      <c r="W3203" s="62"/>
      <c r="X3203" s="63" t="s">
        <v>1160</v>
      </c>
      <c r="Y3203" s="62"/>
      <c r="Z3203" s="62"/>
      <c r="AA3203" s="62"/>
      <c r="AB3203" s="60"/>
    </row>
    <row r="3204" spans="1:28" ht="15" customHeight="1" x14ac:dyDescent="0.25">
      <c r="A3204" s="58">
        <v>3194</v>
      </c>
      <c r="B3204" s="66" t="s">
        <v>14411</v>
      </c>
      <c r="C3204" s="67" t="s">
        <v>14412</v>
      </c>
      <c r="D3204" s="59" t="s">
        <v>14413</v>
      </c>
      <c r="E3204" s="66" t="s">
        <v>14411</v>
      </c>
      <c r="F3204" s="60" t="s">
        <v>14414</v>
      </c>
      <c r="G3204" s="62"/>
      <c r="H3204" s="61">
        <v>2003</v>
      </c>
      <c r="I3204" s="60" t="s">
        <v>689</v>
      </c>
      <c r="J3204" s="60" t="s">
        <v>684</v>
      </c>
      <c r="K3204" s="60">
        <v>75</v>
      </c>
      <c r="L3204" s="62"/>
      <c r="M3204" s="60">
        <v>1</v>
      </c>
      <c r="N3204" s="60">
        <v>1</v>
      </c>
      <c r="O3204" s="63" t="s">
        <v>681</v>
      </c>
      <c r="P3204" s="63" t="s">
        <v>700</v>
      </c>
      <c r="Q3204" s="62"/>
      <c r="R3204" s="62"/>
      <c r="S3204" s="62"/>
      <c r="T3204" s="62"/>
      <c r="U3204" s="62"/>
      <c r="V3204" s="62"/>
      <c r="W3204" s="62"/>
      <c r="X3204" s="63" t="s">
        <v>2074</v>
      </c>
      <c r="Y3204" s="63" t="s">
        <v>2075</v>
      </c>
      <c r="Z3204" s="62"/>
      <c r="AA3204" s="62"/>
      <c r="AB3204" s="60"/>
    </row>
    <row r="3205" spans="1:28" ht="15" customHeight="1" x14ac:dyDescent="0.25">
      <c r="A3205" s="58">
        <v>3195</v>
      </c>
      <c r="B3205" s="66" t="s">
        <v>14415</v>
      </c>
      <c r="C3205" s="67" t="s">
        <v>14416</v>
      </c>
      <c r="D3205" s="59" t="s">
        <v>14417</v>
      </c>
      <c r="E3205" s="66" t="s">
        <v>14415</v>
      </c>
      <c r="F3205" s="60" t="s">
        <v>14418</v>
      </c>
      <c r="G3205" s="62"/>
      <c r="H3205" s="61">
        <v>1992</v>
      </c>
      <c r="I3205" s="60" t="s">
        <v>689</v>
      </c>
      <c r="J3205" s="60" t="s">
        <v>1049</v>
      </c>
      <c r="K3205" s="60">
        <v>75</v>
      </c>
      <c r="L3205" s="62"/>
      <c r="M3205" s="60">
        <v>1</v>
      </c>
      <c r="N3205" s="60">
        <v>1</v>
      </c>
      <c r="O3205" s="63" t="s">
        <v>681</v>
      </c>
      <c r="P3205" s="63" t="s">
        <v>700</v>
      </c>
      <c r="Q3205" s="62"/>
      <c r="R3205" s="62"/>
      <c r="S3205" s="62"/>
      <c r="T3205" s="62"/>
      <c r="U3205" s="62"/>
      <c r="V3205" s="62"/>
      <c r="W3205" s="62"/>
      <c r="X3205" s="63" t="s">
        <v>700</v>
      </c>
      <c r="Y3205" s="62"/>
      <c r="Z3205" s="62"/>
      <c r="AA3205" s="62"/>
      <c r="AB3205" s="60"/>
    </row>
    <row r="3206" spans="1:28" ht="15" customHeight="1" x14ac:dyDescent="0.25">
      <c r="A3206" s="58">
        <v>3196</v>
      </c>
      <c r="B3206" s="66" t="s">
        <v>14419</v>
      </c>
      <c r="C3206" s="67" t="s">
        <v>14420</v>
      </c>
      <c r="D3206" s="59" t="s">
        <v>14421</v>
      </c>
      <c r="E3206" s="66" t="s">
        <v>14419</v>
      </c>
      <c r="F3206" s="60" t="s">
        <v>14422</v>
      </c>
      <c r="G3206" s="62"/>
      <c r="H3206" s="61">
        <v>1987</v>
      </c>
      <c r="I3206" s="60" t="s">
        <v>679</v>
      </c>
      <c r="J3206" s="60" t="s">
        <v>680</v>
      </c>
      <c r="K3206" s="60">
        <v>25</v>
      </c>
      <c r="L3206" s="62"/>
      <c r="M3206" s="60">
        <v>1</v>
      </c>
      <c r="N3206" s="60">
        <v>1</v>
      </c>
      <c r="O3206" s="63" t="s">
        <v>681</v>
      </c>
      <c r="P3206" s="63" t="s">
        <v>711</v>
      </c>
      <c r="Q3206" s="62"/>
      <c r="R3206" s="62"/>
      <c r="S3206" s="62"/>
      <c r="T3206" s="62"/>
      <c r="U3206" s="62"/>
      <c r="V3206" s="62"/>
      <c r="W3206" s="62"/>
      <c r="X3206" s="62"/>
      <c r="Y3206" s="63" t="s">
        <v>711</v>
      </c>
      <c r="Z3206" s="62"/>
      <c r="AA3206" s="62"/>
      <c r="AB3206" s="60"/>
    </row>
    <row r="3207" spans="1:28" ht="15" customHeight="1" x14ac:dyDescent="0.25">
      <c r="A3207" s="58">
        <v>3197</v>
      </c>
      <c r="B3207" s="66" t="s">
        <v>14423</v>
      </c>
      <c r="C3207" s="67" t="s">
        <v>14424</v>
      </c>
      <c r="D3207" s="59" t="s">
        <v>14425</v>
      </c>
      <c r="E3207" s="66" t="s">
        <v>14423</v>
      </c>
      <c r="F3207" s="60" t="s">
        <v>14426</v>
      </c>
      <c r="G3207" s="62"/>
      <c r="H3207" s="61">
        <v>1994</v>
      </c>
      <c r="I3207" s="60" t="s">
        <v>689</v>
      </c>
      <c r="J3207" s="60" t="s">
        <v>699</v>
      </c>
      <c r="K3207" s="60">
        <v>50</v>
      </c>
      <c r="L3207" s="62"/>
      <c r="M3207" s="60">
        <v>1</v>
      </c>
      <c r="N3207" s="60">
        <v>1</v>
      </c>
      <c r="O3207" s="63" t="s">
        <v>681</v>
      </c>
      <c r="P3207" s="63" t="s">
        <v>788</v>
      </c>
      <c r="Q3207" s="62"/>
      <c r="R3207" s="62"/>
      <c r="S3207" s="62"/>
      <c r="T3207" s="62"/>
      <c r="U3207" s="62"/>
      <c r="V3207" s="62"/>
      <c r="W3207" s="62"/>
      <c r="X3207" s="63" t="s">
        <v>788</v>
      </c>
      <c r="Y3207" s="62"/>
      <c r="Z3207" s="62"/>
      <c r="AA3207" s="62"/>
      <c r="AB3207" s="60"/>
    </row>
    <row r="3208" spans="1:28" ht="15" customHeight="1" x14ac:dyDescent="0.25">
      <c r="A3208" s="58">
        <v>3198</v>
      </c>
      <c r="B3208" s="66" t="s">
        <v>14427</v>
      </c>
      <c r="C3208" s="67" t="s">
        <v>14428</v>
      </c>
      <c r="D3208" s="59" t="s">
        <v>14429</v>
      </c>
      <c r="E3208" s="66" t="s">
        <v>14427</v>
      </c>
      <c r="F3208" s="60" t="s">
        <v>14430</v>
      </c>
      <c r="G3208" s="62"/>
      <c r="H3208" s="61">
        <v>1984</v>
      </c>
      <c r="I3208" s="60" t="s">
        <v>679</v>
      </c>
      <c r="J3208" s="60" t="s">
        <v>699</v>
      </c>
      <c r="K3208" s="60">
        <v>50</v>
      </c>
      <c r="L3208" s="62"/>
      <c r="M3208" s="60">
        <v>1</v>
      </c>
      <c r="N3208" s="60">
        <v>1</v>
      </c>
      <c r="O3208" s="63" t="s">
        <v>681</v>
      </c>
      <c r="P3208" s="63" t="s">
        <v>788</v>
      </c>
      <c r="Q3208" s="62"/>
      <c r="R3208" s="62"/>
      <c r="S3208" s="62"/>
      <c r="T3208" s="62"/>
      <c r="U3208" s="62"/>
      <c r="V3208" s="62"/>
      <c r="W3208" s="62"/>
      <c r="X3208" s="63" t="s">
        <v>788</v>
      </c>
      <c r="Y3208" s="62"/>
      <c r="Z3208" s="62"/>
      <c r="AA3208" s="62"/>
      <c r="AB3208" s="60"/>
    </row>
    <row r="3209" spans="1:28" ht="15" customHeight="1" x14ac:dyDescent="0.25">
      <c r="A3209" s="58">
        <v>3199</v>
      </c>
      <c r="B3209" s="66" t="s">
        <v>14431</v>
      </c>
      <c r="C3209" s="67" t="s">
        <v>14432</v>
      </c>
      <c r="D3209" s="59" t="s">
        <v>14433</v>
      </c>
      <c r="E3209" s="66" t="s">
        <v>14431</v>
      </c>
      <c r="F3209" s="60" t="s">
        <v>14434</v>
      </c>
      <c r="G3209" s="62"/>
      <c r="H3209" s="61">
        <v>1994</v>
      </c>
      <c r="I3209" s="60" t="s">
        <v>689</v>
      </c>
      <c r="J3209" s="60" t="s">
        <v>699</v>
      </c>
      <c r="K3209" s="60">
        <v>50</v>
      </c>
      <c r="L3209" s="62"/>
      <c r="M3209" s="60">
        <v>1</v>
      </c>
      <c r="N3209" s="60">
        <v>1</v>
      </c>
      <c r="O3209" s="63" t="s">
        <v>681</v>
      </c>
      <c r="P3209" s="63" t="s">
        <v>788</v>
      </c>
      <c r="Q3209" s="62"/>
      <c r="R3209" s="62"/>
      <c r="S3209" s="62"/>
      <c r="T3209" s="62"/>
      <c r="U3209" s="62"/>
      <c r="V3209" s="62"/>
      <c r="W3209" s="62"/>
      <c r="X3209" s="63" t="s">
        <v>788</v>
      </c>
      <c r="Y3209" s="62"/>
      <c r="Z3209" s="62"/>
      <c r="AA3209" s="62"/>
      <c r="AB3209" s="60"/>
    </row>
    <row r="3210" spans="1:28" ht="15" customHeight="1" x14ac:dyDescent="0.25">
      <c r="A3210" s="58">
        <v>3200</v>
      </c>
      <c r="B3210" s="66" t="s">
        <v>14435</v>
      </c>
      <c r="C3210" s="67" t="s">
        <v>14436</v>
      </c>
      <c r="D3210" s="59" t="s">
        <v>14437</v>
      </c>
      <c r="E3210" s="66" t="s">
        <v>14435</v>
      </c>
      <c r="F3210" s="60" t="s">
        <v>14438</v>
      </c>
      <c r="G3210" s="62"/>
      <c r="H3210" s="61">
        <v>1993</v>
      </c>
      <c r="I3210" s="60" t="s">
        <v>689</v>
      </c>
      <c r="J3210" s="60" t="s">
        <v>699</v>
      </c>
      <c r="K3210" s="60">
        <v>50</v>
      </c>
      <c r="L3210" s="62"/>
      <c r="M3210" s="60">
        <v>1</v>
      </c>
      <c r="N3210" s="60">
        <v>1</v>
      </c>
      <c r="O3210" s="63" t="s">
        <v>681</v>
      </c>
      <c r="P3210" s="63" t="s">
        <v>788</v>
      </c>
      <c r="Q3210" s="62"/>
      <c r="R3210" s="62"/>
      <c r="S3210" s="62"/>
      <c r="T3210" s="62"/>
      <c r="U3210" s="62"/>
      <c r="V3210" s="62"/>
      <c r="W3210" s="62"/>
      <c r="X3210" s="63" t="s">
        <v>788</v>
      </c>
      <c r="Y3210" s="62"/>
      <c r="Z3210" s="62"/>
      <c r="AA3210" s="62"/>
      <c r="AB3210" s="60"/>
    </row>
    <row r="3211" spans="1:28" ht="15" customHeight="1" x14ac:dyDescent="0.25">
      <c r="A3211" s="58">
        <v>3201</v>
      </c>
      <c r="B3211" s="66" t="s">
        <v>14439</v>
      </c>
      <c r="C3211" s="67" t="s">
        <v>14440</v>
      </c>
      <c r="D3211" s="59" t="s">
        <v>14441</v>
      </c>
      <c r="E3211" s="66" t="s">
        <v>14439</v>
      </c>
      <c r="F3211" s="60" t="s">
        <v>14442</v>
      </c>
      <c r="G3211" s="62"/>
      <c r="H3211" s="61">
        <v>1974</v>
      </c>
      <c r="I3211" s="60" t="s">
        <v>679</v>
      </c>
      <c r="J3211" s="60" t="s">
        <v>699</v>
      </c>
      <c r="K3211" s="60">
        <v>50</v>
      </c>
      <c r="L3211" s="62"/>
      <c r="M3211" s="60">
        <v>1</v>
      </c>
      <c r="N3211" s="60">
        <v>1</v>
      </c>
      <c r="O3211" s="63" t="s">
        <v>681</v>
      </c>
      <c r="P3211" s="63" t="s">
        <v>788</v>
      </c>
      <c r="Q3211" s="62"/>
      <c r="R3211" s="62"/>
      <c r="S3211" s="62"/>
      <c r="T3211" s="62"/>
      <c r="U3211" s="62"/>
      <c r="V3211" s="62"/>
      <c r="W3211" s="62"/>
      <c r="X3211" s="63" t="s">
        <v>788</v>
      </c>
      <c r="Y3211" s="62"/>
      <c r="Z3211" s="62"/>
      <c r="AA3211" s="62"/>
      <c r="AB3211" s="60"/>
    </row>
    <row r="3212" spans="1:28" ht="15" customHeight="1" x14ac:dyDescent="0.25">
      <c r="A3212" s="58">
        <v>3202</v>
      </c>
      <c r="B3212" s="66" t="s">
        <v>14443</v>
      </c>
      <c r="C3212" s="67" t="s">
        <v>14444</v>
      </c>
      <c r="D3212" s="59" t="s">
        <v>14445</v>
      </c>
      <c r="E3212" s="66" t="s">
        <v>14443</v>
      </c>
      <c r="F3212" s="60" t="s">
        <v>14446</v>
      </c>
      <c r="G3212" s="62"/>
      <c r="H3212" s="61">
        <v>1993</v>
      </c>
      <c r="I3212" s="60" t="s">
        <v>689</v>
      </c>
      <c r="J3212" s="60" t="s">
        <v>699</v>
      </c>
      <c r="K3212" s="60">
        <v>50</v>
      </c>
      <c r="L3212" s="62"/>
      <c r="M3212" s="60">
        <v>1</v>
      </c>
      <c r="N3212" s="60">
        <v>1</v>
      </c>
      <c r="O3212" s="63" t="s">
        <v>681</v>
      </c>
      <c r="P3212" s="63" t="s">
        <v>788</v>
      </c>
      <c r="Q3212" s="62"/>
      <c r="R3212" s="62"/>
      <c r="S3212" s="62"/>
      <c r="T3212" s="62"/>
      <c r="U3212" s="62"/>
      <c r="V3212" s="62"/>
      <c r="W3212" s="62"/>
      <c r="X3212" s="63" t="s">
        <v>788</v>
      </c>
      <c r="Y3212" s="62"/>
      <c r="Z3212" s="62"/>
      <c r="AA3212" s="62"/>
      <c r="AB3212" s="60"/>
    </row>
    <row r="3213" spans="1:28" ht="15" customHeight="1" x14ac:dyDescent="0.25">
      <c r="A3213" s="58">
        <v>3203</v>
      </c>
      <c r="B3213" s="66" t="s">
        <v>14447</v>
      </c>
      <c r="C3213" s="67" t="s">
        <v>14448</v>
      </c>
      <c r="D3213" s="59" t="s">
        <v>14449</v>
      </c>
      <c r="E3213" s="66" t="s">
        <v>14447</v>
      </c>
      <c r="F3213" s="60" t="s">
        <v>14450</v>
      </c>
      <c r="G3213" s="62"/>
      <c r="H3213" s="61">
        <v>2009</v>
      </c>
      <c r="I3213" s="60" t="s">
        <v>679</v>
      </c>
      <c r="J3213" s="60" t="s">
        <v>699</v>
      </c>
      <c r="K3213" s="60">
        <v>50</v>
      </c>
      <c r="L3213" s="62"/>
      <c r="M3213" s="60">
        <v>1</v>
      </c>
      <c r="N3213" s="60">
        <v>1</v>
      </c>
      <c r="O3213" s="63" t="s">
        <v>681</v>
      </c>
      <c r="P3213" s="63" t="s">
        <v>4764</v>
      </c>
      <c r="Q3213" s="62"/>
      <c r="R3213" s="62"/>
      <c r="S3213" s="62"/>
      <c r="T3213" s="62"/>
      <c r="U3213" s="62"/>
      <c r="V3213" s="62"/>
      <c r="W3213" s="62"/>
      <c r="X3213" s="63" t="s">
        <v>4764</v>
      </c>
      <c r="Y3213" s="62"/>
      <c r="Z3213" s="62"/>
      <c r="AA3213" s="62"/>
      <c r="AB3213" s="60"/>
    </row>
    <row r="3214" spans="1:28" ht="15" customHeight="1" x14ac:dyDescent="0.25">
      <c r="A3214" s="58">
        <v>3204</v>
      </c>
      <c r="B3214" s="66" t="s">
        <v>14451</v>
      </c>
      <c r="C3214" s="67" t="s">
        <v>14452</v>
      </c>
      <c r="D3214" s="59" t="s">
        <v>14453</v>
      </c>
      <c r="E3214" s="66" t="s">
        <v>14451</v>
      </c>
      <c r="F3214" s="60" t="s">
        <v>14454</v>
      </c>
      <c r="G3214" s="62"/>
      <c r="H3214" s="61">
        <v>1991</v>
      </c>
      <c r="I3214" s="60" t="s">
        <v>689</v>
      </c>
      <c r="J3214" s="60" t="s">
        <v>699</v>
      </c>
      <c r="K3214" s="60">
        <v>50</v>
      </c>
      <c r="L3214" s="62"/>
      <c r="M3214" s="60">
        <v>1</v>
      </c>
      <c r="N3214" s="60">
        <v>1</v>
      </c>
      <c r="O3214" s="63" t="s">
        <v>681</v>
      </c>
      <c r="P3214" s="63" t="s">
        <v>788</v>
      </c>
      <c r="Q3214" s="62"/>
      <c r="R3214" s="62"/>
      <c r="S3214" s="62"/>
      <c r="T3214" s="62"/>
      <c r="U3214" s="62"/>
      <c r="V3214" s="62"/>
      <c r="W3214" s="62"/>
      <c r="X3214" s="63" t="s">
        <v>3363</v>
      </c>
      <c r="Y3214" s="63" t="s">
        <v>3364</v>
      </c>
      <c r="Z3214" s="62"/>
      <c r="AA3214" s="62"/>
      <c r="AB3214" s="60"/>
    </row>
    <row r="3215" spans="1:28" ht="15" customHeight="1" x14ac:dyDescent="0.25">
      <c r="A3215" s="58">
        <v>3205</v>
      </c>
      <c r="B3215" s="66" t="s">
        <v>408</v>
      </c>
      <c r="C3215" s="67" t="s">
        <v>14455</v>
      </c>
      <c r="D3215" s="59" t="s">
        <v>14456</v>
      </c>
      <c r="E3215" s="66" t="s">
        <v>408</v>
      </c>
      <c r="F3215" s="60" t="s">
        <v>14457</v>
      </c>
      <c r="G3215" s="62"/>
      <c r="H3215" s="61">
        <v>1990</v>
      </c>
      <c r="I3215" s="60" t="s">
        <v>689</v>
      </c>
      <c r="J3215" s="60" t="s">
        <v>680</v>
      </c>
      <c r="K3215" s="60">
        <v>75</v>
      </c>
      <c r="L3215" s="62"/>
      <c r="M3215" s="60">
        <v>1</v>
      </c>
      <c r="N3215" s="60">
        <v>1</v>
      </c>
      <c r="O3215" s="63" t="s">
        <v>681</v>
      </c>
      <c r="P3215" s="63" t="s">
        <v>700</v>
      </c>
      <c r="Q3215" s="62"/>
      <c r="R3215" s="62"/>
      <c r="S3215" s="62"/>
      <c r="T3215" s="62"/>
      <c r="U3215" s="62"/>
      <c r="V3215" s="62"/>
      <c r="W3215" s="62"/>
      <c r="X3215" s="63" t="s">
        <v>700</v>
      </c>
      <c r="Y3215" s="62"/>
      <c r="Z3215" s="62"/>
      <c r="AA3215" s="62"/>
      <c r="AB3215" s="60"/>
    </row>
    <row r="3216" spans="1:28" ht="15" customHeight="1" x14ac:dyDescent="0.25">
      <c r="A3216" s="58">
        <v>3206</v>
      </c>
      <c r="B3216" s="66" t="s">
        <v>14458</v>
      </c>
      <c r="C3216" s="67" t="s">
        <v>14459</v>
      </c>
      <c r="D3216" s="59" t="s">
        <v>14460</v>
      </c>
      <c r="E3216" s="66" t="s">
        <v>14458</v>
      </c>
      <c r="F3216" s="60" t="s">
        <v>14461</v>
      </c>
      <c r="G3216" s="62"/>
      <c r="H3216" s="61">
        <v>1975</v>
      </c>
      <c r="I3216" s="60" t="s">
        <v>679</v>
      </c>
      <c r="J3216" s="60" t="s">
        <v>699</v>
      </c>
      <c r="K3216" s="60">
        <v>50</v>
      </c>
      <c r="L3216" s="62"/>
      <c r="M3216" s="60">
        <v>1</v>
      </c>
      <c r="N3216" s="60">
        <v>1</v>
      </c>
      <c r="O3216" s="63" t="s">
        <v>681</v>
      </c>
      <c r="P3216" s="63" t="s">
        <v>788</v>
      </c>
      <c r="Q3216" s="62"/>
      <c r="R3216" s="62"/>
      <c r="S3216" s="62"/>
      <c r="T3216" s="62"/>
      <c r="U3216" s="62"/>
      <c r="V3216" s="62"/>
      <c r="W3216" s="62"/>
      <c r="X3216" s="63" t="s">
        <v>788</v>
      </c>
      <c r="Y3216" s="62"/>
      <c r="Z3216" s="62"/>
      <c r="AA3216" s="62"/>
      <c r="AB3216" s="60"/>
    </row>
    <row r="3217" spans="1:28" ht="15" customHeight="1" x14ac:dyDescent="0.25">
      <c r="A3217" s="58">
        <v>3207</v>
      </c>
      <c r="B3217" s="66" t="s">
        <v>14462</v>
      </c>
      <c r="C3217" s="67" t="s">
        <v>14463</v>
      </c>
      <c r="D3217" s="59" t="s">
        <v>14464</v>
      </c>
      <c r="E3217" s="66" t="s">
        <v>14462</v>
      </c>
      <c r="F3217" s="60" t="s">
        <v>14465</v>
      </c>
      <c r="G3217" s="62"/>
      <c r="H3217" s="61">
        <v>1977</v>
      </c>
      <c r="I3217" s="60" t="s">
        <v>679</v>
      </c>
      <c r="J3217" s="60" t="s">
        <v>699</v>
      </c>
      <c r="K3217" s="60">
        <v>50</v>
      </c>
      <c r="L3217" s="62"/>
      <c r="M3217" s="60">
        <v>1</v>
      </c>
      <c r="N3217" s="60">
        <v>1</v>
      </c>
      <c r="O3217" s="63" t="s">
        <v>681</v>
      </c>
      <c r="P3217" s="63" t="s">
        <v>788</v>
      </c>
      <c r="Q3217" s="62"/>
      <c r="R3217" s="62"/>
      <c r="S3217" s="62"/>
      <c r="T3217" s="62"/>
      <c r="U3217" s="62"/>
      <c r="V3217" s="62"/>
      <c r="W3217" s="62"/>
      <c r="X3217" s="63" t="s">
        <v>788</v>
      </c>
      <c r="Y3217" s="62"/>
      <c r="Z3217" s="62"/>
      <c r="AA3217" s="62"/>
      <c r="AB3217" s="60"/>
    </row>
    <row r="3218" spans="1:28" ht="15" customHeight="1" x14ac:dyDescent="0.25">
      <c r="A3218" s="58">
        <v>3208</v>
      </c>
      <c r="B3218" s="66" t="s">
        <v>14466</v>
      </c>
      <c r="C3218" s="67" t="s">
        <v>14467</v>
      </c>
      <c r="D3218" s="59" t="s">
        <v>14468</v>
      </c>
      <c r="E3218" s="66" t="s">
        <v>14466</v>
      </c>
      <c r="F3218" s="60" t="s">
        <v>14469</v>
      </c>
      <c r="G3218" s="62"/>
      <c r="H3218" s="61">
        <v>1995</v>
      </c>
      <c r="I3218" s="60" t="s">
        <v>679</v>
      </c>
      <c r="J3218" s="60" t="s">
        <v>699</v>
      </c>
      <c r="K3218" s="60">
        <v>50</v>
      </c>
      <c r="L3218" s="62"/>
      <c r="M3218" s="60">
        <v>1</v>
      </c>
      <c r="N3218" s="60">
        <v>1</v>
      </c>
      <c r="O3218" s="63" t="s">
        <v>681</v>
      </c>
      <c r="P3218" s="63" t="s">
        <v>788</v>
      </c>
      <c r="Q3218" s="62"/>
      <c r="R3218" s="62"/>
      <c r="S3218" s="62"/>
      <c r="T3218" s="62"/>
      <c r="U3218" s="62"/>
      <c r="V3218" s="62"/>
      <c r="W3218" s="62"/>
      <c r="X3218" s="63" t="s">
        <v>788</v>
      </c>
      <c r="Y3218" s="62"/>
      <c r="Z3218" s="62"/>
      <c r="AA3218" s="62"/>
      <c r="AB3218" s="60"/>
    </row>
    <row r="3219" spans="1:28" ht="15" customHeight="1" x14ac:dyDescent="0.25">
      <c r="A3219" s="58">
        <v>3209</v>
      </c>
      <c r="B3219" s="66" t="s">
        <v>14470</v>
      </c>
      <c r="C3219" s="67" t="s">
        <v>14471</v>
      </c>
      <c r="D3219" s="59" t="s">
        <v>14472</v>
      </c>
      <c r="E3219" s="66" t="s">
        <v>14470</v>
      </c>
      <c r="F3219" s="60" t="s">
        <v>14473</v>
      </c>
      <c r="G3219" s="62"/>
      <c r="H3219" s="61">
        <v>1991</v>
      </c>
      <c r="I3219" s="60" t="s">
        <v>689</v>
      </c>
      <c r="J3219" s="60" t="s">
        <v>699</v>
      </c>
      <c r="K3219" s="60">
        <v>75</v>
      </c>
      <c r="L3219" s="62"/>
      <c r="M3219" s="60">
        <v>1</v>
      </c>
      <c r="N3219" s="60">
        <v>1</v>
      </c>
      <c r="O3219" s="63" t="s">
        <v>681</v>
      </c>
      <c r="P3219" s="63" t="s">
        <v>1222</v>
      </c>
      <c r="Q3219" s="62"/>
      <c r="R3219" s="62"/>
      <c r="S3219" s="62"/>
      <c r="T3219" s="62"/>
      <c r="U3219" s="62"/>
      <c r="V3219" s="62"/>
      <c r="W3219" s="62"/>
      <c r="X3219" s="63" t="s">
        <v>1222</v>
      </c>
      <c r="Y3219" s="62"/>
      <c r="Z3219" s="62"/>
      <c r="AA3219" s="62"/>
      <c r="AB3219" s="60"/>
    </row>
    <row r="3220" spans="1:28" ht="15" customHeight="1" x14ac:dyDescent="0.25">
      <c r="A3220" s="58">
        <v>3210</v>
      </c>
      <c r="B3220" s="66" t="s">
        <v>14474</v>
      </c>
      <c r="C3220" s="67" t="s">
        <v>14475</v>
      </c>
      <c r="D3220" s="59" t="s">
        <v>14476</v>
      </c>
      <c r="E3220" s="66" t="s">
        <v>14474</v>
      </c>
      <c r="F3220" s="60" t="s">
        <v>14477</v>
      </c>
      <c r="G3220" s="62"/>
      <c r="H3220" s="61">
        <v>1991</v>
      </c>
      <c r="I3220" s="60" t="s">
        <v>689</v>
      </c>
      <c r="J3220" s="60" t="s">
        <v>699</v>
      </c>
      <c r="K3220" s="60">
        <v>75</v>
      </c>
      <c r="L3220" s="62"/>
      <c r="M3220" s="60">
        <v>1</v>
      </c>
      <c r="N3220" s="60">
        <v>1</v>
      </c>
      <c r="O3220" s="63" t="s">
        <v>681</v>
      </c>
      <c r="P3220" s="63" t="s">
        <v>1222</v>
      </c>
      <c r="Q3220" s="62"/>
      <c r="R3220" s="62"/>
      <c r="S3220" s="62"/>
      <c r="T3220" s="62"/>
      <c r="U3220" s="62"/>
      <c r="V3220" s="62"/>
      <c r="W3220" s="62"/>
      <c r="X3220" s="63" t="s">
        <v>1222</v>
      </c>
      <c r="Y3220" s="62"/>
      <c r="Z3220" s="62"/>
      <c r="AA3220" s="62"/>
      <c r="AB3220" s="60"/>
    </row>
    <row r="3221" spans="1:28" ht="15" customHeight="1" x14ac:dyDescent="0.25">
      <c r="A3221" s="58">
        <v>3211</v>
      </c>
      <c r="B3221" s="66" t="s">
        <v>14478</v>
      </c>
      <c r="C3221" s="67" t="s">
        <v>14479</v>
      </c>
      <c r="D3221" s="59" t="s">
        <v>14480</v>
      </c>
      <c r="E3221" s="66" t="s">
        <v>14478</v>
      </c>
      <c r="F3221" s="60" t="s">
        <v>14481</v>
      </c>
      <c r="G3221" s="62"/>
      <c r="H3221" s="61">
        <v>2005</v>
      </c>
      <c r="I3221" s="60" t="s">
        <v>689</v>
      </c>
      <c r="J3221" s="60" t="s">
        <v>699</v>
      </c>
      <c r="K3221" s="60">
        <v>160</v>
      </c>
      <c r="L3221" s="62"/>
      <c r="M3221" s="60">
        <v>1</v>
      </c>
      <c r="N3221" s="60">
        <v>1</v>
      </c>
      <c r="O3221" s="63" t="s">
        <v>681</v>
      </c>
      <c r="P3221" s="63" t="s">
        <v>1228</v>
      </c>
      <c r="Q3221" s="62"/>
      <c r="R3221" s="62"/>
      <c r="S3221" s="62"/>
      <c r="T3221" s="62"/>
      <c r="U3221" s="62"/>
      <c r="V3221" s="62"/>
      <c r="W3221" s="62"/>
      <c r="X3221" s="63" t="s">
        <v>1229</v>
      </c>
      <c r="Y3221" s="63" t="s">
        <v>1230</v>
      </c>
      <c r="Z3221" s="62"/>
      <c r="AA3221" s="62"/>
      <c r="AB3221" s="60"/>
    </row>
    <row r="3222" spans="1:28" ht="15" customHeight="1" x14ac:dyDescent="0.25">
      <c r="A3222" s="58">
        <v>3212</v>
      </c>
      <c r="B3222" s="66" t="s">
        <v>14482</v>
      </c>
      <c r="C3222" s="67" t="s">
        <v>14483</v>
      </c>
      <c r="D3222" s="59" t="s">
        <v>14484</v>
      </c>
      <c r="E3222" s="66" t="s">
        <v>14482</v>
      </c>
      <c r="F3222" s="60" t="s">
        <v>14485</v>
      </c>
      <c r="G3222" s="62"/>
      <c r="H3222" s="61">
        <v>2014</v>
      </c>
      <c r="I3222" s="60" t="s">
        <v>682</v>
      </c>
      <c r="J3222" s="60" t="s">
        <v>699</v>
      </c>
      <c r="K3222" s="60">
        <v>200</v>
      </c>
      <c r="L3222" s="62"/>
      <c r="M3222" s="60">
        <v>1</v>
      </c>
      <c r="N3222" s="60">
        <v>1</v>
      </c>
      <c r="O3222" s="63" t="s">
        <v>681</v>
      </c>
      <c r="P3222" s="63" t="s">
        <v>1008</v>
      </c>
      <c r="Q3222" s="62"/>
      <c r="R3222" s="62"/>
      <c r="S3222" s="62"/>
      <c r="T3222" s="62"/>
      <c r="U3222" s="62"/>
      <c r="V3222" s="62"/>
      <c r="W3222" s="62"/>
      <c r="X3222" s="63" t="s">
        <v>1008</v>
      </c>
      <c r="Y3222" s="62"/>
      <c r="Z3222" s="62"/>
      <c r="AA3222" s="62"/>
      <c r="AB3222" s="60"/>
    </row>
    <row r="3223" spans="1:28" ht="15" customHeight="1" x14ac:dyDescent="0.25">
      <c r="A3223" s="58">
        <v>3213</v>
      </c>
      <c r="B3223" s="66" t="s">
        <v>14486</v>
      </c>
      <c r="C3223" s="67" t="s">
        <v>14487</v>
      </c>
      <c r="D3223" s="59" t="s">
        <v>14488</v>
      </c>
      <c r="E3223" s="66" t="s">
        <v>14486</v>
      </c>
      <c r="F3223" s="60" t="s">
        <v>14489</v>
      </c>
      <c r="G3223" s="62"/>
      <c r="H3223" s="61">
        <v>1991</v>
      </c>
      <c r="I3223" s="60" t="s">
        <v>689</v>
      </c>
      <c r="J3223" s="60" t="s">
        <v>680</v>
      </c>
      <c r="K3223" s="60">
        <v>320</v>
      </c>
      <c r="L3223" s="62"/>
      <c r="M3223" s="60">
        <v>1</v>
      </c>
      <c r="N3223" s="60">
        <v>1</v>
      </c>
      <c r="O3223" s="63" t="s">
        <v>681</v>
      </c>
      <c r="P3223" s="63" t="s">
        <v>970</v>
      </c>
      <c r="Q3223" s="62"/>
      <c r="R3223" s="62"/>
      <c r="S3223" s="62"/>
      <c r="T3223" s="62"/>
      <c r="U3223" s="62"/>
      <c r="V3223" s="62"/>
      <c r="W3223" s="62"/>
      <c r="X3223" s="63" t="s">
        <v>14490</v>
      </c>
      <c r="Y3223" s="63" t="s">
        <v>14491</v>
      </c>
      <c r="Z3223" s="62"/>
      <c r="AA3223" s="62"/>
      <c r="AB3223" s="60"/>
    </row>
    <row r="3224" spans="1:28" ht="15" customHeight="1" x14ac:dyDescent="0.25">
      <c r="A3224" s="58">
        <v>3214</v>
      </c>
      <c r="B3224" s="66" t="s">
        <v>546</v>
      </c>
      <c r="C3224" s="67" t="s">
        <v>14492</v>
      </c>
      <c r="D3224" s="59" t="s">
        <v>14493</v>
      </c>
      <c r="E3224" s="66" t="s">
        <v>546</v>
      </c>
      <c r="F3224" s="60" t="s">
        <v>14494</v>
      </c>
      <c r="G3224" s="62"/>
      <c r="H3224" s="61">
        <v>2004</v>
      </c>
      <c r="I3224" s="60" t="s">
        <v>988</v>
      </c>
      <c r="J3224" s="60" t="s">
        <v>710</v>
      </c>
      <c r="K3224" s="60">
        <v>3000</v>
      </c>
      <c r="L3224" s="62"/>
      <c r="M3224" s="60">
        <v>1</v>
      </c>
      <c r="N3224" s="60">
        <v>1</v>
      </c>
      <c r="O3224" s="63" t="s">
        <v>681</v>
      </c>
      <c r="P3224" s="63" t="s">
        <v>10830</v>
      </c>
      <c r="Q3224" s="62"/>
      <c r="R3224" s="62"/>
      <c r="S3224" s="62"/>
      <c r="T3224" s="62"/>
      <c r="U3224" s="62"/>
      <c r="V3224" s="62"/>
      <c r="W3224" s="62"/>
      <c r="X3224" s="63" t="s">
        <v>10830</v>
      </c>
      <c r="Y3224" s="62"/>
      <c r="Z3224" s="62"/>
      <c r="AA3224" s="62"/>
      <c r="AB3224" s="60"/>
    </row>
    <row r="3225" spans="1:28" ht="15" customHeight="1" x14ac:dyDescent="0.25">
      <c r="A3225" s="58">
        <v>3215</v>
      </c>
      <c r="B3225" s="66" t="s">
        <v>14495</v>
      </c>
      <c r="C3225" s="67" t="s">
        <v>14496</v>
      </c>
      <c r="D3225" s="59" t="s">
        <v>14497</v>
      </c>
      <c r="E3225" s="66" t="s">
        <v>14495</v>
      </c>
      <c r="F3225" s="62"/>
      <c r="G3225" s="62"/>
      <c r="H3225" s="61">
        <v>2005</v>
      </c>
      <c r="I3225" s="60" t="s">
        <v>689</v>
      </c>
      <c r="J3225" s="60" t="s">
        <v>1283</v>
      </c>
      <c r="K3225" s="60">
        <v>100</v>
      </c>
      <c r="L3225" s="62"/>
      <c r="M3225" s="60">
        <v>1</v>
      </c>
      <c r="N3225" s="60">
        <v>1</v>
      </c>
      <c r="O3225" s="63" t="s">
        <v>681</v>
      </c>
      <c r="P3225" s="63" t="s">
        <v>912</v>
      </c>
      <c r="Q3225" s="62"/>
      <c r="R3225" s="62"/>
      <c r="S3225" s="62"/>
      <c r="T3225" s="62"/>
      <c r="U3225" s="62"/>
      <c r="V3225" s="62"/>
      <c r="W3225" s="62"/>
      <c r="X3225" s="63" t="s">
        <v>912</v>
      </c>
      <c r="Y3225" s="62"/>
      <c r="Z3225" s="62"/>
      <c r="AA3225" s="62"/>
      <c r="AB3225" s="60"/>
    </row>
    <row r="3226" spans="1:28" ht="15" customHeight="1" x14ac:dyDescent="0.25">
      <c r="A3226" s="58">
        <v>3216</v>
      </c>
      <c r="B3226" s="66" t="s">
        <v>14498</v>
      </c>
      <c r="C3226" s="67" t="s">
        <v>14499</v>
      </c>
      <c r="D3226" s="59" t="s">
        <v>14500</v>
      </c>
      <c r="E3226" s="66" t="s">
        <v>14498</v>
      </c>
      <c r="F3226" s="60" t="s">
        <v>14501</v>
      </c>
      <c r="G3226" s="62"/>
      <c r="H3226" s="61">
        <v>1974</v>
      </c>
      <c r="I3226" s="60" t="s">
        <v>679</v>
      </c>
      <c r="J3226" s="60" t="s">
        <v>1245</v>
      </c>
      <c r="K3226" s="60">
        <v>100</v>
      </c>
      <c r="L3226" s="62"/>
      <c r="M3226" s="60">
        <v>1</v>
      </c>
      <c r="N3226" s="60">
        <v>1</v>
      </c>
      <c r="O3226" s="63" t="s">
        <v>681</v>
      </c>
      <c r="P3226" s="63" t="s">
        <v>912</v>
      </c>
      <c r="Q3226" s="62"/>
      <c r="R3226" s="62"/>
      <c r="S3226" s="62"/>
      <c r="T3226" s="62"/>
      <c r="U3226" s="62"/>
      <c r="V3226" s="62"/>
      <c r="W3226" s="62"/>
      <c r="X3226" s="63" t="s">
        <v>912</v>
      </c>
      <c r="Y3226" s="62"/>
      <c r="Z3226" s="62"/>
      <c r="AA3226" s="62"/>
      <c r="AB3226" s="60"/>
    </row>
    <row r="3227" spans="1:28" ht="15" customHeight="1" x14ac:dyDescent="0.25">
      <c r="A3227" s="58">
        <v>3217</v>
      </c>
      <c r="B3227" s="66" t="s">
        <v>14502</v>
      </c>
      <c r="C3227" s="67" t="s">
        <v>14503</v>
      </c>
      <c r="D3227" s="59" t="s">
        <v>14504</v>
      </c>
      <c r="E3227" s="66" t="s">
        <v>14502</v>
      </c>
      <c r="F3227" s="60" t="s">
        <v>14505</v>
      </c>
      <c r="G3227" s="62"/>
      <c r="H3227" s="61">
        <v>1974</v>
      </c>
      <c r="I3227" s="60" t="s">
        <v>679</v>
      </c>
      <c r="J3227" s="60" t="s">
        <v>1245</v>
      </c>
      <c r="K3227" s="60">
        <v>50</v>
      </c>
      <c r="L3227" s="62"/>
      <c r="M3227" s="60">
        <v>1</v>
      </c>
      <c r="N3227" s="60">
        <v>1</v>
      </c>
      <c r="O3227" s="63" t="s">
        <v>681</v>
      </c>
      <c r="P3227" s="63" t="s">
        <v>788</v>
      </c>
      <c r="Q3227" s="62"/>
      <c r="R3227" s="62"/>
      <c r="S3227" s="62"/>
      <c r="T3227" s="62"/>
      <c r="U3227" s="62"/>
      <c r="V3227" s="62"/>
      <c r="W3227" s="62"/>
      <c r="X3227" s="63" t="s">
        <v>788</v>
      </c>
      <c r="Y3227" s="62"/>
      <c r="Z3227" s="62"/>
      <c r="AA3227" s="62"/>
      <c r="AB3227" s="60"/>
    </row>
    <row r="3228" spans="1:28" ht="15" customHeight="1" x14ac:dyDescent="0.25">
      <c r="A3228" s="58">
        <v>3218</v>
      </c>
      <c r="B3228" s="66" t="s">
        <v>14506</v>
      </c>
      <c r="C3228" s="67" t="s">
        <v>14507</v>
      </c>
      <c r="D3228" s="59" t="s">
        <v>14508</v>
      </c>
      <c r="E3228" s="66" t="s">
        <v>14506</v>
      </c>
      <c r="F3228" s="60" t="s">
        <v>14509</v>
      </c>
      <c r="G3228" s="62"/>
      <c r="H3228" s="61">
        <v>1994</v>
      </c>
      <c r="I3228" s="60" t="s">
        <v>689</v>
      </c>
      <c r="J3228" s="60" t="s">
        <v>1245</v>
      </c>
      <c r="K3228" s="60">
        <v>100</v>
      </c>
      <c r="L3228" s="62"/>
      <c r="M3228" s="60">
        <v>1</v>
      </c>
      <c r="N3228" s="60">
        <v>1</v>
      </c>
      <c r="O3228" s="63" t="s">
        <v>681</v>
      </c>
      <c r="P3228" s="63" t="s">
        <v>912</v>
      </c>
      <c r="Q3228" s="62"/>
      <c r="R3228" s="62"/>
      <c r="S3228" s="62"/>
      <c r="T3228" s="62"/>
      <c r="U3228" s="62"/>
      <c r="V3228" s="62"/>
      <c r="W3228" s="62"/>
      <c r="X3228" s="63" t="s">
        <v>912</v>
      </c>
      <c r="Y3228" s="62"/>
      <c r="Z3228" s="62"/>
      <c r="AA3228" s="62"/>
      <c r="AB3228" s="60"/>
    </row>
    <row r="3229" spans="1:28" ht="15" customHeight="1" x14ac:dyDescent="0.25">
      <c r="A3229" s="58">
        <v>3219</v>
      </c>
      <c r="B3229" s="66" t="s">
        <v>14510</v>
      </c>
      <c r="C3229" s="67" t="s">
        <v>14511</v>
      </c>
      <c r="D3229" s="59" t="s">
        <v>14512</v>
      </c>
      <c r="E3229" s="66" t="s">
        <v>14510</v>
      </c>
      <c r="F3229" s="60" t="s">
        <v>14513</v>
      </c>
      <c r="G3229" s="62"/>
      <c r="H3229" s="61">
        <v>1994</v>
      </c>
      <c r="I3229" s="60" t="s">
        <v>689</v>
      </c>
      <c r="J3229" s="60" t="s">
        <v>1245</v>
      </c>
      <c r="K3229" s="60">
        <v>75</v>
      </c>
      <c r="L3229" s="62"/>
      <c r="M3229" s="60">
        <v>1</v>
      </c>
      <c r="N3229" s="60">
        <v>1</v>
      </c>
      <c r="O3229" s="63" t="s">
        <v>681</v>
      </c>
      <c r="P3229" s="63" t="s">
        <v>700</v>
      </c>
      <c r="Q3229" s="62"/>
      <c r="R3229" s="62"/>
      <c r="S3229" s="62"/>
      <c r="T3229" s="62"/>
      <c r="U3229" s="62"/>
      <c r="V3229" s="62"/>
      <c r="W3229" s="62"/>
      <c r="X3229" s="63" t="s">
        <v>700</v>
      </c>
      <c r="Y3229" s="62"/>
      <c r="Z3229" s="62"/>
      <c r="AA3229" s="62"/>
      <c r="AB3229" s="60"/>
    </row>
    <row r="3230" spans="1:28" ht="15" customHeight="1" x14ac:dyDescent="0.25">
      <c r="A3230" s="58">
        <v>3220</v>
      </c>
      <c r="B3230" s="66" t="s">
        <v>14514</v>
      </c>
      <c r="C3230" s="67" t="s">
        <v>14515</v>
      </c>
      <c r="D3230" s="59" t="s">
        <v>14516</v>
      </c>
      <c r="E3230" s="66" t="s">
        <v>14514</v>
      </c>
      <c r="F3230" s="60" t="s">
        <v>14517</v>
      </c>
      <c r="G3230" s="62"/>
      <c r="H3230" s="61">
        <v>2006</v>
      </c>
      <c r="I3230" s="60" t="s">
        <v>689</v>
      </c>
      <c r="J3230" s="60" t="s">
        <v>1283</v>
      </c>
      <c r="K3230" s="60">
        <v>160</v>
      </c>
      <c r="L3230" s="62"/>
      <c r="M3230" s="60">
        <v>1</v>
      </c>
      <c r="N3230" s="60">
        <v>1</v>
      </c>
      <c r="O3230" s="63" t="s">
        <v>681</v>
      </c>
      <c r="P3230" s="63" t="s">
        <v>1228</v>
      </c>
      <c r="Q3230" s="63" t="s">
        <v>14518</v>
      </c>
      <c r="R3230" s="62"/>
      <c r="S3230" s="62"/>
      <c r="T3230" s="62"/>
      <c r="U3230" s="62"/>
      <c r="V3230" s="62"/>
      <c r="W3230" s="62"/>
      <c r="X3230" s="63" t="s">
        <v>1228</v>
      </c>
      <c r="Y3230" s="62"/>
      <c r="Z3230" s="62"/>
      <c r="AA3230" s="62"/>
      <c r="AB3230" s="60"/>
    </row>
    <row r="3231" spans="1:28" ht="15" customHeight="1" x14ac:dyDescent="0.25">
      <c r="A3231" s="58">
        <v>3221</v>
      </c>
      <c r="B3231" s="66" t="s">
        <v>14519</v>
      </c>
      <c r="C3231" s="67" t="s">
        <v>14520</v>
      </c>
      <c r="D3231" s="59" t="s">
        <v>14521</v>
      </c>
      <c r="E3231" s="66" t="s">
        <v>14519</v>
      </c>
      <c r="F3231" s="60" t="s">
        <v>14522</v>
      </c>
      <c r="G3231" s="62"/>
      <c r="H3231" s="61">
        <v>1975</v>
      </c>
      <c r="I3231" s="62"/>
      <c r="J3231" s="60" t="s">
        <v>1283</v>
      </c>
      <c r="K3231" s="60">
        <v>250</v>
      </c>
      <c r="L3231" s="62"/>
      <c r="M3231" s="60">
        <v>1</v>
      </c>
      <c r="N3231" s="60">
        <v>1</v>
      </c>
      <c r="O3231" s="63" t="s">
        <v>681</v>
      </c>
      <c r="P3231" s="63" t="s">
        <v>4079</v>
      </c>
      <c r="Q3231" s="62"/>
      <c r="R3231" s="62"/>
      <c r="S3231" s="62"/>
      <c r="T3231" s="62"/>
      <c r="U3231" s="62"/>
      <c r="V3231" s="62"/>
      <c r="W3231" s="62"/>
      <c r="X3231" s="63" t="s">
        <v>4079</v>
      </c>
      <c r="Y3231" s="62"/>
      <c r="Z3231" s="62"/>
      <c r="AA3231" s="62"/>
      <c r="AB3231" s="60"/>
    </row>
    <row r="3232" spans="1:28" ht="15" customHeight="1" x14ac:dyDescent="0.25">
      <c r="A3232" s="58">
        <v>3222</v>
      </c>
      <c r="B3232" s="66" t="s">
        <v>14523</v>
      </c>
      <c r="C3232" s="67" t="s">
        <v>14524</v>
      </c>
      <c r="D3232" s="59" t="s">
        <v>14525</v>
      </c>
      <c r="E3232" s="66" t="s">
        <v>14523</v>
      </c>
      <c r="F3232" s="60" t="s">
        <v>14526</v>
      </c>
      <c r="G3232" s="62"/>
      <c r="H3232" s="61">
        <v>1994</v>
      </c>
      <c r="I3232" s="60" t="s">
        <v>689</v>
      </c>
      <c r="J3232" s="60" t="s">
        <v>1245</v>
      </c>
      <c r="K3232" s="60">
        <v>75</v>
      </c>
      <c r="L3232" s="62"/>
      <c r="M3232" s="60">
        <v>1</v>
      </c>
      <c r="N3232" s="60">
        <v>1</v>
      </c>
      <c r="O3232" s="63" t="s">
        <v>681</v>
      </c>
      <c r="P3232" s="63" t="s">
        <v>700</v>
      </c>
      <c r="Q3232" s="62"/>
      <c r="R3232" s="62"/>
      <c r="S3232" s="62"/>
      <c r="T3232" s="62"/>
      <c r="U3232" s="62"/>
      <c r="V3232" s="62"/>
      <c r="W3232" s="62"/>
      <c r="X3232" s="63" t="s">
        <v>700</v>
      </c>
      <c r="Y3232" s="62"/>
      <c r="Z3232" s="62"/>
      <c r="AA3232" s="62"/>
      <c r="AB3232" s="60"/>
    </row>
    <row r="3233" spans="1:28" ht="15" customHeight="1" x14ac:dyDescent="0.25">
      <c r="A3233" s="58">
        <v>3223</v>
      </c>
      <c r="B3233" s="66" t="s">
        <v>14527</v>
      </c>
      <c r="C3233" s="67" t="s">
        <v>14528</v>
      </c>
      <c r="D3233" s="59" t="s">
        <v>14529</v>
      </c>
      <c r="E3233" s="66" t="s">
        <v>14527</v>
      </c>
      <c r="F3233" s="60" t="s">
        <v>14530</v>
      </c>
      <c r="G3233" s="62"/>
      <c r="H3233" s="61">
        <v>1992</v>
      </c>
      <c r="I3233" s="62"/>
      <c r="J3233" s="60" t="s">
        <v>1283</v>
      </c>
      <c r="K3233" s="60">
        <v>100</v>
      </c>
      <c r="L3233" s="62"/>
      <c r="M3233" s="60">
        <v>1</v>
      </c>
      <c r="N3233" s="60">
        <v>1</v>
      </c>
      <c r="O3233" s="63" t="s">
        <v>681</v>
      </c>
      <c r="P3233" s="63" t="s">
        <v>912</v>
      </c>
      <c r="Q3233" s="62"/>
      <c r="R3233" s="62"/>
      <c r="S3233" s="62"/>
      <c r="T3233" s="62"/>
      <c r="U3233" s="62"/>
      <c r="V3233" s="62"/>
      <c r="W3233" s="62"/>
      <c r="X3233" s="63" t="s">
        <v>912</v>
      </c>
      <c r="Y3233" s="62"/>
      <c r="Z3233" s="62"/>
      <c r="AA3233" s="62"/>
      <c r="AB3233" s="60"/>
    </row>
    <row r="3234" spans="1:28" ht="15" customHeight="1" x14ac:dyDescent="0.25">
      <c r="A3234" s="58">
        <v>3224</v>
      </c>
      <c r="B3234" s="66" t="s">
        <v>14531</v>
      </c>
      <c r="C3234" s="67" t="s">
        <v>14532</v>
      </c>
      <c r="D3234" s="59" t="s">
        <v>14533</v>
      </c>
      <c r="E3234" s="66" t="s">
        <v>14531</v>
      </c>
      <c r="F3234" s="60" t="s">
        <v>14534</v>
      </c>
      <c r="G3234" s="62"/>
      <c r="H3234" s="61">
        <v>2013</v>
      </c>
      <c r="I3234" s="60" t="s">
        <v>689</v>
      </c>
      <c r="J3234" s="60" t="s">
        <v>1710</v>
      </c>
      <c r="K3234" s="60">
        <v>50</v>
      </c>
      <c r="L3234" s="62"/>
      <c r="M3234" s="60">
        <v>1</v>
      </c>
      <c r="N3234" s="60">
        <v>1</v>
      </c>
      <c r="O3234" s="63" t="s">
        <v>681</v>
      </c>
      <c r="P3234" s="63" t="s">
        <v>1317</v>
      </c>
      <c r="Q3234" s="63" t="s">
        <v>14535</v>
      </c>
      <c r="R3234" s="62"/>
      <c r="S3234" s="62"/>
      <c r="T3234" s="62"/>
      <c r="U3234" s="62"/>
      <c r="V3234" s="62"/>
      <c r="W3234" s="62"/>
      <c r="X3234" s="62"/>
      <c r="Y3234" s="62"/>
      <c r="Z3234" s="62"/>
      <c r="AA3234" s="62"/>
      <c r="AB3234" s="63" t="s">
        <v>4511</v>
      </c>
    </row>
    <row r="3235" spans="1:28" ht="15" customHeight="1" x14ac:dyDescent="0.25">
      <c r="A3235" s="58">
        <v>3225</v>
      </c>
      <c r="B3235" s="66" t="s">
        <v>14536</v>
      </c>
      <c r="C3235" s="67" t="s">
        <v>14537</v>
      </c>
      <c r="D3235" s="59" t="s">
        <v>14538</v>
      </c>
      <c r="E3235" s="66" t="s">
        <v>14536</v>
      </c>
      <c r="F3235" s="60" t="s">
        <v>14539</v>
      </c>
      <c r="G3235" s="62"/>
      <c r="H3235" s="61">
        <v>1973</v>
      </c>
      <c r="I3235" s="60" t="s">
        <v>679</v>
      </c>
      <c r="J3235" s="60" t="s">
        <v>1245</v>
      </c>
      <c r="K3235" s="60">
        <v>100</v>
      </c>
      <c r="L3235" s="62"/>
      <c r="M3235" s="60">
        <v>1</v>
      </c>
      <c r="N3235" s="60">
        <v>1</v>
      </c>
      <c r="O3235" s="63" t="s">
        <v>681</v>
      </c>
      <c r="P3235" s="63" t="s">
        <v>912</v>
      </c>
      <c r="Q3235" s="62"/>
      <c r="R3235" s="62"/>
      <c r="S3235" s="62"/>
      <c r="T3235" s="62"/>
      <c r="U3235" s="62"/>
      <c r="V3235" s="62"/>
      <c r="W3235" s="62"/>
      <c r="X3235" s="63" t="s">
        <v>912</v>
      </c>
      <c r="Y3235" s="62"/>
      <c r="Z3235" s="62"/>
      <c r="AA3235" s="62"/>
      <c r="AB3235" s="60"/>
    </row>
    <row r="3236" spans="1:28" ht="15" customHeight="1" x14ac:dyDescent="0.25">
      <c r="A3236" s="58">
        <v>3226</v>
      </c>
      <c r="B3236" s="66" t="s">
        <v>14540</v>
      </c>
      <c r="C3236" s="67" t="s">
        <v>14541</v>
      </c>
      <c r="D3236" s="59" t="s">
        <v>14542</v>
      </c>
      <c r="E3236" s="66" t="s">
        <v>14540</v>
      </c>
      <c r="F3236" s="60" t="s">
        <v>14543</v>
      </c>
      <c r="G3236" s="62"/>
      <c r="H3236" s="61">
        <v>1998</v>
      </c>
      <c r="I3236" s="60" t="s">
        <v>689</v>
      </c>
      <c r="J3236" s="60" t="s">
        <v>684</v>
      </c>
      <c r="K3236" s="60">
        <v>50</v>
      </c>
      <c r="L3236" s="62"/>
      <c r="M3236" s="60">
        <v>1</v>
      </c>
      <c r="N3236" s="60">
        <v>1</v>
      </c>
      <c r="O3236" s="63" t="s">
        <v>681</v>
      </c>
      <c r="P3236" s="63" t="s">
        <v>788</v>
      </c>
      <c r="Q3236" s="62"/>
      <c r="R3236" s="62"/>
      <c r="S3236" s="62"/>
      <c r="T3236" s="62"/>
      <c r="U3236" s="62"/>
      <c r="V3236" s="62"/>
      <c r="W3236" s="62"/>
      <c r="X3236" s="63" t="s">
        <v>788</v>
      </c>
      <c r="Y3236" s="62"/>
      <c r="Z3236" s="62"/>
      <c r="AA3236" s="62"/>
      <c r="AB3236" s="60"/>
    </row>
    <row r="3237" spans="1:28" ht="15" customHeight="1" x14ac:dyDescent="0.25">
      <c r="A3237" s="58">
        <v>3227</v>
      </c>
      <c r="B3237" s="66" t="s">
        <v>14544</v>
      </c>
      <c r="C3237" s="67" t="s">
        <v>14545</v>
      </c>
      <c r="D3237" s="59" t="s">
        <v>14546</v>
      </c>
      <c r="E3237" s="66" t="s">
        <v>14544</v>
      </c>
      <c r="F3237" s="60" t="s">
        <v>14547</v>
      </c>
      <c r="G3237" s="62"/>
      <c r="H3237" s="61">
        <v>2016</v>
      </c>
      <c r="I3237" s="62"/>
      <c r="J3237" s="60" t="s">
        <v>699</v>
      </c>
      <c r="K3237" s="60">
        <v>160</v>
      </c>
      <c r="L3237" s="62"/>
      <c r="M3237" s="60">
        <v>1</v>
      </c>
      <c r="N3237" s="60">
        <v>1</v>
      </c>
      <c r="O3237" s="63" t="s">
        <v>681</v>
      </c>
      <c r="P3237" s="63" t="s">
        <v>5515</v>
      </c>
      <c r="Q3237" s="63" t="s">
        <v>14548</v>
      </c>
      <c r="R3237" s="62"/>
      <c r="S3237" s="62"/>
      <c r="T3237" s="62"/>
      <c r="U3237" s="62"/>
      <c r="V3237" s="62"/>
      <c r="W3237" s="62"/>
      <c r="X3237" s="62"/>
      <c r="Y3237" s="62"/>
      <c r="Z3237" s="62"/>
      <c r="AA3237" s="62"/>
      <c r="AB3237" s="63" t="s">
        <v>14549</v>
      </c>
    </row>
    <row r="3238" spans="1:28" ht="15" customHeight="1" x14ac:dyDescent="0.25">
      <c r="A3238" s="58">
        <v>3228</v>
      </c>
      <c r="B3238" s="66" t="s">
        <v>14550</v>
      </c>
      <c r="C3238" s="67" t="s">
        <v>14551</v>
      </c>
      <c r="D3238" s="59" t="s">
        <v>14552</v>
      </c>
      <c r="E3238" s="66" t="s">
        <v>14550</v>
      </c>
      <c r="F3238" s="60" t="s">
        <v>14553</v>
      </c>
      <c r="G3238" s="62"/>
      <c r="H3238" s="61">
        <v>2005</v>
      </c>
      <c r="I3238" s="60" t="s">
        <v>1303</v>
      </c>
      <c r="J3238" s="60" t="s">
        <v>1102</v>
      </c>
      <c r="K3238" s="60">
        <v>320</v>
      </c>
      <c r="L3238" s="62"/>
      <c r="M3238" s="60">
        <v>1</v>
      </c>
      <c r="N3238" s="60">
        <v>1</v>
      </c>
      <c r="O3238" s="63" t="s">
        <v>681</v>
      </c>
      <c r="P3238" s="63" t="s">
        <v>970</v>
      </c>
      <c r="Q3238" s="62"/>
      <c r="R3238" s="62"/>
      <c r="S3238" s="62"/>
      <c r="T3238" s="62"/>
      <c r="U3238" s="62"/>
      <c r="V3238" s="62"/>
      <c r="W3238" s="62"/>
      <c r="X3238" s="63" t="s">
        <v>2389</v>
      </c>
      <c r="Y3238" s="62"/>
      <c r="Z3238" s="62"/>
      <c r="AA3238" s="62"/>
      <c r="AB3238" s="63" t="s">
        <v>2390</v>
      </c>
    </row>
    <row r="3239" spans="1:28" ht="15" customHeight="1" x14ac:dyDescent="0.25">
      <c r="A3239" s="58">
        <v>3229</v>
      </c>
      <c r="B3239" s="66" t="s">
        <v>14554</v>
      </c>
      <c r="C3239" s="67" t="s">
        <v>14555</v>
      </c>
      <c r="D3239" s="59" t="s">
        <v>14556</v>
      </c>
      <c r="E3239" s="66" t="s">
        <v>14554</v>
      </c>
      <c r="F3239" s="60" t="s">
        <v>14557</v>
      </c>
      <c r="G3239" s="62"/>
      <c r="H3239" s="61">
        <v>2004</v>
      </c>
      <c r="I3239" s="60" t="s">
        <v>1296</v>
      </c>
      <c r="J3239" s="60" t="s">
        <v>1283</v>
      </c>
      <c r="K3239" s="60">
        <v>75</v>
      </c>
      <c r="L3239" s="62"/>
      <c r="M3239" s="60">
        <v>1</v>
      </c>
      <c r="N3239" s="60">
        <v>1</v>
      </c>
      <c r="O3239" s="63" t="s">
        <v>681</v>
      </c>
      <c r="P3239" s="63" t="s">
        <v>700</v>
      </c>
      <c r="Q3239" s="62"/>
      <c r="R3239" s="62"/>
      <c r="S3239" s="62"/>
      <c r="T3239" s="62"/>
      <c r="U3239" s="62"/>
      <c r="V3239" s="62"/>
      <c r="W3239" s="62"/>
      <c r="X3239" s="63" t="s">
        <v>700</v>
      </c>
      <c r="Y3239" s="62"/>
      <c r="Z3239" s="62"/>
      <c r="AA3239" s="62"/>
      <c r="AB3239" s="60"/>
    </row>
    <row r="3240" spans="1:28" ht="15" customHeight="1" x14ac:dyDescent="0.25">
      <c r="A3240" s="58">
        <v>3230</v>
      </c>
      <c r="B3240" s="66" t="s">
        <v>14558</v>
      </c>
      <c r="C3240" s="67" t="s">
        <v>14559</v>
      </c>
      <c r="D3240" s="59" t="s">
        <v>14560</v>
      </c>
      <c r="E3240" s="66" t="s">
        <v>14558</v>
      </c>
      <c r="F3240" s="60" t="s">
        <v>14561</v>
      </c>
      <c r="G3240" s="62"/>
      <c r="H3240" s="61">
        <v>2014</v>
      </c>
      <c r="I3240" s="60" t="s">
        <v>689</v>
      </c>
      <c r="J3240" s="60" t="s">
        <v>1333</v>
      </c>
      <c r="K3240" s="60">
        <v>160</v>
      </c>
      <c r="L3240" s="62"/>
      <c r="M3240" s="60">
        <v>1</v>
      </c>
      <c r="N3240" s="60">
        <v>1</v>
      </c>
      <c r="O3240" s="63" t="s">
        <v>681</v>
      </c>
      <c r="P3240" s="63" t="s">
        <v>14562</v>
      </c>
      <c r="Q3240" s="63" t="s">
        <v>14563</v>
      </c>
      <c r="R3240" s="62"/>
      <c r="S3240" s="62"/>
      <c r="T3240" s="62"/>
      <c r="U3240" s="62"/>
      <c r="V3240" s="62"/>
      <c r="W3240" s="62"/>
      <c r="X3240" s="62"/>
      <c r="Y3240" s="62"/>
      <c r="Z3240" s="62"/>
      <c r="AA3240" s="62"/>
      <c r="AB3240" s="63" t="s">
        <v>14564</v>
      </c>
    </row>
    <row r="3241" spans="1:28" ht="15" customHeight="1" x14ac:dyDescent="0.25">
      <c r="A3241" s="58">
        <v>3231</v>
      </c>
      <c r="B3241" s="66" t="s">
        <v>251</v>
      </c>
      <c r="C3241" s="67" t="s">
        <v>14565</v>
      </c>
      <c r="D3241" s="59" t="s">
        <v>14566</v>
      </c>
      <c r="E3241" s="66" t="s">
        <v>251</v>
      </c>
      <c r="F3241" s="60" t="s">
        <v>14567</v>
      </c>
      <c r="G3241" s="62"/>
      <c r="H3241" s="61">
        <v>2004</v>
      </c>
      <c r="I3241" s="60" t="s">
        <v>1296</v>
      </c>
      <c r="J3241" s="60" t="s">
        <v>1260</v>
      </c>
      <c r="K3241" s="60">
        <v>50</v>
      </c>
      <c r="L3241" s="62"/>
      <c r="M3241" s="60">
        <v>1</v>
      </c>
      <c r="N3241" s="60">
        <v>1</v>
      </c>
      <c r="O3241" s="63" t="s">
        <v>681</v>
      </c>
      <c r="P3241" s="63" t="s">
        <v>788</v>
      </c>
      <c r="Q3241" s="62"/>
      <c r="R3241" s="62"/>
      <c r="S3241" s="62"/>
      <c r="T3241" s="62"/>
      <c r="U3241" s="62"/>
      <c r="V3241" s="62"/>
      <c r="W3241" s="62"/>
      <c r="X3241" s="63" t="s">
        <v>788</v>
      </c>
      <c r="Y3241" s="62"/>
      <c r="Z3241" s="62"/>
      <c r="AA3241" s="62"/>
      <c r="AB3241" s="60"/>
    </row>
    <row r="3242" spans="1:28" ht="15" customHeight="1" x14ac:dyDescent="0.25">
      <c r="A3242" s="58">
        <v>3232</v>
      </c>
      <c r="B3242" s="66" t="s">
        <v>14568</v>
      </c>
      <c r="C3242" s="67" t="s">
        <v>14569</v>
      </c>
      <c r="D3242" s="59" t="s">
        <v>14570</v>
      </c>
      <c r="E3242" s="66" t="s">
        <v>14568</v>
      </c>
      <c r="F3242" s="60" t="s">
        <v>14571</v>
      </c>
      <c r="G3242" s="62"/>
      <c r="H3242" s="61">
        <v>2004</v>
      </c>
      <c r="I3242" s="60" t="s">
        <v>1296</v>
      </c>
      <c r="J3242" s="60" t="s">
        <v>1245</v>
      </c>
      <c r="K3242" s="60">
        <v>75</v>
      </c>
      <c r="L3242" s="62"/>
      <c r="M3242" s="60">
        <v>1</v>
      </c>
      <c r="N3242" s="60">
        <v>1</v>
      </c>
      <c r="O3242" s="63" t="s">
        <v>681</v>
      </c>
      <c r="P3242" s="63" t="s">
        <v>700</v>
      </c>
      <c r="Q3242" s="62"/>
      <c r="R3242" s="62"/>
      <c r="S3242" s="62"/>
      <c r="T3242" s="62"/>
      <c r="U3242" s="62"/>
      <c r="V3242" s="62"/>
      <c r="W3242" s="62"/>
      <c r="X3242" s="63" t="s">
        <v>700</v>
      </c>
      <c r="Y3242" s="62"/>
      <c r="Z3242" s="62"/>
      <c r="AA3242" s="62"/>
      <c r="AB3242" s="60"/>
    </row>
    <row r="3243" spans="1:28" ht="15" customHeight="1" x14ac:dyDescent="0.25">
      <c r="A3243" s="58">
        <v>3233</v>
      </c>
      <c r="B3243" s="66" t="s">
        <v>14572</v>
      </c>
      <c r="C3243" s="67" t="s">
        <v>14573</v>
      </c>
      <c r="D3243" s="59" t="s">
        <v>14574</v>
      </c>
      <c r="E3243" s="66" t="s">
        <v>14572</v>
      </c>
      <c r="F3243" s="60" t="s">
        <v>14575</v>
      </c>
      <c r="G3243" s="62"/>
      <c r="H3243" s="61">
        <v>2000</v>
      </c>
      <c r="I3243" s="60" t="s">
        <v>1296</v>
      </c>
      <c r="J3243" s="60" t="s">
        <v>1283</v>
      </c>
      <c r="K3243" s="60">
        <v>75</v>
      </c>
      <c r="L3243" s="62"/>
      <c r="M3243" s="60">
        <v>1</v>
      </c>
      <c r="N3243" s="60">
        <v>1</v>
      </c>
      <c r="O3243" s="63" t="s">
        <v>681</v>
      </c>
      <c r="P3243" s="63" t="s">
        <v>700</v>
      </c>
      <c r="Q3243" s="62"/>
      <c r="R3243" s="62"/>
      <c r="S3243" s="62"/>
      <c r="T3243" s="62"/>
      <c r="U3243" s="62"/>
      <c r="V3243" s="62"/>
      <c r="W3243" s="62"/>
      <c r="X3243" s="63" t="s">
        <v>1904</v>
      </c>
      <c r="Y3243" s="62"/>
      <c r="Z3243" s="62"/>
      <c r="AA3243" s="62"/>
      <c r="AB3243" s="63" t="s">
        <v>1905</v>
      </c>
    </row>
    <row r="3244" spans="1:28" ht="15" customHeight="1" x14ac:dyDescent="0.25">
      <c r="A3244" s="58">
        <v>3234</v>
      </c>
      <c r="B3244" s="66" t="s">
        <v>14576</v>
      </c>
      <c r="C3244" s="67" t="s">
        <v>14577</v>
      </c>
      <c r="D3244" s="59" t="s">
        <v>14578</v>
      </c>
      <c r="E3244" s="66" t="s">
        <v>14576</v>
      </c>
      <c r="F3244" s="60" t="s">
        <v>14579</v>
      </c>
      <c r="G3244" s="62"/>
      <c r="H3244" s="61">
        <v>2001</v>
      </c>
      <c r="I3244" s="60" t="s">
        <v>1445</v>
      </c>
      <c r="J3244" s="60" t="s">
        <v>1260</v>
      </c>
      <c r="K3244" s="60">
        <v>500</v>
      </c>
      <c r="L3244" s="62"/>
      <c r="M3244" s="60">
        <v>1</v>
      </c>
      <c r="N3244" s="60">
        <v>1</v>
      </c>
      <c r="O3244" s="63" t="s">
        <v>681</v>
      </c>
      <c r="P3244" s="63" t="s">
        <v>1069</v>
      </c>
      <c r="Q3244" s="62"/>
      <c r="R3244" s="62"/>
      <c r="S3244" s="62"/>
      <c r="T3244" s="62"/>
      <c r="U3244" s="62"/>
      <c r="V3244" s="62"/>
      <c r="W3244" s="62"/>
      <c r="X3244" s="63" t="s">
        <v>14580</v>
      </c>
      <c r="Y3244" s="63" t="s">
        <v>14581</v>
      </c>
      <c r="Z3244" s="62"/>
      <c r="AA3244" s="62"/>
      <c r="AB3244" s="60"/>
    </row>
    <row r="3245" spans="1:28" ht="15" customHeight="1" x14ac:dyDescent="0.25">
      <c r="A3245" s="58">
        <v>3235</v>
      </c>
      <c r="B3245" s="66" t="s">
        <v>14582</v>
      </c>
      <c r="C3245" s="67" t="s">
        <v>14583</v>
      </c>
      <c r="D3245" s="59" t="s">
        <v>14584</v>
      </c>
      <c r="E3245" s="66" t="s">
        <v>14582</v>
      </c>
      <c r="F3245" s="60" t="s">
        <v>14585</v>
      </c>
      <c r="G3245" s="62"/>
      <c r="H3245" s="61">
        <v>2005</v>
      </c>
      <c r="I3245" s="60" t="s">
        <v>1296</v>
      </c>
      <c r="J3245" s="60" t="s">
        <v>684</v>
      </c>
      <c r="K3245" s="60">
        <v>75</v>
      </c>
      <c r="L3245" s="62"/>
      <c r="M3245" s="60">
        <v>1</v>
      </c>
      <c r="N3245" s="60">
        <v>1</v>
      </c>
      <c r="O3245" s="63" t="s">
        <v>681</v>
      </c>
      <c r="P3245" s="63" t="s">
        <v>700</v>
      </c>
      <c r="Q3245" s="62"/>
      <c r="R3245" s="62"/>
      <c r="S3245" s="62"/>
      <c r="T3245" s="62"/>
      <c r="U3245" s="62"/>
      <c r="V3245" s="62"/>
      <c r="W3245" s="62"/>
      <c r="X3245" s="63" t="s">
        <v>700</v>
      </c>
      <c r="Y3245" s="62"/>
      <c r="Z3245" s="62"/>
      <c r="AA3245" s="62"/>
      <c r="AB3245" s="60"/>
    </row>
    <row r="3246" spans="1:28" ht="15" customHeight="1" x14ac:dyDescent="0.25">
      <c r="A3246" s="58">
        <v>3236</v>
      </c>
      <c r="B3246" s="66" t="s">
        <v>14586</v>
      </c>
      <c r="C3246" s="67" t="s">
        <v>14587</v>
      </c>
      <c r="D3246" s="59" t="s">
        <v>14588</v>
      </c>
      <c r="E3246" s="66" t="s">
        <v>14586</v>
      </c>
      <c r="F3246" s="60" t="s">
        <v>14589</v>
      </c>
      <c r="G3246" s="62"/>
      <c r="H3246" s="61">
        <v>2002</v>
      </c>
      <c r="I3246" s="60" t="s">
        <v>689</v>
      </c>
      <c r="J3246" s="60" t="s">
        <v>1283</v>
      </c>
      <c r="K3246" s="60">
        <v>300</v>
      </c>
      <c r="L3246" s="62"/>
      <c r="M3246" s="60">
        <v>1</v>
      </c>
      <c r="N3246" s="60">
        <v>1</v>
      </c>
      <c r="O3246" s="63" t="s">
        <v>681</v>
      </c>
      <c r="P3246" s="63" t="s">
        <v>989</v>
      </c>
      <c r="Q3246" s="62"/>
      <c r="R3246" s="62"/>
      <c r="S3246" s="62"/>
      <c r="T3246" s="62"/>
      <c r="U3246" s="62"/>
      <c r="V3246" s="62"/>
      <c r="W3246" s="62"/>
      <c r="X3246" s="63" t="s">
        <v>14590</v>
      </c>
      <c r="Y3246" s="62"/>
      <c r="Z3246" s="62"/>
      <c r="AA3246" s="62"/>
      <c r="AB3246" s="63" t="s">
        <v>14591</v>
      </c>
    </row>
    <row r="3247" spans="1:28" ht="15" customHeight="1" x14ac:dyDescent="0.25">
      <c r="A3247" s="58">
        <v>3237</v>
      </c>
      <c r="B3247" s="66" t="s">
        <v>14592</v>
      </c>
      <c r="C3247" s="67" t="s">
        <v>14593</v>
      </c>
      <c r="D3247" s="59" t="s">
        <v>14594</v>
      </c>
      <c r="E3247" s="66" t="s">
        <v>14592</v>
      </c>
      <c r="F3247" s="60" t="s">
        <v>14595</v>
      </c>
      <c r="G3247" s="62"/>
      <c r="H3247" s="61">
        <v>2013</v>
      </c>
      <c r="I3247" s="62"/>
      <c r="J3247" s="60" t="s">
        <v>680</v>
      </c>
      <c r="K3247" s="60">
        <v>50</v>
      </c>
      <c r="L3247" s="62"/>
      <c r="M3247" s="60">
        <v>1</v>
      </c>
      <c r="N3247" s="60">
        <v>1</v>
      </c>
      <c r="O3247" s="63" t="s">
        <v>681</v>
      </c>
      <c r="P3247" s="63" t="s">
        <v>1317</v>
      </c>
      <c r="Q3247" s="63" t="s">
        <v>5272</v>
      </c>
      <c r="R3247" s="62"/>
      <c r="S3247" s="62"/>
      <c r="T3247" s="62"/>
      <c r="U3247" s="62"/>
      <c r="V3247" s="62"/>
      <c r="W3247" s="62"/>
      <c r="X3247" s="63" t="s">
        <v>1317</v>
      </c>
      <c r="Y3247" s="62"/>
      <c r="Z3247" s="62"/>
      <c r="AA3247" s="62"/>
      <c r="AB3247" s="60"/>
    </row>
    <row r="3248" spans="1:28" ht="15" customHeight="1" x14ac:dyDescent="0.25">
      <c r="A3248" s="58">
        <v>3238</v>
      </c>
      <c r="B3248" s="66" t="s">
        <v>14596</v>
      </c>
      <c r="C3248" s="67" t="s">
        <v>14597</v>
      </c>
      <c r="D3248" s="59" t="s">
        <v>14598</v>
      </c>
      <c r="E3248" s="66" t="s">
        <v>14596</v>
      </c>
      <c r="F3248" s="60" t="s">
        <v>14599</v>
      </c>
      <c r="G3248" s="62"/>
      <c r="H3248" s="61">
        <v>2014</v>
      </c>
      <c r="I3248" s="60" t="s">
        <v>689</v>
      </c>
      <c r="J3248" s="60" t="s">
        <v>680</v>
      </c>
      <c r="K3248" s="60">
        <v>50</v>
      </c>
      <c r="L3248" s="62"/>
      <c r="M3248" s="60">
        <v>1</v>
      </c>
      <c r="N3248" s="60">
        <v>1</v>
      </c>
      <c r="O3248" s="63" t="s">
        <v>681</v>
      </c>
      <c r="P3248" s="63" t="s">
        <v>1317</v>
      </c>
      <c r="Q3248" s="63" t="s">
        <v>1323</v>
      </c>
      <c r="R3248" s="62"/>
      <c r="S3248" s="62"/>
      <c r="T3248" s="62"/>
      <c r="U3248" s="62"/>
      <c r="V3248" s="62"/>
      <c r="W3248" s="62"/>
      <c r="X3248" s="63" t="s">
        <v>1317</v>
      </c>
      <c r="Y3248" s="62"/>
      <c r="Z3248" s="62"/>
      <c r="AA3248" s="62"/>
      <c r="AB3248" s="60"/>
    </row>
    <row r="3249" spans="1:28" ht="15" customHeight="1" x14ac:dyDescent="0.25">
      <c r="A3249" s="58">
        <v>3239</v>
      </c>
      <c r="B3249" s="66" t="s">
        <v>14600</v>
      </c>
      <c r="C3249" s="67" t="s">
        <v>14601</v>
      </c>
      <c r="D3249" s="59" t="s">
        <v>14602</v>
      </c>
      <c r="E3249" s="66" t="s">
        <v>14600</v>
      </c>
      <c r="F3249" s="60" t="s">
        <v>14603</v>
      </c>
      <c r="G3249" s="62"/>
      <c r="H3249" s="61">
        <v>2010</v>
      </c>
      <c r="I3249" s="60" t="s">
        <v>689</v>
      </c>
      <c r="J3249" s="60" t="s">
        <v>680</v>
      </c>
      <c r="K3249" s="60">
        <v>75</v>
      </c>
      <c r="L3249" s="62"/>
      <c r="M3249" s="60">
        <v>1</v>
      </c>
      <c r="N3249" s="60">
        <v>1</v>
      </c>
      <c r="O3249" s="63" t="s">
        <v>681</v>
      </c>
      <c r="P3249" s="63" t="s">
        <v>1812</v>
      </c>
      <c r="Q3249" s="62"/>
      <c r="R3249" s="62"/>
      <c r="S3249" s="62"/>
      <c r="T3249" s="62"/>
      <c r="U3249" s="62"/>
      <c r="V3249" s="62"/>
      <c r="W3249" s="62"/>
      <c r="X3249" s="63" t="s">
        <v>1812</v>
      </c>
      <c r="Y3249" s="62"/>
      <c r="Z3249" s="62"/>
      <c r="AA3249" s="62"/>
      <c r="AB3249" s="60"/>
    </row>
    <row r="3250" spans="1:28" ht="15" customHeight="1" x14ac:dyDescent="0.25">
      <c r="A3250" s="58">
        <v>3240</v>
      </c>
      <c r="B3250" s="66" t="s">
        <v>14604</v>
      </c>
      <c r="C3250" s="67" t="s">
        <v>14605</v>
      </c>
      <c r="D3250" s="59" t="s">
        <v>14606</v>
      </c>
      <c r="E3250" s="66" t="s">
        <v>14604</v>
      </c>
      <c r="F3250" s="60" t="s">
        <v>14607</v>
      </c>
      <c r="G3250" s="62"/>
      <c r="H3250" s="61">
        <v>2002</v>
      </c>
      <c r="I3250" s="60" t="s">
        <v>689</v>
      </c>
      <c r="J3250" s="60" t="s">
        <v>1260</v>
      </c>
      <c r="K3250" s="60">
        <v>100</v>
      </c>
      <c r="L3250" s="62"/>
      <c r="M3250" s="60">
        <v>1</v>
      </c>
      <c r="N3250" s="60">
        <v>1</v>
      </c>
      <c r="O3250" s="63" t="s">
        <v>681</v>
      </c>
      <c r="P3250" s="63" t="s">
        <v>912</v>
      </c>
      <c r="Q3250" s="62"/>
      <c r="R3250" s="62"/>
      <c r="S3250" s="62"/>
      <c r="T3250" s="62"/>
      <c r="U3250" s="62"/>
      <c r="V3250" s="62"/>
      <c r="W3250" s="62"/>
      <c r="X3250" s="63" t="s">
        <v>2121</v>
      </c>
      <c r="Y3250" s="63" t="s">
        <v>2122</v>
      </c>
      <c r="Z3250" s="62"/>
      <c r="AA3250" s="62"/>
      <c r="AB3250" s="60"/>
    </row>
    <row r="3251" spans="1:28" ht="15" customHeight="1" x14ac:dyDescent="0.25">
      <c r="A3251" s="58">
        <v>3241</v>
      </c>
      <c r="B3251" s="66" t="s">
        <v>14608</v>
      </c>
      <c r="C3251" s="67" t="s">
        <v>14609</v>
      </c>
      <c r="D3251" s="59" t="s">
        <v>14610</v>
      </c>
      <c r="E3251" s="66" t="s">
        <v>14608</v>
      </c>
      <c r="F3251" s="60" t="s">
        <v>14611</v>
      </c>
      <c r="G3251" s="62"/>
      <c r="H3251" s="61">
        <v>2009</v>
      </c>
      <c r="I3251" s="60" t="s">
        <v>689</v>
      </c>
      <c r="J3251" s="60" t="s">
        <v>687</v>
      </c>
      <c r="K3251" s="60">
        <v>75</v>
      </c>
      <c r="L3251" s="62"/>
      <c r="M3251" s="60">
        <v>1</v>
      </c>
      <c r="N3251" s="60">
        <v>1</v>
      </c>
      <c r="O3251" s="63" t="s">
        <v>681</v>
      </c>
      <c r="P3251" s="63" t="s">
        <v>5702</v>
      </c>
      <c r="Q3251" s="62"/>
      <c r="R3251" s="62"/>
      <c r="S3251" s="62"/>
      <c r="T3251" s="62"/>
      <c r="U3251" s="62"/>
      <c r="V3251" s="62"/>
      <c r="W3251" s="62"/>
      <c r="X3251" s="63" t="s">
        <v>5702</v>
      </c>
      <c r="Y3251" s="62"/>
      <c r="Z3251" s="62"/>
      <c r="AA3251" s="62"/>
      <c r="AB3251" s="60"/>
    </row>
    <row r="3252" spans="1:28" ht="15" customHeight="1" x14ac:dyDescent="0.25">
      <c r="A3252" s="58">
        <v>3242</v>
      </c>
      <c r="B3252" s="66" t="s">
        <v>14612</v>
      </c>
      <c r="C3252" s="67" t="s">
        <v>14613</v>
      </c>
      <c r="D3252" s="59" t="s">
        <v>14614</v>
      </c>
      <c r="E3252" s="66" t="s">
        <v>14612</v>
      </c>
      <c r="F3252" s="60" t="s">
        <v>14615</v>
      </c>
      <c r="G3252" s="62"/>
      <c r="H3252" s="61">
        <v>2009</v>
      </c>
      <c r="I3252" s="60" t="s">
        <v>689</v>
      </c>
      <c r="J3252" s="60" t="s">
        <v>687</v>
      </c>
      <c r="K3252" s="60">
        <v>75</v>
      </c>
      <c r="L3252" s="62"/>
      <c r="M3252" s="60">
        <v>1</v>
      </c>
      <c r="N3252" s="60">
        <v>1</v>
      </c>
      <c r="O3252" s="63" t="s">
        <v>681</v>
      </c>
      <c r="P3252" s="63" t="s">
        <v>1594</v>
      </c>
      <c r="Q3252" s="62"/>
      <c r="R3252" s="62"/>
      <c r="S3252" s="62"/>
      <c r="T3252" s="62"/>
      <c r="U3252" s="62"/>
      <c r="V3252" s="62"/>
      <c r="W3252" s="62"/>
      <c r="X3252" s="63" t="s">
        <v>1594</v>
      </c>
      <c r="Y3252" s="62"/>
      <c r="Z3252" s="62"/>
      <c r="AA3252" s="62"/>
      <c r="AB3252" s="60"/>
    </row>
    <row r="3253" spans="1:28" ht="15" customHeight="1" x14ac:dyDescent="0.25">
      <c r="A3253" s="58">
        <v>3243</v>
      </c>
      <c r="B3253" s="66" t="s">
        <v>14616</v>
      </c>
      <c r="C3253" s="67" t="s">
        <v>14617</v>
      </c>
      <c r="D3253" s="59" t="s">
        <v>14618</v>
      </c>
      <c r="E3253" s="66" t="s">
        <v>14616</v>
      </c>
      <c r="F3253" s="60" t="s">
        <v>14619</v>
      </c>
      <c r="G3253" s="62"/>
      <c r="H3253" s="61">
        <v>1999</v>
      </c>
      <c r="I3253" s="60" t="s">
        <v>689</v>
      </c>
      <c r="J3253" s="60" t="s">
        <v>1260</v>
      </c>
      <c r="K3253" s="60">
        <v>75</v>
      </c>
      <c r="L3253" s="62"/>
      <c r="M3253" s="60">
        <v>1</v>
      </c>
      <c r="N3253" s="60">
        <v>1</v>
      </c>
      <c r="O3253" s="63" t="s">
        <v>681</v>
      </c>
      <c r="P3253" s="63" t="s">
        <v>700</v>
      </c>
      <c r="Q3253" s="62"/>
      <c r="R3253" s="62"/>
      <c r="S3253" s="62"/>
      <c r="T3253" s="62"/>
      <c r="U3253" s="62"/>
      <c r="V3253" s="62"/>
      <c r="W3253" s="62"/>
      <c r="X3253" s="63" t="s">
        <v>700</v>
      </c>
      <c r="Y3253" s="62"/>
      <c r="Z3253" s="62"/>
      <c r="AA3253" s="62"/>
      <c r="AB3253" s="60"/>
    </row>
    <row r="3254" spans="1:28" ht="15" customHeight="1" x14ac:dyDescent="0.25">
      <c r="A3254" s="58">
        <v>3244</v>
      </c>
      <c r="B3254" s="66" t="s">
        <v>14620</v>
      </c>
      <c r="C3254" s="67" t="s">
        <v>14621</v>
      </c>
      <c r="D3254" s="59" t="s">
        <v>14622</v>
      </c>
      <c r="E3254" s="66" t="s">
        <v>14620</v>
      </c>
      <c r="F3254" s="60" t="s">
        <v>14623</v>
      </c>
      <c r="G3254" s="62"/>
      <c r="H3254" s="61">
        <v>2017</v>
      </c>
      <c r="I3254" s="62"/>
      <c r="J3254" s="60" t="s">
        <v>1260</v>
      </c>
      <c r="K3254" s="60">
        <v>1600</v>
      </c>
      <c r="L3254" s="62"/>
      <c r="M3254" s="60">
        <v>1</v>
      </c>
      <c r="N3254" s="60">
        <v>1</v>
      </c>
      <c r="O3254" s="63" t="s">
        <v>681</v>
      </c>
      <c r="P3254" s="63" t="s">
        <v>12868</v>
      </c>
      <c r="Q3254" s="62"/>
      <c r="R3254" s="62"/>
      <c r="S3254" s="62"/>
      <c r="T3254" s="62"/>
      <c r="U3254" s="62"/>
      <c r="V3254" s="62"/>
      <c r="W3254" s="62"/>
      <c r="X3254" s="63" t="s">
        <v>12868</v>
      </c>
      <c r="Y3254" s="62"/>
      <c r="Z3254" s="62"/>
      <c r="AA3254" s="62"/>
      <c r="AB3254" s="60"/>
    </row>
    <row r="3255" spans="1:28" ht="15" customHeight="1" x14ac:dyDescent="0.25">
      <c r="A3255" s="58">
        <v>3245</v>
      </c>
      <c r="B3255" s="66" t="s">
        <v>14624</v>
      </c>
      <c r="C3255" s="67" t="s">
        <v>14625</v>
      </c>
      <c r="D3255" s="59" t="s">
        <v>14626</v>
      </c>
      <c r="E3255" s="66" t="s">
        <v>14624</v>
      </c>
      <c r="F3255" s="60" t="s">
        <v>14627</v>
      </c>
      <c r="G3255" s="62"/>
      <c r="H3255" s="61">
        <v>1997</v>
      </c>
      <c r="I3255" s="60" t="s">
        <v>1565</v>
      </c>
      <c r="J3255" s="60" t="s">
        <v>14628</v>
      </c>
      <c r="K3255" s="60">
        <v>160</v>
      </c>
      <c r="L3255" s="62"/>
      <c r="M3255" s="60">
        <v>1</v>
      </c>
      <c r="N3255" s="60">
        <v>1</v>
      </c>
      <c r="O3255" s="63" t="s">
        <v>681</v>
      </c>
      <c r="P3255" s="63" t="s">
        <v>1228</v>
      </c>
      <c r="Q3255" s="62"/>
      <c r="R3255" s="62"/>
      <c r="S3255" s="62"/>
      <c r="T3255" s="62"/>
      <c r="U3255" s="62"/>
      <c r="V3255" s="62"/>
      <c r="W3255" s="62"/>
      <c r="X3255" s="63" t="s">
        <v>1228</v>
      </c>
      <c r="Y3255" s="62"/>
      <c r="Z3255" s="62"/>
      <c r="AA3255" s="62"/>
      <c r="AB3255" s="60"/>
    </row>
    <row r="3256" spans="1:28" ht="15" customHeight="1" x14ac:dyDescent="0.25">
      <c r="A3256" s="58">
        <v>3246</v>
      </c>
      <c r="B3256" s="66" t="s">
        <v>14629</v>
      </c>
      <c r="C3256" s="67" t="s">
        <v>14630</v>
      </c>
      <c r="D3256" s="59" t="s">
        <v>14631</v>
      </c>
      <c r="E3256" s="66" t="s">
        <v>14629</v>
      </c>
      <c r="F3256" s="60" t="s">
        <v>14632</v>
      </c>
      <c r="G3256" s="62"/>
      <c r="H3256" s="61">
        <v>2003</v>
      </c>
      <c r="I3256" s="60" t="s">
        <v>689</v>
      </c>
      <c r="J3256" s="60" t="s">
        <v>1260</v>
      </c>
      <c r="K3256" s="60">
        <v>560</v>
      </c>
      <c r="L3256" s="62"/>
      <c r="M3256" s="60">
        <v>1</v>
      </c>
      <c r="N3256" s="60">
        <v>1</v>
      </c>
      <c r="O3256" s="63" t="s">
        <v>681</v>
      </c>
      <c r="P3256" s="63" t="s">
        <v>5254</v>
      </c>
      <c r="Q3256" s="62"/>
      <c r="R3256" s="62"/>
      <c r="S3256" s="62"/>
      <c r="T3256" s="62"/>
      <c r="U3256" s="62"/>
      <c r="V3256" s="62"/>
      <c r="W3256" s="62"/>
      <c r="X3256" s="63" t="s">
        <v>5254</v>
      </c>
      <c r="Y3256" s="62"/>
      <c r="Z3256" s="62"/>
      <c r="AA3256" s="62"/>
      <c r="AB3256" s="60"/>
    </row>
    <row r="3257" spans="1:28" ht="15" customHeight="1" x14ac:dyDescent="0.25">
      <c r="A3257" s="58">
        <v>3247</v>
      </c>
      <c r="B3257" s="66" t="s">
        <v>14633</v>
      </c>
      <c r="C3257" s="67" t="s">
        <v>14634</v>
      </c>
      <c r="D3257" s="59" t="s">
        <v>14635</v>
      </c>
      <c r="E3257" s="66" t="s">
        <v>14633</v>
      </c>
      <c r="F3257" s="60" t="s">
        <v>14636</v>
      </c>
      <c r="G3257" s="62"/>
      <c r="H3257" s="61">
        <v>2004</v>
      </c>
      <c r="I3257" s="60" t="s">
        <v>689</v>
      </c>
      <c r="J3257" s="60" t="s">
        <v>1283</v>
      </c>
      <c r="K3257" s="60">
        <v>400</v>
      </c>
      <c r="L3257" s="62"/>
      <c r="M3257" s="60">
        <v>1</v>
      </c>
      <c r="N3257" s="60">
        <v>1</v>
      </c>
      <c r="O3257" s="63" t="s">
        <v>681</v>
      </c>
      <c r="P3257" s="63" t="s">
        <v>1038</v>
      </c>
      <c r="Q3257" s="62"/>
      <c r="R3257" s="62"/>
      <c r="S3257" s="62"/>
      <c r="T3257" s="62"/>
      <c r="U3257" s="62"/>
      <c r="V3257" s="62"/>
      <c r="W3257" s="62"/>
      <c r="X3257" s="63" t="s">
        <v>3266</v>
      </c>
      <c r="Y3257" s="63" t="s">
        <v>3267</v>
      </c>
      <c r="Z3257" s="62"/>
      <c r="AA3257" s="62"/>
      <c r="AB3257" s="60"/>
    </row>
    <row r="3258" spans="1:28" ht="15" customHeight="1" x14ac:dyDescent="0.25">
      <c r="A3258" s="58">
        <v>3248</v>
      </c>
      <c r="B3258" s="66" t="s">
        <v>14637</v>
      </c>
      <c r="C3258" s="67" t="s">
        <v>14638</v>
      </c>
      <c r="D3258" s="59" t="s">
        <v>14639</v>
      </c>
      <c r="E3258" s="66" t="s">
        <v>14637</v>
      </c>
      <c r="F3258" s="60" t="s">
        <v>14640</v>
      </c>
      <c r="G3258" s="62"/>
      <c r="H3258" s="61">
        <v>2016</v>
      </c>
      <c r="I3258" s="62"/>
      <c r="J3258" s="60" t="s">
        <v>684</v>
      </c>
      <c r="K3258" s="60">
        <v>50</v>
      </c>
      <c r="L3258" s="62"/>
      <c r="M3258" s="60">
        <v>1</v>
      </c>
      <c r="N3258" s="60">
        <v>1</v>
      </c>
      <c r="O3258" s="63" t="s">
        <v>681</v>
      </c>
      <c r="P3258" s="63" t="s">
        <v>1354</v>
      </c>
      <c r="Q3258" s="63" t="s">
        <v>14641</v>
      </c>
      <c r="R3258" s="62"/>
      <c r="S3258" s="62"/>
      <c r="T3258" s="62"/>
      <c r="U3258" s="62"/>
      <c r="V3258" s="62"/>
      <c r="W3258" s="62"/>
      <c r="X3258" s="63" t="s">
        <v>1354</v>
      </c>
      <c r="Y3258" s="62"/>
      <c r="Z3258" s="62"/>
      <c r="AA3258" s="62"/>
      <c r="AB3258" s="60"/>
    </row>
    <row r="3259" spans="1:28" ht="15" customHeight="1" x14ac:dyDescent="0.25">
      <c r="A3259" s="58">
        <v>3249</v>
      </c>
      <c r="B3259" s="66" t="s">
        <v>79</v>
      </c>
      <c r="C3259" s="67" t="s">
        <v>14642</v>
      </c>
      <c r="D3259" s="59" t="s">
        <v>14643</v>
      </c>
      <c r="E3259" s="66" t="s">
        <v>79</v>
      </c>
      <c r="F3259" s="60" t="s">
        <v>14644</v>
      </c>
      <c r="G3259" s="62"/>
      <c r="H3259" s="61">
        <v>2016</v>
      </c>
      <c r="I3259" s="60" t="s">
        <v>689</v>
      </c>
      <c r="J3259" s="60" t="s">
        <v>680</v>
      </c>
      <c r="K3259" s="60">
        <v>50</v>
      </c>
      <c r="L3259" s="62"/>
      <c r="M3259" s="60">
        <v>1</v>
      </c>
      <c r="N3259" s="60">
        <v>1</v>
      </c>
      <c r="O3259" s="63" t="s">
        <v>681</v>
      </c>
      <c r="P3259" s="63" t="s">
        <v>1738</v>
      </c>
      <c r="Q3259" s="63" t="s">
        <v>14645</v>
      </c>
      <c r="R3259" s="62"/>
      <c r="S3259" s="62"/>
      <c r="T3259" s="62"/>
      <c r="U3259" s="62"/>
      <c r="V3259" s="62"/>
      <c r="W3259" s="62"/>
      <c r="X3259" s="63" t="s">
        <v>1738</v>
      </c>
      <c r="Y3259" s="62"/>
      <c r="Z3259" s="62"/>
      <c r="AA3259" s="62"/>
      <c r="AB3259" s="60"/>
    </row>
    <row r="3260" spans="1:28" ht="15" customHeight="1" x14ac:dyDescent="0.25">
      <c r="A3260" s="58">
        <v>3250</v>
      </c>
      <c r="B3260" s="66" t="s">
        <v>14646</v>
      </c>
      <c r="C3260" s="67" t="s">
        <v>14647</v>
      </c>
      <c r="D3260" s="59" t="s">
        <v>14648</v>
      </c>
      <c r="E3260" s="66" t="s">
        <v>14646</v>
      </c>
      <c r="F3260" s="60" t="s">
        <v>14649</v>
      </c>
      <c r="G3260" s="62"/>
      <c r="H3260" s="61">
        <v>2006</v>
      </c>
      <c r="I3260" s="60" t="s">
        <v>689</v>
      </c>
      <c r="J3260" s="60" t="s">
        <v>687</v>
      </c>
      <c r="K3260" s="60">
        <v>100</v>
      </c>
      <c r="L3260" s="62"/>
      <c r="M3260" s="60">
        <v>1</v>
      </c>
      <c r="N3260" s="60">
        <v>1</v>
      </c>
      <c r="O3260" s="63" t="s">
        <v>681</v>
      </c>
      <c r="P3260" s="63" t="s">
        <v>912</v>
      </c>
      <c r="Q3260" s="63" t="s">
        <v>14650</v>
      </c>
      <c r="R3260" s="62"/>
      <c r="S3260" s="62"/>
      <c r="T3260" s="62"/>
      <c r="U3260" s="62"/>
      <c r="V3260" s="62"/>
      <c r="W3260" s="62"/>
      <c r="X3260" s="63" t="s">
        <v>8174</v>
      </c>
      <c r="Y3260" s="62"/>
      <c r="Z3260" s="62"/>
      <c r="AA3260" s="62"/>
      <c r="AB3260" s="63" t="s">
        <v>8175</v>
      </c>
    </row>
    <row r="3261" spans="1:28" ht="15" customHeight="1" x14ac:dyDescent="0.25">
      <c r="A3261" s="58">
        <v>3251</v>
      </c>
      <c r="B3261" s="66" t="s">
        <v>14651</v>
      </c>
      <c r="C3261" s="67" t="s">
        <v>14652</v>
      </c>
      <c r="D3261" s="59" t="s">
        <v>14653</v>
      </c>
      <c r="E3261" s="66" t="s">
        <v>14651</v>
      </c>
      <c r="F3261" s="60" t="s">
        <v>14654</v>
      </c>
      <c r="G3261" s="62"/>
      <c r="H3261" s="61">
        <v>1999</v>
      </c>
      <c r="I3261" s="60" t="s">
        <v>689</v>
      </c>
      <c r="J3261" s="60" t="s">
        <v>680</v>
      </c>
      <c r="K3261" s="60">
        <v>75</v>
      </c>
      <c r="L3261" s="62"/>
      <c r="M3261" s="60">
        <v>1</v>
      </c>
      <c r="N3261" s="60">
        <v>1</v>
      </c>
      <c r="O3261" s="63" t="s">
        <v>681</v>
      </c>
      <c r="P3261" s="63" t="s">
        <v>700</v>
      </c>
      <c r="Q3261" s="62"/>
      <c r="R3261" s="62"/>
      <c r="S3261" s="62"/>
      <c r="T3261" s="62"/>
      <c r="U3261" s="62"/>
      <c r="V3261" s="62"/>
      <c r="W3261" s="62"/>
      <c r="X3261" s="63" t="s">
        <v>700</v>
      </c>
      <c r="Y3261" s="62"/>
      <c r="Z3261" s="62"/>
      <c r="AA3261" s="62"/>
      <c r="AB3261" s="60"/>
    </row>
    <row r="3262" spans="1:28" ht="15" customHeight="1" x14ac:dyDescent="0.25">
      <c r="A3262" s="58">
        <v>3252</v>
      </c>
      <c r="B3262" s="66" t="s">
        <v>14655</v>
      </c>
      <c r="C3262" s="67" t="s">
        <v>14656</v>
      </c>
      <c r="D3262" s="59" t="s">
        <v>14657</v>
      </c>
      <c r="E3262" s="66" t="s">
        <v>14655</v>
      </c>
      <c r="F3262" s="60" t="s">
        <v>14658</v>
      </c>
      <c r="G3262" s="62"/>
      <c r="H3262" s="61">
        <v>2004</v>
      </c>
      <c r="I3262" s="60" t="s">
        <v>1303</v>
      </c>
      <c r="J3262" s="60" t="s">
        <v>688</v>
      </c>
      <c r="K3262" s="60">
        <v>50</v>
      </c>
      <c r="L3262" s="62"/>
      <c r="M3262" s="60">
        <v>1</v>
      </c>
      <c r="N3262" s="60">
        <v>1</v>
      </c>
      <c r="O3262" s="63" t="s">
        <v>681</v>
      </c>
      <c r="P3262" s="63" t="s">
        <v>788</v>
      </c>
      <c r="Q3262" s="62"/>
      <c r="R3262" s="62"/>
      <c r="S3262" s="62"/>
      <c r="T3262" s="62"/>
      <c r="U3262" s="62"/>
      <c r="V3262" s="62"/>
      <c r="W3262" s="62"/>
      <c r="X3262" s="63" t="s">
        <v>788</v>
      </c>
      <c r="Y3262" s="62"/>
      <c r="Z3262" s="62"/>
      <c r="AA3262" s="62"/>
      <c r="AB3262" s="60"/>
    </row>
    <row r="3263" spans="1:28" ht="15" customHeight="1" x14ac:dyDescent="0.25">
      <c r="A3263" s="58">
        <v>3253</v>
      </c>
      <c r="B3263" s="66" t="s">
        <v>14659</v>
      </c>
      <c r="C3263" s="67" t="s">
        <v>14660</v>
      </c>
      <c r="D3263" s="59" t="s">
        <v>14661</v>
      </c>
      <c r="E3263" s="66" t="s">
        <v>14659</v>
      </c>
      <c r="F3263" s="60" t="s">
        <v>14662</v>
      </c>
      <c r="G3263" s="62"/>
      <c r="H3263" s="61">
        <v>2007</v>
      </c>
      <c r="I3263" s="60" t="s">
        <v>689</v>
      </c>
      <c r="J3263" s="60" t="s">
        <v>1283</v>
      </c>
      <c r="K3263" s="60">
        <v>75</v>
      </c>
      <c r="L3263" s="62"/>
      <c r="M3263" s="60">
        <v>1</v>
      </c>
      <c r="N3263" s="60">
        <v>1</v>
      </c>
      <c r="O3263" s="63" t="s">
        <v>681</v>
      </c>
      <c r="P3263" s="63" t="s">
        <v>700</v>
      </c>
      <c r="Q3263" s="63" t="s">
        <v>14663</v>
      </c>
      <c r="R3263" s="62"/>
      <c r="S3263" s="62"/>
      <c r="T3263" s="62"/>
      <c r="U3263" s="62"/>
      <c r="V3263" s="62"/>
      <c r="W3263" s="62"/>
      <c r="X3263" s="63" t="s">
        <v>700</v>
      </c>
      <c r="Y3263" s="62"/>
      <c r="Z3263" s="62"/>
      <c r="AA3263" s="62"/>
      <c r="AB3263" s="60"/>
    </row>
    <row r="3264" spans="1:28" ht="15" customHeight="1" x14ac:dyDescent="0.25">
      <c r="A3264" s="58">
        <v>3254</v>
      </c>
      <c r="B3264" s="66" t="s">
        <v>14664</v>
      </c>
      <c r="C3264" s="67" t="s">
        <v>14665</v>
      </c>
      <c r="D3264" s="59" t="s">
        <v>14666</v>
      </c>
      <c r="E3264" s="66" t="s">
        <v>14664</v>
      </c>
      <c r="F3264" s="60" t="s">
        <v>14667</v>
      </c>
      <c r="G3264" s="62"/>
      <c r="H3264" s="61">
        <v>2011</v>
      </c>
      <c r="I3264" s="60" t="s">
        <v>14668</v>
      </c>
      <c r="J3264" s="60" t="s">
        <v>680</v>
      </c>
      <c r="K3264" s="60">
        <v>400</v>
      </c>
      <c r="L3264" s="62"/>
      <c r="M3264" s="60">
        <v>1</v>
      </c>
      <c r="N3264" s="60">
        <v>1</v>
      </c>
      <c r="O3264" s="63" t="s">
        <v>681</v>
      </c>
      <c r="P3264" s="63" t="s">
        <v>14669</v>
      </c>
      <c r="Q3264" s="63">
        <v>11</v>
      </c>
      <c r="R3264" s="62"/>
      <c r="S3264" s="62"/>
      <c r="T3264" s="62"/>
      <c r="U3264" s="62"/>
      <c r="V3264" s="62"/>
      <c r="W3264" s="62"/>
      <c r="X3264" s="62"/>
      <c r="Y3264" s="63" t="s">
        <v>14669</v>
      </c>
      <c r="Z3264" s="62"/>
      <c r="AA3264" s="62"/>
      <c r="AB3264" s="60"/>
    </row>
    <row r="3265" spans="1:28" ht="15" customHeight="1" x14ac:dyDescent="0.25">
      <c r="A3265" s="58">
        <v>3255</v>
      </c>
      <c r="B3265" s="66" t="s">
        <v>14670</v>
      </c>
      <c r="C3265" s="67" t="s">
        <v>14671</v>
      </c>
      <c r="D3265" s="59" t="s">
        <v>14672</v>
      </c>
      <c r="E3265" s="66" t="s">
        <v>14670</v>
      </c>
      <c r="F3265" s="60" t="s">
        <v>14673</v>
      </c>
      <c r="G3265" s="62"/>
      <c r="H3265" s="61">
        <v>2010</v>
      </c>
      <c r="I3265" s="62"/>
      <c r="J3265" s="60" t="s">
        <v>687</v>
      </c>
      <c r="K3265" s="60">
        <v>50</v>
      </c>
      <c r="L3265" s="62"/>
      <c r="M3265" s="60">
        <v>1</v>
      </c>
      <c r="N3265" s="60">
        <v>1</v>
      </c>
      <c r="O3265" s="63" t="s">
        <v>681</v>
      </c>
      <c r="P3265" s="63" t="s">
        <v>2820</v>
      </c>
      <c r="Q3265" s="62"/>
      <c r="R3265" s="62"/>
      <c r="S3265" s="62"/>
      <c r="T3265" s="62"/>
      <c r="U3265" s="62"/>
      <c r="V3265" s="62"/>
      <c r="W3265" s="62"/>
      <c r="X3265" s="63" t="s">
        <v>2820</v>
      </c>
      <c r="Y3265" s="62"/>
      <c r="Z3265" s="62"/>
      <c r="AA3265" s="62"/>
      <c r="AB3265" s="60"/>
    </row>
    <row r="3266" spans="1:28" ht="15" customHeight="1" x14ac:dyDescent="0.25">
      <c r="A3266" s="58">
        <v>3256</v>
      </c>
      <c r="B3266" s="66" t="s">
        <v>14674</v>
      </c>
      <c r="C3266" s="67" t="s">
        <v>14675</v>
      </c>
      <c r="D3266" s="59" t="s">
        <v>14676</v>
      </c>
      <c r="E3266" s="66" t="s">
        <v>14674</v>
      </c>
      <c r="F3266" s="60" t="s">
        <v>14677</v>
      </c>
      <c r="G3266" s="62"/>
      <c r="H3266" s="61">
        <v>1998</v>
      </c>
      <c r="I3266" s="60" t="s">
        <v>1445</v>
      </c>
      <c r="J3266" s="60" t="s">
        <v>1260</v>
      </c>
      <c r="K3266" s="60">
        <v>400</v>
      </c>
      <c r="L3266" s="62"/>
      <c r="M3266" s="60">
        <v>1</v>
      </c>
      <c r="N3266" s="60">
        <v>1</v>
      </c>
      <c r="O3266" s="63" t="s">
        <v>681</v>
      </c>
      <c r="P3266" s="63" t="s">
        <v>1038</v>
      </c>
      <c r="Q3266" s="62"/>
      <c r="R3266" s="62"/>
      <c r="S3266" s="62"/>
      <c r="T3266" s="62"/>
      <c r="U3266" s="62"/>
      <c r="V3266" s="62"/>
      <c r="W3266" s="62"/>
      <c r="X3266" s="63" t="s">
        <v>1038</v>
      </c>
      <c r="Y3266" s="62"/>
      <c r="Z3266" s="62"/>
      <c r="AA3266" s="62"/>
      <c r="AB3266" s="60"/>
    </row>
    <row r="3267" spans="1:28" ht="15" customHeight="1" x14ac:dyDescent="0.25">
      <c r="A3267" s="58">
        <v>3257</v>
      </c>
      <c r="B3267" s="66" t="s">
        <v>14678</v>
      </c>
      <c r="C3267" s="67" t="s">
        <v>14679</v>
      </c>
      <c r="D3267" s="59" t="s">
        <v>14680</v>
      </c>
      <c r="E3267" s="66" t="s">
        <v>14678</v>
      </c>
      <c r="F3267" s="60" t="s">
        <v>14681</v>
      </c>
      <c r="G3267" s="62"/>
      <c r="H3267" s="61">
        <v>2016</v>
      </c>
      <c r="I3267" s="62"/>
      <c r="J3267" s="60" t="s">
        <v>684</v>
      </c>
      <c r="K3267" s="60">
        <v>50</v>
      </c>
      <c r="L3267" s="62"/>
      <c r="M3267" s="60">
        <v>1</v>
      </c>
      <c r="N3267" s="60">
        <v>1</v>
      </c>
      <c r="O3267" s="63" t="s">
        <v>681</v>
      </c>
      <c r="P3267" s="63" t="s">
        <v>1412</v>
      </c>
      <c r="Q3267" s="63" t="s">
        <v>14682</v>
      </c>
      <c r="R3267" s="62"/>
      <c r="S3267" s="62"/>
      <c r="T3267" s="62"/>
      <c r="U3267" s="62"/>
      <c r="V3267" s="62"/>
      <c r="W3267" s="62"/>
      <c r="X3267" s="62"/>
      <c r="Y3267" s="62"/>
      <c r="Z3267" s="62"/>
      <c r="AA3267" s="62"/>
      <c r="AB3267" s="63" t="s">
        <v>6127</v>
      </c>
    </row>
    <row r="3268" spans="1:28" ht="15" customHeight="1" x14ac:dyDescent="0.25">
      <c r="A3268" s="58">
        <v>3258</v>
      </c>
      <c r="B3268" s="66" t="s">
        <v>14683</v>
      </c>
      <c r="C3268" s="67" t="s">
        <v>14684</v>
      </c>
      <c r="D3268" s="59" t="s">
        <v>14685</v>
      </c>
      <c r="E3268" s="66" t="s">
        <v>14683</v>
      </c>
      <c r="F3268" s="60" t="s">
        <v>14686</v>
      </c>
      <c r="G3268" s="62"/>
      <c r="H3268" s="61">
        <v>2017</v>
      </c>
      <c r="I3268" s="60" t="s">
        <v>9</v>
      </c>
      <c r="J3268" s="60" t="s">
        <v>3471</v>
      </c>
      <c r="K3268" s="60">
        <v>10</v>
      </c>
      <c r="L3268" s="62"/>
      <c r="M3268" s="60">
        <v>1</v>
      </c>
      <c r="N3268" s="60">
        <v>1</v>
      </c>
      <c r="O3268" s="63" t="s">
        <v>681</v>
      </c>
      <c r="P3268" s="63">
        <v>1</v>
      </c>
      <c r="Q3268" s="62"/>
      <c r="R3268" s="62"/>
      <c r="S3268" s="62"/>
      <c r="T3268" s="62"/>
      <c r="U3268" s="62"/>
      <c r="V3268" s="62"/>
      <c r="W3268" s="62"/>
      <c r="X3268" s="62"/>
      <c r="Y3268" s="63">
        <v>1</v>
      </c>
      <c r="Z3268" s="62"/>
      <c r="AA3268" s="62"/>
      <c r="AB3268" s="60"/>
    </row>
    <row r="3269" spans="1:28" ht="15" customHeight="1" x14ac:dyDescent="0.25">
      <c r="A3269" s="58">
        <v>3259</v>
      </c>
      <c r="B3269" s="66" t="s">
        <v>14687</v>
      </c>
      <c r="C3269" s="67" t="s">
        <v>14688</v>
      </c>
      <c r="D3269" s="59" t="s">
        <v>14689</v>
      </c>
      <c r="E3269" s="66" t="s">
        <v>14687</v>
      </c>
      <c r="F3269" s="60" t="s">
        <v>14690</v>
      </c>
      <c r="G3269" s="62"/>
      <c r="H3269" s="61">
        <v>2017</v>
      </c>
      <c r="I3269" s="60" t="s">
        <v>11</v>
      </c>
      <c r="J3269" s="60" t="s">
        <v>3471</v>
      </c>
      <c r="K3269" s="60">
        <v>37.5</v>
      </c>
      <c r="L3269" s="62"/>
      <c r="M3269" s="60">
        <v>1</v>
      </c>
      <c r="N3269" s="60">
        <v>1</v>
      </c>
      <c r="O3269" s="63" t="s">
        <v>681</v>
      </c>
      <c r="P3269" s="63">
        <v>1</v>
      </c>
      <c r="Q3269" s="62"/>
      <c r="R3269" s="62"/>
      <c r="S3269" s="62"/>
      <c r="T3269" s="62"/>
      <c r="U3269" s="62"/>
      <c r="V3269" s="62"/>
      <c r="W3269" s="62"/>
      <c r="X3269" s="62"/>
      <c r="Y3269" s="63">
        <v>1</v>
      </c>
      <c r="Z3269" s="62"/>
      <c r="AA3269" s="62"/>
      <c r="AB3269" s="60"/>
    </row>
    <row r="3270" spans="1:28" ht="15" customHeight="1" x14ac:dyDescent="0.25">
      <c r="A3270" s="58">
        <v>3260</v>
      </c>
      <c r="B3270" s="66" t="s">
        <v>14691</v>
      </c>
      <c r="C3270" s="67" t="s">
        <v>14692</v>
      </c>
      <c r="D3270" s="59" t="s">
        <v>14693</v>
      </c>
      <c r="E3270" s="66" t="s">
        <v>14691</v>
      </c>
      <c r="F3270" s="60" t="s">
        <v>14694</v>
      </c>
      <c r="G3270" s="62"/>
      <c r="H3270" s="61">
        <v>2009</v>
      </c>
      <c r="I3270" s="60" t="s">
        <v>689</v>
      </c>
      <c r="J3270" s="60" t="s">
        <v>699</v>
      </c>
      <c r="K3270" s="60">
        <v>250</v>
      </c>
      <c r="L3270" s="62"/>
      <c r="M3270" s="60">
        <v>1</v>
      </c>
      <c r="N3270" s="60">
        <v>1</v>
      </c>
      <c r="O3270" s="63" t="s">
        <v>681</v>
      </c>
      <c r="P3270" s="63" t="s">
        <v>14695</v>
      </c>
      <c r="Q3270" s="62"/>
      <c r="R3270" s="62"/>
      <c r="S3270" s="62"/>
      <c r="T3270" s="62"/>
      <c r="U3270" s="62"/>
      <c r="V3270" s="62"/>
      <c r="W3270" s="62"/>
      <c r="X3270" s="63" t="s">
        <v>14695</v>
      </c>
      <c r="Y3270" s="62"/>
      <c r="Z3270" s="62"/>
      <c r="AA3270" s="62"/>
      <c r="AB3270" s="60"/>
    </row>
    <row r="3271" spans="1:28" ht="15" customHeight="1" x14ac:dyDescent="0.25">
      <c r="A3271" s="58">
        <v>3261</v>
      </c>
      <c r="B3271" s="66" t="s">
        <v>14696</v>
      </c>
      <c r="C3271" s="67" t="s">
        <v>14697</v>
      </c>
      <c r="D3271" s="59" t="s">
        <v>14698</v>
      </c>
      <c r="E3271" s="66" t="s">
        <v>14696</v>
      </c>
      <c r="F3271" s="60" t="s">
        <v>14699</v>
      </c>
      <c r="G3271" s="62"/>
      <c r="H3271" s="61">
        <v>2009</v>
      </c>
      <c r="I3271" s="62"/>
      <c r="J3271" s="60" t="s">
        <v>687</v>
      </c>
      <c r="K3271" s="60">
        <v>250</v>
      </c>
      <c r="L3271" s="62"/>
      <c r="M3271" s="60">
        <v>1</v>
      </c>
      <c r="N3271" s="60">
        <v>1</v>
      </c>
      <c r="O3271" s="63" t="s">
        <v>681</v>
      </c>
      <c r="P3271" s="63" t="s">
        <v>694</v>
      </c>
      <c r="Q3271" s="62"/>
      <c r="R3271" s="62"/>
      <c r="S3271" s="62"/>
      <c r="T3271" s="62"/>
      <c r="U3271" s="62"/>
      <c r="V3271" s="62"/>
      <c r="W3271" s="62"/>
      <c r="X3271" s="63" t="s">
        <v>694</v>
      </c>
      <c r="Y3271" s="62"/>
      <c r="Z3271" s="62"/>
      <c r="AA3271" s="62"/>
      <c r="AB3271" s="60"/>
    </row>
    <row r="3272" spans="1:28" ht="15" customHeight="1" x14ac:dyDescent="0.25">
      <c r="A3272" s="58">
        <v>3262</v>
      </c>
      <c r="B3272" s="66" t="s">
        <v>14700</v>
      </c>
      <c r="C3272" s="67" t="s">
        <v>14701</v>
      </c>
      <c r="D3272" s="59" t="s">
        <v>14702</v>
      </c>
      <c r="E3272" s="66" t="s">
        <v>14700</v>
      </c>
      <c r="F3272" s="60" t="s">
        <v>14703</v>
      </c>
      <c r="G3272" s="62"/>
      <c r="H3272" s="61">
        <v>2005</v>
      </c>
      <c r="I3272" s="60" t="s">
        <v>1303</v>
      </c>
      <c r="J3272" s="60" t="s">
        <v>1102</v>
      </c>
      <c r="K3272" s="60">
        <v>160</v>
      </c>
      <c r="L3272" s="62"/>
      <c r="M3272" s="60">
        <v>1</v>
      </c>
      <c r="N3272" s="60">
        <v>1</v>
      </c>
      <c r="O3272" s="63" t="s">
        <v>681</v>
      </c>
      <c r="P3272" s="63" t="s">
        <v>1228</v>
      </c>
      <c r="Q3272" s="62"/>
      <c r="R3272" s="62"/>
      <c r="S3272" s="62"/>
      <c r="T3272" s="62"/>
      <c r="U3272" s="62"/>
      <c r="V3272" s="62"/>
      <c r="W3272" s="62"/>
      <c r="X3272" s="63" t="s">
        <v>11856</v>
      </c>
      <c r="Y3272" s="62"/>
      <c r="Z3272" s="62"/>
      <c r="AA3272" s="62"/>
      <c r="AB3272" s="63" t="s">
        <v>11857</v>
      </c>
    </row>
    <row r="3273" spans="1:28" ht="15" customHeight="1" x14ac:dyDescent="0.25">
      <c r="A3273" s="58">
        <v>3263</v>
      </c>
      <c r="B3273" s="66" t="s">
        <v>14704</v>
      </c>
      <c r="C3273" s="67" t="s">
        <v>14705</v>
      </c>
      <c r="D3273" s="59" t="s">
        <v>14706</v>
      </c>
      <c r="E3273" s="66" t="s">
        <v>14704</v>
      </c>
      <c r="F3273" s="60" t="s">
        <v>14707</v>
      </c>
      <c r="G3273" s="62"/>
      <c r="H3273" s="61">
        <v>2007</v>
      </c>
      <c r="I3273" s="62"/>
      <c r="J3273" s="60" t="s">
        <v>684</v>
      </c>
      <c r="K3273" s="60">
        <v>10</v>
      </c>
      <c r="L3273" s="62"/>
      <c r="M3273" s="60">
        <v>1</v>
      </c>
      <c r="N3273" s="60">
        <v>1</v>
      </c>
      <c r="O3273" s="63" t="s">
        <v>681</v>
      </c>
      <c r="P3273" s="63" t="s">
        <v>1450</v>
      </c>
      <c r="Q3273" s="63" t="s">
        <v>1451</v>
      </c>
      <c r="R3273" s="62"/>
      <c r="S3273" s="62"/>
      <c r="T3273" s="62"/>
      <c r="U3273" s="62"/>
      <c r="V3273" s="62"/>
      <c r="W3273" s="62"/>
      <c r="X3273" s="62"/>
      <c r="Y3273" s="63" t="s">
        <v>1450</v>
      </c>
      <c r="Z3273" s="62"/>
      <c r="AA3273" s="62"/>
      <c r="AB3273" s="60"/>
    </row>
    <row r="3274" spans="1:28" ht="15" customHeight="1" x14ac:dyDescent="0.25">
      <c r="A3274" s="58">
        <v>3264</v>
      </c>
      <c r="B3274" s="66" t="s">
        <v>14708</v>
      </c>
      <c r="C3274" s="67" t="s">
        <v>14709</v>
      </c>
      <c r="D3274" s="59" t="s">
        <v>14710</v>
      </c>
      <c r="E3274" s="66" t="s">
        <v>14708</v>
      </c>
      <c r="F3274" s="60" t="s">
        <v>14711</v>
      </c>
      <c r="G3274" s="62"/>
      <c r="H3274" s="61">
        <v>2015</v>
      </c>
      <c r="I3274" s="62"/>
      <c r="J3274" s="60" t="s">
        <v>684</v>
      </c>
      <c r="K3274" s="60">
        <v>50</v>
      </c>
      <c r="L3274" s="62"/>
      <c r="M3274" s="60">
        <v>1</v>
      </c>
      <c r="N3274" s="60">
        <v>1</v>
      </c>
      <c r="O3274" s="63" t="s">
        <v>681</v>
      </c>
      <c r="P3274" s="63" t="s">
        <v>1354</v>
      </c>
      <c r="Q3274" s="63" t="s">
        <v>11024</v>
      </c>
      <c r="R3274" s="62"/>
      <c r="S3274" s="62"/>
      <c r="T3274" s="62"/>
      <c r="U3274" s="62"/>
      <c r="V3274" s="62"/>
      <c r="W3274" s="62"/>
      <c r="X3274" s="63" t="s">
        <v>1354</v>
      </c>
      <c r="Y3274" s="62"/>
      <c r="Z3274" s="62"/>
      <c r="AA3274" s="62"/>
      <c r="AB3274" s="60"/>
    </row>
    <row r="3275" spans="1:28" ht="15" customHeight="1" x14ac:dyDescent="0.25">
      <c r="A3275" s="58">
        <v>3265</v>
      </c>
      <c r="B3275" s="66" t="s">
        <v>14712</v>
      </c>
      <c r="C3275" s="67" t="s">
        <v>14713</v>
      </c>
      <c r="D3275" s="59" t="s">
        <v>14714</v>
      </c>
      <c r="E3275" s="66" t="s">
        <v>14712</v>
      </c>
      <c r="F3275" s="60" t="s">
        <v>14715</v>
      </c>
      <c r="G3275" s="62"/>
      <c r="H3275" s="61">
        <v>2005</v>
      </c>
      <c r="I3275" s="60" t="s">
        <v>689</v>
      </c>
      <c r="J3275" s="60" t="s">
        <v>1102</v>
      </c>
      <c r="K3275" s="60">
        <v>320</v>
      </c>
      <c r="L3275" s="62"/>
      <c r="M3275" s="60">
        <v>1</v>
      </c>
      <c r="N3275" s="60">
        <v>1</v>
      </c>
      <c r="O3275" s="63" t="s">
        <v>681</v>
      </c>
      <c r="P3275" s="63" t="s">
        <v>970</v>
      </c>
      <c r="Q3275" s="62"/>
      <c r="R3275" s="62"/>
      <c r="S3275" s="62"/>
      <c r="T3275" s="62"/>
      <c r="U3275" s="62"/>
      <c r="V3275" s="62"/>
      <c r="W3275" s="62"/>
      <c r="X3275" s="63" t="s">
        <v>2389</v>
      </c>
      <c r="Y3275" s="62"/>
      <c r="Z3275" s="62"/>
      <c r="AA3275" s="62"/>
      <c r="AB3275" s="63" t="s">
        <v>2390</v>
      </c>
    </row>
    <row r="3276" spans="1:28" ht="15" customHeight="1" x14ac:dyDescent="0.25">
      <c r="A3276" s="58">
        <v>3266</v>
      </c>
      <c r="B3276" s="66" t="s">
        <v>14716</v>
      </c>
      <c r="C3276" s="67" t="s">
        <v>14717</v>
      </c>
      <c r="D3276" s="59" t="s">
        <v>14718</v>
      </c>
      <c r="E3276" s="66" t="s">
        <v>14716</v>
      </c>
      <c r="F3276" s="60" t="s">
        <v>14719</v>
      </c>
      <c r="G3276" s="62"/>
      <c r="H3276" s="61">
        <v>1976</v>
      </c>
      <c r="I3276" s="60" t="s">
        <v>682</v>
      </c>
      <c r="J3276" s="60" t="s">
        <v>684</v>
      </c>
      <c r="K3276" s="60">
        <v>200</v>
      </c>
      <c r="L3276" s="62"/>
      <c r="M3276" s="60">
        <v>1</v>
      </c>
      <c r="N3276" s="60">
        <v>1</v>
      </c>
      <c r="O3276" s="63" t="s">
        <v>681</v>
      </c>
      <c r="P3276" s="63" t="s">
        <v>1008</v>
      </c>
      <c r="Q3276" s="62"/>
      <c r="R3276" s="62"/>
      <c r="S3276" s="62"/>
      <c r="T3276" s="62"/>
      <c r="U3276" s="62"/>
      <c r="V3276" s="62"/>
      <c r="W3276" s="62"/>
      <c r="X3276" s="63" t="s">
        <v>1008</v>
      </c>
      <c r="Y3276" s="62"/>
      <c r="Z3276" s="62"/>
      <c r="AA3276" s="62"/>
      <c r="AB3276" s="60"/>
    </row>
    <row r="3277" spans="1:28" ht="15" customHeight="1" x14ac:dyDescent="0.25">
      <c r="A3277" s="58">
        <v>3267</v>
      </c>
      <c r="B3277" s="66" t="s">
        <v>14720</v>
      </c>
      <c r="C3277" s="67" t="s">
        <v>14721</v>
      </c>
      <c r="D3277" s="59" t="s">
        <v>14722</v>
      </c>
      <c r="E3277" s="66" t="s">
        <v>14720</v>
      </c>
      <c r="F3277" s="60" t="s">
        <v>14723</v>
      </c>
      <c r="G3277" s="62"/>
      <c r="H3277" s="61">
        <v>2004</v>
      </c>
      <c r="I3277" s="62"/>
      <c r="J3277" s="60" t="s">
        <v>684</v>
      </c>
      <c r="K3277" s="60">
        <v>250</v>
      </c>
      <c r="L3277" s="62"/>
      <c r="M3277" s="60">
        <v>1</v>
      </c>
      <c r="N3277" s="60">
        <v>1</v>
      </c>
      <c r="O3277" s="63" t="s">
        <v>681</v>
      </c>
      <c r="P3277" s="63" t="s">
        <v>980</v>
      </c>
      <c r="Q3277" s="62"/>
      <c r="R3277" s="62"/>
      <c r="S3277" s="62"/>
      <c r="T3277" s="62"/>
      <c r="U3277" s="62"/>
      <c r="V3277" s="62"/>
      <c r="W3277" s="62"/>
      <c r="X3277" s="63" t="s">
        <v>7842</v>
      </c>
      <c r="Y3277" s="62"/>
      <c r="Z3277" s="62"/>
      <c r="AA3277" s="62"/>
      <c r="AB3277" s="63" t="s">
        <v>7843</v>
      </c>
    </row>
    <row r="3278" spans="1:28" ht="15" customHeight="1" x14ac:dyDescent="0.25">
      <c r="A3278" s="58">
        <v>3268</v>
      </c>
      <c r="B3278" s="66" t="s">
        <v>14724</v>
      </c>
      <c r="C3278" s="67" t="s">
        <v>14725</v>
      </c>
      <c r="D3278" s="59" t="s">
        <v>14726</v>
      </c>
      <c r="E3278" s="66" t="s">
        <v>14724</v>
      </c>
      <c r="F3278" s="60" t="s">
        <v>14727</v>
      </c>
      <c r="G3278" s="62"/>
      <c r="H3278" s="61">
        <v>2005</v>
      </c>
      <c r="I3278" s="62"/>
      <c r="J3278" s="60" t="s">
        <v>1333</v>
      </c>
      <c r="K3278" s="60">
        <v>160</v>
      </c>
      <c r="L3278" s="62"/>
      <c r="M3278" s="60">
        <v>1</v>
      </c>
      <c r="N3278" s="60">
        <v>1</v>
      </c>
      <c r="O3278" s="63" t="s">
        <v>681</v>
      </c>
      <c r="P3278" s="63" t="s">
        <v>1228</v>
      </c>
      <c r="Q3278" s="62"/>
      <c r="R3278" s="62"/>
      <c r="S3278" s="62"/>
      <c r="T3278" s="62"/>
      <c r="U3278" s="62"/>
      <c r="V3278" s="62"/>
      <c r="W3278" s="62"/>
      <c r="X3278" s="63" t="s">
        <v>1228</v>
      </c>
      <c r="Y3278" s="62"/>
      <c r="Z3278" s="62"/>
      <c r="AA3278" s="62"/>
      <c r="AB3278" s="60"/>
    </row>
    <row r="3279" spans="1:28" ht="15" customHeight="1" x14ac:dyDescent="0.25">
      <c r="A3279" s="58">
        <v>3269</v>
      </c>
      <c r="B3279" s="66" t="s">
        <v>14728</v>
      </c>
      <c r="C3279" s="67" t="s">
        <v>14729</v>
      </c>
      <c r="D3279" s="59" t="s">
        <v>14730</v>
      </c>
      <c r="E3279" s="66" t="s">
        <v>14728</v>
      </c>
      <c r="F3279" s="60" t="s">
        <v>14731</v>
      </c>
      <c r="G3279" s="62"/>
      <c r="H3279" s="61">
        <v>2012</v>
      </c>
      <c r="I3279" s="60" t="s">
        <v>689</v>
      </c>
      <c r="J3279" s="60" t="s">
        <v>1710</v>
      </c>
      <c r="K3279" s="60">
        <v>160</v>
      </c>
      <c r="L3279" s="62"/>
      <c r="M3279" s="60">
        <v>1</v>
      </c>
      <c r="N3279" s="60">
        <v>1</v>
      </c>
      <c r="O3279" s="63" t="s">
        <v>681</v>
      </c>
      <c r="P3279" s="63" t="s">
        <v>14732</v>
      </c>
      <c r="Q3279" s="63" t="s">
        <v>14733</v>
      </c>
      <c r="R3279" s="62"/>
      <c r="S3279" s="62"/>
      <c r="T3279" s="62"/>
      <c r="U3279" s="62"/>
      <c r="V3279" s="62"/>
      <c r="W3279" s="62"/>
      <c r="X3279" s="63" t="s">
        <v>14732</v>
      </c>
      <c r="Y3279" s="62"/>
      <c r="Z3279" s="62"/>
      <c r="AA3279" s="62"/>
      <c r="AB3279" s="60"/>
    </row>
    <row r="3280" spans="1:28" ht="15" customHeight="1" x14ac:dyDescent="0.25">
      <c r="A3280" s="58">
        <v>3270</v>
      </c>
      <c r="B3280" s="66" t="s">
        <v>14734</v>
      </c>
      <c r="C3280" s="67" t="s">
        <v>14735</v>
      </c>
      <c r="D3280" s="59" t="s">
        <v>14736</v>
      </c>
      <c r="E3280" s="66" t="s">
        <v>14734</v>
      </c>
      <c r="F3280" s="60" t="s">
        <v>14737</v>
      </c>
      <c r="G3280" s="62"/>
      <c r="H3280" s="61">
        <v>2004</v>
      </c>
      <c r="I3280" s="60" t="s">
        <v>689</v>
      </c>
      <c r="J3280" s="60" t="s">
        <v>1283</v>
      </c>
      <c r="K3280" s="60">
        <v>2000</v>
      </c>
      <c r="L3280" s="62"/>
      <c r="M3280" s="60">
        <v>1</v>
      </c>
      <c r="N3280" s="60">
        <v>1</v>
      </c>
      <c r="O3280" s="63" t="s">
        <v>681</v>
      </c>
      <c r="P3280" s="63" t="s">
        <v>3938</v>
      </c>
      <c r="Q3280" s="62"/>
      <c r="R3280" s="62"/>
      <c r="S3280" s="62"/>
      <c r="T3280" s="62"/>
      <c r="U3280" s="62"/>
      <c r="V3280" s="62"/>
      <c r="W3280" s="62"/>
      <c r="X3280" s="63" t="s">
        <v>3939</v>
      </c>
      <c r="Y3280" s="63" t="s">
        <v>3940</v>
      </c>
      <c r="Z3280" s="62"/>
      <c r="AA3280" s="62"/>
      <c r="AB3280" s="60"/>
    </row>
    <row r="3281" spans="1:28" ht="15" customHeight="1" x14ac:dyDescent="0.25">
      <c r="A3281" s="58">
        <v>3271</v>
      </c>
      <c r="B3281" s="66" t="s">
        <v>14738</v>
      </c>
      <c r="C3281" s="67" t="s">
        <v>14739</v>
      </c>
      <c r="D3281" s="59" t="s">
        <v>14740</v>
      </c>
      <c r="E3281" s="66" t="s">
        <v>14738</v>
      </c>
      <c r="F3281" s="60" t="s">
        <v>14741</v>
      </c>
      <c r="G3281" s="62"/>
      <c r="H3281" s="61">
        <v>2013</v>
      </c>
      <c r="I3281" s="60" t="s">
        <v>689</v>
      </c>
      <c r="J3281" s="60" t="s">
        <v>680</v>
      </c>
      <c r="K3281" s="60">
        <v>50</v>
      </c>
      <c r="L3281" s="62"/>
      <c r="M3281" s="60">
        <v>1</v>
      </c>
      <c r="N3281" s="60">
        <v>1</v>
      </c>
      <c r="O3281" s="63" t="s">
        <v>681</v>
      </c>
      <c r="P3281" s="63" t="s">
        <v>1317</v>
      </c>
      <c r="Q3281" s="63" t="s">
        <v>14742</v>
      </c>
      <c r="R3281" s="62"/>
      <c r="S3281" s="62"/>
      <c r="T3281" s="62"/>
      <c r="U3281" s="62"/>
      <c r="V3281" s="62"/>
      <c r="W3281" s="62"/>
      <c r="X3281" s="63" t="s">
        <v>1317</v>
      </c>
      <c r="Y3281" s="62"/>
      <c r="Z3281" s="62"/>
      <c r="AA3281" s="62"/>
      <c r="AB3281" s="60"/>
    </row>
    <row r="3282" spans="1:28" ht="15" customHeight="1" x14ac:dyDescent="0.25">
      <c r="A3282" s="58">
        <v>3272</v>
      </c>
      <c r="B3282" s="66" t="s">
        <v>14743</v>
      </c>
      <c r="C3282" s="67" t="s">
        <v>14744</v>
      </c>
      <c r="D3282" s="59" t="s">
        <v>14745</v>
      </c>
      <c r="E3282" s="66" t="s">
        <v>14743</v>
      </c>
      <c r="F3282" s="60" t="s">
        <v>14746</v>
      </c>
      <c r="G3282" s="62"/>
      <c r="H3282" s="61">
        <v>2013</v>
      </c>
      <c r="I3282" s="60" t="s">
        <v>689</v>
      </c>
      <c r="J3282" s="60" t="s">
        <v>680</v>
      </c>
      <c r="K3282" s="60">
        <v>50</v>
      </c>
      <c r="L3282" s="62"/>
      <c r="M3282" s="60">
        <v>1</v>
      </c>
      <c r="N3282" s="60">
        <v>1</v>
      </c>
      <c r="O3282" s="63" t="s">
        <v>681</v>
      </c>
      <c r="P3282" s="63" t="s">
        <v>1317</v>
      </c>
      <c r="Q3282" s="63" t="s">
        <v>14742</v>
      </c>
      <c r="R3282" s="62"/>
      <c r="S3282" s="62"/>
      <c r="T3282" s="62"/>
      <c r="U3282" s="62"/>
      <c r="V3282" s="62"/>
      <c r="W3282" s="62"/>
      <c r="X3282" s="63" t="s">
        <v>1317</v>
      </c>
      <c r="Y3282" s="62"/>
      <c r="Z3282" s="62"/>
      <c r="AA3282" s="62"/>
      <c r="AB3282" s="60"/>
    </row>
    <row r="3283" spans="1:28" ht="15" customHeight="1" x14ac:dyDescent="0.25">
      <c r="A3283" s="58">
        <v>3273</v>
      </c>
      <c r="B3283" s="66" t="s">
        <v>14747</v>
      </c>
      <c r="C3283" s="67" t="s">
        <v>14748</v>
      </c>
      <c r="D3283" s="59" t="s">
        <v>14749</v>
      </c>
      <c r="E3283" s="66" t="s">
        <v>14747</v>
      </c>
      <c r="F3283" s="60" t="s">
        <v>14750</v>
      </c>
      <c r="G3283" s="62"/>
      <c r="H3283" s="61">
        <v>2007</v>
      </c>
      <c r="I3283" s="62"/>
      <c r="J3283" s="60" t="s">
        <v>684</v>
      </c>
      <c r="K3283" s="60">
        <v>10</v>
      </c>
      <c r="L3283" s="62"/>
      <c r="M3283" s="60">
        <v>1</v>
      </c>
      <c r="N3283" s="60">
        <v>1</v>
      </c>
      <c r="O3283" s="63" t="s">
        <v>681</v>
      </c>
      <c r="P3283" s="63" t="s">
        <v>1450</v>
      </c>
      <c r="Q3283" s="63" t="s">
        <v>14751</v>
      </c>
      <c r="R3283" s="62"/>
      <c r="S3283" s="62"/>
      <c r="T3283" s="62"/>
      <c r="U3283" s="62"/>
      <c r="V3283" s="62"/>
      <c r="W3283" s="62"/>
      <c r="X3283" s="62"/>
      <c r="Y3283" s="63" t="s">
        <v>1450</v>
      </c>
      <c r="Z3283" s="62"/>
      <c r="AA3283" s="62"/>
      <c r="AB3283" s="60"/>
    </row>
    <row r="3284" spans="1:28" ht="15" customHeight="1" x14ac:dyDescent="0.25">
      <c r="A3284" s="58">
        <v>3274</v>
      </c>
      <c r="B3284" s="66" t="s">
        <v>14752</v>
      </c>
      <c r="C3284" s="67" t="s">
        <v>14753</v>
      </c>
      <c r="D3284" s="59" t="s">
        <v>14754</v>
      </c>
      <c r="E3284" s="66" t="s">
        <v>14752</v>
      </c>
      <c r="F3284" s="60" t="s">
        <v>14755</v>
      </c>
      <c r="G3284" s="62"/>
      <c r="H3284" s="61">
        <v>2007</v>
      </c>
      <c r="I3284" s="62"/>
      <c r="J3284" s="60" t="s">
        <v>684</v>
      </c>
      <c r="K3284" s="60">
        <v>25</v>
      </c>
      <c r="L3284" s="62"/>
      <c r="M3284" s="60">
        <v>1</v>
      </c>
      <c r="N3284" s="60">
        <v>1</v>
      </c>
      <c r="O3284" s="63" t="s">
        <v>681</v>
      </c>
      <c r="P3284" s="63" t="s">
        <v>14756</v>
      </c>
      <c r="Q3284" s="63" t="s">
        <v>14757</v>
      </c>
      <c r="R3284" s="62"/>
      <c r="S3284" s="62"/>
      <c r="T3284" s="62"/>
      <c r="U3284" s="62"/>
      <c r="V3284" s="62"/>
      <c r="W3284" s="62"/>
      <c r="X3284" s="62"/>
      <c r="Y3284" s="63" t="s">
        <v>14756</v>
      </c>
      <c r="Z3284" s="62"/>
      <c r="AA3284" s="62"/>
      <c r="AB3284" s="60"/>
    </row>
    <row r="3285" spans="1:28" ht="15" customHeight="1" x14ac:dyDescent="0.25">
      <c r="A3285" s="58">
        <v>3275</v>
      </c>
      <c r="B3285" s="66" t="s">
        <v>14758</v>
      </c>
      <c r="C3285" s="67" t="s">
        <v>14759</v>
      </c>
      <c r="D3285" s="59" t="s">
        <v>14760</v>
      </c>
      <c r="E3285" s="66" t="s">
        <v>14758</v>
      </c>
      <c r="F3285" s="60" t="s">
        <v>14761</v>
      </c>
      <c r="G3285" s="62"/>
      <c r="H3285" s="61">
        <v>1997</v>
      </c>
      <c r="I3285" s="60" t="s">
        <v>689</v>
      </c>
      <c r="J3285" s="60" t="s">
        <v>687</v>
      </c>
      <c r="K3285" s="60">
        <v>50</v>
      </c>
      <c r="L3285" s="62"/>
      <c r="M3285" s="60">
        <v>1</v>
      </c>
      <c r="N3285" s="60">
        <v>1</v>
      </c>
      <c r="O3285" s="63" t="s">
        <v>681</v>
      </c>
      <c r="P3285" s="63" t="s">
        <v>864</v>
      </c>
      <c r="Q3285" s="62"/>
      <c r="R3285" s="62"/>
      <c r="S3285" s="62"/>
      <c r="T3285" s="62"/>
      <c r="U3285" s="62"/>
      <c r="V3285" s="62"/>
      <c r="W3285" s="62"/>
      <c r="X3285" s="63" t="s">
        <v>864</v>
      </c>
      <c r="Y3285" s="62"/>
      <c r="Z3285" s="62"/>
      <c r="AA3285" s="62"/>
      <c r="AB3285" s="60"/>
    </row>
    <row r="3286" spans="1:28" ht="15" customHeight="1" x14ac:dyDescent="0.25">
      <c r="A3286" s="58">
        <v>3276</v>
      </c>
      <c r="B3286" s="66" t="s">
        <v>14762</v>
      </c>
      <c r="C3286" s="67" t="s">
        <v>14763</v>
      </c>
      <c r="D3286" s="59" t="s">
        <v>14764</v>
      </c>
      <c r="E3286" s="66" t="s">
        <v>14762</v>
      </c>
      <c r="F3286" s="60" t="s">
        <v>14765</v>
      </c>
      <c r="G3286" s="62"/>
      <c r="H3286" s="61">
        <v>2014</v>
      </c>
      <c r="I3286" s="60" t="s">
        <v>689</v>
      </c>
      <c r="J3286" s="60" t="s">
        <v>1710</v>
      </c>
      <c r="K3286" s="60">
        <v>50</v>
      </c>
      <c r="L3286" s="62"/>
      <c r="M3286" s="60">
        <v>1</v>
      </c>
      <c r="N3286" s="60">
        <v>1</v>
      </c>
      <c r="O3286" s="63" t="s">
        <v>681</v>
      </c>
      <c r="P3286" s="63" t="s">
        <v>8907</v>
      </c>
      <c r="Q3286" s="63" t="s">
        <v>14766</v>
      </c>
      <c r="R3286" s="62"/>
      <c r="S3286" s="62"/>
      <c r="T3286" s="62"/>
      <c r="U3286" s="62"/>
      <c r="V3286" s="62"/>
      <c r="W3286" s="62"/>
      <c r="X3286" s="63" t="s">
        <v>8907</v>
      </c>
      <c r="Y3286" s="62"/>
      <c r="Z3286" s="62"/>
      <c r="AA3286" s="62"/>
      <c r="AB3286" s="60"/>
    </row>
    <row r="3287" spans="1:28" ht="15" customHeight="1" x14ac:dyDescent="0.25">
      <c r="A3287" s="58">
        <v>3277</v>
      </c>
      <c r="B3287" s="66" t="s">
        <v>98</v>
      </c>
      <c r="C3287" s="67" t="s">
        <v>14767</v>
      </c>
      <c r="D3287" s="59" t="s">
        <v>14768</v>
      </c>
      <c r="E3287" s="66" t="s">
        <v>98</v>
      </c>
      <c r="F3287" s="60" t="s">
        <v>14769</v>
      </c>
      <c r="G3287" s="62"/>
      <c r="H3287" s="61">
        <v>2016</v>
      </c>
      <c r="I3287" s="60" t="s">
        <v>689</v>
      </c>
      <c r="J3287" s="60" t="s">
        <v>680</v>
      </c>
      <c r="K3287" s="60">
        <v>50</v>
      </c>
      <c r="L3287" s="62"/>
      <c r="M3287" s="60">
        <v>1</v>
      </c>
      <c r="N3287" s="60">
        <v>1</v>
      </c>
      <c r="O3287" s="63" t="s">
        <v>681</v>
      </c>
      <c r="P3287" s="63" t="s">
        <v>1460</v>
      </c>
      <c r="Q3287" s="63" t="s">
        <v>14770</v>
      </c>
      <c r="R3287" s="62"/>
      <c r="S3287" s="62"/>
      <c r="T3287" s="62"/>
      <c r="U3287" s="62"/>
      <c r="V3287" s="62"/>
      <c r="W3287" s="62"/>
      <c r="X3287" s="63" t="s">
        <v>1460</v>
      </c>
      <c r="Y3287" s="62"/>
      <c r="Z3287" s="62"/>
      <c r="AA3287" s="62"/>
      <c r="AB3287" s="60"/>
    </row>
    <row r="3288" spans="1:28" ht="15" customHeight="1" x14ac:dyDescent="0.25">
      <c r="A3288" s="58">
        <v>3278</v>
      </c>
      <c r="B3288" s="66" t="s">
        <v>14771</v>
      </c>
      <c r="C3288" s="67" t="s">
        <v>14772</v>
      </c>
      <c r="D3288" s="59" t="s">
        <v>14773</v>
      </c>
      <c r="E3288" s="66" t="s">
        <v>14771</v>
      </c>
      <c r="F3288" s="60" t="s">
        <v>14774</v>
      </c>
      <c r="G3288" s="62"/>
      <c r="H3288" s="61">
        <v>2013</v>
      </c>
      <c r="I3288" s="60" t="s">
        <v>689</v>
      </c>
      <c r="J3288" s="60" t="s">
        <v>680</v>
      </c>
      <c r="K3288" s="60">
        <v>50</v>
      </c>
      <c r="L3288" s="62"/>
      <c r="M3288" s="60">
        <v>1</v>
      </c>
      <c r="N3288" s="60">
        <v>1</v>
      </c>
      <c r="O3288" s="63" t="s">
        <v>681</v>
      </c>
      <c r="P3288" s="63" t="s">
        <v>1317</v>
      </c>
      <c r="Q3288" s="63" t="s">
        <v>1529</v>
      </c>
      <c r="R3288" s="62"/>
      <c r="S3288" s="62"/>
      <c r="T3288" s="62"/>
      <c r="U3288" s="62"/>
      <c r="V3288" s="62"/>
      <c r="W3288" s="62"/>
      <c r="X3288" s="63" t="s">
        <v>1317</v>
      </c>
      <c r="Y3288" s="62"/>
      <c r="Z3288" s="62"/>
      <c r="AA3288" s="62"/>
      <c r="AB3288" s="60"/>
    </row>
    <row r="3289" spans="1:28" ht="15" customHeight="1" x14ac:dyDescent="0.25">
      <c r="A3289" s="58">
        <v>3279</v>
      </c>
      <c r="B3289" s="66" t="s">
        <v>14775</v>
      </c>
      <c r="C3289" s="67" t="s">
        <v>14776</v>
      </c>
      <c r="D3289" s="59" t="s">
        <v>14777</v>
      </c>
      <c r="E3289" s="66" t="s">
        <v>14775</v>
      </c>
      <c r="F3289" s="60" t="s">
        <v>14778</v>
      </c>
      <c r="G3289" s="62"/>
      <c r="H3289" s="61">
        <v>2001</v>
      </c>
      <c r="I3289" s="60" t="s">
        <v>689</v>
      </c>
      <c r="J3289" s="60" t="s">
        <v>684</v>
      </c>
      <c r="K3289" s="60">
        <v>50</v>
      </c>
      <c r="L3289" s="62"/>
      <c r="M3289" s="60">
        <v>1</v>
      </c>
      <c r="N3289" s="60">
        <v>1</v>
      </c>
      <c r="O3289" s="63" t="s">
        <v>681</v>
      </c>
      <c r="P3289" s="63" t="s">
        <v>788</v>
      </c>
      <c r="Q3289" s="62"/>
      <c r="R3289" s="62"/>
      <c r="S3289" s="62"/>
      <c r="T3289" s="62"/>
      <c r="U3289" s="62"/>
      <c r="V3289" s="62"/>
      <c r="W3289" s="62"/>
      <c r="X3289" s="63" t="s">
        <v>788</v>
      </c>
      <c r="Y3289" s="62"/>
      <c r="Z3289" s="62"/>
      <c r="AA3289" s="62"/>
      <c r="AB3289" s="60"/>
    </row>
    <row r="3290" spans="1:28" ht="15" customHeight="1" x14ac:dyDescent="0.25">
      <c r="A3290" s="58">
        <v>3280</v>
      </c>
      <c r="B3290" s="66" t="s">
        <v>14779</v>
      </c>
      <c r="C3290" s="67" t="s">
        <v>14780</v>
      </c>
      <c r="D3290" s="59" t="s">
        <v>14781</v>
      </c>
      <c r="E3290" s="66" t="s">
        <v>14779</v>
      </c>
      <c r="F3290" s="60" t="s">
        <v>14782</v>
      </c>
      <c r="G3290" s="62"/>
      <c r="H3290" s="61">
        <v>2004</v>
      </c>
      <c r="I3290" s="60" t="s">
        <v>689</v>
      </c>
      <c r="J3290" s="60" t="s">
        <v>683</v>
      </c>
      <c r="K3290" s="60">
        <v>50</v>
      </c>
      <c r="L3290" s="62"/>
      <c r="M3290" s="60">
        <v>1</v>
      </c>
      <c r="N3290" s="60">
        <v>1</v>
      </c>
      <c r="O3290" s="63" t="s">
        <v>681</v>
      </c>
      <c r="P3290" s="63" t="s">
        <v>788</v>
      </c>
      <c r="Q3290" s="62"/>
      <c r="R3290" s="62"/>
      <c r="S3290" s="62"/>
      <c r="T3290" s="62"/>
      <c r="U3290" s="62"/>
      <c r="V3290" s="62"/>
      <c r="W3290" s="62"/>
      <c r="X3290" s="63" t="s">
        <v>788</v>
      </c>
      <c r="Y3290" s="62"/>
      <c r="Z3290" s="62"/>
      <c r="AA3290" s="62"/>
      <c r="AB3290" s="60"/>
    </row>
    <row r="3291" spans="1:28" ht="15" customHeight="1" x14ac:dyDescent="0.25">
      <c r="A3291" s="58">
        <v>3281</v>
      </c>
      <c r="B3291" s="66" t="s">
        <v>14783</v>
      </c>
      <c r="C3291" s="67" t="s">
        <v>14784</v>
      </c>
      <c r="D3291" s="59" t="s">
        <v>14785</v>
      </c>
      <c r="E3291" s="66" t="s">
        <v>14783</v>
      </c>
      <c r="F3291" s="60" t="s">
        <v>14786</v>
      </c>
      <c r="G3291" s="62"/>
      <c r="H3291" s="61">
        <v>2004</v>
      </c>
      <c r="I3291" s="60" t="s">
        <v>689</v>
      </c>
      <c r="J3291" s="60" t="s">
        <v>683</v>
      </c>
      <c r="K3291" s="60">
        <v>50</v>
      </c>
      <c r="L3291" s="62"/>
      <c r="M3291" s="60">
        <v>1</v>
      </c>
      <c r="N3291" s="60">
        <v>1</v>
      </c>
      <c r="O3291" s="63" t="s">
        <v>681</v>
      </c>
      <c r="P3291" s="63" t="s">
        <v>788</v>
      </c>
      <c r="Q3291" s="62"/>
      <c r="R3291" s="62"/>
      <c r="S3291" s="62"/>
      <c r="T3291" s="62"/>
      <c r="U3291" s="62"/>
      <c r="V3291" s="62"/>
      <c r="W3291" s="62"/>
      <c r="X3291" s="63" t="s">
        <v>3594</v>
      </c>
      <c r="Y3291" s="62"/>
      <c r="Z3291" s="62"/>
      <c r="AA3291" s="62"/>
      <c r="AB3291" s="63" t="s">
        <v>3595</v>
      </c>
    </row>
    <row r="3292" spans="1:28" ht="15" customHeight="1" x14ac:dyDescent="0.25">
      <c r="A3292" s="58">
        <v>3282</v>
      </c>
      <c r="B3292" s="66" t="s">
        <v>14787</v>
      </c>
      <c r="C3292" s="67" t="s">
        <v>14788</v>
      </c>
      <c r="D3292" s="59" t="s">
        <v>14789</v>
      </c>
      <c r="E3292" s="66" t="s">
        <v>14787</v>
      </c>
      <c r="F3292" s="60" t="s">
        <v>14790</v>
      </c>
      <c r="G3292" s="62"/>
      <c r="H3292" s="61">
        <v>2009</v>
      </c>
      <c r="I3292" s="60" t="s">
        <v>689</v>
      </c>
      <c r="J3292" s="60" t="s">
        <v>684</v>
      </c>
      <c r="K3292" s="60">
        <v>50</v>
      </c>
      <c r="L3292" s="62"/>
      <c r="M3292" s="60">
        <v>1</v>
      </c>
      <c r="N3292" s="60">
        <v>1</v>
      </c>
      <c r="O3292" s="63" t="s">
        <v>681</v>
      </c>
      <c r="P3292" s="63" t="s">
        <v>14791</v>
      </c>
      <c r="Q3292" s="62"/>
      <c r="R3292" s="62"/>
      <c r="S3292" s="62"/>
      <c r="T3292" s="62"/>
      <c r="U3292" s="62"/>
      <c r="V3292" s="62"/>
      <c r="W3292" s="62"/>
      <c r="X3292" s="63" t="s">
        <v>14791</v>
      </c>
      <c r="Y3292" s="62"/>
      <c r="Z3292" s="62"/>
      <c r="AA3292" s="62"/>
      <c r="AB3292" s="60"/>
    </row>
    <row r="3293" spans="1:28" ht="15" customHeight="1" x14ac:dyDescent="0.25">
      <c r="A3293" s="58">
        <v>3283</v>
      </c>
      <c r="B3293" s="66" t="s">
        <v>14792</v>
      </c>
      <c r="C3293" s="67" t="s">
        <v>14793</v>
      </c>
      <c r="D3293" s="59" t="s">
        <v>14794</v>
      </c>
      <c r="E3293" s="66" t="s">
        <v>14792</v>
      </c>
      <c r="F3293" s="60" t="s">
        <v>14795</v>
      </c>
      <c r="G3293" s="62"/>
      <c r="H3293" s="61">
        <v>2006</v>
      </c>
      <c r="I3293" s="60" t="s">
        <v>689</v>
      </c>
      <c r="J3293" s="60" t="s">
        <v>1333</v>
      </c>
      <c r="K3293" s="60">
        <v>560</v>
      </c>
      <c r="L3293" s="62"/>
      <c r="M3293" s="60">
        <v>1</v>
      </c>
      <c r="N3293" s="60">
        <v>1</v>
      </c>
      <c r="O3293" s="63" t="s">
        <v>681</v>
      </c>
      <c r="P3293" s="63" t="s">
        <v>5254</v>
      </c>
      <c r="Q3293" s="63" t="s">
        <v>14796</v>
      </c>
      <c r="R3293" s="62"/>
      <c r="S3293" s="62"/>
      <c r="T3293" s="62"/>
      <c r="U3293" s="62"/>
      <c r="V3293" s="62"/>
      <c r="W3293" s="62"/>
      <c r="X3293" s="63" t="s">
        <v>5254</v>
      </c>
      <c r="Y3293" s="62"/>
      <c r="Z3293" s="62"/>
      <c r="AA3293" s="62"/>
      <c r="AB3293" s="60"/>
    </row>
    <row r="3294" spans="1:28" ht="15" customHeight="1" x14ac:dyDescent="0.25">
      <c r="A3294" s="58">
        <v>3284</v>
      </c>
      <c r="B3294" s="66" t="s">
        <v>14797</v>
      </c>
      <c r="C3294" s="67" t="s">
        <v>14798</v>
      </c>
      <c r="D3294" s="59" t="s">
        <v>14799</v>
      </c>
      <c r="E3294" s="66" t="s">
        <v>14797</v>
      </c>
      <c r="F3294" s="60" t="s">
        <v>14800</v>
      </c>
      <c r="G3294" s="62"/>
      <c r="H3294" s="61">
        <v>2007</v>
      </c>
      <c r="I3294" s="60" t="s">
        <v>689</v>
      </c>
      <c r="J3294" s="60" t="s">
        <v>1333</v>
      </c>
      <c r="K3294" s="60">
        <v>75</v>
      </c>
      <c r="L3294" s="62"/>
      <c r="M3294" s="60">
        <v>1</v>
      </c>
      <c r="N3294" s="60">
        <v>1</v>
      </c>
      <c r="O3294" s="63" t="s">
        <v>681</v>
      </c>
      <c r="P3294" s="63" t="s">
        <v>700</v>
      </c>
      <c r="Q3294" s="63" t="s">
        <v>14801</v>
      </c>
      <c r="R3294" s="62"/>
      <c r="S3294" s="62"/>
      <c r="T3294" s="62"/>
      <c r="U3294" s="62"/>
      <c r="V3294" s="62"/>
      <c r="W3294" s="62"/>
      <c r="X3294" s="63" t="s">
        <v>700</v>
      </c>
      <c r="Y3294" s="62"/>
      <c r="Z3294" s="62"/>
      <c r="AA3294" s="62"/>
      <c r="AB3294" s="60"/>
    </row>
    <row r="3295" spans="1:28" ht="15" customHeight="1" x14ac:dyDescent="0.25">
      <c r="A3295" s="58">
        <v>3285</v>
      </c>
      <c r="B3295" s="66" t="s">
        <v>14802</v>
      </c>
      <c r="C3295" s="67" t="s">
        <v>14803</v>
      </c>
      <c r="D3295" s="59" t="s">
        <v>14804</v>
      </c>
      <c r="E3295" s="66" t="s">
        <v>14802</v>
      </c>
      <c r="F3295" s="60" t="s">
        <v>14805</v>
      </c>
      <c r="G3295" s="62"/>
      <c r="H3295" s="61">
        <v>2006</v>
      </c>
      <c r="I3295" s="60" t="s">
        <v>689</v>
      </c>
      <c r="J3295" s="60" t="s">
        <v>699</v>
      </c>
      <c r="K3295" s="60">
        <v>250</v>
      </c>
      <c r="L3295" s="62"/>
      <c r="M3295" s="60">
        <v>1</v>
      </c>
      <c r="N3295" s="60">
        <v>1</v>
      </c>
      <c r="O3295" s="63" t="s">
        <v>681</v>
      </c>
      <c r="P3295" s="63" t="s">
        <v>980</v>
      </c>
      <c r="Q3295" s="63" t="s">
        <v>14806</v>
      </c>
      <c r="R3295" s="62"/>
      <c r="S3295" s="62"/>
      <c r="T3295" s="62"/>
      <c r="U3295" s="62"/>
      <c r="V3295" s="62"/>
      <c r="W3295" s="62"/>
      <c r="X3295" s="63" t="s">
        <v>980</v>
      </c>
      <c r="Y3295" s="62"/>
      <c r="Z3295" s="62"/>
      <c r="AA3295" s="62"/>
      <c r="AB3295" s="60"/>
    </row>
    <row r="3296" spans="1:28" ht="15" customHeight="1" x14ac:dyDescent="0.25">
      <c r="A3296" s="58">
        <v>3286</v>
      </c>
      <c r="B3296" s="66" t="s">
        <v>14807</v>
      </c>
      <c r="C3296" s="67" t="s">
        <v>14808</v>
      </c>
      <c r="D3296" s="59" t="s">
        <v>14809</v>
      </c>
      <c r="E3296" s="66" t="s">
        <v>14807</v>
      </c>
      <c r="F3296" s="60" t="s">
        <v>14810</v>
      </c>
      <c r="G3296" s="62"/>
      <c r="H3296" s="61">
        <v>2001</v>
      </c>
      <c r="I3296" s="60" t="s">
        <v>1303</v>
      </c>
      <c r="J3296" s="60" t="s">
        <v>684</v>
      </c>
      <c r="K3296" s="60">
        <v>50</v>
      </c>
      <c r="L3296" s="62"/>
      <c r="M3296" s="60">
        <v>1</v>
      </c>
      <c r="N3296" s="60">
        <v>1</v>
      </c>
      <c r="O3296" s="63" t="s">
        <v>681</v>
      </c>
      <c r="P3296" s="63" t="s">
        <v>788</v>
      </c>
      <c r="Q3296" s="62"/>
      <c r="R3296" s="62"/>
      <c r="S3296" s="62"/>
      <c r="T3296" s="62"/>
      <c r="U3296" s="62"/>
      <c r="V3296" s="62"/>
      <c r="W3296" s="62"/>
      <c r="X3296" s="63" t="s">
        <v>788</v>
      </c>
      <c r="Y3296" s="62"/>
      <c r="Z3296" s="62"/>
      <c r="AA3296" s="62"/>
      <c r="AB3296" s="60"/>
    </row>
    <row r="3297" spans="1:28" ht="15" customHeight="1" x14ac:dyDescent="0.25">
      <c r="A3297" s="58">
        <v>3287</v>
      </c>
      <c r="B3297" s="66" t="s">
        <v>14811</v>
      </c>
      <c r="C3297" s="67" t="s">
        <v>14812</v>
      </c>
      <c r="D3297" s="59" t="s">
        <v>14813</v>
      </c>
      <c r="E3297" s="66" t="s">
        <v>14811</v>
      </c>
      <c r="F3297" s="60" t="s">
        <v>14814</v>
      </c>
      <c r="G3297" s="62"/>
      <c r="H3297" s="61">
        <v>2002</v>
      </c>
      <c r="I3297" s="60" t="s">
        <v>1303</v>
      </c>
      <c r="J3297" s="60" t="s">
        <v>1260</v>
      </c>
      <c r="K3297" s="60">
        <v>250</v>
      </c>
      <c r="L3297" s="62"/>
      <c r="M3297" s="60">
        <v>1</v>
      </c>
      <c r="N3297" s="60">
        <v>1</v>
      </c>
      <c r="O3297" s="63" t="s">
        <v>681</v>
      </c>
      <c r="P3297" s="63" t="s">
        <v>980</v>
      </c>
      <c r="Q3297" s="62"/>
      <c r="R3297" s="62"/>
      <c r="S3297" s="62"/>
      <c r="T3297" s="62"/>
      <c r="U3297" s="62"/>
      <c r="V3297" s="62"/>
      <c r="W3297" s="62"/>
      <c r="X3297" s="63" t="s">
        <v>980</v>
      </c>
      <c r="Y3297" s="62"/>
      <c r="Z3297" s="62"/>
      <c r="AA3297" s="62"/>
      <c r="AB3297" s="60"/>
    </row>
    <row r="3298" spans="1:28" ht="15" customHeight="1" x14ac:dyDescent="0.25">
      <c r="A3298" s="58">
        <v>3288</v>
      </c>
      <c r="B3298" s="66" t="s">
        <v>14815</v>
      </c>
      <c r="C3298" s="67" t="s">
        <v>14816</v>
      </c>
      <c r="D3298" s="59" t="s">
        <v>14817</v>
      </c>
      <c r="E3298" s="66" t="s">
        <v>14815</v>
      </c>
      <c r="F3298" s="60" t="s">
        <v>14818</v>
      </c>
      <c r="G3298" s="62"/>
      <c r="H3298" s="61">
        <v>2004</v>
      </c>
      <c r="I3298" s="60" t="s">
        <v>689</v>
      </c>
      <c r="J3298" s="60" t="s">
        <v>684</v>
      </c>
      <c r="K3298" s="60">
        <v>250</v>
      </c>
      <c r="L3298" s="62"/>
      <c r="M3298" s="60">
        <v>1</v>
      </c>
      <c r="N3298" s="60">
        <v>1</v>
      </c>
      <c r="O3298" s="63" t="s">
        <v>681</v>
      </c>
      <c r="P3298" s="63" t="s">
        <v>980</v>
      </c>
      <c r="Q3298" s="62"/>
      <c r="R3298" s="62"/>
      <c r="S3298" s="62"/>
      <c r="T3298" s="62"/>
      <c r="U3298" s="62"/>
      <c r="V3298" s="62"/>
      <c r="W3298" s="62"/>
      <c r="X3298" s="63" t="s">
        <v>980</v>
      </c>
      <c r="Y3298" s="62"/>
      <c r="Z3298" s="62"/>
      <c r="AA3298" s="62"/>
      <c r="AB3298" s="60"/>
    </row>
    <row r="3299" spans="1:28" ht="15" customHeight="1" x14ac:dyDescent="0.25">
      <c r="A3299" s="58">
        <v>3289</v>
      </c>
      <c r="B3299" s="66" t="s">
        <v>14819</v>
      </c>
      <c r="C3299" s="67" t="s">
        <v>14820</v>
      </c>
      <c r="D3299" s="59" t="s">
        <v>14821</v>
      </c>
      <c r="E3299" s="66" t="s">
        <v>14819</v>
      </c>
      <c r="F3299" s="60" t="s">
        <v>14822</v>
      </c>
      <c r="G3299" s="62"/>
      <c r="H3299" s="61">
        <v>2016</v>
      </c>
      <c r="I3299" s="60" t="s">
        <v>689</v>
      </c>
      <c r="J3299" s="60" t="s">
        <v>680</v>
      </c>
      <c r="K3299" s="60">
        <v>100</v>
      </c>
      <c r="L3299" s="62"/>
      <c r="M3299" s="60">
        <v>1</v>
      </c>
      <c r="N3299" s="60">
        <v>1</v>
      </c>
      <c r="O3299" s="63" t="s">
        <v>681</v>
      </c>
      <c r="P3299" s="63" t="s">
        <v>1588</v>
      </c>
      <c r="Q3299" s="63" t="s">
        <v>14823</v>
      </c>
      <c r="R3299" s="62"/>
      <c r="S3299" s="62"/>
      <c r="T3299" s="62"/>
      <c r="U3299" s="62"/>
      <c r="V3299" s="62"/>
      <c r="W3299" s="62"/>
      <c r="X3299" s="63" t="s">
        <v>1588</v>
      </c>
      <c r="Y3299" s="62"/>
      <c r="Z3299" s="62"/>
      <c r="AA3299" s="62"/>
      <c r="AB3299" s="60"/>
    </row>
    <row r="3300" spans="1:28" ht="15" customHeight="1" x14ac:dyDescent="0.25">
      <c r="A3300" s="58">
        <v>3290</v>
      </c>
      <c r="B3300" s="66" t="s">
        <v>103</v>
      </c>
      <c r="C3300" s="67" t="s">
        <v>14824</v>
      </c>
      <c r="D3300" s="59" t="s">
        <v>14825</v>
      </c>
      <c r="E3300" s="66" t="s">
        <v>103</v>
      </c>
      <c r="F3300" s="60" t="s">
        <v>14826</v>
      </c>
      <c r="G3300" s="62"/>
      <c r="H3300" s="61">
        <v>2016</v>
      </c>
      <c r="I3300" s="60" t="s">
        <v>689</v>
      </c>
      <c r="J3300" s="60" t="s">
        <v>680</v>
      </c>
      <c r="K3300" s="60">
        <v>50</v>
      </c>
      <c r="L3300" s="62"/>
      <c r="M3300" s="60">
        <v>1</v>
      </c>
      <c r="N3300" s="60">
        <v>1</v>
      </c>
      <c r="O3300" s="63" t="s">
        <v>681</v>
      </c>
      <c r="P3300" s="63" t="s">
        <v>3884</v>
      </c>
      <c r="Q3300" s="63" t="s">
        <v>14827</v>
      </c>
      <c r="R3300" s="62"/>
      <c r="S3300" s="62"/>
      <c r="T3300" s="62"/>
      <c r="U3300" s="62"/>
      <c r="V3300" s="62"/>
      <c r="W3300" s="62"/>
      <c r="X3300" s="63" t="s">
        <v>3884</v>
      </c>
      <c r="Y3300" s="62"/>
      <c r="Z3300" s="62"/>
      <c r="AA3300" s="62"/>
      <c r="AB3300" s="60"/>
    </row>
    <row r="3301" spans="1:28" ht="15" customHeight="1" x14ac:dyDescent="0.25">
      <c r="A3301" s="58">
        <v>3291</v>
      </c>
      <c r="B3301" s="66" t="s">
        <v>14828</v>
      </c>
      <c r="C3301" s="67" t="s">
        <v>14829</v>
      </c>
      <c r="D3301" s="59" t="s">
        <v>14830</v>
      </c>
      <c r="E3301" s="66" t="s">
        <v>14828</v>
      </c>
      <c r="F3301" s="60" t="s">
        <v>14831</v>
      </c>
      <c r="G3301" s="62"/>
      <c r="H3301" s="61">
        <v>2011</v>
      </c>
      <c r="I3301" s="62"/>
      <c r="J3301" s="60" t="s">
        <v>1333</v>
      </c>
      <c r="K3301" s="60">
        <v>15</v>
      </c>
      <c r="L3301" s="62"/>
      <c r="M3301" s="60">
        <v>1</v>
      </c>
      <c r="N3301" s="60">
        <v>1</v>
      </c>
      <c r="O3301" s="63" t="s">
        <v>681</v>
      </c>
      <c r="P3301" s="63" t="s">
        <v>2840</v>
      </c>
      <c r="Q3301" s="62"/>
      <c r="R3301" s="62"/>
      <c r="S3301" s="62"/>
      <c r="T3301" s="62"/>
      <c r="U3301" s="62"/>
      <c r="V3301" s="62"/>
      <c r="W3301" s="62"/>
      <c r="X3301" s="63" t="s">
        <v>2840</v>
      </c>
      <c r="Y3301" s="62"/>
      <c r="Z3301" s="62"/>
      <c r="AA3301" s="62"/>
      <c r="AB3301" s="60"/>
    </row>
    <row r="3302" spans="1:28" ht="15" customHeight="1" x14ac:dyDescent="0.25">
      <c r="A3302" s="58">
        <v>3292</v>
      </c>
      <c r="B3302" s="66" t="s">
        <v>14832</v>
      </c>
      <c r="C3302" s="67" t="s">
        <v>14833</v>
      </c>
      <c r="D3302" s="59" t="s">
        <v>14834</v>
      </c>
      <c r="E3302" s="66" t="s">
        <v>14832</v>
      </c>
      <c r="F3302" s="60" t="s">
        <v>14835</v>
      </c>
      <c r="G3302" s="62"/>
      <c r="H3302" s="61">
        <v>2002</v>
      </c>
      <c r="I3302" s="60" t="s">
        <v>682</v>
      </c>
      <c r="J3302" s="60" t="s">
        <v>684</v>
      </c>
      <c r="K3302" s="60">
        <v>100</v>
      </c>
      <c r="L3302" s="62"/>
      <c r="M3302" s="60">
        <v>1</v>
      </c>
      <c r="N3302" s="60">
        <v>1</v>
      </c>
      <c r="O3302" s="63" t="s">
        <v>681</v>
      </c>
      <c r="P3302" s="63" t="s">
        <v>864</v>
      </c>
      <c r="Q3302" s="62"/>
      <c r="R3302" s="62"/>
      <c r="S3302" s="62"/>
      <c r="T3302" s="62"/>
      <c r="U3302" s="62"/>
      <c r="V3302" s="62"/>
      <c r="W3302" s="62"/>
      <c r="X3302" s="63" t="s">
        <v>864</v>
      </c>
      <c r="Y3302" s="62"/>
      <c r="Z3302" s="62"/>
      <c r="AA3302" s="62"/>
      <c r="AB3302" s="60"/>
    </row>
    <row r="3303" spans="1:28" ht="15" customHeight="1" x14ac:dyDescent="0.25">
      <c r="A3303" s="58">
        <v>3293</v>
      </c>
      <c r="B3303" s="66" t="s">
        <v>14836</v>
      </c>
      <c r="C3303" s="67" t="s">
        <v>14837</v>
      </c>
      <c r="D3303" s="59" t="s">
        <v>14838</v>
      </c>
      <c r="E3303" s="66" t="s">
        <v>14836</v>
      </c>
      <c r="F3303" s="60" t="s">
        <v>14839</v>
      </c>
      <c r="G3303" s="62"/>
      <c r="H3303" s="61">
        <v>2014</v>
      </c>
      <c r="I3303" s="60" t="s">
        <v>689</v>
      </c>
      <c r="J3303" s="60" t="s">
        <v>2302</v>
      </c>
      <c r="K3303" s="60">
        <v>100</v>
      </c>
      <c r="L3303" s="62"/>
      <c r="M3303" s="60">
        <v>1</v>
      </c>
      <c r="N3303" s="60">
        <v>1</v>
      </c>
      <c r="O3303" s="63" t="s">
        <v>681</v>
      </c>
      <c r="P3303" s="63" t="s">
        <v>11712</v>
      </c>
      <c r="Q3303" s="63" t="s">
        <v>14840</v>
      </c>
      <c r="R3303" s="62"/>
      <c r="S3303" s="62"/>
      <c r="T3303" s="62"/>
      <c r="U3303" s="62"/>
      <c r="V3303" s="62"/>
      <c r="W3303" s="62"/>
      <c r="X3303" s="63" t="s">
        <v>11712</v>
      </c>
      <c r="Y3303" s="62"/>
      <c r="Z3303" s="62"/>
      <c r="AA3303" s="62"/>
      <c r="AB3303" s="60"/>
    </row>
    <row r="3304" spans="1:28" ht="15" customHeight="1" x14ac:dyDescent="0.25">
      <c r="A3304" s="58">
        <v>3294</v>
      </c>
      <c r="B3304" s="66" t="s">
        <v>14841</v>
      </c>
      <c r="C3304" s="67" t="s">
        <v>14842</v>
      </c>
      <c r="D3304" s="59" t="s">
        <v>14843</v>
      </c>
      <c r="E3304" s="66" t="s">
        <v>14841</v>
      </c>
      <c r="F3304" s="60" t="s">
        <v>14844</v>
      </c>
      <c r="G3304" s="62"/>
      <c r="H3304" s="61">
        <v>1998</v>
      </c>
      <c r="I3304" s="60" t="s">
        <v>689</v>
      </c>
      <c r="J3304" s="60" t="s">
        <v>1260</v>
      </c>
      <c r="K3304" s="60">
        <v>50</v>
      </c>
      <c r="L3304" s="62"/>
      <c r="M3304" s="60">
        <v>1</v>
      </c>
      <c r="N3304" s="60">
        <v>1</v>
      </c>
      <c r="O3304" s="63" t="s">
        <v>681</v>
      </c>
      <c r="P3304" s="63" t="s">
        <v>864</v>
      </c>
      <c r="Q3304" s="62"/>
      <c r="R3304" s="62"/>
      <c r="S3304" s="62"/>
      <c r="T3304" s="62"/>
      <c r="U3304" s="62"/>
      <c r="V3304" s="62"/>
      <c r="W3304" s="62"/>
      <c r="X3304" s="63" t="s">
        <v>864</v>
      </c>
      <c r="Y3304" s="62"/>
      <c r="Z3304" s="62"/>
      <c r="AA3304" s="62"/>
      <c r="AB3304" s="60"/>
    </row>
    <row r="3305" spans="1:28" ht="15" customHeight="1" x14ac:dyDescent="0.25">
      <c r="A3305" s="58">
        <v>3295</v>
      </c>
      <c r="B3305" s="66" t="s">
        <v>14845</v>
      </c>
      <c r="C3305" s="67" t="s">
        <v>14846</v>
      </c>
      <c r="D3305" s="59" t="s">
        <v>14847</v>
      </c>
      <c r="E3305" s="66" t="s">
        <v>14845</v>
      </c>
      <c r="F3305" s="60" t="s">
        <v>14848</v>
      </c>
      <c r="G3305" s="62"/>
      <c r="H3305" s="61">
        <v>2014</v>
      </c>
      <c r="I3305" s="60" t="s">
        <v>689</v>
      </c>
      <c r="J3305" s="60" t="s">
        <v>2302</v>
      </c>
      <c r="K3305" s="60">
        <v>100</v>
      </c>
      <c r="L3305" s="62"/>
      <c r="M3305" s="60">
        <v>1</v>
      </c>
      <c r="N3305" s="60">
        <v>1</v>
      </c>
      <c r="O3305" s="63" t="s">
        <v>681</v>
      </c>
      <c r="P3305" s="63" t="s">
        <v>11712</v>
      </c>
      <c r="Q3305" s="63" t="s">
        <v>14849</v>
      </c>
      <c r="R3305" s="62"/>
      <c r="S3305" s="62"/>
      <c r="T3305" s="62"/>
      <c r="U3305" s="62"/>
      <c r="V3305" s="62"/>
      <c r="W3305" s="62"/>
      <c r="X3305" s="63" t="s">
        <v>11712</v>
      </c>
      <c r="Y3305" s="62"/>
      <c r="Z3305" s="62"/>
      <c r="AA3305" s="62"/>
      <c r="AB3305" s="60"/>
    </row>
    <row r="3306" spans="1:28" ht="15" customHeight="1" x14ac:dyDescent="0.25">
      <c r="A3306" s="58">
        <v>3296</v>
      </c>
      <c r="B3306" s="66" t="s">
        <v>14850</v>
      </c>
      <c r="C3306" s="67" t="s">
        <v>14851</v>
      </c>
      <c r="D3306" s="59" t="s">
        <v>14852</v>
      </c>
      <c r="E3306" s="66" t="s">
        <v>14850</v>
      </c>
      <c r="F3306" s="60" t="s">
        <v>14853</v>
      </c>
      <c r="G3306" s="62"/>
      <c r="H3306" s="61">
        <v>2004</v>
      </c>
      <c r="I3306" s="60" t="s">
        <v>689</v>
      </c>
      <c r="J3306" s="60" t="s">
        <v>1260</v>
      </c>
      <c r="K3306" s="60">
        <v>25</v>
      </c>
      <c r="L3306" s="62"/>
      <c r="M3306" s="60">
        <v>1</v>
      </c>
      <c r="N3306" s="60">
        <v>1</v>
      </c>
      <c r="O3306" s="63" t="s">
        <v>681</v>
      </c>
      <c r="P3306" s="63" t="s">
        <v>734</v>
      </c>
      <c r="Q3306" s="62"/>
      <c r="R3306" s="62"/>
      <c r="S3306" s="62"/>
      <c r="T3306" s="62"/>
      <c r="U3306" s="62"/>
      <c r="V3306" s="62"/>
      <c r="W3306" s="62"/>
      <c r="X3306" s="63" t="s">
        <v>734</v>
      </c>
      <c r="Y3306" s="62"/>
      <c r="Z3306" s="62"/>
      <c r="AA3306" s="62"/>
      <c r="AB3306" s="60"/>
    </row>
    <row r="3307" spans="1:28" ht="15" customHeight="1" x14ac:dyDescent="0.25">
      <c r="A3307" s="58">
        <v>3297</v>
      </c>
      <c r="B3307" s="66" t="s">
        <v>14854</v>
      </c>
      <c r="C3307" s="67" t="s">
        <v>14855</v>
      </c>
      <c r="D3307" s="59" t="s">
        <v>14856</v>
      </c>
      <c r="E3307" s="66" t="s">
        <v>14854</v>
      </c>
      <c r="F3307" s="60" t="s">
        <v>14857</v>
      </c>
      <c r="G3307" s="62"/>
      <c r="H3307" s="61">
        <v>1997</v>
      </c>
      <c r="I3307" s="60" t="s">
        <v>689</v>
      </c>
      <c r="J3307" s="60" t="s">
        <v>1260</v>
      </c>
      <c r="K3307" s="60">
        <v>37.5</v>
      </c>
      <c r="L3307" s="62"/>
      <c r="M3307" s="60">
        <v>1</v>
      </c>
      <c r="N3307" s="60">
        <v>1</v>
      </c>
      <c r="O3307" s="63" t="s">
        <v>681</v>
      </c>
      <c r="P3307" s="63" t="s">
        <v>766</v>
      </c>
      <c r="Q3307" s="62"/>
      <c r="R3307" s="62"/>
      <c r="S3307" s="62"/>
      <c r="T3307" s="62"/>
      <c r="U3307" s="62"/>
      <c r="V3307" s="62"/>
      <c r="W3307" s="62"/>
      <c r="X3307" s="63" t="s">
        <v>766</v>
      </c>
      <c r="Y3307" s="62"/>
      <c r="Z3307" s="62"/>
      <c r="AA3307" s="62"/>
      <c r="AB3307" s="60"/>
    </row>
    <row r="3308" spans="1:28" ht="15" customHeight="1" x14ac:dyDescent="0.25">
      <c r="A3308" s="58">
        <v>3298</v>
      </c>
      <c r="B3308" s="66" t="s">
        <v>14858</v>
      </c>
      <c r="C3308" s="67" t="s">
        <v>14859</v>
      </c>
      <c r="D3308" s="59" t="s">
        <v>14860</v>
      </c>
      <c r="E3308" s="66" t="s">
        <v>14858</v>
      </c>
      <c r="F3308" s="60" t="s">
        <v>14861</v>
      </c>
      <c r="G3308" s="62"/>
      <c r="H3308" s="61">
        <v>2001</v>
      </c>
      <c r="I3308" s="60" t="s">
        <v>689</v>
      </c>
      <c r="J3308" s="60" t="s">
        <v>684</v>
      </c>
      <c r="K3308" s="60">
        <v>50</v>
      </c>
      <c r="L3308" s="62"/>
      <c r="M3308" s="60">
        <v>1</v>
      </c>
      <c r="N3308" s="60">
        <v>1</v>
      </c>
      <c r="O3308" s="63" t="s">
        <v>681</v>
      </c>
      <c r="P3308" s="63" t="s">
        <v>788</v>
      </c>
      <c r="Q3308" s="62"/>
      <c r="R3308" s="62"/>
      <c r="S3308" s="62"/>
      <c r="T3308" s="62"/>
      <c r="U3308" s="62"/>
      <c r="V3308" s="62"/>
      <c r="W3308" s="62"/>
      <c r="X3308" s="63" t="s">
        <v>788</v>
      </c>
      <c r="Y3308" s="62"/>
      <c r="Z3308" s="62"/>
      <c r="AA3308" s="62"/>
      <c r="AB3308" s="60"/>
    </row>
    <row r="3309" spans="1:28" ht="15" customHeight="1" x14ac:dyDescent="0.25">
      <c r="A3309" s="58">
        <v>3299</v>
      </c>
      <c r="B3309" s="66" t="s">
        <v>14862</v>
      </c>
      <c r="C3309" s="67" t="s">
        <v>14863</v>
      </c>
      <c r="D3309" s="59" t="s">
        <v>14864</v>
      </c>
      <c r="E3309" s="66" t="s">
        <v>14862</v>
      </c>
      <c r="F3309" s="60" t="s">
        <v>14865</v>
      </c>
      <c r="G3309" s="62"/>
      <c r="H3309" s="61">
        <v>2004</v>
      </c>
      <c r="I3309" s="60" t="s">
        <v>689</v>
      </c>
      <c r="J3309" s="60" t="s">
        <v>1333</v>
      </c>
      <c r="K3309" s="60">
        <v>50</v>
      </c>
      <c r="L3309" s="62"/>
      <c r="M3309" s="60">
        <v>1</v>
      </c>
      <c r="N3309" s="60">
        <v>1</v>
      </c>
      <c r="O3309" s="63" t="s">
        <v>681</v>
      </c>
      <c r="P3309" s="63" t="s">
        <v>788</v>
      </c>
      <c r="Q3309" s="62"/>
      <c r="R3309" s="62"/>
      <c r="S3309" s="62"/>
      <c r="T3309" s="62"/>
      <c r="U3309" s="62"/>
      <c r="V3309" s="62"/>
      <c r="W3309" s="62"/>
      <c r="X3309" s="63" t="s">
        <v>3594</v>
      </c>
      <c r="Y3309" s="62"/>
      <c r="Z3309" s="62"/>
      <c r="AA3309" s="62"/>
      <c r="AB3309" s="63" t="s">
        <v>3595</v>
      </c>
    </row>
    <row r="3310" spans="1:28" ht="15" customHeight="1" x14ac:dyDescent="0.25">
      <c r="A3310" s="58">
        <v>3300</v>
      </c>
      <c r="B3310" s="66" t="s">
        <v>14866</v>
      </c>
      <c r="C3310" s="67" t="s">
        <v>14867</v>
      </c>
      <c r="D3310" s="59" t="s">
        <v>14868</v>
      </c>
      <c r="E3310" s="66" t="s">
        <v>14866</v>
      </c>
      <c r="F3310" s="60" t="s">
        <v>14869</v>
      </c>
      <c r="G3310" s="62"/>
      <c r="H3310" s="61">
        <v>2000</v>
      </c>
      <c r="I3310" s="60" t="s">
        <v>689</v>
      </c>
      <c r="J3310" s="60" t="s">
        <v>684</v>
      </c>
      <c r="K3310" s="60">
        <v>160</v>
      </c>
      <c r="L3310" s="62"/>
      <c r="M3310" s="60">
        <v>1</v>
      </c>
      <c r="N3310" s="60">
        <v>1</v>
      </c>
      <c r="O3310" s="63" t="s">
        <v>681</v>
      </c>
      <c r="P3310" s="63" t="s">
        <v>1228</v>
      </c>
      <c r="Q3310" s="62"/>
      <c r="R3310" s="62"/>
      <c r="S3310" s="62"/>
      <c r="T3310" s="62"/>
      <c r="U3310" s="62"/>
      <c r="V3310" s="62"/>
      <c r="W3310" s="62"/>
      <c r="X3310" s="63" t="s">
        <v>2575</v>
      </c>
      <c r="Y3310" s="62"/>
      <c r="Z3310" s="62"/>
      <c r="AA3310" s="62"/>
      <c r="AB3310" s="63" t="s">
        <v>2576</v>
      </c>
    </row>
    <row r="3311" spans="1:28" ht="15" customHeight="1" x14ac:dyDescent="0.25">
      <c r="A3311" s="58">
        <v>3301</v>
      </c>
      <c r="B3311" s="66" t="s">
        <v>109</v>
      </c>
      <c r="C3311" s="67" t="s">
        <v>14870</v>
      </c>
      <c r="D3311" s="59" t="s">
        <v>14871</v>
      </c>
      <c r="E3311" s="66" t="s">
        <v>109</v>
      </c>
      <c r="F3311" s="60" t="s">
        <v>14872</v>
      </c>
      <c r="G3311" s="62"/>
      <c r="H3311" s="61">
        <v>2013</v>
      </c>
      <c r="I3311" s="60" t="s">
        <v>689</v>
      </c>
      <c r="J3311" s="60" t="s">
        <v>687</v>
      </c>
      <c r="K3311" s="60">
        <v>50</v>
      </c>
      <c r="L3311" s="62"/>
      <c r="M3311" s="60">
        <v>1</v>
      </c>
      <c r="N3311" s="60">
        <v>1</v>
      </c>
      <c r="O3311" s="63" t="s">
        <v>681</v>
      </c>
      <c r="P3311" s="63" t="s">
        <v>1317</v>
      </c>
      <c r="Q3311" s="63" t="s">
        <v>14873</v>
      </c>
      <c r="R3311" s="62"/>
      <c r="S3311" s="62"/>
      <c r="T3311" s="62"/>
      <c r="U3311" s="62"/>
      <c r="V3311" s="62"/>
      <c r="W3311" s="62"/>
      <c r="X3311" s="63" t="s">
        <v>1317</v>
      </c>
      <c r="Y3311" s="62"/>
      <c r="Z3311" s="62"/>
      <c r="AA3311" s="62"/>
      <c r="AB3311" s="60"/>
    </row>
    <row r="3312" spans="1:28" ht="15" customHeight="1" x14ac:dyDescent="0.25">
      <c r="A3312" s="58">
        <v>3302</v>
      </c>
      <c r="B3312" s="66" t="s">
        <v>106</v>
      </c>
      <c r="C3312" s="67" t="s">
        <v>14874</v>
      </c>
      <c r="D3312" s="59" t="s">
        <v>14875</v>
      </c>
      <c r="E3312" s="66" t="s">
        <v>106</v>
      </c>
      <c r="F3312" s="60" t="s">
        <v>14876</v>
      </c>
      <c r="G3312" s="62"/>
      <c r="H3312" s="61">
        <v>2013</v>
      </c>
      <c r="I3312" s="60" t="s">
        <v>689</v>
      </c>
      <c r="J3312" s="60" t="s">
        <v>687</v>
      </c>
      <c r="K3312" s="60">
        <v>50</v>
      </c>
      <c r="L3312" s="62"/>
      <c r="M3312" s="60">
        <v>1</v>
      </c>
      <c r="N3312" s="60">
        <v>1</v>
      </c>
      <c r="O3312" s="63" t="s">
        <v>681</v>
      </c>
      <c r="P3312" s="63" t="s">
        <v>1317</v>
      </c>
      <c r="Q3312" s="63" t="s">
        <v>1632</v>
      </c>
      <c r="R3312" s="62"/>
      <c r="S3312" s="62"/>
      <c r="T3312" s="62"/>
      <c r="U3312" s="62"/>
      <c r="V3312" s="62"/>
      <c r="W3312" s="62"/>
      <c r="X3312" s="63" t="s">
        <v>1317</v>
      </c>
      <c r="Y3312" s="62"/>
      <c r="Z3312" s="62"/>
      <c r="AA3312" s="62"/>
      <c r="AB3312" s="60"/>
    </row>
    <row r="3313" spans="1:28" ht="15" customHeight="1" x14ac:dyDescent="0.25">
      <c r="A3313" s="58">
        <v>3303</v>
      </c>
      <c r="B3313" s="66" t="s">
        <v>14877</v>
      </c>
      <c r="C3313" s="67" t="s">
        <v>14878</v>
      </c>
      <c r="D3313" s="59" t="s">
        <v>14879</v>
      </c>
      <c r="E3313" s="66" t="s">
        <v>14877</v>
      </c>
      <c r="F3313" s="60" t="s">
        <v>14880</v>
      </c>
      <c r="G3313" s="62"/>
      <c r="H3313" s="61">
        <v>2017</v>
      </c>
      <c r="I3313" s="60" t="s">
        <v>1716</v>
      </c>
      <c r="J3313" s="60" t="s">
        <v>1283</v>
      </c>
      <c r="K3313" s="60">
        <v>400</v>
      </c>
      <c r="L3313" s="62"/>
      <c r="M3313" s="60">
        <v>1</v>
      </c>
      <c r="N3313" s="60">
        <v>1</v>
      </c>
      <c r="O3313" s="63" t="s">
        <v>681</v>
      </c>
      <c r="P3313" s="63" t="s">
        <v>1717</v>
      </c>
      <c r="Q3313" s="63" t="s">
        <v>14881</v>
      </c>
      <c r="R3313" s="62"/>
      <c r="S3313" s="62"/>
      <c r="T3313" s="62"/>
      <c r="U3313" s="62"/>
      <c r="V3313" s="62"/>
      <c r="W3313" s="62"/>
      <c r="X3313" s="63" t="s">
        <v>1717</v>
      </c>
      <c r="Y3313" s="62"/>
      <c r="Z3313" s="62"/>
      <c r="AA3313" s="62"/>
      <c r="AB3313" s="60"/>
    </row>
    <row r="3314" spans="1:28" ht="15" customHeight="1" x14ac:dyDescent="0.25">
      <c r="A3314" s="58">
        <v>3304</v>
      </c>
      <c r="B3314" s="66" t="s">
        <v>14882</v>
      </c>
      <c r="C3314" s="67" t="s">
        <v>14883</v>
      </c>
      <c r="D3314" s="59" t="s">
        <v>14884</v>
      </c>
      <c r="E3314" s="66" t="s">
        <v>14882</v>
      </c>
      <c r="F3314" s="60" t="s">
        <v>14885</v>
      </c>
      <c r="G3314" s="62"/>
      <c r="H3314" s="61">
        <v>2007</v>
      </c>
      <c r="I3314" s="60" t="s">
        <v>1303</v>
      </c>
      <c r="J3314" s="60" t="s">
        <v>688</v>
      </c>
      <c r="K3314" s="60">
        <v>75</v>
      </c>
      <c r="L3314" s="62"/>
      <c r="M3314" s="60">
        <v>1</v>
      </c>
      <c r="N3314" s="60">
        <v>1</v>
      </c>
      <c r="O3314" s="63" t="s">
        <v>681</v>
      </c>
      <c r="P3314" s="63" t="s">
        <v>700</v>
      </c>
      <c r="Q3314" s="63" t="s">
        <v>14886</v>
      </c>
      <c r="R3314" s="62"/>
      <c r="S3314" s="62"/>
      <c r="T3314" s="62"/>
      <c r="U3314" s="62"/>
      <c r="V3314" s="62"/>
      <c r="W3314" s="62"/>
      <c r="X3314" s="63" t="s">
        <v>700</v>
      </c>
      <c r="Y3314" s="62"/>
      <c r="Z3314" s="62"/>
      <c r="AA3314" s="62"/>
      <c r="AB3314" s="60"/>
    </row>
    <row r="3315" spans="1:28" ht="15" customHeight="1" x14ac:dyDescent="0.25">
      <c r="A3315" s="58">
        <v>3305</v>
      </c>
      <c r="B3315" s="66" t="s">
        <v>14887</v>
      </c>
      <c r="C3315" s="67" t="s">
        <v>14888</v>
      </c>
      <c r="D3315" s="59" t="s">
        <v>14889</v>
      </c>
      <c r="E3315" s="66" t="s">
        <v>14887</v>
      </c>
      <c r="F3315" s="60" t="s">
        <v>14890</v>
      </c>
      <c r="G3315" s="62"/>
      <c r="H3315" s="61">
        <v>2008</v>
      </c>
      <c r="I3315" s="60" t="s">
        <v>1303</v>
      </c>
      <c r="J3315" s="60" t="s">
        <v>688</v>
      </c>
      <c r="K3315" s="60">
        <v>75</v>
      </c>
      <c r="L3315" s="62"/>
      <c r="M3315" s="60">
        <v>1</v>
      </c>
      <c r="N3315" s="60">
        <v>1</v>
      </c>
      <c r="O3315" s="63" t="s">
        <v>681</v>
      </c>
      <c r="P3315" s="63" t="s">
        <v>1308</v>
      </c>
      <c r="Q3315" s="62"/>
      <c r="R3315" s="62"/>
      <c r="S3315" s="62"/>
      <c r="T3315" s="62"/>
      <c r="U3315" s="62"/>
      <c r="V3315" s="62"/>
      <c r="W3315" s="62"/>
      <c r="X3315" s="63" t="s">
        <v>1308</v>
      </c>
      <c r="Y3315" s="62"/>
      <c r="Z3315" s="62"/>
      <c r="AA3315" s="62"/>
      <c r="AB3315" s="60"/>
    </row>
    <row r="3316" spans="1:28" ht="15" customHeight="1" x14ac:dyDescent="0.25">
      <c r="A3316" s="58">
        <v>3306</v>
      </c>
      <c r="B3316" s="66" t="s">
        <v>112</v>
      </c>
      <c r="C3316" s="67" t="s">
        <v>14891</v>
      </c>
      <c r="D3316" s="59" t="s">
        <v>14892</v>
      </c>
      <c r="E3316" s="66" t="s">
        <v>112</v>
      </c>
      <c r="F3316" s="60" t="s">
        <v>14893</v>
      </c>
      <c r="G3316" s="62"/>
      <c r="H3316" s="61">
        <v>2013</v>
      </c>
      <c r="I3316" s="62"/>
      <c r="J3316" s="60" t="s">
        <v>699</v>
      </c>
      <c r="K3316" s="60">
        <v>50</v>
      </c>
      <c r="L3316" s="62"/>
      <c r="M3316" s="60">
        <v>1</v>
      </c>
      <c r="N3316" s="60">
        <v>1</v>
      </c>
      <c r="O3316" s="63" t="s">
        <v>681</v>
      </c>
      <c r="P3316" s="63" t="s">
        <v>1317</v>
      </c>
      <c r="Q3316" s="63" t="s">
        <v>11148</v>
      </c>
      <c r="R3316" s="62"/>
      <c r="S3316" s="62"/>
      <c r="T3316" s="62"/>
      <c r="U3316" s="62"/>
      <c r="V3316" s="62"/>
      <c r="W3316" s="62"/>
      <c r="X3316" s="62"/>
      <c r="Y3316" s="62"/>
      <c r="Z3316" s="62"/>
      <c r="AA3316" s="62"/>
      <c r="AB3316" s="63" t="s">
        <v>4511</v>
      </c>
    </row>
    <row r="3317" spans="1:28" ht="15" customHeight="1" x14ac:dyDescent="0.25">
      <c r="A3317" s="58">
        <v>3307</v>
      </c>
      <c r="B3317" s="66" t="s">
        <v>14894</v>
      </c>
      <c r="C3317" s="67" t="s">
        <v>14895</v>
      </c>
      <c r="D3317" s="59" t="s">
        <v>14896</v>
      </c>
      <c r="E3317" s="66" t="s">
        <v>14894</v>
      </c>
      <c r="F3317" s="60" t="s">
        <v>14897</v>
      </c>
      <c r="G3317" s="62"/>
      <c r="H3317" s="61">
        <v>2004</v>
      </c>
      <c r="I3317" s="60" t="s">
        <v>689</v>
      </c>
      <c r="J3317" s="60" t="s">
        <v>1102</v>
      </c>
      <c r="K3317" s="60">
        <v>250</v>
      </c>
      <c r="L3317" s="62"/>
      <c r="M3317" s="60">
        <v>1</v>
      </c>
      <c r="N3317" s="60">
        <v>1</v>
      </c>
      <c r="O3317" s="63" t="s">
        <v>681</v>
      </c>
      <c r="P3317" s="63" t="s">
        <v>1029</v>
      </c>
      <c r="Q3317" s="62"/>
      <c r="R3317" s="62"/>
      <c r="S3317" s="62"/>
      <c r="T3317" s="62"/>
      <c r="U3317" s="62"/>
      <c r="V3317" s="62"/>
      <c r="W3317" s="62"/>
      <c r="X3317" s="63" t="s">
        <v>1029</v>
      </c>
      <c r="Y3317" s="62"/>
      <c r="Z3317" s="62"/>
      <c r="AA3317" s="62"/>
      <c r="AB3317" s="60"/>
    </row>
    <row r="3318" spans="1:28" ht="15" customHeight="1" x14ac:dyDescent="0.25">
      <c r="A3318" s="58">
        <v>3308</v>
      </c>
      <c r="B3318" s="66" t="s">
        <v>14898</v>
      </c>
      <c r="C3318" s="67" t="s">
        <v>14899</v>
      </c>
      <c r="D3318" s="59" t="s">
        <v>14900</v>
      </c>
      <c r="E3318" s="66" t="s">
        <v>14898</v>
      </c>
      <c r="F3318" s="60" t="s">
        <v>14901</v>
      </c>
      <c r="G3318" s="62"/>
      <c r="H3318" s="61">
        <v>2016</v>
      </c>
      <c r="I3318" s="62"/>
      <c r="J3318" s="60" t="s">
        <v>684</v>
      </c>
      <c r="K3318" s="60">
        <v>50</v>
      </c>
      <c r="L3318" s="62"/>
      <c r="M3318" s="60">
        <v>1</v>
      </c>
      <c r="N3318" s="60">
        <v>1</v>
      </c>
      <c r="O3318" s="63" t="s">
        <v>681</v>
      </c>
      <c r="P3318" s="63" t="s">
        <v>1412</v>
      </c>
      <c r="Q3318" s="63" t="s">
        <v>14902</v>
      </c>
      <c r="R3318" s="62"/>
      <c r="S3318" s="62"/>
      <c r="T3318" s="62"/>
      <c r="U3318" s="62"/>
      <c r="V3318" s="62"/>
      <c r="W3318" s="62"/>
      <c r="X3318" s="62"/>
      <c r="Y3318" s="62"/>
      <c r="Z3318" s="62"/>
      <c r="AA3318" s="62"/>
      <c r="AB3318" s="63" t="s">
        <v>6127</v>
      </c>
    </row>
    <row r="3319" spans="1:28" ht="15" customHeight="1" x14ac:dyDescent="0.25">
      <c r="A3319" s="58">
        <v>3309</v>
      </c>
      <c r="B3319" s="66" t="s">
        <v>117</v>
      </c>
      <c r="C3319" s="67" t="s">
        <v>14903</v>
      </c>
      <c r="D3319" s="59" t="s">
        <v>14904</v>
      </c>
      <c r="E3319" s="66" t="s">
        <v>117</v>
      </c>
      <c r="F3319" s="60" t="s">
        <v>14905</v>
      </c>
      <c r="G3319" s="62"/>
      <c r="H3319" s="61">
        <v>2014</v>
      </c>
      <c r="I3319" s="60" t="s">
        <v>689</v>
      </c>
      <c r="J3319" s="60" t="s">
        <v>1710</v>
      </c>
      <c r="K3319" s="60">
        <v>50</v>
      </c>
      <c r="L3319" s="62"/>
      <c r="M3319" s="60">
        <v>1</v>
      </c>
      <c r="N3319" s="60">
        <v>1</v>
      </c>
      <c r="O3319" s="63" t="s">
        <v>681</v>
      </c>
      <c r="P3319" s="63" t="s">
        <v>1317</v>
      </c>
      <c r="Q3319" s="63" t="s">
        <v>14906</v>
      </c>
      <c r="R3319" s="62"/>
      <c r="S3319" s="62"/>
      <c r="T3319" s="62"/>
      <c r="U3319" s="62"/>
      <c r="V3319" s="62"/>
      <c r="W3319" s="62"/>
      <c r="X3319" s="63" t="s">
        <v>1317</v>
      </c>
      <c r="Y3319" s="62"/>
      <c r="Z3319" s="62"/>
      <c r="AA3319" s="62"/>
      <c r="AB3319" s="60"/>
    </row>
    <row r="3320" spans="1:28" ht="15" customHeight="1" x14ac:dyDescent="0.25">
      <c r="A3320" s="58">
        <v>3310</v>
      </c>
      <c r="B3320" s="66" t="s">
        <v>14907</v>
      </c>
      <c r="C3320" s="67" t="s">
        <v>14908</v>
      </c>
      <c r="D3320" s="59" t="s">
        <v>14909</v>
      </c>
      <c r="E3320" s="66" t="s">
        <v>14907</v>
      </c>
      <c r="F3320" s="60" t="s">
        <v>14910</v>
      </c>
      <c r="G3320" s="62"/>
      <c r="H3320" s="61">
        <v>2001</v>
      </c>
      <c r="I3320" s="60" t="s">
        <v>689</v>
      </c>
      <c r="J3320" s="60" t="s">
        <v>684</v>
      </c>
      <c r="K3320" s="60">
        <v>250</v>
      </c>
      <c r="L3320" s="62"/>
      <c r="M3320" s="60">
        <v>1</v>
      </c>
      <c r="N3320" s="60">
        <v>1</v>
      </c>
      <c r="O3320" s="63" t="s">
        <v>681</v>
      </c>
      <c r="P3320" s="63" t="s">
        <v>980</v>
      </c>
      <c r="Q3320" s="62"/>
      <c r="R3320" s="62"/>
      <c r="S3320" s="62"/>
      <c r="T3320" s="62"/>
      <c r="U3320" s="62"/>
      <c r="V3320" s="62"/>
      <c r="W3320" s="62"/>
      <c r="X3320" s="63" t="s">
        <v>980</v>
      </c>
      <c r="Y3320" s="62"/>
      <c r="Z3320" s="62"/>
      <c r="AA3320" s="62"/>
      <c r="AB3320" s="60"/>
    </row>
    <row r="3321" spans="1:28" ht="15" customHeight="1" x14ac:dyDescent="0.25">
      <c r="A3321" s="58">
        <v>3311</v>
      </c>
      <c r="B3321" s="66" t="s">
        <v>14911</v>
      </c>
      <c r="C3321" s="67" t="s">
        <v>14912</v>
      </c>
      <c r="D3321" s="59" t="s">
        <v>14913</v>
      </c>
      <c r="E3321" s="66" t="s">
        <v>14911</v>
      </c>
      <c r="F3321" s="60" t="s">
        <v>14914</v>
      </c>
      <c r="G3321" s="62"/>
      <c r="H3321" s="61">
        <v>2016</v>
      </c>
      <c r="I3321" s="60" t="s">
        <v>1716</v>
      </c>
      <c r="J3321" s="60" t="s">
        <v>1283</v>
      </c>
      <c r="K3321" s="60">
        <v>50</v>
      </c>
      <c r="L3321" s="62"/>
      <c r="M3321" s="60">
        <v>1</v>
      </c>
      <c r="N3321" s="60">
        <v>1</v>
      </c>
      <c r="O3321" s="63" t="s">
        <v>681</v>
      </c>
      <c r="P3321" s="63" t="s">
        <v>1744</v>
      </c>
      <c r="Q3321" s="63" t="s">
        <v>14915</v>
      </c>
      <c r="R3321" s="62"/>
      <c r="S3321" s="62"/>
      <c r="T3321" s="62"/>
      <c r="U3321" s="62"/>
      <c r="V3321" s="62"/>
      <c r="W3321" s="62"/>
      <c r="X3321" s="63" t="s">
        <v>1744</v>
      </c>
      <c r="Y3321" s="62"/>
      <c r="Z3321" s="62"/>
      <c r="AA3321" s="62"/>
      <c r="AB3321" s="60"/>
    </row>
    <row r="3322" spans="1:28" ht="15" customHeight="1" x14ac:dyDescent="0.25">
      <c r="A3322" s="58">
        <v>3312</v>
      </c>
      <c r="B3322" s="66" t="s">
        <v>14916</v>
      </c>
      <c r="C3322" s="67" t="s">
        <v>14917</v>
      </c>
      <c r="D3322" s="59" t="s">
        <v>14918</v>
      </c>
      <c r="E3322" s="66" t="s">
        <v>14916</v>
      </c>
      <c r="F3322" s="60" t="s">
        <v>14919</v>
      </c>
      <c r="G3322" s="62"/>
      <c r="H3322" s="61">
        <v>2016</v>
      </c>
      <c r="I3322" s="60" t="s">
        <v>1716</v>
      </c>
      <c r="J3322" s="60" t="s">
        <v>1283</v>
      </c>
      <c r="K3322" s="60">
        <v>50</v>
      </c>
      <c r="L3322" s="62"/>
      <c r="M3322" s="60">
        <v>1</v>
      </c>
      <c r="N3322" s="60">
        <v>1</v>
      </c>
      <c r="O3322" s="63" t="s">
        <v>681</v>
      </c>
      <c r="P3322" s="63" t="s">
        <v>1744</v>
      </c>
      <c r="Q3322" s="63" t="s">
        <v>3646</v>
      </c>
      <c r="R3322" s="62"/>
      <c r="S3322" s="62"/>
      <c r="T3322" s="62"/>
      <c r="U3322" s="62"/>
      <c r="V3322" s="62"/>
      <c r="W3322" s="62"/>
      <c r="X3322" s="63" t="s">
        <v>1744</v>
      </c>
      <c r="Y3322" s="62"/>
      <c r="Z3322" s="62"/>
      <c r="AA3322" s="62"/>
      <c r="AB3322" s="60"/>
    </row>
    <row r="3323" spans="1:28" ht="15" customHeight="1" x14ac:dyDescent="0.25">
      <c r="A3323" s="58">
        <v>3313</v>
      </c>
      <c r="B3323" s="66" t="s">
        <v>14920</v>
      </c>
      <c r="C3323" s="67" t="s">
        <v>14921</v>
      </c>
      <c r="D3323" s="59" t="s">
        <v>14922</v>
      </c>
      <c r="E3323" s="66" t="s">
        <v>14920</v>
      </c>
      <c r="F3323" s="60" t="s">
        <v>14923</v>
      </c>
      <c r="G3323" s="62"/>
      <c r="H3323" s="61">
        <v>2009</v>
      </c>
      <c r="I3323" s="60" t="s">
        <v>689</v>
      </c>
      <c r="J3323" s="60" t="s">
        <v>699</v>
      </c>
      <c r="K3323" s="60">
        <v>320</v>
      </c>
      <c r="L3323" s="62"/>
      <c r="M3323" s="60">
        <v>1</v>
      </c>
      <c r="N3323" s="60">
        <v>1</v>
      </c>
      <c r="O3323" s="63" t="s">
        <v>681</v>
      </c>
      <c r="P3323" s="63" t="s">
        <v>5879</v>
      </c>
      <c r="Q3323" s="62"/>
      <c r="R3323" s="62"/>
      <c r="S3323" s="62"/>
      <c r="T3323" s="62"/>
      <c r="U3323" s="62"/>
      <c r="V3323" s="62"/>
      <c r="W3323" s="62"/>
      <c r="X3323" s="63" t="s">
        <v>5879</v>
      </c>
      <c r="Y3323" s="62"/>
      <c r="Z3323" s="62"/>
      <c r="AA3323" s="62"/>
      <c r="AB3323" s="60"/>
    </row>
    <row r="3324" spans="1:28" ht="15" customHeight="1" x14ac:dyDescent="0.25">
      <c r="A3324" s="58">
        <v>3314</v>
      </c>
      <c r="B3324" s="66" t="s">
        <v>14924</v>
      </c>
      <c r="C3324" s="67" t="s">
        <v>14925</v>
      </c>
      <c r="D3324" s="59" t="s">
        <v>14926</v>
      </c>
      <c r="E3324" s="66" t="s">
        <v>14924</v>
      </c>
      <c r="F3324" s="60" t="s">
        <v>14927</v>
      </c>
      <c r="G3324" s="62"/>
      <c r="H3324" s="61">
        <v>1997</v>
      </c>
      <c r="I3324" s="60" t="s">
        <v>689</v>
      </c>
      <c r="J3324" s="60" t="s">
        <v>1260</v>
      </c>
      <c r="K3324" s="60">
        <v>50</v>
      </c>
      <c r="L3324" s="62"/>
      <c r="M3324" s="60">
        <v>1</v>
      </c>
      <c r="N3324" s="60">
        <v>1</v>
      </c>
      <c r="O3324" s="63" t="s">
        <v>681</v>
      </c>
      <c r="P3324" s="63" t="s">
        <v>788</v>
      </c>
      <c r="Q3324" s="62"/>
      <c r="R3324" s="62"/>
      <c r="S3324" s="62"/>
      <c r="T3324" s="62"/>
      <c r="U3324" s="62"/>
      <c r="V3324" s="62"/>
      <c r="W3324" s="62"/>
      <c r="X3324" s="63" t="s">
        <v>788</v>
      </c>
      <c r="Y3324" s="62"/>
      <c r="Z3324" s="62"/>
      <c r="AA3324" s="62"/>
      <c r="AB3324" s="60"/>
    </row>
    <row r="3325" spans="1:28" ht="15" customHeight="1" x14ac:dyDescent="0.25">
      <c r="A3325" s="58">
        <v>3315</v>
      </c>
      <c r="B3325" s="66" t="s">
        <v>14928</v>
      </c>
      <c r="C3325" s="67" t="s">
        <v>14929</v>
      </c>
      <c r="D3325" s="59" t="s">
        <v>14930</v>
      </c>
      <c r="E3325" s="66" t="s">
        <v>14928</v>
      </c>
      <c r="F3325" s="60" t="s">
        <v>14931</v>
      </c>
      <c r="G3325" s="62"/>
      <c r="H3325" s="61">
        <v>2005</v>
      </c>
      <c r="I3325" s="60" t="s">
        <v>689</v>
      </c>
      <c r="J3325" s="60" t="s">
        <v>1283</v>
      </c>
      <c r="K3325" s="60">
        <v>100</v>
      </c>
      <c r="L3325" s="62"/>
      <c r="M3325" s="60">
        <v>1</v>
      </c>
      <c r="N3325" s="60">
        <v>1</v>
      </c>
      <c r="O3325" s="63" t="s">
        <v>681</v>
      </c>
      <c r="P3325" s="63" t="s">
        <v>912</v>
      </c>
      <c r="Q3325" s="62"/>
      <c r="R3325" s="62"/>
      <c r="S3325" s="62"/>
      <c r="T3325" s="62"/>
      <c r="U3325" s="62"/>
      <c r="V3325" s="62"/>
      <c r="W3325" s="62"/>
      <c r="X3325" s="63" t="s">
        <v>912</v>
      </c>
      <c r="Y3325" s="62"/>
      <c r="Z3325" s="62"/>
      <c r="AA3325" s="62"/>
      <c r="AB3325" s="60"/>
    </row>
    <row r="3326" spans="1:28" ht="15" customHeight="1" x14ac:dyDescent="0.25">
      <c r="A3326" s="58">
        <v>3316</v>
      </c>
      <c r="B3326" s="66" t="s">
        <v>14932</v>
      </c>
      <c r="C3326" s="67" t="s">
        <v>14933</v>
      </c>
      <c r="D3326" s="59" t="s">
        <v>14934</v>
      </c>
      <c r="E3326" s="66" t="s">
        <v>14932</v>
      </c>
      <c r="F3326" s="60" t="s">
        <v>14935</v>
      </c>
      <c r="G3326" s="62"/>
      <c r="H3326" s="61">
        <v>2014</v>
      </c>
      <c r="I3326" s="60" t="s">
        <v>689</v>
      </c>
      <c r="J3326" s="60" t="s">
        <v>1283</v>
      </c>
      <c r="K3326" s="60">
        <v>160</v>
      </c>
      <c r="L3326" s="62"/>
      <c r="M3326" s="60">
        <v>1</v>
      </c>
      <c r="N3326" s="60">
        <v>1</v>
      </c>
      <c r="O3326" s="63" t="s">
        <v>681</v>
      </c>
      <c r="P3326" s="63" t="s">
        <v>14936</v>
      </c>
      <c r="Q3326" s="63" t="s">
        <v>14937</v>
      </c>
      <c r="R3326" s="62"/>
      <c r="S3326" s="62"/>
      <c r="T3326" s="62"/>
      <c r="U3326" s="62"/>
      <c r="V3326" s="62"/>
      <c r="W3326" s="62"/>
      <c r="X3326" s="63" t="s">
        <v>14936</v>
      </c>
      <c r="Y3326" s="62"/>
      <c r="Z3326" s="62"/>
      <c r="AA3326" s="62"/>
      <c r="AB3326" s="60"/>
    </row>
    <row r="3327" spans="1:28" ht="15" customHeight="1" x14ac:dyDescent="0.25">
      <c r="A3327" s="58">
        <v>3317</v>
      </c>
      <c r="B3327" s="66" t="s">
        <v>119</v>
      </c>
      <c r="C3327" s="67" t="s">
        <v>14938</v>
      </c>
      <c r="D3327" s="59" t="s">
        <v>14939</v>
      </c>
      <c r="E3327" s="66" t="s">
        <v>119</v>
      </c>
      <c r="F3327" s="60" t="s">
        <v>14940</v>
      </c>
      <c r="G3327" s="62"/>
      <c r="H3327" s="61">
        <v>2015</v>
      </c>
      <c r="I3327" s="62"/>
      <c r="J3327" s="60" t="s">
        <v>684</v>
      </c>
      <c r="K3327" s="60">
        <v>50</v>
      </c>
      <c r="L3327" s="62"/>
      <c r="M3327" s="60">
        <v>1</v>
      </c>
      <c r="N3327" s="60">
        <v>1</v>
      </c>
      <c r="O3327" s="63" t="s">
        <v>681</v>
      </c>
      <c r="P3327" s="63" t="s">
        <v>14941</v>
      </c>
      <c r="Q3327" s="63" t="s">
        <v>14942</v>
      </c>
      <c r="R3327" s="62"/>
      <c r="S3327" s="62"/>
      <c r="T3327" s="62"/>
      <c r="U3327" s="62"/>
      <c r="V3327" s="62"/>
      <c r="W3327" s="62"/>
      <c r="X3327" s="63" t="s">
        <v>14941</v>
      </c>
      <c r="Y3327" s="62"/>
      <c r="Z3327" s="62"/>
      <c r="AA3327" s="62"/>
      <c r="AB3327" s="60"/>
    </row>
    <row r="3328" spans="1:28" ht="15" customHeight="1" x14ac:dyDescent="0.25">
      <c r="A3328" s="58">
        <v>3318</v>
      </c>
      <c r="B3328" s="66" t="s">
        <v>14943</v>
      </c>
      <c r="C3328" s="67" t="s">
        <v>14944</v>
      </c>
      <c r="D3328" s="59" t="s">
        <v>14945</v>
      </c>
      <c r="E3328" s="66" t="s">
        <v>14943</v>
      </c>
      <c r="F3328" s="60" t="s">
        <v>14946</v>
      </c>
      <c r="G3328" s="62"/>
      <c r="H3328" s="61">
        <v>2008</v>
      </c>
      <c r="I3328" s="60" t="s">
        <v>689</v>
      </c>
      <c r="J3328" s="60" t="s">
        <v>687</v>
      </c>
      <c r="K3328" s="60">
        <v>50</v>
      </c>
      <c r="L3328" s="62"/>
      <c r="M3328" s="60">
        <v>1</v>
      </c>
      <c r="N3328" s="60">
        <v>1</v>
      </c>
      <c r="O3328" s="63" t="s">
        <v>681</v>
      </c>
      <c r="P3328" s="63" t="s">
        <v>14947</v>
      </c>
      <c r="Q3328" s="62"/>
      <c r="R3328" s="62"/>
      <c r="S3328" s="62"/>
      <c r="T3328" s="62"/>
      <c r="U3328" s="62"/>
      <c r="V3328" s="62"/>
      <c r="W3328" s="62"/>
      <c r="X3328" s="63" t="s">
        <v>14947</v>
      </c>
      <c r="Y3328" s="62"/>
      <c r="Z3328" s="62"/>
      <c r="AA3328" s="62"/>
      <c r="AB3328" s="60"/>
    </row>
    <row r="3329" spans="1:28" ht="15" customHeight="1" x14ac:dyDescent="0.25">
      <c r="A3329" s="58">
        <v>3319</v>
      </c>
      <c r="B3329" s="66" t="s">
        <v>14948</v>
      </c>
      <c r="C3329" s="67" t="s">
        <v>14949</v>
      </c>
      <c r="D3329" s="59" t="s">
        <v>14950</v>
      </c>
      <c r="E3329" s="66" t="s">
        <v>14948</v>
      </c>
      <c r="F3329" s="60" t="s">
        <v>14951</v>
      </c>
      <c r="G3329" s="62"/>
      <c r="H3329" s="61">
        <v>2015</v>
      </c>
      <c r="I3329" s="60" t="s">
        <v>1303</v>
      </c>
      <c r="J3329" s="60" t="s">
        <v>688</v>
      </c>
      <c r="K3329" s="60">
        <v>250</v>
      </c>
      <c r="L3329" s="62"/>
      <c r="M3329" s="60">
        <v>1</v>
      </c>
      <c r="N3329" s="60">
        <v>1</v>
      </c>
      <c r="O3329" s="63" t="s">
        <v>681</v>
      </c>
      <c r="P3329" s="63" t="s">
        <v>7405</v>
      </c>
      <c r="Q3329" s="63" t="s">
        <v>11195</v>
      </c>
      <c r="R3329" s="62"/>
      <c r="S3329" s="62"/>
      <c r="T3329" s="62"/>
      <c r="U3329" s="62"/>
      <c r="V3329" s="62"/>
      <c r="W3329" s="62"/>
      <c r="X3329" s="63" t="s">
        <v>7405</v>
      </c>
      <c r="Y3329" s="62"/>
      <c r="Z3329" s="62"/>
      <c r="AA3329" s="62"/>
      <c r="AB3329" s="60"/>
    </row>
    <row r="3330" spans="1:28" ht="15" customHeight="1" x14ac:dyDescent="0.25">
      <c r="A3330" s="58">
        <v>3320</v>
      </c>
      <c r="B3330" s="66" t="s">
        <v>126</v>
      </c>
      <c r="C3330" s="67" t="s">
        <v>14952</v>
      </c>
      <c r="D3330" s="59" t="s">
        <v>14953</v>
      </c>
      <c r="E3330" s="66" t="s">
        <v>126</v>
      </c>
      <c r="F3330" s="60" t="s">
        <v>14954</v>
      </c>
      <c r="G3330" s="62"/>
      <c r="H3330" s="61">
        <v>2013</v>
      </c>
      <c r="I3330" s="60" t="s">
        <v>689</v>
      </c>
      <c r="J3330" s="60" t="s">
        <v>687</v>
      </c>
      <c r="K3330" s="60">
        <v>50</v>
      </c>
      <c r="L3330" s="62"/>
      <c r="M3330" s="60">
        <v>1</v>
      </c>
      <c r="N3330" s="60">
        <v>1</v>
      </c>
      <c r="O3330" s="63" t="s">
        <v>681</v>
      </c>
      <c r="P3330" s="63" t="s">
        <v>1317</v>
      </c>
      <c r="Q3330" s="63" t="s">
        <v>1682</v>
      </c>
      <c r="R3330" s="62"/>
      <c r="S3330" s="62"/>
      <c r="T3330" s="62"/>
      <c r="U3330" s="62"/>
      <c r="V3330" s="62"/>
      <c r="W3330" s="62"/>
      <c r="X3330" s="63" t="s">
        <v>1317</v>
      </c>
      <c r="Y3330" s="62"/>
      <c r="Z3330" s="62"/>
      <c r="AA3330" s="62"/>
      <c r="AB3330" s="60"/>
    </row>
    <row r="3331" spans="1:28" ht="15" customHeight="1" x14ac:dyDescent="0.25">
      <c r="A3331" s="58">
        <v>3321</v>
      </c>
      <c r="B3331" s="66" t="s">
        <v>14955</v>
      </c>
      <c r="C3331" s="67" t="s">
        <v>14956</v>
      </c>
      <c r="D3331" s="59" t="s">
        <v>14957</v>
      </c>
      <c r="E3331" s="66" t="s">
        <v>14955</v>
      </c>
      <c r="F3331" s="60" t="s">
        <v>14958</v>
      </c>
      <c r="G3331" s="62"/>
      <c r="H3331" s="61">
        <v>2015</v>
      </c>
      <c r="I3331" s="62"/>
      <c r="J3331" s="60" t="s">
        <v>684</v>
      </c>
      <c r="K3331" s="60">
        <v>75</v>
      </c>
      <c r="L3331" s="62"/>
      <c r="M3331" s="60">
        <v>1</v>
      </c>
      <c r="N3331" s="60">
        <v>1</v>
      </c>
      <c r="O3331" s="63" t="s">
        <v>681</v>
      </c>
      <c r="P3331" s="63" t="s">
        <v>1276</v>
      </c>
      <c r="Q3331" s="63" t="s">
        <v>14959</v>
      </c>
      <c r="R3331" s="62"/>
      <c r="S3331" s="62"/>
      <c r="T3331" s="62"/>
      <c r="U3331" s="62"/>
      <c r="V3331" s="62"/>
      <c r="W3331" s="62"/>
      <c r="X3331" s="63" t="s">
        <v>1276</v>
      </c>
      <c r="Y3331" s="62"/>
      <c r="Z3331" s="62"/>
      <c r="AA3331" s="62"/>
      <c r="AB3331" s="60"/>
    </row>
    <row r="3332" spans="1:28" ht="15" customHeight="1" x14ac:dyDescent="0.25">
      <c r="A3332" s="58">
        <v>3322</v>
      </c>
      <c r="B3332" s="66" t="s">
        <v>14960</v>
      </c>
      <c r="C3332" s="67" t="s">
        <v>14961</v>
      </c>
      <c r="D3332" s="59" t="s">
        <v>14962</v>
      </c>
      <c r="E3332" s="66" t="s">
        <v>14960</v>
      </c>
      <c r="F3332" s="60" t="s">
        <v>14963</v>
      </c>
      <c r="G3332" s="62"/>
      <c r="H3332" s="61">
        <v>2001</v>
      </c>
      <c r="I3332" s="60" t="s">
        <v>689</v>
      </c>
      <c r="J3332" s="60" t="s">
        <v>684</v>
      </c>
      <c r="K3332" s="60">
        <v>100</v>
      </c>
      <c r="L3332" s="62"/>
      <c r="M3332" s="60">
        <v>1</v>
      </c>
      <c r="N3332" s="60">
        <v>1</v>
      </c>
      <c r="O3332" s="63" t="s">
        <v>681</v>
      </c>
      <c r="P3332" s="63" t="s">
        <v>2297</v>
      </c>
      <c r="Q3332" s="62"/>
      <c r="R3332" s="62"/>
      <c r="S3332" s="62"/>
      <c r="T3332" s="62"/>
      <c r="U3332" s="62"/>
      <c r="V3332" s="62"/>
      <c r="W3332" s="62"/>
      <c r="X3332" s="63" t="s">
        <v>2297</v>
      </c>
      <c r="Y3332" s="62"/>
      <c r="Z3332" s="62"/>
      <c r="AA3332" s="62"/>
      <c r="AB3332" s="60"/>
    </row>
    <row r="3333" spans="1:28" ht="15" customHeight="1" x14ac:dyDescent="0.25">
      <c r="A3333" s="58">
        <v>3323</v>
      </c>
      <c r="B3333" s="66" t="s">
        <v>14964</v>
      </c>
      <c r="C3333" s="67" t="s">
        <v>14965</v>
      </c>
      <c r="D3333" s="59" t="s">
        <v>14966</v>
      </c>
      <c r="E3333" s="66" t="s">
        <v>14964</v>
      </c>
      <c r="F3333" s="60" t="s">
        <v>14967</v>
      </c>
      <c r="G3333" s="62"/>
      <c r="H3333" s="61">
        <v>2004</v>
      </c>
      <c r="I3333" s="60" t="s">
        <v>14968</v>
      </c>
      <c r="J3333" s="60" t="s">
        <v>1102</v>
      </c>
      <c r="K3333" s="60">
        <v>750</v>
      </c>
      <c r="L3333" s="62"/>
      <c r="M3333" s="60">
        <v>1</v>
      </c>
      <c r="N3333" s="60">
        <v>1</v>
      </c>
      <c r="O3333" s="63" t="s">
        <v>681</v>
      </c>
      <c r="P3333" s="63" t="s">
        <v>14969</v>
      </c>
      <c r="Q3333" s="62"/>
      <c r="R3333" s="62"/>
      <c r="S3333" s="62"/>
      <c r="T3333" s="62"/>
      <c r="U3333" s="62"/>
      <c r="V3333" s="62"/>
      <c r="W3333" s="62"/>
      <c r="X3333" s="63" t="s">
        <v>14970</v>
      </c>
      <c r="Y3333" s="63" t="s">
        <v>5398</v>
      </c>
      <c r="Z3333" s="62"/>
      <c r="AA3333" s="62"/>
      <c r="AB3333" s="60"/>
    </row>
    <row r="3334" spans="1:28" ht="15" customHeight="1" x14ac:dyDescent="0.25">
      <c r="A3334" s="58">
        <v>3324</v>
      </c>
      <c r="B3334" s="66" t="s">
        <v>14971</v>
      </c>
      <c r="C3334" s="67" t="s">
        <v>14972</v>
      </c>
      <c r="D3334" s="59" t="s">
        <v>14973</v>
      </c>
      <c r="E3334" s="66" t="s">
        <v>14971</v>
      </c>
      <c r="F3334" s="60" t="s">
        <v>14974</v>
      </c>
      <c r="G3334" s="62"/>
      <c r="H3334" s="61">
        <v>1973</v>
      </c>
      <c r="I3334" s="60" t="s">
        <v>682</v>
      </c>
      <c r="J3334" s="60" t="s">
        <v>1245</v>
      </c>
      <c r="K3334" s="60">
        <v>315</v>
      </c>
      <c r="L3334" s="62"/>
      <c r="M3334" s="60">
        <v>1</v>
      </c>
      <c r="N3334" s="60">
        <v>1</v>
      </c>
      <c r="O3334" s="63" t="s">
        <v>681</v>
      </c>
      <c r="P3334" s="63" t="s">
        <v>996</v>
      </c>
      <c r="Q3334" s="62"/>
      <c r="R3334" s="62"/>
      <c r="S3334" s="62"/>
      <c r="T3334" s="62"/>
      <c r="U3334" s="62"/>
      <c r="V3334" s="62"/>
      <c r="W3334" s="62"/>
      <c r="X3334" s="63" t="s">
        <v>996</v>
      </c>
      <c r="Y3334" s="62"/>
      <c r="Z3334" s="62"/>
      <c r="AA3334" s="62"/>
      <c r="AB3334" s="60"/>
    </row>
    <row r="3335" spans="1:28" ht="15" customHeight="1" x14ac:dyDescent="0.25">
      <c r="A3335" s="58">
        <v>3325</v>
      </c>
      <c r="B3335" s="66" t="s">
        <v>14975</v>
      </c>
      <c r="C3335" s="67" t="s">
        <v>14976</v>
      </c>
      <c r="D3335" s="59" t="s">
        <v>14977</v>
      </c>
      <c r="E3335" s="66" t="s">
        <v>14975</v>
      </c>
      <c r="F3335" s="60" t="s">
        <v>14978</v>
      </c>
      <c r="G3335" s="62"/>
      <c r="H3335" s="61">
        <v>2006</v>
      </c>
      <c r="I3335" s="60" t="s">
        <v>689</v>
      </c>
      <c r="J3335" s="60" t="s">
        <v>699</v>
      </c>
      <c r="K3335" s="60">
        <v>250</v>
      </c>
      <c r="L3335" s="62"/>
      <c r="M3335" s="60">
        <v>1</v>
      </c>
      <c r="N3335" s="60">
        <v>1</v>
      </c>
      <c r="O3335" s="63" t="s">
        <v>681</v>
      </c>
      <c r="P3335" s="63" t="s">
        <v>980</v>
      </c>
      <c r="Q3335" s="63" t="s">
        <v>14979</v>
      </c>
      <c r="R3335" s="62"/>
      <c r="S3335" s="62"/>
      <c r="T3335" s="62"/>
      <c r="U3335" s="62"/>
      <c r="V3335" s="62"/>
      <c r="W3335" s="62"/>
      <c r="X3335" s="63" t="s">
        <v>980</v>
      </c>
      <c r="Y3335" s="62"/>
      <c r="Z3335" s="62"/>
      <c r="AA3335" s="62"/>
      <c r="AB3335" s="60"/>
    </row>
    <row r="3336" spans="1:28" ht="15" customHeight="1" x14ac:dyDescent="0.25">
      <c r="A3336" s="58">
        <v>3326</v>
      </c>
      <c r="B3336" s="66" t="s">
        <v>14980</v>
      </c>
      <c r="C3336" s="67" t="s">
        <v>14981</v>
      </c>
      <c r="D3336" s="59" t="s">
        <v>14982</v>
      </c>
      <c r="E3336" s="66" t="s">
        <v>14980</v>
      </c>
      <c r="F3336" s="60" t="s">
        <v>14983</v>
      </c>
      <c r="G3336" s="62"/>
      <c r="H3336" s="61">
        <v>2004</v>
      </c>
      <c r="I3336" s="60" t="s">
        <v>689</v>
      </c>
      <c r="J3336" s="60" t="s">
        <v>699</v>
      </c>
      <c r="K3336" s="60">
        <v>100</v>
      </c>
      <c r="L3336" s="62"/>
      <c r="M3336" s="60">
        <v>1</v>
      </c>
      <c r="N3336" s="60">
        <v>1</v>
      </c>
      <c r="O3336" s="63" t="s">
        <v>681</v>
      </c>
      <c r="P3336" s="63" t="s">
        <v>912</v>
      </c>
      <c r="Q3336" s="62"/>
      <c r="R3336" s="62"/>
      <c r="S3336" s="62"/>
      <c r="T3336" s="62"/>
      <c r="U3336" s="62"/>
      <c r="V3336" s="62"/>
      <c r="W3336" s="62"/>
      <c r="X3336" s="63" t="s">
        <v>912</v>
      </c>
      <c r="Y3336" s="62"/>
      <c r="Z3336" s="62"/>
      <c r="AA3336" s="62"/>
      <c r="AB3336" s="60"/>
    </row>
    <row r="3337" spans="1:28" ht="15" customHeight="1" x14ac:dyDescent="0.25">
      <c r="A3337" s="58">
        <v>3327</v>
      </c>
      <c r="B3337" s="66" t="s">
        <v>14984</v>
      </c>
      <c r="C3337" s="67" t="s">
        <v>14985</v>
      </c>
      <c r="D3337" s="59" t="s">
        <v>14986</v>
      </c>
      <c r="E3337" s="66" t="s">
        <v>14984</v>
      </c>
      <c r="F3337" s="60" t="s">
        <v>14987</v>
      </c>
      <c r="G3337" s="62"/>
      <c r="H3337" s="61">
        <v>1973</v>
      </c>
      <c r="I3337" s="60" t="s">
        <v>679</v>
      </c>
      <c r="J3337" s="60" t="s">
        <v>1245</v>
      </c>
      <c r="K3337" s="60">
        <v>100</v>
      </c>
      <c r="L3337" s="62"/>
      <c r="M3337" s="60">
        <v>1</v>
      </c>
      <c r="N3337" s="60">
        <v>1</v>
      </c>
      <c r="O3337" s="63" t="s">
        <v>681</v>
      </c>
      <c r="P3337" s="63" t="s">
        <v>912</v>
      </c>
      <c r="Q3337" s="62"/>
      <c r="R3337" s="62"/>
      <c r="S3337" s="62"/>
      <c r="T3337" s="62"/>
      <c r="U3337" s="62"/>
      <c r="V3337" s="62"/>
      <c r="W3337" s="62"/>
      <c r="X3337" s="63" t="s">
        <v>912</v>
      </c>
      <c r="Y3337" s="62"/>
      <c r="Z3337" s="62"/>
      <c r="AA3337" s="62"/>
      <c r="AB3337" s="60"/>
    </row>
    <row r="3338" spans="1:28" ht="15" customHeight="1" x14ac:dyDescent="0.25">
      <c r="A3338" s="58">
        <v>3328</v>
      </c>
      <c r="B3338" s="66" t="s">
        <v>14988</v>
      </c>
      <c r="C3338" s="67" t="s">
        <v>14989</v>
      </c>
      <c r="D3338" s="59" t="s">
        <v>14990</v>
      </c>
      <c r="E3338" s="66" t="s">
        <v>14988</v>
      </c>
      <c r="F3338" s="60" t="s">
        <v>14991</v>
      </c>
      <c r="G3338" s="62"/>
      <c r="H3338" s="61">
        <v>2004</v>
      </c>
      <c r="I3338" s="60" t="s">
        <v>689</v>
      </c>
      <c r="J3338" s="60" t="s">
        <v>684</v>
      </c>
      <c r="K3338" s="60">
        <v>160</v>
      </c>
      <c r="L3338" s="62"/>
      <c r="M3338" s="60">
        <v>1</v>
      </c>
      <c r="N3338" s="60">
        <v>1</v>
      </c>
      <c r="O3338" s="63" t="s">
        <v>681</v>
      </c>
      <c r="P3338" s="63" t="s">
        <v>1228</v>
      </c>
      <c r="Q3338" s="62"/>
      <c r="R3338" s="62"/>
      <c r="S3338" s="62"/>
      <c r="T3338" s="62"/>
      <c r="U3338" s="62"/>
      <c r="V3338" s="62"/>
      <c r="W3338" s="62"/>
      <c r="X3338" s="63" t="s">
        <v>1228</v>
      </c>
      <c r="Y3338" s="62"/>
      <c r="Z3338" s="62"/>
      <c r="AA3338" s="62"/>
      <c r="AB3338" s="60"/>
    </row>
    <row r="3339" spans="1:28" ht="15" customHeight="1" x14ac:dyDescent="0.25">
      <c r="A3339" s="58">
        <v>3329</v>
      </c>
      <c r="B3339" s="66" t="s">
        <v>14992</v>
      </c>
      <c r="C3339" s="67" t="s">
        <v>14993</v>
      </c>
      <c r="D3339" s="59" t="s">
        <v>14994</v>
      </c>
      <c r="E3339" s="66" t="s">
        <v>14992</v>
      </c>
      <c r="F3339" s="60" t="s">
        <v>14995</v>
      </c>
      <c r="G3339" s="62"/>
      <c r="H3339" s="61">
        <v>2006</v>
      </c>
      <c r="I3339" s="60" t="s">
        <v>689</v>
      </c>
      <c r="J3339" s="60" t="s">
        <v>687</v>
      </c>
      <c r="K3339" s="60">
        <v>75</v>
      </c>
      <c r="L3339" s="62"/>
      <c r="M3339" s="60">
        <v>1</v>
      </c>
      <c r="N3339" s="60">
        <v>1</v>
      </c>
      <c r="O3339" s="63" t="s">
        <v>681</v>
      </c>
      <c r="P3339" s="63" t="s">
        <v>700</v>
      </c>
      <c r="Q3339" s="63" t="s">
        <v>14996</v>
      </c>
      <c r="R3339" s="62"/>
      <c r="S3339" s="62"/>
      <c r="T3339" s="62"/>
      <c r="U3339" s="62"/>
      <c r="V3339" s="62"/>
      <c r="W3339" s="62"/>
      <c r="X3339" s="63" t="s">
        <v>700</v>
      </c>
      <c r="Y3339" s="62"/>
      <c r="Z3339" s="62"/>
      <c r="AA3339" s="62"/>
      <c r="AB3339" s="60"/>
    </row>
    <row r="3340" spans="1:28" ht="15" customHeight="1" x14ac:dyDescent="0.25">
      <c r="A3340" s="58">
        <v>3330</v>
      </c>
      <c r="B3340" s="66" t="s">
        <v>14997</v>
      </c>
      <c r="C3340" s="67" t="s">
        <v>14998</v>
      </c>
      <c r="D3340" s="59" t="s">
        <v>14999</v>
      </c>
      <c r="E3340" s="66" t="s">
        <v>14997</v>
      </c>
      <c r="F3340" s="60" t="s">
        <v>15000</v>
      </c>
      <c r="G3340" s="62"/>
      <c r="H3340" s="61">
        <v>2018</v>
      </c>
      <c r="I3340" s="62"/>
      <c r="J3340" s="60" t="s">
        <v>1049</v>
      </c>
      <c r="K3340" s="60">
        <v>50</v>
      </c>
      <c r="L3340" s="62"/>
      <c r="M3340" s="60">
        <v>1</v>
      </c>
      <c r="N3340" s="60">
        <v>1</v>
      </c>
      <c r="O3340" s="63" t="s">
        <v>681</v>
      </c>
      <c r="P3340" s="63" t="s">
        <v>1776</v>
      </c>
      <c r="Q3340" s="63" t="s">
        <v>11274</v>
      </c>
      <c r="R3340" s="62"/>
      <c r="S3340" s="62"/>
      <c r="T3340" s="62"/>
      <c r="U3340" s="62"/>
      <c r="V3340" s="62"/>
      <c r="W3340" s="62"/>
      <c r="X3340" s="63" t="s">
        <v>1776</v>
      </c>
      <c r="Y3340" s="62"/>
      <c r="Z3340" s="62"/>
      <c r="AA3340" s="62"/>
      <c r="AB3340" s="60"/>
    </row>
    <row r="3341" spans="1:28" ht="15" customHeight="1" x14ac:dyDescent="0.25">
      <c r="A3341" s="58">
        <v>3331</v>
      </c>
      <c r="B3341" s="66" t="s">
        <v>15001</v>
      </c>
      <c r="C3341" s="67" t="s">
        <v>15002</v>
      </c>
      <c r="D3341" s="59" t="s">
        <v>15003</v>
      </c>
      <c r="E3341" s="66" t="s">
        <v>15001</v>
      </c>
      <c r="F3341" s="60" t="s">
        <v>15004</v>
      </c>
      <c r="G3341" s="62"/>
      <c r="H3341" s="61">
        <v>2018</v>
      </c>
      <c r="I3341" s="62"/>
      <c r="J3341" s="60" t="s">
        <v>699</v>
      </c>
      <c r="K3341" s="60">
        <v>50</v>
      </c>
      <c r="L3341" s="62"/>
      <c r="M3341" s="60">
        <v>1</v>
      </c>
      <c r="N3341" s="60">
        <v>1</v>
      </c>
      <c r="O3341" s="63" t="s">
        <v>681</v>
      </c>
      <c r="P3341" s="63" t="s">
        <v>1776</v>
      </c>
      <c r="Q3341" s="63" t="s">
        <v>11274</v>
      </c>
      <c r="R3341" s="62"/>
      <c r="S3341" s="62"/>
      <c r="T3341" s="62"/>
      <c r="U3341" s="62"/>
      <c r="V3341" s="62"/>
      <c r="W3341" s="62"/>
      <c r="X3341" s="63" t="s">
        <v>1776</v>
      </c>
      <c r="Y3341" s="62"/>
      <c r="Z3341" s="62"/>
      <c r="AA3341" s="62"/>
      <c r="AB3341" s="60"/>
    </row>
    <row r="3342" spans="1:28" ht="15" customHeight="1" x14ac:dyDescent="0.25">
      <c r="A3342" s="58">
        <v>3332</v>
      </c>
      <c r="B3342" s="66" t="s">
        <v>15005</v>
      </c>
      <c r="C3342" s="67" t="s">
        <v>15006</v>
      </c>
      <c r="D3342" s="59" t="s">
        <v>15007</v>
      </c>
      <c r="E3342" s="66" t="s">
        <v>15005</v>
      </c>
      <c r="F3342" s="60" t="s">
        <v>15008</v>
      </c>
      <c r="G3342" s="62"/>
      <c r="H3342" s="61">
        <v>2018</v>
      </c>
      <c r="I3342" s="62"/>
      <c r="J3342" s="60" t="s">
        <v>684</v>
      </c>
      <c r="K3342" s="60">
        <v>50</v>
      </c>
      <c r="L3342" s="62"/>
      <c r="M3342" s="60">
        <v>1</v>
      </c>
      <c r="N3342" s="60">
        <v>1</v>
      </c>
      <c r="O3342" s="63" t="s">
        <v>681</v>
      </c>
      <c r="P3342" s="63" t="s">
        <v>1776</v>
      </c>
      <c r="Q3342" s="63" t="s">
        <v>1777</v>
      </c>
      <c r="R3342" s="62"/>
      <c r="S3342" s="62"/>
      <c r="T3342" s="62"/>
      <c r="U3342" s="62"/>
      <c r="V3342" s="62"/>
      <c r="W3342" s="62"/>
      <c r="X3342" s="63" t="s">
        <v>1776</v>
      </c>
      <c r="Y3342" s="62"/>
      <c r="Z3342" s="62"/>
      <c r="AA3342" s="62"/>
      <c r="AB3342" s="60"/>
    </row>
    <row r="3343" spans="1:28" ht="15" customHeight="1" x14ac:dyDescent="0.25">
      <c r="A3343" s="58">
        <v>3333</v>
      </c>
      <c r="B3343" s="66" t="s">
        <v>15009</v>
      </c>
      <c r="C3343" s="67" t="s">
        <v>15010</v>
      </c>
      <c r="D3343" s="59" t="s">
        <v>15011</v>
      </c>
      <c r="E3343" s="66" t="s">
        <v>15009</v>
      </c>
      <c r="F3343" s="60" t="s">
        <v>15012</v>
      </c>
      <c r="G3343" s="62"/>
      <c r="H3343" s="61">
        <v>2007</v>
      </c>
      <c r="I3343" s="62"/>
      <c r="J3343" s="60" t="s">
        <v>684</v>
      </c>
      <c r="K3343" s="60">
        <v>160</v>
      </c>
      <c r="L3343" s="62"/>
      <c r="M3343" s="60">
        <v>1</v>
      </c>
      <c r="N3343" s="60">
        <v>1</v>
      </c>
      <c r="O3343" s="63" t="s">
        <v>681</v>
      </c>
      <c r="P3343" s="63" t="s">
        <v>1228</v>
      </c>
      <c r="Q3343" s="63" t="s">
        <v>15013</v>
      </c>
      <c r="R3343" s="62"/>
      <c r="S3343" s="62"/>
      <c r="T3343" s="62"/>
      <c r="U3343" s="62"/>
      <c r="V3343" s="62"/>
      <c r="W3343" s="62"/>
      <c r="X3343" s="63" t="s">
        <v>1228</v>
      </c>
      <c r="Y3343" s="62"/>
      <c r="Z3343" s="62"/>
      <c r="AA3343" s="62"/>
      <c r="AB3343" s="60"/>
    </row>
    <row r="3344" spans="1:28" ht="15" customHeight="1" x14ac:dyDescent="0.25">
      <c r="A3344" s="58">
        <v>3334</v>
      </c>
      <c r="B3344" s="66" t="s">
        <v>15014</v>
      </c>
      <c r="C3344" s="67" t="s">
        <v>15015</v>
      </c>
      <c r="D3344" s="59" t="s">
        <v>15016</v>
      </c>
      <c r="E3344" s="66" t="s">
        <v>15014</v>
      </c>
      <c r="F3344" s="60" t="s">
        <v>15017</v>
      </c>
      <c r="G3344" s="62"/>
      <c r="H3344" s="61">
        <v>2016</v>
      </c>
      <c r="I3344" s="62"/>
      <c r="J3344" s="60" t="s">
        <v>1283</v>
      </c>
      <c r="K3344" s="60">
        <v>50</v>
      </c>
      <c r="L3344" s="62"/>
      <c r="M3344" s="60">
        <v>1</v>
      </c>
      <c r="N3344" s="60">
        <v>1</v>
      </c>
      <c r="O3344" s="63" t="s">
        <v>681</v>
      </c>
      <c r="P3344" s="63" t="s">
        <v>15018</v>
      </c>
      <c r="Q3344" s="63" t="s">
        <v>15019</v>
      </c>
      <c r="R3344" s="62"/>
      <c r="S3344" s="62"/>
      <c r="T3344" s="62"/>
      <c r="U3344" s="62"/>
      <c r="V3344" s="62"/>
      <c r="W3344" s="62"/>
      <c r="X3344" s="63" t="s">
        <v>15018</v>
      </c>
      <c r="Y3344" s="62"/>
      <c r="Z3344" s="62"/>
      <c r="AA3344" s="62"/>
      <c r="AB3344" s="60"/>
    </row>
    <row r="3345" spans="1:28" ht="15" customHeight="1" x14ac:dyDescent="0.25">
      <c r="A3345" s="58">
        <v>3335</v>
      </c>
      <c r="B3345" s="66" t="s">
        <v>15020</v>
      </c>
      <c r="C3345" s="67" t="s">
        <v>15021</v>
      </c>
      <c r="D3345" s="59" t="s">
        <v>15022</v>
      </c>
      <c r="E3345" s="66" t="s">
        <v>15020</v>
      </c>
      <c r="F3345" s="60" t="s">
        <v>15023</v>
      </c>
      <c r="G3345" s="62"/>
      <c r="H3345" s="61">
        <v>2017</v>
      </c>
      <c r="I3345" s="60" t="s">
        <v>1716</v>
      </c>
      <c r="J3345" s="60" t="s">
        <v>1283</v>
      </c>
      <c r="K3345" s="60">
        <v>50</v>
      </c>
      <c r="L3345" s="62"/>
      <c r="M3345" s="60">
        <v>1</v>
      </c>
      <c r="N3345" s="60">
        <v>1</v>
      </c>
      <c r="O3345" s="63" t="s">
        <v>681</v>
      </c>
      <c r="P3345" s="63" t="s">
        <v>1754</v>
      </c>
      <c r="Q3345" s="63" t="s">
        <v>15024</v>
      </c>
      <c r="R3345" s="62"/>
      <c r="S3345" s="62"/>
      <c r="T3345" s="62"/>
      <c r="U3345" s="62"/>
      <c r="V3345" s="62"/>
      <c r="W3345" s="62"/>
      <c r="X3345" s="63" t="s">
        <v>1754</v>
      </c>
      <c r="Y3345" s="62"/>
      <c r="Z3345" s="62"/>
      <c r="AA3345" s="62"/>
      <c r="AB3345" s="60"/>
    </row>
    <row r="3346" spans="1:28" ht="15" customHeight="1" x14ac:dyDescent="0.25">
      <c r="A3346" s="58">
        <v>3336</v>
      </c>
      <c r="B3346" s="66" t="s">
        <v>15025</v>
      </c>
      <c r="C3346" s="67" t="s">
        <v>15026</v>
      </c>
      <c r="D3346" s="59" t="s">
        <v>15027</v>
      </c>
      <c r="E3346" s="66" t="s">
        <v>15025</v>
      </c>
      <c r="F3346" s="60" t="s">
        <v>15028</v>
      </c>
      <c r="G3346" s="62"/>
      <c r="H3346" s="61">
        <v>1974</v>
      </c>
      <c r="I3346" s="60" t="s">
        <v>679</v>
      </c>
      <c r="J3346" s="60" t="s">
        <v>1245</v>
      </c>
      <c r="K3346" s="60">
        <v>25</v>
      </c>
      <c r="L3346" s="62"/>
      <c r="M3346" s="60">
        <v>1</v>
      </c>
      <c r="N3346" s="60">
        <v>1</v>
      </c>
      <c r="O3346" s="63" t="s">
        <v>681</v>
      </c>
      <c r="P3346" s="63" t="s">
        <v>734</v>
      </c>
      <c r="Q3346" s="62"/>
      <c r="R3346" s="62"/>
      <c r="S3346" s="62"/>
      <c r="T3346" s="62"/>
      <c r="U3346" s="62"/>
      <c r="V3346" s="62"/>
      <c r="W3346" s="62"/>
      <c r="X3346" s="63" t="s">
        <v>734</v>
      </c>
      <c r="Y3346" s="62"/>
      <c r="Z3346" s="62"/>
      <c r="AA3346" s="62"/>
      <c r="AB3346" s="60"/>
    </row>
    <row r="3347" spans="1:28" ht="15" customHeight="1" x14ac:dyDescent="0.25">
      <c r="A3347" s="58">
        <v>3337</v>
      </c>
      <c r="B3347" s="66" t="s">
        <v>15029</v>
      </c>
      <c r="C3347" s="67" t="s">
        <v>15030</v>
      </c>
      <c r="D3347" s="59" t="s">
        <v>15031</v>
      </c>
      <c r="E3347" s="66" t="s">
        <v>15029</v>
      </c>
      <c r="F3347" s="60" t="s">
        <v>15032</v>
      </c>
      <c r="G3347" s="62"/>
      <c r="H3347" s="61">
        <v>2004</v>
      </c>
      <c r="I3347" s="62"/>
      <c r="J3347" s="60" t="s">
        <v>710</v>
      </c>
      <c r="K3347" s="60">
        <v>100</v>
      </c>
      <c r="L3347" s="62"/>
      <c r="M3347" s="60">
        <v>1</v>
      </c>
      <c r="N3347" s="60">
        <v>1</v>
      </c>
      <c r="O3347" s="63" t="s">
        <v>681</v>
      </c>
      <c r="P3347" s="63" t="s">
        <v>912</v>
      </c>
      <c r="Q3347" s="62"/>
      <c r="R3347" s="62"/>
      <c r="S3347" s="62"/>
      <c r="T3347" s="62"/>
      <c r="U3347" s="62"/>
      <c r="V3347" s="62"/>
      <c r="W3347" s="62"/>
      <c r="X3347" s="63" t="s">
        <v>912</v>
      </c>
      <c r="Y3347" s="62"/>
      <c r="Z3347" s="62"/>
      <c r="AA3347" s="62"/>
      <c r="AB3347" s="60"/>
    </row>
    <row r="3348" spans="1:28" ht="15" customHeight="1" x14ac:dyDescent="0.25">
      <c r="A3348" s="58">
        <v>3338</v>
      </c>
      <c r="B3348" s="66" t="s">
        <v>15033</v>
      </c>
      <c r="C3348" s="67" t="s">
        <v>15034</v>
      </c>
      <c r="D3348" s="59" t="s">
        <v>15035</v>
      </c>
      <c r="E3348" s="66" t="s">
        <v>15033</v>
      </c>
      <c r="F3348" s="60" t="s">
        <v>15036</v>
      </c>
      <c r="G3348" s="62"/>
      <c r="H3348" s="61">
        <v>2006</v>
      </c>
      <c r="I3348" s="60" t="s">
        <v>689</v>
      </c>
      <c r="J3348" s="60" t="s">
        <v>684</v>
      </c>
      <c r="K3348" s="60">
        <v>250</v>
      </c>
      <c r="L3348" s="62"/>
      <c r="M3348" s="60">
        <v>1</v>
      </c>
      <c r="N3348" s="60">
        <v>1</v>
      </c>
      <c r="O3348" s="63" t="s">
        <v>681</v>
      </c>
      <c r="P3348" s="63" t="s">
        <v>1029</v>
      </c>
      <c r="Q3348" s="63" t="s">
        <v>15037</v>
      </c>
      <c r="R3348" s="62"/>
      <c r="S3348" s="62"/>
      <c r="T3348" s="62"/>
      <c r="U3348" s="62"/>
      <c r="V3348" s="62"/>
      <c r="W3348" s="62"/>
      <c r="X3348" s="63" t="s">
        <v>1029</v>
      </c>
      <c r="Y3348" s="62"/>
      <c r="Z3348" s="62"/>
      <c r="AA3348" s="62"/>
      <c r="AB3348" s="60"/>
    </row>
    <row r="3349" spans="1:28" ht="15" customHeight="1" x14ac:dyDescent="0.25">
      <c r="A3349" s="58">
        <v>3339</v>
      </c>
      <c r="B3349" s="66" t="s">
        <v>15038</v>
      </c>
      <c r="C3349" s="67" t="s">
        <v>15039</v>
      </c>
      <c r="D3349" s="59" t="s">
        <v>15040</v>
      </c>
      <c r="E3349" s="66" t="s">
        <v>15038</v>
      </c>
      <c r="F3349" s="60" t="s">
        <v>15041</v>
      </c>
      <c r="G3349" s="62"/>
      <c r="H3349" s="61">
        <v>2009</v>
      </c>
      <c r="I3349" s="60" t="s">
        <v>689</v>
      </c>
      <c r="J3349" s="60" t="s">
        <v>1283</v>
      </c>
      <c r="K3349" s="60">
        <v>100</v>
      </c>
      <c r="L3349" s="62"/>
      <c r="M3349" s="60">
        <v>1</v>
      </c>
      <c r="N3349" s="60">
        <v>1</v>
      </c>
      <c r="O3349" s="63" t="s">
        <v>681</v>
      </c>
      <c r="P3349" s="63" t="s">
        <v>1284</v>
      </c>
      <c r="Q3349" s="62"/>
      <c r="R3349" s="62"/>
      <c r="S3349" s="62"/>
      <c r="T3349" s="62"/>
      <c r="U3349" s="62"/>
      <c r="V3349" s="62"/>
      <c r="W3349" s="62"/>
      <c r="X3349" s="63" t="s">
        <v>1284</v>
      </c>
      <c r="Y3349" s="62"/>
      <c r="Z3349" s="62"/>
      <c r="AA3349" s="62"/>
      <c r="AB3349" s="60"/>
    </row>
    <row r="3350" spans="1:28" ht="15" customHeight="1" x14ac:dyDescent="0.25">
      <c r="A3350" s="58">
        <v>3340</v>
      </c>
      <c r="B3350" s="66" t="s">
        <v>15042</v>
      </c>
      <c r="C3350" s="67" t="s">
        <v>15043</v>
      </c>
      <c r="D3350" s="59" t="s">
        <v>15044</v>
      </c>
      <c r="E3350" s="66" t="s">
        <v>15042</v>
      </c>
      <c r="F3350" s="60" t="s">
        <v>15045</v>
      </c>
      <c r="G3350" s="62"/>
      <c r="H3350" s="61">
        <v>2016</v>
      </c>
      <c r="I3350" s="60" t="s">
        <v>1716</v>
      </c>
      <c r="J3350" s="60" t="s">
        <v>1283</v>
      </c>
      <c r="K3350" s="60">
        <v>50</v>
      </c>
      <c r="L3350" s="62"/>
      <c r="M3350" s="60">
        <v>1</v>
      </c>
      <c r="N3350" s="60">
        <v>1</v>
      </c>
      <c r="O3350" s="63" t="s">
        <v>681</v>
      </c>
      <c r="P3350" s="63" t="s">
        <v>1744</v>
      </c>
      <c r="Q3350" s="63" t="s">
        <v>15046</v>
      </c>
      <c r="R3350" s="62"/>
      <c r="S3350" s="62"/>
      <c r="T3350" s="62"/>
      <c r="U3350" s="62"/>
      <c r="V3350" s="62"/>
      <c r="W3350" s="62"/>
      <c r="X3350" s="63" t="s">
        <v>1744</v>
      </c>
      <c r="Y3350" s="62"/>
      <c r="Z3350" s="62"/>
      <c r="AA3350" s="62"/>
      <c r="AB3350" s="60"/>
    </row>
    <row r="3351" spans="1:28" ht="15" customHeight="1" x14ac:dyDescent="0.25">
      <c r="A3351" s="58">
        <v>3341</v>
      </c>
      <c r="B3351" s="66" t="s">
        <v>15047</v>
      </c>
      <c r="C3351" s="67" t="s">
        <v>15048</v>
      </c>
      <c r="D3351" s="59" t="s">
        <v>15049</v>
      </c>
      <c r="E3351" s="66" t="s">
        <v>15047</v>
      </c>
      <c r="F3351" s="60" t="s">
        <v>15050</v>
      </c>
      <c r="G3351" s="62"/>
      <c r="H3351" s="61">
        <v>2010</v>
      </c>
      <c r="I3351" s="60" t="s">
        <v>1303</v>
      </c>
      <c r="J3351" s="60" t="s">
        <v>688</v>
      </c>
      <c r="K3351" s="60">
        <v>1000</v>
      </c>
      <c r="L3351" s="62"/>
      <c r="M3351" s="60">
        <v>1</v>
      </c>
      <c r="N3351" s="60">
        <v>1</v>
      </c>
      <c r="O3351" s="63" t="s">
        <v>681</v>
      </c>
      <c r="P3351" s="63" t="s">
        <v>15051</v>
      </c>
      <c r="Q3351" s="62"/>
      <c r="R3351" s="62"/>
      <c r="S3351" s="62"/>
      <c r="T3351" s="62"/>
      <c r="U3351" s="62"/>
      <c r="V3351" s="62"/>
      <c r="W3351" s="62"/>
      <c r="X3351" s="63" t="s">
        <v>15051</v>
      </c>
      <c r="Y3351" s="62"/>
      <c r="Z3351" s="62"/>
      <c r="AA3351" s="62"/>
      <c r="AB3351" s="60"/>
    </row>
    <row r="3352" spans="1:28" ht="15" customHeight="1" x14ac:dyDescent="0.25">
      <c r="A3352" s="58">
        <v>3342</v>
      </c>
      <c r="B3352" s="66" t="s">
        <v>15052</v>
      </c>
      <c r="C3352" s="67" t="s">
        <v>15053</v>
      </c>
      <c r="D3352" s="59" t="s">
        <v>15054</v>
      </c>
      <c r="E3352" s="66" t="s">
        <v>15052</v>
      </c>
      <c r="F3352" s="60" t="s">
        <v>15055</v>
      </c>
      <c r="G3352" s="62"/>
      <c r="H3352" s="61">
        <v>2013</v>
      </c>
      <c r="I3352" s="60" t="s">
        <v>689</v>
      </c>
      <c r="J3352" s="60" t="s">
        <v>687</v>
      </c>
      <c r="K3352" s="60">
        <v>50</v>
      </c>
      <c r="L3352" s="62"/>
      <c r="M3352" s="60">
        <v>1</v>
      </c>
      <c r="N3352" s="60">
        <v>1</v>
      </c>
      <c r="O3352" s="63" t="s">
        <v>681</v>
      </c>
      <c r="P3352" s="63" t="s">
        <v>1317</v>
      </c>
      <c r="Q3352" s="63" t="s">
        <v>5669</v>
      </c>
      <c r="R3352" s="62"/>
      <c r="S3352" s="62"/>
      <c r="T3352" s="62"/>
      <c r="U3352" s="62"/>
      <c r="V3352" s="62"/>
      <c r="W3352" s="62"/>
      <c r="X3352" s="63" t="s">
        <v>1317</v>
      </c>
      <c r="Y3352" s="62"/>
      <c r="Z3352" s="62"/>
      <c r="AA3352" s="62"/>
      <c r="AB3352" s="60"/>
    </row>
    <row r="3353" spans="1:28" ht="15" customHeight="1" x14ac:dyDescent="0.25">
      <c r="A3353" s="58">
        <v>3343</v>
      </c>
      <c r="B3353" s="66" t="s">
        <v>144</v>
      </c>
      <c r="C3353" s="67" t="s">
        <v>15056</v>
      </c>
      <c r="D3353" s="59" t="s">
        <v>15057</v>
      </c>
      <c r="E3353" s="66" t="s">
        <v>144</v>
      </c>
      <c r="F3353" s="60" t="s">
        <v>15058</v>
      </c>
      <c r="G3353" s="62"/>
      <c r="H3353" s="61">
        <v>2013</v>
      </c>
      <c r="I3353" s="60" t="s">
        <v>689</v>
      </c>
      <c r="J3353" s="60" t="s">
        <v>687</v>
      </c>
      <c r="K3353" s="60">
        <v>50</v>
      </c>
      <c r="L3353" s="62"/>
      <c r="M3353" s="60">
        <v>1</v>
      </c>
      <c r="N3353" s="60">
        <v>1</v>
      </c>
      <c r="O3353" s="63" t="s">
        <v>681</v>
      </c>
      <c r="P3353" s="63" t="s">
        <v>1317</v>
      </c>
      <c r="Q3353" s="63" t="s">
        <v>7586</v>
      </c>
      <c r="R3353" s="62"/>
      <c r="S3353" s="62"/>
      <c r="T3353" s="62"/>
      <c r="U3353" s="62"/>
      <c r="V3353" s="62"/>
      <c r="W3353" s="62"/>
      <c r="X3353" s="63" t="s">
        <v>1317</v>
      </c>
      <c r="Y3353" s="62"/>
      <c r="Z3353" s="62"/>
      <c r="AA3353" s="62"/>
      <c r="AB3353" s="60"/>
    </row>
    <row r="3354" spans="1:28" ht="15" customHeight="1" x14ac:dyDescent="0.25">
      <c r="A3354" s="58">
        <v>3344</v>
      </c>
      <c r="B3354" s="66" t="s">
        <v>154</v>
      </c>
      <c r="C3354" s="67" t="s">
        <v>15059</v>
      </c>
      <c r="D3354" s="59" t="s">
        <v>15060</v>
      </c>
      <c r="E3354" s="66" t="s">
        <v>154</v>
      </c>
      <c r="F3354" s="60" t="s">
        <v>15061</v>
      </c>
      <c r="G3354" s="62"/>
      <c r="H3354" s="61">
        <v>2013</v>
      </c>
      <c r="I3354" s="60" t="s">
        <v>689</v>
      </c>
      <c r="J3354" s="60" t="s">
        <v>687</v>
      </c>
      <c r="K3354" s="60">
        <v>50</v>
      </c>
      <c r="L3354" s="62"/>
      <c r="M3354" s="60">
        <v>1</v>
      </c>
      <c r="N3354" s="60">
        <v>1</v>
      </c>
      <c r="O3354" s="63" t="s">
        <v>681</v>
      </c>
      <c r="P3354" s="63" t="s">
        <v>1317</v>
      </c>
      <c r="Q3354" s="63" t="s">
        <v>1832</v>
      </c>
      <c r="R3354" s="62"/>
      <c r="S3354" s="62"/>
      <c r="T3354" s="62"/>
      <c r="U3354" s="62"/>
      <c r="V3354" s="62"/>
      <c r="W3354" s="62"/>
      <c r="X3354" s="63" t="s">
        <v>1317</v>
      </c>
      <c r="Y3354" s="62"/>
      <c r="Z3354" s="62"/>
      <c r="AA3354" s="62"/>
      <c r="AB3354" s="60"/>
    </row>
    <row r="3355" spans="1:28" ht="15" customHeight="1" x14ac:dyDescent="0.25">
      <c r="A3355" s="58">
        <v>3345</v>
      </c>
      <c r="B3355" s="66" t="s">
        <v>162</v>
      </c>
      <c r="C3355" s="67" t="s">
        <v>15062</v>
      </c>
      <c r="D3355" s="59" t="s">
        <v>15063</v>
      </c>
      <c r="E3355" s="66" t="s">
        <v>162</v>
      </c>
      <c r="F3355" s="60" t="s">
        <v>15064</v>
      </c>
      <c r="G3355" s="62"/>
      <c r="H3355" s="61">
        <v>2013</v>
      </c>
      <c r="I3355" s="60" t="s">
        <v>689</v>
      </c>
      <c r="J3355" s="60" t="s">
        <v>687</v>
      </c>
      <c r="K3355" s="60">
        <v>50</v>
      </c>
      <c r="L3355" s="62"/>
      <c r="M3355" s="60">
        <v>1</v>
      </c>
      <c r="N3355" s="60">
        <v>1</v>
      </c>
      <c r="O3355" s="63" t="s">
        <v>681</v>
      </c>
      <c r="P3355" s="63" t="s">
        <v>1317</v>
      </c>
      <c r="Q3355" s="63" t="s">
        <v>1832</v>
      </c>
      <c r="R3355" s="62"/>
      <c r="S3355" s="62"/>
      <c r="T3355" s="62"/>
      <c r="U3355" s="62"/>
      <c r="V3355" s="62"/>
      <c r="W3355" s="62"/>
      <c r="X3355" s="63" t="s">
        <v>1317</v>
      </c>
      <c r="Y3355" s="62"/>
      <c r="Z3355" s="62"/>
      <c r="AA3355" s="62"/>
      <c r="AB3355" s="60"/>
    </row>
    <row r="3356" spans="1:28" ht="15" customHeight="1" x14ac:dyDescent="0.25">
      <c r="A3356" s="58">
        <v>3346</v>
      </c>
      <c r="B3356" s="66" t="s">
        <v>149</v>
      </c>
      <c r="C3356" s="67" t="s">
        <v>15065</v>
      </c>
      <c r="D3356" s="59" t="s">
        <v>15066</v>
      </c>
      <c r="E3356" s="66" t="s">
        <v>149</v>
      </c>
      <c r="F3356" s="60" t="s">
        <v>15067</v>
      </c>
      <c r="G3356" s="62"/>
      <c r="H3356" s="61">
        <v>2013</v>
      </c>
      <c r="I3356" s="60" t="s">
        <v>689</v>
      </c>
      <c r="J3356" s="60" t="s">
        <v>687</v>
      </c>
      <c r="K3356" s="60">
        <v>50</v>
      </c>
      <c r="L3356" s="62"/>
      <c r="M3356" s="60">
        <v>1</v>
      </c>
      <c r="N3356" s="60">
        <v>1</v>
      </c>
      <c r="O3356" s="63" t="s">
        <v>681</v>
      </c>
      <c r="P3356" s="63" t="s">
        <v>1317</v>
      </c>
      <c r="Q3356" s="63" t="s">
        <v>1832</v>
      </c>
      <c r="R3356" s="62"/>
      <c r="S3356" s="62"/>
      <c r="T3356" s="62"/>
      <c r="U3356" s="62"/>
      <c r="V3356" s="62"/>
      <c r="W3356" s="62"/>
      <c r="X3356" s="63" t="s">
        <v>1317</v>
      </c>
      <c r="Y3356" s="62"/>
      <c r="Z3356" s="62"/>
      <c r="AA3356" s="62"/>
      <c r="AB3356" s="60"/>
    </row>
    <row r="3357" spans="1:28" ht="15" customHeight="1" x14ac:dyDescent="0.25">
      <c r="A3357" s="58">
        <v>3347</v>
      </c>
      <c r="B3357" s="66" t="s">
        <v>150</v>
      </c>
      <c r="C3357" s="67" t="s">
        <v>15068</v>
      </c>
      <c r="D3357" s="59" t="s">
        <v>15069</v>
      </c>
      <c r="E3357" s="66" t="s">
        <v>150</v>
      </c>
      <c r="F3357" s="60" t="s">
        <v>15070</v>
      </c>
      <c r="G3357" s="62"/>
      <c r="H3357" s="61">
        <v>2013</v>
      </c>
      <c r="I3357" s="60" t="s">
        <v>689</v>
      </c>
      <c r="J3357" s="60" t="s">
        <v>687</v>
      </c>
      <c r="K3357" s="60">
        <v>50</v>
      </c>
      <c r="L3357" s="62"/>
      <c r="M3357" s="60">
        <v>1</v>
      </c>
      <c r="N3357" s="60">
        <v>1</v>
      </c>
      <c r="O3357" s="63" t="s">
        <v>681</v>
      </c>
      <c r="P3357" s="63" t="s">
        <v>1317</v>
      </c>
      <c r="Q3357" s="63" t="s">
        <v>1832</v>
      </c>
      <c r="R3357" s="62"/>
      <c r="S3357" s="62"/>
      <c r="T3357" s="62"/>
      <c r="U3357" s="62"/>
      <c r="V3357" s="62"/>
      <c r="W3357" s="62"/>
      <c r="X3357" s="63" t="s">
        <v>1317</v>
      </c>
      <c r="Y3357" s="62"/>
      <c r="Z3357" s="62"/>
      <c r="AA3357" s="62"/>
      <c r="AB3357" s="60"/>
    </row>
    <row r="3358" spans="1:28" ht="15" customHeight="1" x14ac:dyDescent="0.25">
      <c r="A3358" s="58">
        <v>3348</v>
      </c>
      <c r="B3358" s="66" t="s">
        <v>15071</v>
      </c>
      <c r="C3358" s="67" t="s">
        <v>15072</v>
      </c>
      <c r="D3358" s="59" t="s">
        <v>15073</v>
      </c>
      <c r="E3358" s="66" t="s">
        <v>15071</v>
      </c>
      <c r="F3358" s="60" t="s">
        <v>15074</v>
      </c>
      <c r="G3358" s="62"/>
      <c r="H3358" s="61">
        <v>2009</v>
      </c>
      <c r="I3358" s="60" t="s">
        <v>689</v>
      </c>
      <c r="J3358" s="60" t="s">
        <v>1283</v>
      </c>
      <c r="K3358" s="60">
        <v>100</v>
      </c>
      <c r="L3358" s="62"/>
      <c r="M3358" s="60">
        <v>1</v>
      </c>
      <c r="N3358" s="60">
        <v>1</v>
      </c>
      <c r="O3358" s="63" t="s">
        <v>681</v>
      </c>
      <c r="P3358" s="63" t="s">
        <v>15075</v>
      </c>
      <c r="Q3358" s="62"/>
      <c r="R3358" s="62"/>
      <c r="S3358" s="62"/>
      <c r="T3358" s="62"/>
      <c r="U3358" s="62"/>
      <c r="V3358" s="62"/>
      <c r="W3358" s="62"/>
      <c r="X3358" s="63" t="s">
        <v>15075</v>
      </c>
      <c r="Y3358" s="62"/>
      <c r="Z3358" s="62"/>
      <c r="AA3358" s="62"/>
      <c r="AB3358" s="60"/>
    </row>
    <row r="3359" spans="1:28" ht="15" customHeight="1" x14ac:dyDescent="0.25">
      <c r="A3359" s="58">
        <v>3349</v>
      </c>
      <c r="B3359" s="66" t="s">
        <v>15076</v>
      </c>
      <c r="C3359" s="67" t="s">
        <v>15077</v>
      </c>
      <c r="D3359" s="59" t="s">
        <v>15078</v>
      </c>
      <c r="E3359" s="66" t="s">
        <v>15076</v>
      </c>
      <c r="F3359" s="60" t="s">
        <v>15079</v>
      </c>
      <c r="G3359" s="62"/>
      <c r="H3359" s="61">
        <v>2004</v>
      </c>
      <c r="I3359" s="60" t="s">
        <v>689</v>
      </c>
      <c r="J3359" s="60" t="s">
        <v>699</v>
      </c>
      <c r="K3359" s="60">
        <v>400</v>
      </c>
      <c r="L3359" s="62"/>
      <c r="M3359" s="60">
        <v>1</v>
      </c>
      <c r="N3359" s="60">
        <v>1</v>
      </c>
      <c r="O3359" s="63" t="s">
        <v>681</v>
      </c>
      <c r="P3359" s="63" t="s">
        <v>1038</v>
      </c>
      <c r="Q3359" s="62"/>
      <c r="R3359" s="62"/>
      <c r="S3359" s="62"/>
      <c r="T3359" s="62"/>
      <c r="U3359" s="62"/>
      <c r="V3359" s="62"/>
      <c r="W3359" s="62"/>
      <c r="X3359" s="63" t="s">
        <v>3266</v>
      </c>
      <c r="Y3359" s="63" t="s">
        <v>3267</v>
      </c>
      <c r="Z3359" s="62"/>
      <c r="AA3359" s="62"/>
      <c r="AB3359" s="60"/>
    </row>
    <row r="3360" spans="1:28" ht="15" customHeight="1" x14ac:dyDescent="0.25">
      <c r="A3360" s="58">
        <v>3350</v>
      </c>
      <c r="B3360" s="66" t="s">
        <v>15080</v>
      </c>
      <c r="C3360" s="67" t="s">
        <v>15081</v>
      </c>
      <c r="D3360" s="59" t="s">
        <v>15082</v>
      </c>
      <c r="E3360" s="66" t="s">
        <v>15080</v>
      </c>
      <c r="F3360" s="60" t="s">
        <v>15083</v>
      </c>
      <c r="G3360" s="62"/>
      <c r="H3360" s="61">
        <v>1997</v>
      </c>
      <c r="I3360" s="60" t="s">
        <v>689</v>
      </c>
      <c r="J3360" s="60" t="s">
        <v>1260</v>
      </c>
      <c r="K3360" s="60">
        <v>50</v>
      </c>
      <c r="L3360" s="62"/>
      <c r="M3360" s="60">
        <v>1</v>
      </c>
      <c r="N3360" s="60">
        <v>1</v>
      </c>
      <c r="O3360" s="63" t="s">
        <v>681</v>
      </c>
      <c r="P3360" s="63" t="s">
        <v>788</v>
      </c>
      <c r="Q3360" s="62"/>
      <c r="R3360" s="62"/>
      <c r="S3360" s="62"/>
      <c r="T3360" s="62"/>
      <c r="U3360" s="62"/>
      <c r="V3360" s="62"/>
      <c r="W3360" s="62"/>
      <c r="X3360" s="63" t="s">
        <v>788</v>
      </c>
      <c r="Y3360" s="62"/>
      <c r="Z3360" s="62"/>
      <c r="AA3360" s="62"/>
      <c r="AB3360" s="60"/>
    </row>
    <row r="3361" spans="1:28" ht="15" customHeight="1" x14ac:dyDescent="0.25">
      <c r="A3361" s="58">
        <v>3351</v>
      </c>
      <c r="B3361" s="66" t="s">
        <v>15084</v>
      </c>
      <c r="C3361" s="67" t="s">
        <v>15085</v>
      </c>
      <c r="D3361" s="59" t="s">
        <v>15086</v>
      </c>
      <c r="E3361" s="66" t="s">
        <v>15084</v>
      </c>
      <c r="F3361" s="60" t="s">
        <v>15087</v>
      </c>
      <c r="G3361" s="62"/>
      <c r="H3361" s="61">
        <v>2000</v>
      </c>
      <c r="I3361" s="60" t="s">
        <v>1565</v>
      </c>
      <c r="J3361" s="60" t="s">
        <v>684</v>
      </c>
      <c r="K3361" s="60">
        <v>400</v>
      </c>
      <c r="L3361" s="62"/>
      <c r="M3361" s="60">
        <v>1</v>
      </c>
      <c r="N3361" s="60">
        <v>1</v>
      </c>
      <c r="O3361" s="63" t="s">
        <v>681</v>
      </c>
      <c r="P3361" s="63" t="s">
        <v>1038</v>
      </c>
      <c r="Q3361" s="62"/>
      <c r="R3361" s="62"/>
      <c r="S3361" s="62"/>
      <c r="T3361" s="62"/>
      <c r="U3361" s="62"/>
      <c r="V3361" s="62"/>
      <c r="W3361" s="62"/>
      <c r="X3361" s="63" t="s">
        <v>1993</v>
      </c>
      <c r="Y3361" s="62"/>
      <c r="Z3361" s="62"/>
      <c r="AA3361" s="62"/>
      <c r="AB3361" s="63" t="s">
        <v>1994</v>
      </c>
    </row>
    <row r="3362" spans="1:28" ht="15" customHeight="1" x14ac:dyDescent="0.25">
      <c r="A3362" s="58">
        <v>3352</v>
      </c>
      <c r="B3362" s="66" t="s">
        <v>15088</v>
      </c>
      <c r="C3362" s="67" t="s">
        <v>15089</v>
      </c>
      <c r="D3362" s="59" t="s">
        <v>15090</v>
      </c>
      <c r="E3362" s="66" t="s">
        <v>15088</v>
      </c>
      <c r="F3362" s="60" t="s">
        <v>15091</v>
      </c>
      <c r="G3362" s="62"/>
      <c r="H3362" s="61">
        <v>1996</v>
      </c>
      <c r="I3362" s="60" t="s">
        <v>1565</v>
      </c>
      <c r="J3362" s="60" t="s">
        <v>1260</v>
      </c>
      <c r="K3362" s="60">
        <v>400</v>
      </c>
      <c r="L3362" s="62"/>
      <c r="M3362" s="60">
        <v>1</v>
      </c>
      <c r="N3362" s="60">
        <v>1</v>
      </c>
      <c r="O3362" s="63" t="s">
        <v>681</v>
      </c>
      <c r="P3362" s="63" t="s">
        <v>1867</v>
      </c>
      <c r="Q3362" s="62"/>
      <c r="R3362" s="62"/>
      <c r="S3362" s="62"/>
      <c r="T3362" s="62"/>
      <c r="U3362" s="62"/>
      <c r="V3362" s="62"/>
      <c r="W3362" s="62"/>
      <c r="X3362" s="63" t="s">
        <v>1872</v>
      </c>
      <c r="Y3362" s="63" t="s">
        <v>1873</v>
      </c>
      <c r="Z3362" s="62"/>
      <c r="AA3362" s="62"/>
      <c r="AB3362" s="60"/>
    </row>
    <row r="3363" spans="1:28" ht="15" customHeight="1" x14ac:dyDescent="0.25">
      <c r="A3363" s="58">
        <v>3353</v>
      </c>
      <c r="B3363" s="66" t="s">
        <v>15092</v>
      </c>
      <c r="C3363" s="67" t="s">
        <v>15093</v>
      </c>
      <c r="D3363" s="59" t="s">
        <v>15094</v>
      </c>
      <c r="E3363" s="66" t="s">
        <v>15092</v>
      </c>
      <c r="F3363" s="60" t="s">
        <v>15095</v>
      </c>
      <c r="G3363" s="62"/>
      <c r="H3363" s="61">
        <v>1996</v>
      </c>
      <c r="I3363" s="60" t="s">
        <v>1565</v>
      </c>
      <c r="J3363" s="60" t="s">
        <v>1260</v>
      </c>
      <c r="K3363" s="60">
        <v>400</v>
      </c>
      <c r="L3363" s="62"/>
      <c r="M3363" s="60">
        <v>1</v>
      </c>
      <c r="N3363" s="60">
        <v>1</v>
      </c>
      <c r="O3363" s="63" t="s">
        <v>681</v>
      </c>
      <c r="P3363" s="63" t="s">
        <v>1867</v>
      </c>
      <c r="Q3363" s="62"/>
      <c r="R3363" s="62"/>
      <c r="S3363" s="62"/>
      <c r="T3363" s="62"/>
      <c r="U3363" s="62"/>
      <c r="V3363" s="62"/>
      <c r="W3363" s="62"/>
      <c r="X3363" s="63" t="s">
        <v>1872</v>
      </c>
      <c r="Y3363" s="63" t="s">
        <v>1873</v>
      </c>
      <c r="Z3363" s="62"/>
      <c r="AA3363" s="62"/>
      <c r="AB3363" s="60"/>
    </row>
    <row r="3364" spans="1:28" ht="15" customHeight="1" x14ac:dyDescent="0.25">
      <c r="A3364" s="58">
        <v>3354</v>
      </c>
      <c r="B3364" s="66" t="s">
        <v>15096</v>
      </c>
      <c r="C3364" s="67" t="s">
        <v>15097</v>
      </c>
      <c r="D3364" s="59" t="s">
        <v>15098</v>
      </c>
      <c r="E3364" s="66" t="s">
        <v>15096</v>
      </c>
      <c r="F3364" s="60" t="s">
        <v>15099</v>
      </c>
      <c r="G3364" s="62"/>
      <c r="H3364" s="61">
        <v>1996</v>
      </c>
      <c r="I3364" s="60" t="s">
        <v>1565</v>
      </c>
      <c r="J3364" s="60" t="s">
        <v>1260</v>
      </c>
      <c r="K3364" s="60">
        <v>400</v>
      </c>
      <c r="L3364" s="62"/>
      <c r="M3364" s="60">
        <v>1</v>
      </c>
      <c r="N3364" s="60">
        <v>1</v>
      </c>
      <c r="O3364" s="63" t="s">
        <v>681</v>
      </c>
      <c r="P3364" s="63" t="s">
        <v>1867</v>
      </c>
      <c r="Q3364" s="63" t="s">
        <v>15100</v>
      </c>
      <c r="R3364" s="62"/>
      <c r="S3364" s="62"/>
      <c r="T3364" s="62"/>
      <c r="U3364" s="62"/>
      <c r="V3364" s="62"/>
      <c r="W3364" s="62"/>
      <c r="X3364" s="63" t="s">
        <v>1872</v>
      </c>
      <c r="Y3364" s="63" t="s">
        <v>1873</v>
      </c>
      <c r="Z3364" s="62"/>
      <c r="AA3364" s="62"/>
      <c r="AB3364" s="60"/>
    </row>
    <row r="3365" spans="1:28" ht="15" customHeight="1" x14ac:dyDescent="0.25">
      <c r="A3365" s="58">
        <v>3355</v>
      </c>
      <c r="B3365" s="66" t="s">
        <v>15101</v>
      </c>
      <c r="C3365" s="67" t="s">
        <v>15102</v>
      </c>
      <c r="D3365" s="59" t="s">
        <v>15103</v>
      </c>
      <c r="E3365" s="66" t="s">
        <v>15101</v>
      </c>
      <c r="F3365" s="60" t="s">
        <v>15104</v>
      </c>
      <c r="G3365" s="62"/>
      <c r="H3365" s="61">
        <v>1999</v>
      </c>
      <c r="I3365" s="60" t="s">
        <v>1565</v>
      </c>
      <c r="J3365" s="60" t="s">
        <v>684</v>
      </c>
      <c r="K3365" s="60">
        <v>400</v>
      </c>
      <c r="L3365" s="62"/>
      <c r="M3365" s="60">
        <v>1</v>
      </c>
      <c r="N3365" s="60">
        <v>1</v>
      </c>
      <c r="O3365" s="63" t="s">
        <v>681</v>
      </c>
      <c r="P3365" s="63" t="s">
        <v>1038</v>
      </c>
      <c r="Q3365" s="62"/>
      <c r="R3365" s="62"/>
      <c r="S3365" s="62"/>
      <c r="T3365" s="62"/>
      <c r="U3365" s="62"/>
      <c r="V3365" s="62"/>
      <c r="W3365" s="62"/>
      <c r="X3365" s="63" t="s">
        <v>1038</v>
      </c>
      <c r="Y3365" s="62"/>
      <c r="Z3365" s="62"/>
      <c r="AA3365" s="62"/>
      <c r="AB3365" s="60"/>
    </row>
    <row r="3366" spans="1:28" ht="15" customHeight="1" x14ac:dyDescent="0.25">
      <c r="A3366" s="58">
        <v>3356</v>
      </c>
      <c r="B3366" s="66" t="s">
        <v>15105</v>
      </c>
      <c r="C3366" s="67" t="s">
        <v>15106</v>
      </c>
      <c r="D3366" s="59" t="s">
        <v>15107</v>
      </c>
      <c r="E3366" s="66" t="s">
        <v>15105</v>
      </c>
      <c r="F3366" s="60" t="s">
        <v>15108</v>
      </c>
      <c r="G3366" s="62"/>
      <c r="H3366" s="61">
        <v>2000</v>
      </c>
      <c r="I3366" s="60" t="s">
        <v>1565</v>
      </c>
      <c r="J3366" s="60" t="s">
        <v>684</v>
      </c>
      <c r="K3366" s="60">
        <v>400</v>
      </c>
      <c r="L3366" s="62"/>
      <c r="M3366" s="60">
        <v>1</v>
      </c>
      <c r="N3366" s="60">
        <v>1</v>
      </c>
      <c r="O3366" s="63" t="s">
        <v>681</v>
      </c>
      <c r="P3366" s="63" t="s">
        <v>1038</v>
      </c>
      <c r="Q3366" s="63" t="s">
        <v>15109</v>
      </c>
      <c r="R3366" s="62"/>
      <c r="S3366" s="62"/>
      <c r="T3366" s="62"/>
      <c r="U3366" s="62"/>
      <c r="V3366" s="62"/>
      <c r="W3366" s="62"/>
      <c r="X3366" s="63" t="s">
        <v>1570</v>
      </c>
      <c r="Y3366" s="62"/>
      <c r="Z3366" s="62"/>
      <c r="AA3366" s="62"/>
      <c r="AB3366" s="63" t="s">
        <v>1571</v>
      </c>
    </row>
    <row r="3367" spans="1:28" ht="15" customHeight="1" x14ac:dyDescent="0.25">
      <c r="A3367" s="58">
        <v>3357</v>
      </c>
      <c r="B3367" s="66" t="s">
        <v>15110</v>
      </c>
      <c r="C3367" s="67" t="s">
        <v>15111</v>
      </c>
      <c r="D3367" s="59" t="s">
        <v>15112</v>
      </c>
      <c r="E3367" s="66" t="s">
        <v>15110</v>
      </c>
      <c r="F3367" s="60" t="s">
        <v>15113</v>
      </c>
      <c r="G3367" s="62"/>
      <c r="H3367" s="61">
        <v>2000</v>
      </c>
      <c r="I3367" s="62"/>
      <c r="J3367" s="60" t="s">
        <v>1283</v>
      </c>
      <c r="K3367" s="60">
        <v>250</v>
      </c>
      <c r="L3367" s="62"/>
      <c r="M3367" s="60">
        <v>1</v>
      </c>
      <c r="N3367" s="60">
        <v>1</v>
      </c>
      <c r="O3367" s="63" t="s">
        <v>681</v>
      </c>
      <c r="P3367" s="63" t="s">
        <v>980</v>
      </c>
      <c r="Q3367" s="62"/>
      <c r="R3367" s="62"/>
      <c r="S3367" s="62"/>
      <c r="T3367" s="62"/>
      <c r="U3367" s="62"/>
      <c r="V3367" s="62"/>
      <c r="W3367" s="62"/>
      <c r="X3367" s="63" t="s">
        <v>15114</v>
      </c>
      <c r="Y3367" s="62"/>
      <c r="Z3367" s="62"/>
      <c r="AA3367" s="62"/>
      <c r="AB3367" s="63" t="s">
        <v>10685</v>
      </c>
    </row>
    <row r="3368" spans="1:28" ht="15" customHeight="1" x14ac:dyDescent="0.25">
      <c r="A3368" s="58">
        <v>3358</v>
      </c>
      <c r="B3368" s="66" t="s">
        <v>15115</v>
      </c>
      <c r="C3368" s="67" t="s">
        <v>15116</v>
      </c>
      <c r="D3368" s="59" t="s">
        <v>15117</v>
      </c>
      <c r="E3368" s="66" t="s">
        <v>15115</v>
      </c>
      <c r="F3368" s="60" t="s">
        <v>15118</v>
      </c>
      <c r="G3368" s="62"/>
      <c r="H3368" s="61">
        <v>2000</v>
      </c>
      <c r="I3368" s="60" t="s">
        <v>689</v>
      </c>
      <c r="J3368" s="60" t="s">
        <v>684</v>
      </c>
      <c r="K3368" s="60">
        <v>400</v>
      </c>
      <c r="L3368" s="62"/>
      <c r="M3368" s="60">
        <v>1</v>
      </c>
      <c r="N3368" s="60">
        <v>1</v>
      </c>
      <c r="O3368" s="63" t="s">
        <v>681</v>
      </c>
      <c r="P3368" s="63" t="s">
        <v>1038</v>
      </c>
      <c r="Q3368" s="62"/>
      <c r="R3368" s="62"/>
      <c r="S3368" s="62"/>
      <c r="T3368" s="62"/>
      <c r="U3368" s="62"/>
      <c r="V3368" s="62"/>
      <c r="W3368" s="62"/>
      <c r="X3368" s="63" t="s">
        <v>1570</v>
      </c>
      <c r="Y3368" s="62"/>
      <c r="Z3368" s="62"/>
      <c r="AA3368" s="62"/>
      <c r="AB3368" s="63" t="s">
        <v>1571</v>
      </c>
    </row>
    <row r="3369" spans="1:28" ht="15" customHeight="1" x14ac:dyDescent="0.25">
      <c r="A3369" s="58">
        <v>3359</v>
      </c>
      <c r="B3369" s="66" t="s">
        <v>15119</v>
      </c>
      <c r="C3369" s="67" t="s">
        <v>15120</v>
      </c>
      <c r="D3369" s="59" t="s">
        <v>15121</v>
      </c>
      <c r="E3369" s="66" t="s">
        <v>15119</v>
      </c>
      <c r="F3369" s="60" t="s">
        <v>15122</v>
      </c>
      <c r="G3369" s="62"/>
      <c r="H3369" s="61">
        <v>2011</v>
      </c>
      <c r="I3369" s="60" t="s">
        <v>689</v>
      </c>
      <c r="J3369" s="60" t="s">
        <v>680</v>
      </c>
      <c r="K3369" s="60">
        <v>50</v>
      </c>
      <c r="L3369" s="62"/>
      <c r="M3369" s="60">
        <v>1</v>
      </c>
      <c r="N3369" s="60">
        <v>1</v>
      </c>
      <c r="O3369" s="63" t="s">
        <v>681</v>
      </c>
      <c r="P3369" s="63" t="s">
        <v>788</v>
      </c>
      <c r="Q3369" s="62"/>
      <c r="R3369" s="62"/>
      <c r="S3369" s="62"/>
      <c r="T3369" s="62"/>
      <c r="U3369" s="62"/>
      <c r="V3369" s="62"/>
      <c r="W3369" s="62"/>
      <c r="X3369" s="63" t="s">
        <v>788</v>
      </c>
      <c r="Y3369" s="62"/>
      <c r="Z3369" s="62"/>
      <c r="AA3369" s="62"/>
      <c r="AB3369" s="60"/>
    </row>
    <row r="3370" spans="1:28" ht="15" customHeight="1" x14ac:dyDescent="0.25">
      <c r="A3370" s="58">
        <v>3360</v>
      </c>
      <c r="B3370" s="66" t="s">
        <v>15123</v>
      </c>
      <c r="C3370" s="67" t="s">
        <v>15124</v>
      </c>
      <c r="D3370" s="59" t="s">
        <v>15125</v>
      </c>
      <c r="E3370" s="66" t="s">
        <v>15123</v>
      </c>
      <c r="F3370" s="60" t="s">
        <v>15126</v>
      </c>
      <c r="G3370" s="62"/>
      <c r="H3370" s="61">
        <v>2000</v>
      </c>
      <c r="I3370" s="60" t="s">
        <v>689</v>
      </c>
      <c r="J3370" s="60" t="s">
        <v>1102</v>
      </c>
      <c r="K3370" s="60">
        <v>400</v>
      </c>
      <c r="L3370" s="62"/>
      <c r="M3370" s="60">
        <v>1</v>
      </c>
      <c r="N3370" s="60">
        <v>1</v>
      </c>
      <c r="O3370" s="63" t="s">
        <v>681</v>
      </c>
      <c r="P3370" s="63" t="s">
        <v>1038</v>
      </c>
      <c r="Q3370" s="62"/>
      <c r="R3370" s="62"/>
      <c r="S3370" s="62"/>
      <c r="T3370" s="62"/>
      <c r="U3370" s="62"/>
      <c r="V3370" s="62"/>
      <c r="W3370" s="62"/>
      <c r="X3370" s="63" t="s">
        <v>3918</v>
      </c>
      <c r="Y3370" s="62"/>
      <c r="Z3370" s="62"/>
      <c r="AA3370" s="62"/>
      <c r="AB3370" s="63" t="s">
        <v>3919</v>
      </c>
    </row>
    <row r="3371" spans="1:28" ht="15" customHeight="1" x14ac:dyDescent="0.25">
      <c r="A3371" s="58">
        <v>3361</v>
      </c>
      <c r="B3371" s="66" t="s">
        <v>15127</v>
      </c>
      <c r="C3371" s="67" t="s">
        <v>15128</v>
      </c>
      <c r="D3371" s="59" t="s">
        <v>15129</v>
      </c>
      <c r="E3371" s="66" t="s">
        <v>15127</v>
      </c>
      <c r="F3371" s="60" t="s">
        <v>15130</v>
      </c>
      <c r="G3371" s="62"/>
      <c r="H3371" s="61">
        <v>1997</v>
      </c>
      <c r="I3371" s="60" t="s">
        <v>689</v>
      </c>
      <c r="J3371" s="60" t="s">
        <v>1260</v>
      </c>
      <c r="K3371" s="60">
        <v>400</v>
      </c>
      <c r="L3371" s="62"/>
      <c r="M3371" s="60">
        <v>1</v>
      </c>
      <c r="N3371" s="60">
        <v>1</v>
      </c>
      <c r="O3371" s="63" t="s">
        <v>681</v>
      </c>
      <c r="P3371" s="63" t="s">
        <v>1038</v>
      </c>
      <c r="Q3371" s="62"/>
      <c r="R3371" s="62"/>
      <c r="S3371" s="62"/>
      <c r="T3371" s="62"/>
      <c r="U3371" s="62"/>
      <c r="V3371" s="62"/>
      <c r="W3371" s="62"/>
      <c r="X3371" s="63" t="s">
        <v>1038</v>
      </c>
      <c r="Y3371" s="62"/>
      <c r="Z3371" s="62"/>
      <c r="AA3371" s="62"/>
      <c r="AB3371" s="60"/>
    </row>
    <row r="3372" spans="1:28" ht="15" customHeight="1" x14ac:dyDescent="0.25">
      <c r="A3372" s="58">
        <v>3362</v>
      </c>
      <c r="B3372" s="66" t="s">
        <v>15131</v>
      </c>
      <c r="C3372" s="67" t="s">
        <v>15132</v>
      </c>
      <c r="D3372" s="59" t="s">
        <v>15133</v>
      </c>
      <c r="E3372" s="66" t="s">
        <v>15131</v>
      </c>
      <c r="F3372" s="60" t="s">
        <v>15134</v>
      </c>
      <c r="G3372" s="62"/>
      <c r="H3372" s="61">
        <v>2002</v>
      </c>
      <c r="I3372" s="60" t="s">
        <v>689</v>
      </c>
      <c r="J3372" s="60" t="s">
        <v>1260</v>
      </c>
      <c r="K3372" s="60">
        <v>100</v>
      </c>
      <c r="L3372" s="62"/>
      <c r="M3372" s="60">
        <v>1</v>
      </c>
      <c r="N3372" s="60">
        <v>1</v>
      </c>
      <c r="O3372" s="63" t="s">
        <v>681</v>
      </c>
      <c r="P3372" s="63" t="s">
        <v>912</v>
      </c>
      <c r="Q3372" s="62"/>
      <c r="R3372" s="62"/>
      <c r="S3372" s="62"/>
      <c r="T3372" s="62"/>
      <c r="U3372" s="62"/>
      <c r="V3372" s="62"/>
      <c r="W3372" s="62"/>
      <c r="X3372" s="63" t="s">
        <v>912</v>
      </c>
      <c r="Y3372" s="62"/>
      <c r="Z3372" s="62"/>
      <c r="AA3372" s="62"/>
      <c r="AB3372" s="60"/>
    </row>
    <row r="3373" spans="1:28" ht="15" customHeight="1" x14ac:dyDescent="0.25">
      <c r="A3373" s="58">
        <v>3363</v>
      </c>
      <c r="B3373" s="66" t="s">
        <v>15135</v>
      </c>
      <c r="C3373" s="67" t="s">
        <v>15136</v>
      </c>
      <c r="D3373" s="59" t="s">
        <v>15137</v>
      </c>
      <c r="E3373" s="66" t="s">
        <v>15135</v>
      </c>
      <c r="F3373" s="60" t="s">
        <v>15138</v>
      </c>
      <c r="G3373" s="62"/>
      <c r="H3373" s="61">
        <v>2002</v>
      </c>
      <c r="I3373" s="60" t="s">
        <v>689</v>
      </c>
      <c r="J3373" s="60" t="s">
        <v>1260</v>
      </c>
      <c r="K3373" s="60">
        <v>100</v>
      </c>
      <c r="L3373" s="62"/>
      <c r="M3373" s="60">
        <v>1</v>
      </c>
      <c r="N3373" s="60">
        <v>1</v>
      </c>
      <c r="O3373" s="63" t="s">
        <v>681</v>
      </c>
      <c r="P3373" s="63" t="s">
        <v>912</v>
      </c>
      <c r="Q3373" s="62"/>
      <c r="R3373" s="62"/>
      <c r="S3373" s="62"/>
      <c r="T3373" s="62"/>
      <c r="U3373" s="62"/>
      <c r="V3373" s="62"/>
      <c r="W3373" s="62"/>
      <c r="X3373" s="63" t="s">
        <v>912</v>
      </c>
      <c r="Y3373" s="62"/>
      <c r="Z3373" s="62"/>
      <c r="AA3373" s="62"/>
      <c r="AB3373" s="60"/>
    </row>
    <row r="3374" spans="1:28" ht="15" customHeight="1" x14ac:dyDescent="0.25">
      <c r="A3374" s="58">
        <v>3364</v>
      </c>
      <c r="B3374" s="66" t="s">
        <v>15139</v>
      </c>
      <c r="C3374" s="67" t="s">
        <v>15140</v>
      </c>
      <c r="D3374" s="59" t="s">
        <v>15141</v>
      </c>
      <c r="E3374" s="66" t="s">
        <v>15139</v>
      </c>
      <c r="F3374" s="60" t="s">
        <v>15142</v>
      </c>
      <c r="G3374" s="62"/>
      <c r="H3374" s="61">
        <v>2002</v>
      </c>
      <c r="I3374" s="60" t="s">
        <v>689</v>
      </c>
      <c r="J3374" s="60" t="s">
        <v>1260</v>
      </c>
      <c r="K3374" s="60">
        <v>100</v>
      </c>
      <c r="L3374" s="62"/>
      <c r="M3374" s="60">
        <v>1</v>
      </c>
      <c r="N3374" s="60">
        <v>1</v>
      </c>
      <c r="O3374" s="63" t="s">
        <v>681</v>
      </c>
      <c r="P3374" s="63" t="s">
        <v>912</v>
      </c>
      <c r="Q3374" s="62"/>
      <c r="R3374" s="62"/>
      <c r="S3374" s="62"/>
      <c r="T3374" s="62"/>
      <c r="U3374" s="62"/>
      <c r="V3374" s="62"/>
      <c r="W3374" s="62"/>
      <c r="X3374" s="63" t="s">
        <v>912</v>
      </c>
      <c r="Y3374" s="62"/>
      <c r="Z3374" s="62"/>
      <c r="AA3374" s="62"/>
      <c r="AB3374" s="60"/>
    </row>
    <row r="3375" spans="1:28" ht="15" customHeight="1" x14ac:dyDescent="0.25">
      <c r="A3375" s="58">
        <v>3365</v>
      </c>
      <c r="B3375" s="66" t="s">
        <v>15143</v>
      </c>
      <c r="C3375" s="67" t="s">
        <v>15144</v>
      </c>
      <c r="D3375" s="59" t="s">
        <v>15145</v>
      </c>
      <c r="E3375" s="66" t="s">
        <v>15143</v>
      </c>
      <c r="F3375" s="60" t="s">
        <v>15146</v>
      </c>
      <c r="G3375" s="62"/>
      <c r="H3375" s="61">
        <v>2016</v>
      </c>
      <c r="I3375" s="60" t="s">
        <v>689</v>
      </c>
      <c r="J3375" s="60" t="s">
        <v>680</v>
      </c>
      <c r="K3375" s="60">
        <v>50</v>
      </c>
      <c r="L3375" s="62"/>
      <c r="M3375" s="60">
        <v>1</v>
      </c>
      <c r="N3375" s="60">
        <v>1</v>
      </c>
      <c r="O3375" s="63" t="s">
        <v>681</v>
      </c>
      <c r="P3375" s="63" t="s">
        <v>1460</v>
      </c>
      <c r="Q3375" s="63" t="s">
        <v>9551</v>
      </c>
      <c r="R3375" s="62"/>
      <c r="S3375" s="62"/>
      <c r="T3375" s="62"/>
      <c r="U3375" s="62"/>
      <c r="V3375" s="62"/>
      <c r="W3375" s="62"/>
      <c r="X3375" s="63" t="s">
        <v>1460</v>
      </c>
      <c r="Y3375" s="62"/>
      <c r="Z3375" s="62"/>
      <c r="AA3375" s="62"/>
      <c r="AB3375" s="60"/>
    </row>
    <row r="3376" spans="1:28" ht="15" customHeight="1" x14ac:dyDescent="0.25">
      <c r="A3376" s="58">
        <v>3366</v>
      </c>
      <c r="B3376" s="66" t="s">
        <v>15147</v>
      </c>
      <c r="C3376" s="67" t="s">
        <v>15148</v>
      </c>
      <c r="D3376" s="59" t="s">
        <v>15149</v>
      </c>
      <c r="E3376" s="66" t="s">
        <v>15147</v>
      </c>
      <c r="F3376" s="60" t="s">
        <v>15150</v>
      </c>
      <c r="G3376" s="62"/>
      <c r="H3376" s="61">
        <v>2017</v>
      </c>
      <c r="I3376" s="62"/>
      <c r="J3376" s="62"/>
      <c r="K3376" s="60">
        <v>1000</v>
      </c>
      <c r="L3376" s="62"/>
      <c r="M3376" s="60">
        <v>1</v>
      </c>
      <c r="N3376" s="60">
        <v>1</v>
      </c>
      <c r="O3376" s="63" t="s">
        <v>681</v>
      </c>
      <c r="P3376" s="63" t="s">
        <v>15151</v>
      </c>
      <c r="Q3376" s="63" t="s">
        <v>15152</v>
      </c>
      <c r="R3376" s="62"/>
      <c r="S3376" s="62"/>
      <c r="T3376" s="62"/>
      <c r="U3376" s="62"/>
      <c r="V3376" s="62"/>
      <c r="W3376" s="62"/>
      <c r="X3376" s="63" t="s">
        <v>15151</v>
      </c>
      <c r="Y3376" s="62"/>
      <c r="Z3376" s="62"/>
      <c r="AA3376" s="62"/>
      <c r="AB3376" s="60"/>
    </row>
    <row r="3377" spans="1:28" ht="15" customHeight="1" x14ac:dyDescent="0.25">
      <c r="A3377" s="58">
        <v>3367</v>
      </c>
      <c r="B3377" s="66" t="s">
        <v>15153</v>
      </c>
      <c r="C3377" s="67" t="s">
        <v>15154</v>
      </c>
      <c r="D3377" s="59" t="s">
        <v>15155</v>
      </c>
      <c r="E3377" s="66" t="s">
        <v>15153</v>
      </c>
      <c r="F3377" s="60" t="s">
        <v>15156</v>
      </c>
      <c r="G3377" s="62"/>
      <c r="H3377" s="61">
        <v>2017</v>
      </c>
      <c r="I3377" s="60" t="s">
        <v>1716</v>
      </c>
      <c r="J3377" s="60" t="s">
        <v>1283</v>
      </c>
      <c r="K3377" s="60">
        <v>100</v>
      </c>
      <c r="L3377" s="62"/>
      <c r="M3377" s="60">
        <v>1</v>
      </c>
      <c r="N3377" s="60">
        <v>1</v>
      </c>
      <c r="O3377" s="63" t="s">
        <v>681</v>
      </c>
      <c r="P3377" s="63" t="s">
        <v>1588</v>
      </c>
      <c r="Q3377" s="63" t="s">
        <v>15157</v>
      </c>
      <c r="R3377" s="62"/>
      <c r="S3377" s="62"/>
      <c r="T3377" s="62"/>
      <c r="U3377" s="62"/>
      <c r="V3377" s="62"/>
      <c r="W3377" s="62"/>
      <c r="X3377" s="63" t="s">
        <v>1588</v>
      </c>
      <c r="Y3377" s="62"/>
      <c r="Z3377" s="62"/>
      <c r="AA3377" s="62"/>
      <c r="AB3377" s="60"/>
    </row>
    <row r="3378" spans="1:28" ht="15" customHeight="1" x14ac:dyDescent="0.25">
      <c r="A3378" s="58">
        <v>3368</v>
      </c>
      <c r="B3378" s="66" t="s">
        <v>15158</v>
      </c>
      <c r="C3378" s="67" t="s">
        <v>15159</v>
      </c>
      <c r="D3378" s="59" t="s">
        <v>15160</v>
      </c>
      <c r="E3378" s="66" t="s">
        <v>15158</v>
      </c>
      <c r="F3378" s="60" t="s">
        <v>15161</v>
      </c>
      <c r="G3378" s="62"/>
      <c r="H3378" s="61">
        <v>2007</v>
      </c>
      <c r="I3378" s="60" t="s">
        <v>1303</v>
      </c>
      <c r="J3378" s="60" t="s">
        <v>1710</v>
      </c>
      <c r="K3378" s="60">
        <v>250</v>
      </c>
      <c r="L3378" s="62"/>
      <c r="M3378" s="60">
        <v>1</v>
      </c>
      <c r="N3378" s="60">
        <v>1</v>
      </c>
      <c r="O3378" s="63" t="s">
        <v>681</v>
      </c>
      <c r="P3378" s="63" t="s">
        <v>980</v>
      </c>
      <c r="Q3378" s="63" t="s">
        <v>15162</v>
      </c>
      <c r="R3378" s="62"/>
      <c r="S3378" s="62"/>
      <c r="T3378" s="62"/>
      <c r="U3378" s="62"/>
      <c r="V3378" s="62"/>
      <c r="W3378" s="62"/>
      <c r="X3378" s="63" t="s">
        <v>980</v>
      </c>
      <c r="Y3378" s="62"/>
      <c r="Z3378" s="62"/>
      <c r="AA3378" s="62"/>
      <c r="AB3378" s="60"/>
    </row>
    <row r="3379" spans="1:28" ht="15" customHeight="1" x14ac:dyDescent="0.25">
      <c r="A3379" s="58">
        <v>3369</v>
      </c>
      <c r="B3379" s="66" t="s">
        <v>15163</v>
      </c>
      <c r="C3379" s="67" t="s">
        <v>15164</v>
      </c>
      <c r="D3379" s="59" t="s">
        <v>15165</v>
      </c>
      <c r="E3379" s="66" t="s">
        <v>15163</v>
      </c>
      <c r="F3379" s="60" t="s">
        <v>15166</v>
      </c>
      <c r="G3379" s="62"/>
      <c r="H3379" s="61">
        <v>2017</v>
      </c>
      <c r="I3379" s="62"/>
      <c r="J3379" s="60" t="s">
        <v>1283</v>
      </c>
      <c r="K3379" s="60">
        <v>50</v>
      </c>
      <c r="L3379" s="62"/>
      <c r="M3379" s="60">
        <v>1</v>
      </c>
      <c r="N3379" s="60">
        <v>1</v>
      </c>
      <c r="O3379" s="63" t="s">
        <v>681</v>
      </c>
      <c r="P3379" s="63" t="s">
        <v>1776</v>
      </c>
      <c r="Q3379" s="63" t="s">
        <v>3955</v>
      </c>
      <c r="R3379" s="62"/>
      <c r="S3379" s="62"/>
      <c r="T3379" s="62"/>
      <c r="U3379" s="62"/>
      <c r="V3379" s="62"/>
      <c r="W3379" s="62"/>
      <c r="X3379" s="63" t="s">
        <v>1776</v>
      </c>
      <c r="Y3379" s="62"/>
      <c r="Z3379" s="62"/>
      <c r="AA3379" s="62"/>
      <c r="AB3379" s="60"/>
    </row>
    <row r="3380" spans="1:28" ht="15" customHeight="1" x14ac:dyDescent="0.25">
      <c r="A3380" s="58">
        <v>3370</v>
      </c>
      <c r="B3380" s="66" t="s">
        <v>15167</v>
      </c>
      <c r="C3380" s="67" t="s">
        <v>15168</v>
      </c>
      <c r="D3380" s="59" t="s">
        <v>15169</v>
      </c>
      <c r="E3380" s="66" t="s">
        <v>15167</v>
      </c>
      <c r="F3380" s="60" t="s">
        <v>15170</v>
      </c>
      <c r="G3380" s="62"/>
      <c r="H3380" s="61">
        <v>2017</v>
      </c>
      <c r="I3380" s="62"/>
      <c r="J3380" s="60" t="s">
        <v>1283</v>
      </c>
      <c r="K3380" s="60">
        <v>50</v>
      </c>
      <c r="L3380" s="62"/>
      <c r="M3380" s="60">
        <v>1</v>
      </c>
      <c r="N3380" s="60">
        <v>1</v>
      </c>
      <c r="O3380" s="63" t="s">
        <v>681</v>
      </c>
      <c r="P3380" s="63" t="s">
        <v>1776</v>
      </c>
      <c r="Q3380" s="63" t="s">
        <v>3955</v>
      </c>
      <c r="R3380" s="62"/>
      <c r="S3380" s="62"/>
      <c r="T3380" s="62"/>
      <c r="U3380" s="62"/>
      <c r="V3380" s="62"/>
      <c r="W3380" s="62"/>
      <c r="X3380" s="63" t="s">
        <v>1776</v>
      </c>
      <c r="Y3380" s="62"/>
      <c r="Z3380" s="62"/>
      <c r="AA3380" s="62"/>
      <c r="AB3380" s="60"/>
    </row>
    <row r="3381" spans="1:28" ht="15" customHeight="1" x14ac:dyDescent="0.25">
      <c r="A3381" s="58">
        <v>3371</v>
      </c>
      <c r="B3381" s="66" t="s">
        <v>15171</v>
      </c>
      <c r="C3381" s="67" t="s">
        <v>15172</v>
      </c>
      <c r="D3381" s="59" t="s">
        <v>15173</v>
      </c>
      <c r="E3381" s="66" t="s">
        <v>15171</v>
      </c>
      <c r="F3381" s="60" t="s">
        <v>15174</v>
      </c>
      <c r="G3381" s="62"/>
      <c r="H3381" s="61">
        <v>2005</v>
      </c>
      <c r="I3381" s="60" t="s">
        <v>689</v>
      </c>
      <c r="J3381" s="60" t="s">
        <v>1102</v>
      </c>
      <c r="K3381" s="60">
        <v>320</v>
      </c>
      <c r="L3381" s="62"/>
      <c r="M3381" s="60">
        <v>1</v>
      </c>
      <c r="N3381" s="60">
        <v>1</v>
      </c>
      <c r="O3381" s="63" t="s">
        <v>681</v>
      </c>
      <c r="P3381" s="63" t="s">
        <v>970</v>
      </c>
      <c r="Q3381" s="62"/>
      <c r="R3381" s="62"/>
      <c r="S3381" s="62"/>
      <c r="T3381" s="62"/>
      <c r="U3381" s="62"/>
      <c r="V3381" s="62"/>
      <c r="W3381" s="62"/>
      <c r="X3381" s="63" t="s">
        <v>2389</v>
      </c>
      <c r="Y3381" s="62"/>
      <c r="Z3381" s="62"/>
      <c r="AA3381" s="62"/>
      <c r="AB3381" s="63" t="s">
        <v>2390</v>
      </c>
    </row>
    <row r="3382" spans="1:28" ht="15" customHeight="1" x14ac:dyDescent="0.25">
      <c r="A3382" s="58">
        <v>3372</v>
      </c>
      <c r="B3382" s="66" t="s">
        <v>15175</v>
      </c>
      <c r="C3382" s="67" t="s">
        <v>15176</v>
      </c>
      <c r="D3382" s="59" t="s">
        <v>15177</v>
      </c>
      <c r="E3382" s="66" t="s">
        <v>15175</v>
      </c>
      <c r="F3382" s="60" t="s">
        <v>15178</v>
      </c>
      <c r="G3382" s="62"/>
      <c r="H3382" s="61">
        <v>2008</v>
      </c>
      <c r="I3382" s="60" t="s">
        <v>689</v>
      </c>
      <c r="J3382" s="60" t="s">
        <v>1283</v>
      </c>
      <c r="K3382" s="60">
        <v>75</v>
      </c>
      <c r="L3382" s="62"/>
      <c r="M3382" s="60">
        <v>1</v>
      </c>
      <c r="N3382" s="60">
        <v>1</v>
      </c>
      <c r="O3382" s="63" t="s">
        <v>681</v>
      </c>
      <c r="P3382" s="63" t="s">
        <v>3497</v>
      </c>
      <c r="Q3382" s="62"/>
      <c r="R3382" s="62"/>
      <c r="S3382" s="62"/>
      <c r="T3382" s="62"/>
      <c r="U3382" s="62"/>
      <c r="V3382" s="62"/>
      <c r="W3382" s="62"/>
      <c r="X3382" s="63" t="s">
        <v>3497</v>
      </c>
      <c r="Y3382" s="62"/>
      <c r="Z3382" s="62"/>
      <c r="AA3382" s="62"/>
      <c r="AB3382" s="60"/>
    </row>
    <row r="3383" spans="1:28" ht="15" customHeight="1" x14ac:dyDescent="0.25">
      <c r="A3383" s="58">
        <v>3373</v>
      </c>
      <c r="B3383" s="66" t="s">
        <v>15179</v>
      </c>
      <c r="C3383" s="67" t="s">
        <v>15180</v>
      </c>
      <c r="D3383" s="59" t="s">
        <v>15181</v>
      </c>
      <c r="E3383" s="66" t="s">
        <v>15179</v>
      </c>
      <c r="F3383" s="60" t="s">
        <v>15182</v>
      </c>
      <c r="G3383" s="62"/>
      <c r="H3383" s="61">
        <v>2017</v>
      </c>
      <c r="I3383" s="62"/>
      <c r="J3383" s="60" t="s">
        <v>1283</v>
      </c>
      <c r="K3383" s="60">
        <v>50</v>
      </c>
      <c r="L3383" s="62"/>
      <c r="M3383" s="60">
        <v>1</v>
      </c>
      <c r="N3383" s="60">
        <v>1</v>
      </c>
      <c r="O3383" s="63" t="s">
        <v>681</v>
      </c>
      <c r="P3383" s="63" t="s">
        <v>1776</v>
      </c>
      <c r="Q3383" s="63" t="s">
        <v>3955</v>
      </c>
      <c r="R3383" s="62"/>
      <c r="S3383" s="62"/>
      <c r="T3383" s="62"/>
      <c r="U3383" s="62"/>
      <c r="V3383" s="62"/>
      <c r="W3383" s="62"/>
      <c r="X3383" s="63" t="s">
        <v>1776</v>
      </c>
      <c r="Y3383" s="62"/>
      <c r="Z3383" s="62"/>
      <c r="AA3383" s="62"/>
      <c r="AB3383" s="60"/>
    </row>
    <row r="3384" spans="1:28" ht="15" customHeight="1" x14ac:dyDescent="0.25">
      <c r="A3384" s="58">
        <v>3374</v>
      </c>
      <c r="B3384" s="66" t="s">
        <v>15183</v>
      </c>
      <c r="C3384" s="67" t="s">
        <v>15184</v>
      </c>
      <c r="D3384" s="59" t="s">
        <v>15185</v>
      </c>
      <c r="E3384" s="66" t="s">
        <v>15183</v>
      </c>
      <c r="F3384" s="60" t="s">
        <v>15186</v>
      </c>
      <c r="G3384" s="62"/>
      <c r="H3384" s="61">
        <v>1997</v>
      </c>
      <c r="I3384" s="60" t="s">
        <v>689</v>
      </c>
      <c r="J3384" s="60" t="s">
        <v>1260</v>
      </c>
      <c r="K3384" s="60">
        <v>100</v>
      </c>
      <c r="L3384" s="62"/>
      <c r="M3384" s="60">
        <v>1</v>
      </c>
      <c r="N3384" s="60">
        <v>1</v>
      </c>
      <c r="O3384" s="63" t="s">
        <v>681</v>
      </c>
      <c r="P3384" s="63" t="s">
        <v>912</v>
      </c>
      <c r="Q3384" s="62"/>
      <c r="R3384" s="62"/>
      <c r="S3384" s="62"/>
      <c r="T3384" s="62"/>
      <c r="U3384" s="62"/>
      <c r="V3384" s="62"/>
      <c r="W3384" s="62"/>
      <c r="X3384" s="63" t="s">
        <v>912</v>
      </c>
      <c r="Y3384" s="62"/>
      <c r="Z3384" s="62"/>
      <c r="AA3384" s="62"/>
      <c r="AB3384" s="60"/>
    </row>
    <row r="3385" spans="1:28" ht="15" customHeight="1" x14ac:dyDescent="0.25">
      <c r="A3385" s="58">
        <v>3375</v>
      </c>
      <c r="B3385" s="66" t="s">
        <v>15187</v>
      </c>
      <c r="C3385" s="67" t="s">
        <v>15188</v>
      </c>
      <c r="D3385" s="59" t="s">
        <v>15189</v>
      </c>
      <c r="E3385" s="66" t="s">
        <v>15187</v>
      </c>
      <c r="F3385" s="60" t="s">
        <v>15190</v>
      </c>
      <c r="G3385" s="62"/>
      <c r="H3385" s="61">
        <v>2001</v>
      </c>
      <c r="I3385" s="60" t="s">
        <v>689</v>
      </c>
      <c r="J3385" s="60" t="s">
        <v>684</v>
      </c>
      <c r="K3385" s="60">
        <v>400</v>
      </c>
      <c r="L3385" s="62"/>
      <c r="M3385" s="60">
        <v>1</v>
      </c>
      <c r="N3385" s="60">
        <v>1</v>
      </c>
      <c r="O3385" s="63" t="s">
        <v>681</v>
      </c>
      <c r="P3385" s="63" t="s">
        <v>1038</v>
      </c>
      <c r="Q3385" s="62"/>
      <c r="R3385" s="62"/>
      <c r="S3385" s="62"/>
      <c r="T3385" s="62"/>
      <c r="U3385" s="62"/>
      <c r="V3385" s="62"/>
      <c r="W3385" s="62"/>
      <c r="X3385" s="63" t="s">
        <v>1038</v>
      </c>
      <c r="Y3385" s="62"/>
      <c r="Z3385" s="62"/>
      <c r="AA3385" s="62"/>
      <c r="AB3385" s="60"/>
    </row>
    <row r="3386" spans="1:28" ht="15" customHeight="1" x14ac:dyDescent="0.25">
      <c r="A3386" s="58">
        <v>3376</v>
      </c>
      <c r="B3386" s="66" t="s">
        <v>15191</v>
      </c>
      <c r="C3386" s="67" t="s">
        <v>15192</v>
      </c>
      <c r="D3386" s="59" t="s">
        <v>15193</v>
      </c>
      <c r="E3386" s="66" t="s">
        <v>15191</v>
      </c>
      <c r="F3386" s="60" t="s">
        <v>15194</v>
      </c>
      <c r="G3386" s="62"/>
      <c r="H3386" s="61">
        <v>1999</v>
      </c>
      <c r="I3386" s="60" t="s">
        <v>689</v>
      </c>
      <c r="J3386" s="60" t="s">
        <v>1260</v>
      </c>
      <c r="K3386" s="60">
        <v>320</v>
      </c>
      <c r="L3386" s="62"/>
      <c r="M3386" s="60">
        <v>1</v>
      </c>
      <c r="N3386" s="60">
        <v>1</v>
      </c>
      <c r="O3386" s="63" t="s">
        <v>681</v>
      </c>
      <c r="P3386" s="63" t="s">
        <v>970</v>
      </c>
      <c r="Q3386" s="62"/>
      <c r="R3386" s="62"/>
      <c r="S3386" s="62"/>
      <c r="T3386" s="62"/>
      <c r="U3386" s="62"/>
      <c r="V3386" s="62"/>
      <c r="W3386" s="62"/>
      <c r="X3386" s="63" t="s">
        <v>970</v>
      </c>
      <c r="Y3386" s="62"/>
      <c r="Z3386" s="62"/>
      <c r="AA3386" s="62"/>
      <c r="AB3386" s="60"/>
    </row>
    <row r="3387" spans="1:28" ht="15" customHeight="1" x14ac:dyDescent="0.25">
      <c r="A3387" s="58">
        <v>3377</v>
      </c>
      <c r="B3387" s="66" t="s">
        <v>15195</v>
      </c>
      <c r="C3387" s="67" t="s">
        <v>15196</v>
      </c>
      <c r="D3387" s="59" t="s">
        <v>15197</v>
      </c>
      <c r="E3387" s="66" t="s">
        <v>15195</v>
      </c>
      <c r="F3387" s="60" t="s">
        <v>15198</v>
      </c>
      <c r="G3387" s="62"/>
      <c r="H3387" s="61">
        <v>2000</v>
      </c>
      <c r="I3387" s="60" t="s">
        <v>689</v>
      </c>
      <c r="J3387" s="60" t="s">
        <v>684</v>
      </c>
      <c r="K3387" s="60">
        <v>400</v>
      </c>
      <c r="L3387" s="62"/>
      <c r="M3387" s="60">
        <v>1</v>
      </c>
      <c r="N3387" s="60">
        <v>1</v>
      </c>
      <c r="O3387" s="63" t="s">
        <v>681</v>
      </c>
      <c r="P3387" s="63" t="s">
        <v>1038</v>
      </c>
      <c r="Q3387" s="62"/>
      <c r="R3387" s="62"/>
      <c r="S3387" s="62"/>
      <c r="T3387" s="62"/>
      <c r="U3387" s="62"/>
      <c r="V3387" s="62"/>
      <c r="W3387" s="62"/>
      <c r="X3387" s="63" t="s">
        <v>3918</v>
      </c>
      <c r="Y3387" s="62"/>
      <c r="Z3387" s="62"/>
      <c r="AA3387" s="62"/>
      <c r="AB3387" s="63" t="s">
        <v>3919</v>
      </c>
    </row>
    <row r="3388" spans="1:28" ht="15" customHeight="1" x14ac:dyDescent="0.25">
      <c r="A3388" s="58">
        <v>3378</v>
      </c>
      <c r="B3388" s="66" t="s">
        <v>15199</v>
      </c>
      <c r="C3388" s="67" t="s">
        <v>15200</v>
      </c>
      <c r="D3388" s="59" t="s">
        <v>15201</v>
      </c>
      <c r="E3388" s="66" t="s">
        <v>15199</v>
      </c>
      <c r="F3388" s="60" t="s">
        <v>15202</v>
      </c>
      <c r="G3388" s="62"/>
      <c r="H3388" s="61">
        <v>1998</v>
      </c>
      <c r="I3388" s="60" t="s">
        <v>689</v>
      </c>
      <c r="J3388" s="60" t="s">
        <v>1260</v>
      </c>
      <c r="K3388" s="60">
        <v>400</v>
      </c>
      <c r="L3388" s="62"/>
      <c r="M3388" s="60">
        <v>1</v>
      </c>
      <c r="N3388" s="60">
        <v>1</v>
      </c>
      <c r="O3388" s="63" t="s">
        <v>681</v>
      </c>
      <c r="P3388" s="63" t="s">
        <v>1038</v>
      </c>
      <c r="Q3388" s="62"/>
      <c r="R3388" s="62"/>
      <c r="S3388" s="62"/>
      <c r="T3388" s="62"/>
      <c r="U3388" s="62"/>
      <c r="V3388" s="62"/>
      <c r="W3388" s="62"/>
      <c r="X3388" s="63" t="s">
        <v>1038</v>
      </c>
      <c r="Y3388" s="62"/>
      <c r="Z3388" s="62"/>
      <c r="AA3388" s="62"/>
      <c r="AB3388" s="60"/>
    </row>
    <row r="3389" spans="1:28" ht="15" customHeight="1" x14ac:dyDescent="0.25">
      <c r="A3389" s="58">
        <v>3379</v>
      </c>
      <c r="B3389" s="66" t="s">
        <v>15203</v>
      </c>
      <c r="C3389" s="67" t="s">
        <v>15204</v>
      </c>
      <c r="D3389" s="59" t="s">
        <v>15205</v>
      </c>
      <c r="E3389" s="66" t="s">
        <v>15203</v>
      </c>
      <c r="F3389" s="60" t="s">
        <v>15206</v>
      </c>
      <c r="G3389" s="62"/>
      <c r="H3389" s="61">
        <v>2004</v>
      </c>
      <c r="I3389" s="60" t="s">
        <v>689</v>
      </c>
      <c r="J3389" s="60" t="s">
        <v>684</v>
      </c>
      <c r="K3389" s="60">
        <v>75</v>
      </c>
      <c r="L3389" s="62"/>
      <c r="M3389" s="60">
        <v>1</v>
      </c>
      <c r="N3389" s="60">
        <v>1</v>
      </c>
      <c r="O3389" s="63" t="s">
        <v>681</v>
      </c>
      <c r="P3389" s="63" t="s">
        <v>700</v>
      </c>
      <c r="Q3389" s="62"/>
      <c r="R3389" s="62"/>
      <c r="S3389" s="62"/>
      <c r="T3389" s="62"/>
      <c r="U3389" s="62"/>
      <c r="V3389" s="62"/>
      <c r="W3389" s="62"/>
      <c r="X3389" s="63" t="s">
        <v>5833</v>
      </c>
      <c r="Y3389" s="62"/>
      <c r="Z3389" s="62"/>
      <c r="AA3389" s="62"/>
      <c r="AB3389" s="63" t="s">
        <v>5834</v>
      </c>
    </row>
    <row r="3390" spans="1:28" ht="15" customHeight="1" x14ac:dyDescent="0.25">
      <c r="A3390" s="58">
        <v>3380</v>
      </c>
      <c r="B3390" s="66" t="s">
        <v>15207</v>
      </c>
      <c r="C3390" s="67" t="s">
        <v>15208</v>
      </c>
      <c r="D3390" s="59" t="s">
        <v>15209</v>
      </c>
      <c r="E3390" s="66" t="s">
        <v>15207</v>
      </c>
      <c r="F3390" s="60" t="s">
        <v>15210</v>
      </c>
      <c r="G3390" s="62"/>
      <c r="H3390" s="61">
        <v>2000</v>
      </c>
      <c r="I3390" s="60" t="s">
        <v>689</v>
      </c>
      <c r="J3390" s="60" t="s">
        <v>684</v>
      </c>
      <c r="K3390" s="60">
        <v>75</v>
      </c>
      <c r="L3390" s="62"/>
      <c r="M3390" s="60">
        <v>1</v>
      </c>
      <c r="N3390" s="60">
        <v>1</v>
      </c>
      <c r="O3390" s="63" t="s">
        <v>681</v>
      </c>
      <c r="P3390" s="63" t="s">
        <v>700</v>
      </c>
      <c r="Q3390" s="62"/>
      <c r="R3390" s="62"/>
      <c r="S3390" s="62"/>
      <c r="T3390" s="62"/>
      <c r="U3390" s="62"/>
      <c r="V3390" s="62"/>
      <c r="W3390" s="62"/>
      <c r="X3390" s="63" t="s">
        <v>5833</v>
      </c>
      <c r="Y3390" s="62"/>
      <c r="Z3390" s="62"/>
      <c r="AA3390" s="62"/>
      <c r="AB3390" s="63" t="s">
        <v>5834</v>
      </c>
    </row>
    <row r="3391" spans="1:28" ht="15" customHeight="1" x14ac:dyDescent="0.25">
      <c r="A3391" s="58">
        <v>3381</v>
      </c>
      <c r="B3391" s="66" t="s">
        <v>15211</v>
      </c>
      <c r="C3391" s="67" t="s">
        <v>15212</v>
      </c>
      <c r="D3391" s="59" t="s">
        <v>15213</v>
      </c>
      <c r="E3391" s="66" t="s">
        <v>15211</v>
      </c>
      <c r="F3391" s="60" t="s">
        <v>15214</v>
      </c>
      <c r="G3391" s="62"/>
      <c r="H3391" s="61">
        <v>2000</v>
      </c>
      <c r="I3391" s="60" t="s">
        <v>689</v>
      </c>
      <c r="J3391" s="60" t="s">
        <v>684</v>
      </c>
      <c r="K3391" s="60">
        <v>160</v>
      </c>
      <c r="L3391" s="62"/>
      <c r="M3391" s="60">
        <v>1</v>
      </c>
      <c r="N3391" s="60">
        <v>1</v>
      </c>
      <c r="O3391" s="63" t="s">
        <v>681</v>
      </c>
      <c r="P3391" s="63" t="s">
        <v>1228</v>
      </c>
      <c r="Q3391" s="62"/>
      <c r="R3391" s="62"/>
      <c r="S3391" s="62"/>
      <c r="T3391" s="62"/>
      <c r="U3391" s="62"/>
      <c r="V3391" s="62"/>
      <c r="W3391" s="62"/>
      <c r="X3391" s="63" t="s">
        <v>2575</v>
      </c>
      <c r="Y3391" s="62"/>
      <c r="Z3391" s="62"/>
      <c r="AA3391" s="62"/>
      <c r="AB3391" s="63" t="s">
        <v>2576</v>
      </c>
    </row>
    <row r="3392" spans="1:28" ht="15" customHeight="1" x14ac:dyDescent="0.25">
      <c r="A3392" s="58">
        <v>3382</v>
      </c>
      <c r="B3392" s="66" t="s">
        <v>15215</v>
      </c>
      <c r="C3392" s="67" t="s">
        <v>15216</v>
      </c>
      <c r="D3392" s="59" t="s">
        <v>15217</v>
      </c>
      <c r="E3392" s="66" t="s">
        <v>15215</v>
      </c>
      <c r="F3392" s="60" t="s">
        <v>15218</v>
      </c>
      <c r="G3392" s="62"/>
      <c r="H3392" s="61">
        <v>2008</v>
      </c>
      <c r="I3392" s="60" t="s">
        <v>689</v>
      </c>
      <c r="J3392" s="60" t="s">
        <v>684</v>
      </c>
      <c r="K3392" s="60">
        <v>160</v>
      </c>
      <c r="L3392" s="62"/>
      <c r="M3392" s="60">
        <v>1</v>
      </c>
      <c r="N3392" s="60">
        <v>1</v>
      </c>
      <c r="O3392" s="63" t="s">
        <v>681</v>
      </c>
      <c r="P3392" s="63" t="s">
        <v>15219</v>
      </c>
      <c r="Q3392" s="62"/>
      <c r="R3392" s="62"/>
      <c r="S3392" s="62"/>
      <c r="T3392" s="62"/>
      <c r="U3392" s="62"/>
      <c r="V3392" s="62"/>
      <c r="W3392" s="62"/>
      <c r="X3392" s="63" t="s">
        <v>15219</v>
      </c>
      <c r="Y3392" s="62"/>
      <c r="Z3392" s="62"/>
      <c r="AA3392" s="62"/>
      <c r="AB3392" s="60"/>
    </row>
    <row r="3393" spans="1:28" ht="15" customHeight="1" x14ac:dyDescent="0.25">
      <c r="A3393" s="58">
        <v>3383</v>
      </c>
      <c r="B3393" s="66" t="s">
        <v>15220</v>
      </c>
      <c r="C3393" s="67" t="s">
        <v>15221</v>
      </c>
      <c r="D3393" s="59" t="s">
        <v>15222</v>
      </c>
      <c r="E3393" s="66" t="s">
        <v>15220</v>
      </c>
      <c r="F3393" s="60" t="s">
        <v>15223</v>
      </c>
      <c r="G3393" s="62"/>
      <c r="H3393" s="61">
        <v>2002</v>
      </c>
      <c r="I3393" s="60" t="s">
        <v>689</v>
      </c>
      <c r="J3393" s="60" t="s">
        <v>1260</v>
      </c>
      <c r="K3393" s="60">
        <v>320</v>
      </c>
      <c r="L3393" s="62"/>
      <c r="M3393" s="60">
        <v>1</v>
      </c>
      <c r="N3393" s="60">
        <v>1</v>
      </c>
      <c r="O3393" s="63" t="s">
        <v>681</v>
      </c>
      <c r="P3393" s="63" t="s">
        <v>970</v>
      </c>
      <c r="Q3393" s="62"/>
      <c r="R3393" s="62"/>
      <c r="S3393" s="62"/>
      <c r="T3393" s="62"/>
      <c r="U3393" s="62"/>
      <c r="V3393" s="62"/>
      <c r="W3393" s="62"/>
      <c r="X3393" s="63" t="s">
        <v>970</v>
      </c>
      <c r="Y3393" s="62"/>
      <c r="Z3393" s="62"/>
      <c r="AA3393" s="62"/>
      <c r="AB3393" s="60"/>
    </row>
    <row r="3394" spans="1:28" ht="15" customHeight="1" x14ac:dyDescent="0.25">
      <c r="A3394" s="58">
        <v>3384</v>
      </c>
      <c r="B3394" s="66" t="s">
        <v>15224</v>
      </c>
      <c r="C3394" s="67" t="s">
        <v>15225</v>
      </c>
      <c r="D3394" s="59" t="s">
        <v>15226</v>
      </c>
      <c r="E3394" s="66" t="s">
        <v>15224</v>
      </c>
      <c r="F3394" s="60" t="s">
        <v>15227</v>
      </c>
      <c r="G3394" s="62"/>
      <c r="H3394" s="61">
        <v>2004</v>
      </c>
      <c r="I3394" s="62"/>
      <c r="J3394" s="60" t="s">
        <v>684</v>
      </c>
      <c r="K3394" s="60" t="s">
        <v>2088</v>
      </c>
      <c r="L3394" s="62"/>
      <c r="M3394" s="60">
        <v>1</v>
      </c>
      <c r="N3394" s="60">
        <v>1</v>
      </c>
      <c r="O3394" s="63" t="s">
        <v>681</v>
      </c>
      <c r="P3394" s="63" t="s">
        <v>970</v>
      </c>
      <c r="Q3394" s="62"/>
      <c r="R3394" s="62"/>
      <c r="S3394" s="62"/>
      <c r="T3394" s="62"/>
      <c r="U3394" s="62"/>
      <c r="V3394" s="62"/>
      <c r="W3394" s="62"/>
      <c r="X3394" s="63" t="s">
        <v>970</v>
      </c>
      <c r="Y3394" s="62"/>
      <c r="Z3394" s="62"/>
      <c r="AA3394" s="62"/>
      <c r="AB3394" s="60"/>
    </row>
    <row r="3395" spans="1:28" ht="15" customHeight="1" x14ac:dyDescent="0.25">
      <c r="A3395" s="58">
        <v>3385</v>
      </c>
      <c r="B3395" s="66" t="s">
        <v>15228</v>
      </c>
      <c r="C3395" s="67" t="s">
        <v>15229</v>
      </c>
      <c r="D3395" s="59" t="s">
        <v>15230</v>
      </c>
      <c r="E3395" s="66" t="s">
        <v>15228</v>
      </c>
      <c r="F3395" s="60" t="s">
        <v>15231</v>
      </c>
      <c r="G3395" s="62"/>
      <c r="H3395" s="61">
        <v>1999</v>
      </c>
      <c r="I3395" s="60" t="s">
        <v>1303</v>
      </c>
      <c r="J3395" s="60" t="s">
        <v>688</v>
      </c>
      <c r="K3395" s="60" t="s">
        <v>15232</v>
      </c>
      <c r="L3395" s="62"/>
      <c r="M3395" s="60">
        <v>1</v>
      </c>
      <c r="N3395" s="60">
        <v>1</v>
      </c>
      <c r="O3395" s="63" t="s">
        <v>681</v>
      </c>
      <c r="P3395" s="63" t="s">
        <v>700</v>
      </c>
      <c r="Q3395" s="62"/>
      <c r="R3395" s="62"/>
      <c r="S3395" s="62"/>
      <c r="T3395" s="62"/>
      <c r="U3395" s="62"/>
      <c r="V3395" s="62"/>
      <c r="W3395" s="62"/>
      <c r="X3395" s="63" t="s">
        <v>700</v>
      </c>
      <c r="Y3395" s="62"/>
      <c r="Z3395" s="62"/>
      <c r="AA3395" s="62"/>
      <c r="AB3395" s="60"/>
    </row>
    <row r="3396" spans="1:28" ht="15" customHeight="1" x14ac:dyDescent="0.25">
      <c r="A3396" s="58">
        <v>3386</v>
      </c>
      <c r="B3396" s="66" t="s">
        <v>15233</v>
      </c>
      <c r="C3396" s="67" t="s">
        <v>15234</v>
      </c>
      <c r="D3396" s="59" t="s">
        <v>15235</v>
      </c>
      <c r="E3396" s="66" t="s">
        <v>15233</v>
      </c>
      <c r="F3396" s="60" t="s">
        <v>15236</v>
      </c>
      <c r="G3396" s="62"/>
      <c r="H3396" s="61">
        <v>2004</v>
      </c>
      <c r="I3396" s="62"/>
      <c r="J3396" s="60" t="s">
        <v>684</v>
      </c>
      <c r="K3396" s="60" t="s">
        <v>2133</v>
      </c>
      <c r="L3396" s="62"/>
      <c r="M3396" s="60">
        <v>1</v>
      </c>
      <c r="N3396" s="60">
        <v>1</v>
      </c>
      <c r="O3396" s="63" t="s">
        <v>681</v>
      </c>
      <c r="P3396" s="63" t="s">
        <v>1038</v>
      </c>
      <c r="Q3396" s="62"/>
      <c r="R3396" s="62"/>
      <c r="S3396" s="62"/>
      <c r="T3396" s="62"/>
      <c r="U3396" s="62"/>
      <c r="V3396" s="62"/>
      <c r="W3396" s="62"/>
      <c r="X3396" s="63" t="s">
        <v>1733</v>
      </c>
      <c r="Y3396" s="62"/>
      <c r="Z3396" s="62"/>
      <c r="AA3396" s="62"/>
      <c r="AB3396" s="63" t="s">
        <v>1734</v>
      </c>
    </row>
    <row r="3397" spans="1:28" ht="15" customHeight="1" x14ac:dyDescent="0.25">
      <c r="A3397" s="58">
        <v>3387</v>
      </c>
      <c r="B3397" s="66" t="s">
        <v>15237</v>
      </c>
      <c r="C3397" s="67" t="s">
        <v>15238</v>
      </c>
      <c r="D3397" s="59" t="s">
        <v>15239</v>
      </c>
      <c r="E3397" s="66" t="s">
        <v>15237</v>
      </c>
      <c r="F3397" s="60" t="s">
        <v>15240</v>
      </c>
      <c r="G3397" s="62"/>
      <c r="H3397" s="61">
        <v>2007</v>
      </c>
      <c r="I3397" s="60" t="s">
        <v>689</v>
      </c>
      <c r="J3397" s="60" t="s">
        <v>699</v>
      </c>
      <c r="K3397" s="60">
        <v>400</v>
      </c>
      <c r="L3397" s="62"/>
      <c r="M3397" s="60">
        <v>1</v>
      </c>
      <c r="N3397" s="60">
        <v>1</v>
      </c>
      <c r="O3397" s="63" t="s">
        <v>681</v>
      </c>
      <c r="P3397" s="63" t="s">
        <v>1038</v>
      </c>
      <c r="Q3397" s="63" t="s">
        <v>15241</v>
      </c>
      <c r="R3397" s="62"/>
      <c r="S3397" s="62"/>
      <c r="T3397" s="62"/>
      <c r="U3397" s="62"/>
      <c r="V3397" s="62"/>
      <c r="W3397" s="62"/>
      <c r="X3397" s="63" t="s">
        <v>1038</v>
      </c>
      <c r="Y3397" s="62"/>
      <c r="Z3397" s="62"/>
      <c r="AA3397" s="62"/>
      <c r="AB3397" s="60"/>
    </row>
    <row r="3398" spans="1:28" ht="15" customHeight="1" x14ac:dyDescent="0.25">
      <c r="A3398" s="58">
        <v>3388</v>
      </c>
      <c r="B3398" s="66" t="s">
        <v>15242</v>
      </c>
      <c r="C3398" s="67" t="s">
        <v>15243</v>
      </c>
      <c r="D3398" s="59" t="s">
        <v>15244</v>
      </c>
      <c r="E3398" s="66" t="s">
        <v>15242</v>
      </c>
      <c r="F3398" s="60" t="s">
        <v>15245</v>
      </c>
      <c r="G3398" s="62"/>
      <c r="H3398" s="61">
        <v>2005</v>
      </c>
      <c r="I3398" s="62"/>
      <c r="J3398" s="60" t="s">
        <v>1333</v>
      </c>
      <c r="K3398" s="60">
        <v>50</v>
      </c>
      <c r="L3398" s="62"/>
      <c r="M3398" s="60">
        <v>1</v>
      </c>
      <c r="N3398" s="60">
        <v>1</v>
      </c>
      <c r="O3398" s="63" t="s">
        <v>681</v>
      </c>
      <c r="P3398" s="63" t="s">
        <v>788</v>
      </c>
      <c r="Q3398" s="62"/>
      <c r="R3398" s="62"/>
      <c r="S3398" s="62"/>
      <c r="T3398" s="62"/>
      <c r="U3398" s="62"/>
      <c r="V3398" s="62"/>
      <c r="W3398" s="62"/>
      <c r="X3398" s="63" t="s">
        <v>788</v>
      </c>
      <c r="Y3398" s="62"/>
      <c r="Z3398" s="62"/>
      <c r="AA3398" s="62"/>
      <c r="AB3398" s="60"/>
    </row>
    <row r="3399" spans="1:28" ht="15" customHeight="1" x14ac:dyDescent="0.25">
      <c r="A3399" s="58">
        <v>3389</v>
      </c>
      <c r="B3399" s="66" t="s">
        <v>15246</v>
      </c>
      <c r="C3399" s="67" t="s">
        <v>15247</v>
      </c>
      <c r="D3399" s="59" t="s">
        <v>15248</v>
      </c>
      <c r="E3399" s="66" t="s">
        <v>15246</v>
      </c>
      <c r="F3399" s="60" t="s">
        <v>15249</v>
      </c>
      <c r="G3399" s="62"/>
      <c r="H3399" s="61">
        <v>2005</v>
      </c>
      <c r="I3399" s="62"/>
      <c r="J3399" s="60" t="s">
        <v>1333</v>
      </c>
      <c r="K3399" s="60">
        <v>50</v>
      </c>
      <c r="L3399" s="62"/>
      <c r="M3399" s="60">
        <v>1</v>
      </c>
      <c r="N3399" s="60">
        <v>1</v>
      </c>
      <c r="O3399" s="63" t="s">
        <v>681</v>
      </c>
      <c r="P3399" s="63" t="s">
        <v>788</v>
      </c>
      <c r="Q3399" s="62"/>
      <c r="R3399" s="62"/>
      <c r="S3399" s="62"/>
      <c r="T3399" s="62"/>
      <c r="U3399" s="62"/>
      <c r="V3399" s="62"/>
      <c r="W3399" s="62"/>
      <c r="X3399" s="63" t="s">
        <v>788</v>
      </c>
      <c r="Y3399" s="62"/>
      <c r="Z3399" s="62"/>
      <c r="AA3399" s="62"/>
      <c r="AB3399" s="60"/>
    </row>
    <row r="3400" spans="1:28" ht="15" customHeight="1" x14ac:dyDescent="0.25">
      <c r="A3400" s="58">
        <v>3390</v>
      </c>
      <c r="B3400" s="66" t="s">
        <v>15250</v>
      </c>
      <c r="C3400" s="67" t="s">
        <v>15251</v>
      </c>
      <c r="D3400" s="59" t="s">
        <v>15252</v>
      </c>
      <c r="E3400" s="66" t="s">
        <v>15250</v>
      </c>
      <c r="F3400" s="60" t="s">
        <v>15253</v>
      </c>
      <c r="G3400" s="62"/>
      <c r="H3400" s="61">
        <v>1997</v>
      </c>
      <c r="I3400" s="60" t="s">
        <v>689</v>
      </c>
      <c r="J3400" s="60" t="s">
        <v>1260</v>
      </c>
      <c r="K3400" s="60">
        <v>50</v>
      </c>
      <c r="L3400" s="62"/>
      <c r="M3400" s="60">
        <v>1</v>
      </c>
      <c r="N3400" s="60">
        <v>1</v>
      </c>
      <c r="O3400" s="63" t="s">
        <v>681</v>
      </c>
      <c r="P3400" s="63" t="s">
        <v>788</v>
      </c>
      <c r="Q3400" s="62"/>
      <c r="R3400" s="62"/>
      <c r="S3400" s="62"/>
      <c r="T3400" s="62"/>
      <c r="U3400" s="62"/>
      <c r="V3400" s="62"/>
      <c r="W3400" s="62"/>
      <c r="X3400" s="63" t="s">
        <v>788</v>
      </c>
      <c r="Y3400" s="62"/>
      <c r="Z3400" s="62"/>
      <c r="AA3400" s="62"/>
      <c r="AB3400" s="60"/>
    </row>
    <row r="3401" spans="1:28" ht="15" customHeight="1" x14ac:dyDescent="0.25">
      <c r="A3401" s="58">
        <v>3391</v>
      </c>
      <c r="B3401" s="66" t="s">
        <v>15254</v>
      </c>
      <c r="C3401" s="67" t="s">
        <v>15255</v>
      </c>
      <c r="D3401" s="59" t="s">
        <v>15256</v>
      </c>
      <c r="E3401" s="66" t="s">
        <v>15254</v>
      </c>
      <c r="F3401" s="60" t="s">
        <v>15257</v>
      </c>
      <c r="G3401" s="62"/>
      <c r="H3401" s="61">
        <v>2001</v>
      </c>
      <c r="I3401" s="60" t="s">
        <v>689</v>
      </c>
      <c r="J3401" s="60" t="s">
        <v>684</v>
      </c>
      <c r="K3401" s="60">
        <v>160</v>
      </c>
      <c r="L3401" s="62"/>
      <c r="M3401" s="60">
        <v>1</v>
      </c>
      <c r="N3401" s="60">
        <v>1</v>
      </c>
      <c r="O3401" s="63" t="s">
        <v>681</v>
      </c>
      <c r="P3401" s="63" t="s">
        <v>1228</v>
      </c>
      <c r="Q3401" s="62"/>
      <c r="R3401" s="62"/>
      <c r="S3401" s="62"/>
      <c r="T3401" s="62"/>
      <c r="U3401" s="62"/>
      <c r="V3401" s="62"/>
      <c r="W3401" s="62"/>
      <c r="X3401" s="63" t="s">
        <v>1228</v>
      </c>
      <c r="Y3401" s="62"/>
      <c r="Z3401" s="62"/>
      <c r="AA3401" s="62"/>
      <c r="AB3401" s="60"/>
    </row>
    <row r="3402" spans="1:28" ht="15" customHeight="1" x14ac:dyDescent="0.25">
      <c r="A3402" s="58">
        <v>3392</v>
      </c>
      <c r="B3402" s="66" t="s">
        <v>15258</v>
      </c>
      <c r="C3402" s="67" t="s">
        <v>15259</v>
      </c>
      <c r="D3402" s="59" t="s">
        <v>15260</v>
      </c>
      <c r="E3402" s="66" t="s">
        <v>15258</v>
      </c>
      <c r="F3402" s="60" t="s">
        <v>15261</v>
      </c>
      <c r="G3402" s="62"/>
      <c r="H3402" s="61">
        <v>2011</v>
      </c>
      <c r="I3402" s="60" t="s">
        <v>689</v>
      </c>
      <c r="J3402" s="60" t="s">
        <v>699</v>
      </c>
      <c r="K3402" s="60">
        <v>50</v>
      </c>
      <c r="L3402" s="62"/>
      <c r="M3402" s="60">
        <v>1</v>
      </c>
      <c r="N3402" s="60">
        <v>1</v>
      </c>
      <c r="O3402" s="63" t="s">
        <v>681</v>
      </c>
      <c r="P3402" s="63" t="s">
        <v>2820</v>
      </c>
      <c r="Q3402" s="62"/>
      <c r="R3402" s="62"/>
      <c r="S3402" s="62"/>
      <c r="T3402" s="62"/>
      <c r="U3402" s="62"/>
      <c r="V3402" s="62"/>
      <c r="W3402" s="62"/>
      <c r="X3402" s="63" t="s">
        <v>2820</v>
      </c>
      <c r="Y3402" s="62"/>
      <c r="Z3402" s="62"/>
      <c r="AA3402" s="62"/>
      <c r="AB3402" s="60"/>
    </row>
    <row r="3403" spans="1:28" ht="15" customHeight="1" x14ac:dyDescent="0.25">
      <c r="A3403" s="58">
        <v>3393</v>
      </c>
      <c r="B3403" s="66" t="s">
        <v>15262</v>
      </c>
      <c r="C3403" s="67" t="s">
        <v>15263</v>
      </c>
      <c r="D3403" s="59" t="s">
        <v>15264</v>
      </c>
      <c r="E3403" s="66" t="s">
        <v>15262</v>
      </c>
      <c r="F3403" s="60" t="s">
        <v>15265</v>
      </c>
      <c r="G3403" s="62"/>
      <c r="H3403" s="61">
        <v>2007</v>
      </c>
      <c r="I3403" s="60" t="s">
        <v>689</v>
      </c>
      <c r="J3403" s="60" t="s">
        <v>1283</v>
      </c>
      <c r="K3403" s="60" t="s">
        <v>2111</v>
      </c>
      <c r="L3403" s="62"/>
      <c r="M3403" s="60">
        <v>1</v>
      </c>
      <c r="N3403" s="60">
        <v>1</v>
      </c>
      <c r="O3403" s="63" t="s">
        <v>681</v>
      </c>
      <c r="P3403" s="63" t="s">
        <v>700</v>
      </c>
      <c r="Q3403" s="63" t="s">
        <v>2112</v>
      </c>
      <c r="R3403" s="62"/>
      <c r="S3403" s="62"/>
      <c r="T3403" s="62"/>
      <c r="U3403" s="62"/>
      <c r="V3403" s="62"/>
      <c r="W3403" s="62"/>
      <c r="X3403" s="63" t="s">
        <v>700</v>
      </c>
      <c r="Y3403" s="62"/>
      <c r="Z3403" s="62"/>
      <c r="AA3403" s="62"/>
      <c r="AB3403" s="60"/>
    </row>
    <row r="3404" spans="1:28" ht="15" customHeight="1" x14ac:dyDescent="0.25">
      <c r="A3404" s="58">
        <v>3394</v>
      </c>
      <c r="B3404" s="66" t="s">
        <v>15266</v>
      </c>
      <c r="C3404" s="67" t="s">
        <v>15267</v>
      </c>
      <c r="D3404" s="59" t="s">
        <v>15268</v>
      </c>
      <c r="E3404" s="66" t="s">
        <v>15266</v>
      </c>
      <c r="F3404" s="60" t="s">
        <v>15269</v>
      </c>
      <c r="G3404" s="62"/>
      <c r="H3404" s="61">
        <v>2007</v>
      </c>
      <c r="I3404" s="60" t="s">
        <v>689</v>
      </c>
      <c r="J3404" s="60" t="s">
        <v>1283</v>
      </c>
      <c r="K3404" s="60" t="s">
        <v>2133</v>
      </c>
      <c r="L3404" s="62"/>
      <c r="M3404" s="60">
        <v>1</v>
      </c>
      <c r="N3404" s="60">
        <v>1</v>
      </c>
      <c r="O3404" s="63" t="s">
        <v>681</v>
      </c>
      <c r="P3404" s="63" t="s">
        <v>1038</v>
      </c>
      <c r="Q3404" s="63" t="s">
        <v>15270</v>
      </c>
      <c r="R3404" s="62"/>
      <c r="S3404" s="62"/>
      <c r="T3404" s="62"/>
      <c r="U3404" s="62"/>
      <c r="V3404" s="62"/>
      <c r="W3404" s="62"/>
      <c r="X3404" s="63" t="s">
        <v>1038</v>
      </c>
      <c r="Y3404" s="62"/>
      <c r="Z3404" s="62"/>
      <c r="AA3404" s="62"/>
      <c r="AB3404" s="60"/>
    </row>
    <row r="3405" spans="1:28" ht="15" customHeight="1" x14ac:dyDescent="0.25">
      <c r="A3405" s="58">
        <v>3395</v>
      </c>
      <c r="B3405" s="66" t="s">
        <v>15271</v>
      </c>
      <c r="C3405" s="67" t="s">
        <v>15272</v>
      </c>
      <c r="D3405" s="59" t="s">
        <v>15273</v>
      </c>
      <c r="E3405" s="66" t="s">
        <v>15271</v>
      </c>
      <c r="F3405" s="60" t="s">
        <v>15274</v>
      </c>
      <c r="G3405" s="62"/>
      <c r="H3405" s="61">
        <v>2001</v>
      </c>
      <c r="I3405" s="60" t="s">
        <v>1445</v>
      </c>
      <c r="J3405" s="60" t="s">
        <v>684</v>
      </c>
      <c r="K3405" s="60">
        <v>100</v>
      </c>
      <c r="L3405" s="62"/>
      <c r="M3405" s="60">
        <v>1</v>
      </c>
      <c r="N3405" s="60">
        <v>1</v>
      </c>
      <c r="O3405" s="63" t="s">
        <v>681</v>
      </c>
      <c r="P3405" s="63" t="s">
        <v>912</v>
      </c>
      <c r="Q3405" s="62"/>
      <c r="R3405" s="62"/>
      <c r="S3405" s="62"/>
      <c r="T3405" s="62"/>
      <c r="U3405" s="62"/>
      <c r="V3405" s="62"/>
      <c r="W3405" s="62"/>
      <c r="X3405" s="63" t="s">
        <v>912</v>
      </c>
      <c r="Y3405" s="62"/>
      <c r="Z3405" s="62"/>
      <c r="AA3405" s="62"/>
      <c r="AB3405" s="60"/>
    </row>
    <row r="3406" spans="1:28" ht="15" customHeight="1" x14ac:dyDescent="0.25">
      <c r="A3406" s="58">
        <v>3396</v>
      </c>
      <c r="B3406" s="66" t="s">
        <v>15275</v>
      </c>
      <c r="C3406" s="67" t="s">
        <v>15276</v>
      </c>
      <c r="D3406" s="59" t="s">
        <v>15277</v>
      </c>
      <c r="E3406" s="66" t="s">
        <v>15275</v>
      </c>
      <c r="F3406" s="60" t="s">
        <v>15278</v>
      </c>
      <c r="G3406" s="62"/>
      <c r="H3406" s="61">
        <v>2001</v>
      </c>
      <c r="I3406" s="60" t="s">
        <v>1445</v>
      </c>
      <c r="J3406" s="60" t="s">
        <v>684</v>
      </c>
      <c r="K3406" s="60">
        <v>100</v>
      </c>
      <c r="L3406" s="62"/>
      <c r="M3406" s="60">
        <v>1</v>
      </c>
      <c r="N3406" s="60">
        <v>1</v>
      </c>
      <c r="O3406" s="63" t="s">
        <v>681</v>
      </c>
      <c r="P3406" s="63" t="s">
        <v>912</v>
      </c>
      <c r="Q3406" s="62"/>
      <c r="R3406" s="62"/>
      <c r="S3406" s="62"/>
      <c r="T3406" s="62"/>
      <c r="U3406" s="62"/>
      <c r="V3406" s="62"/>
      <c r="W3406" s="62"/>
      <c r="X3406" s="63" t="s">
        <v>912</v>
      </c>
      <c r="Y3406" s="62"/>
      <c r="Z3406" s="62"/>
      <c r="AA3406" s="62"/>
      <c r="AB3406" s="60"/>
    </row>
    <row r="3407" spans="1:28" ht="15" customHeight="1" x14ac:dyDescent="0.25">
      <c r="A3407" s="58">
        <v>3397</v>
      </c>
      <c r="B3407" s="66" t="s">
        <v>15279</v>
      </c>
      <c r="C3407" s="67" t="s">
        <v>15280</v>
      </c>
      <c r="D3407" s="59" t="s">
        <v>15281</v>
      </c>
      <c r="E3407" s="66" t="s">
        <v>15279</v>
      </c>
      <c r="F3407" s="60" t="s">
        <v>15282</v>
      </c>
      <c r="G3407" s="62"/>
      <c r="H3407" s="61">
        <v>2002</v>
      </c>
      <c r="I3407" s="60" t="s">
        <v>1445</v>
      </c>
      <c r="J3407" s="60" t="s">
        <v>1260</v>
      </c>
      <c r="K3407" s="60">
        <v>100</v>
      </c>
      <c r="L3407" s="62"/>
      <c r="M3407" s="60">
        <v>1</v>
      </c>
      <c r="N3407" s="60">
        <v>1</v>
      </c>
      <c r="O3407" s="63" t="s">
        <v>681</v>
      </c>
      <c r="P3407" s="63" t="s">
        <v>912</v>
      </c>
      <c r="Q3407" s="62"/>
      <c r="R3407" s="62"/>
      <c r="S3407" s="62"/>
      <c r="T3407" s="62"/>
      <c r="U3407" s="62"/>
      <c r="V3407" s="62"/>
      <c r="W3407" s="62"/>
      <c r="X3407" s="63" t="s">
        <v>2121</v>
      </c>
      <c r="Y3407" s="63" t="s">
        <v>2122</v>
      </c>
      <c r="Z3407" s="62"/>
      <c r="AA3407" s="62"/>
      <c r="AB3407" s="60"/>
    </row>
    <row r="3408" spans="1:28" ht="15" customHeight="1" x14ac:dyDescent="0.25">
      <c r="A3408" s="58">
        <v>3398</v>
      </c>
      <c r="B3408" s="66" t="s">
        <v>15283</v>
      </c>
      <c r="C3408" s="67" t="s">
        <v>15284</v>
      </c>
      <c r="D3408" s="59" t="s">
        <v>15285</v>
      </c>
      <c r="E3408" s="66" t="s">
        <v>15283</v>
      </c>
      <c r="F3408" s="60" t="s">
        <v>15286</v>
      </c>
      <c r="G3408" s="62"/>
      <c r="H3408" s="61">
        <v>2006</v>
      </c>
      <c r="I3408" s="60" t="s">
        <v>1445</v>
      </c>
      <c r="J3408" s="60" t="s">
        <v>1102</v>
      </c>
      <c r="K3408" s="60">
        <v>100</v>
      </c>
      <c r="L3408" s="62"/>
      <c r="M3408" s="60">
        <v>1</v>
      </c>
      <c r="N3408" s="60">
        <v>1</v>
      </c>
      <c r="O3408" s="63" t="s">
        <v>681</v>
      </c>
      <c r="P3408" s="63" t="s">
        <v>912</v>
      </c>
      <c r="Q3408" s="63" t="s">
        <v>5904</v>
      </c>
      <c r="R3408" s="62"/>
      <c r="S3408" s="62"/>
      <c r="T3408" s="62"/>
      <c r="U3408" s="62"/>
      <c r="V3408" s="62"/>
      <c r="W3408" s="62"/>
      <c r="X3408" s="63" t="s">
        <v>912</v>
      </c>
      <c r="Y3408" s="62"/>
      <c r="Z3408" s="62"/>
      <c r="AA3408" s="62"/>
      <c r="AB3408" s="60"/>
    </row>
    <row r="3409" spans="1:28" ht="15" customHeight="1" x14ac:dyDescent="0.25">
      <c r="A3409" s="58">
        <v>3399</v>
      </c>
      <c r="B3409" s="66" t="s">
        <v>15287</v>
      </c>
      <c r="C3409" s="67" t="s">
        <v>15288</v>
      </c>
      <c r="D3409" s="59" t="s">
        <v>15289</v>
      </c>
      <c r="E3409" s="66" t="s">
        <v>15287</v>
      </c>
      <c r="F3409" s="60" t="s">
        <v>15290</v>
      </c>
      <c r="G3409" s="62"/>
      <c r="H3409" s="61">
        <v>2001</v>
      </c>
      <c r="I3409" s="60" t="s">
        <v>689</v>
      </c>
      <c r="J3409" s="60" t="s">
        <v>684</v>
      </c>
      <c r="K3409" s="60">
        <v>75</v>
      </c>
      <c r="L3409" s="62"/>
      <c r="M3409" s="60">
        <v>1</v>
      </c>
      <c r="N3409" s="60">
        <v>1</v>
      </c>
      <c r="O3409" s="63" t="s">
        <v>681</v>
      </c>
      <c r="P3409" s="63" t="s">
        <v>700</v>
      </c>
      <c r="Q3409" s="62"/>
      <c r="R3409" s="62"/>
      <c r="S3409" s="62"/>
      <c r="T3409" s="62"/>
      <c r="U3409" s="62"/>
      <c r="V3409" s="62"/>
      <c r="W3409" s="62"/>
      <c r="X3409" s="63" t="s">
        <v>700</v>
      </c>
      <c r="Y3409" s="62"/>
      <c r="Z3409" s="62"/>
      <c r="AA3409" s="62"/>
      <c r="AB3409" s="60"/>
    </row>
    <row r="3410" spans="1:28" ht="15" customHeight="1" x14ac:dyDescent="0.25">
      <c r="A3410" s="58">
        <v>3400</v>
      </c>
      <c r="B3410" s="66" t="s">
        <v>15291</v>
      </c>
      <c r="C3410" s="67" t="s">
        <v>15292</v>
      </c>
      <c r="D3410" s="59" t="s">
        <v>15293</v>
      </c>
      <c r="E3410" s="66" t="s">
        <v>15291</v>
      </c>
      <c r="F3410" s="60" t="s">
        <v>15294</v>
      </c>
      <c r="G3410" s="62"/>
      <c r="H3410" s="61">
        <v>2004</v>
      </c>
      <c r="I3410" s="60" t="s">
        <v>689</v>
      </c>
      <c r="J3410" s="60" t="s">
        <v>684</v>
      </c>
      <c r="K3410" s="60">
        <v>100</v>
      </c>
      <c r="L3410" s="62"/>
      <c r="M3410" s="60">
        <v>1</v>
      </c>
      <c r="N3410" s="60">
        <v>1</v>
      </c>
      <c r="O3410" s="63" t="s">
        <v>681</v>
      </c>
      <c r="P3410" s="63" t="s">
        <v>912</v>
      </c>
      <c r="Q3410" s="62"/>
      <c r="R3410" s="62"/>
      <c r="S3410" s="62"/>
      <c r="T3410" s="62"/>
      <c r="U3410" s="62"/>
      <c r="V3410" s="62"/>
      <c r="W3410" s="62"/>
      <c r="X3410" s="63" t="s">
        <v>3978</v>
      </c>
      <c r="Y3410" s="63" t="s">
        <v>4112</v>
      </c>
      <c r="Z3410" s="62"/>
      <c r="AA3410" s="62"/>
      <c r="AB3410" s="60"/>
    </row>
    <row r="3411" spans="1:28" ht="15" customHeight="1" x14ac:dyDescent="0.25">
      <c r="A3411" s="58">
        <v>3401</v>
      </c>
      <c r="B3411" s="66" t="s">
        <v>15295</v>
      </c>
      <c r="C3411" s="67" t="s">
        <v>15296</v>
      </c>
      <c r="D3411" s="59" t="s">
        <v>15297</v>
      </c>
      <c r="E3411" s="66" t="s">
        <v>15295</v>
      </c>
      <c r="F3411" s="60" t="s">
        <v>15298</v>
      </c>
      <c r="G3411" s="62"/>
      <c r="H3411" s="61">
        <v>2005</v>
      </c>
      <c r="I3411" s="60" t="s">
        <v>689</v>
      </c>
      <c r="J3411" s="60" t="s">
        <v>1283</v>
      </c>
      <c r="K3411" s="60" t="s">
        <v>2111</v>
      </c>
      <c r="L3411" s="62"/>
      <c r="M3411" s="60">
        <v>1</v>
      </c>
      <c r="N3411" s="60">
        <v>1</v>
      </c>
      <c r="O3411" s="63" t="s">
        <v>681</v>
      </c>
      <c r="P3411" s="63" t="s">
        <v>700</v>
      </c>
      <c r="Q3411" s="62"/>
      <c r="R3411" s="62"/>
      <c r="S3411" s="62"/>
      <c r="T3411" s="62"/>
      <c r="U3411" s="62"/>
      <c r="V3411" s="62"/>
      <c r="W3411" s="62"/>
      <c r="X3411" s="63" t="s">
        <v>700</v>
      </c>
      <c r="Y3411" s="62"/>
      <c r="Z3411" s="62"/>
      <c r="AA3411" s="62"/>
      <c r="AB3411" s="60"/>
    </row>
    <row r="3412" spans="1:28" ht="15" customHeight="1" x14ac:dyDescent="0.25">
      <c r="A3412" s="58">
        <v>3402</v>
      </c>
      <c r="B3412" s="66" t="s">
        <v>15299</v>
      </c>
      <c r="C3412" s="67" t="s">
        <v>15300</v>
      </c>
      <c r="D3412" s="59" t="s">
        <v>15301</v>
      </c>
      <c r="E3412" s="66" t="s">
        <v>15299</v>
      </c>
      <c r="F3412" s="60" t="s">
        <v>15302</v>
      </c>
      <c r="G3412" s="62"/>
      <c r="H3412" s="61">
        <v>2005</v>
      </c>
      <c r="I3412" s="60" t="s">
        <v>689</v>
      </c>
      <c r="J3412" s="60" t="s">
        <v>1283</v>
      </c>
      <c r="K3412" s="60" t="s">
        <v>2111</v>
      </c>
      <c r="L3412" s="62"/>
      <c r="M3412" s="60">
        <v>1</v>
      </c>
      <c r="N3412" s="60">
        <v>1</v>
      </c>
      <c r="O3412" s="63" t="s">
        <v>681</v>
      </c>
      <c r="P3412" s="63" t="s">
        <v>700</v>
      </c>
      <c r="Q3412" s="62"/>
      <c r="R3412" s="62"/>
      <c r="S3412" s="62"/>
      <c r="T3412" s="62"/>
      <c r="U3412" s="62"/>
      <c r="V3412" s="62"/>
      <c r="W3412" s="62"/>
      <c r="X3412" s="63" t="s">
        <v>1402</v>
      </c>
      <c r="Y3412" s="62"/>
      <c r="Z3412" s="62"/>
      <c r="AA3412" s="62"/>
      <c r="AB3412" s="63" t="s">
        <v>1403</v>
      </c>
    </row>
    <row r="3413" spans="1:28" ht="15" customHeight="1" x14ac:dyDescent="0.25">
      <c r="A3413" s="58">
        <v>3403</v>
      </c>
      <c r="B3413" s="66" t="s">
        <v>15303</v>
      </c>
      <c r="C3413" s="67" t="s">
        <v>15304</v>
      </c>
      <c r="D3413" s="59" t="s">
        <v>15305</v>
      </c>
      <c r="E3413" s="66" t="s">
        <v>15303</v>
      </c>
      <c r="F3413" s="60" t="s">
        <v>15306</v>
      </c>
      <c r="G3413" s="62"/>
      <c r="H3413" s="61">
        <v>1999</v>
      </c>
      <c r="I3413" s="60" t="s">
        <v>689</v>
      </c>
      <c r="J3413" s="60" t="s">
        <v>684</v>
      </c>
      <c r="K3413" s="60">
        <v>75</v>
      </c>
      <c r="L3413" s="62"/>
      <c r="M3413" s="60">
        <v>1</v>
      </c>
      <c r="N3413" s="60">
        <v>1</v>
      </c>
      <c r="O3413" s="63" t="s">
        <v>681</v>
      </c>
      <c r="P3413" s="63" t="s">
        <v>700</v>
      </c>
      <c r="Q3413" s="62"/>
      <c r="R3413" s="62"/>
      <c r="S3413" s="62"/>
      <c r="T3413" s="62"/>
      <c r="U3413" s="62"/>
      <c r="V3413" s="62"/>
      <c r="W3413" s="62"/>
      <c r="X3413" s="63" t="s">
        <v>700</v>
      </c>
      <c r="Y3413" s="62"/>
      <c r="Z3413" s="62"/>
      <c r="AA3413" s="62"/>
      <c r="AB3413" s="60"/>
    </row>
    <row r="3414" spans="1:28" ht="15" customHeight="1" x14ac:dyDescent="0.25">
      <c r="A3414" s="58">
        <v>3404</v>
      </c>
      <c r="B3414" s="66" t="s">
        <v>15307</v>
      </c>
      <c r="C3414" s="67" t="s">
        <v>15308</v>
      </c>
      <c r="D3414" s="59" t="s">
        <v>15309</v>
      </c>
      <c r="E3414" s="66" t="s">
        <v>15307</v>
      </c>
      <c r="F3414" s="60" t="s">
        <v>15310</v>
      </c>
      <c r="G3414" s="62"/>
      <c r="H3414" s="61">
        <v>2001</v>
      </c>
      <c r="I3414" s="60" t="s">
        <v>689</v>
      </c>
      <c r="J3414" s="60" t="s">
        <v>684</v>
      </c>
      <c r="K3414" s="60">
        <v>100</v>
      </c>
      <c r="L3414" s="62"/>
      <c r="M3414" s="60">
        <v>1</v>
      </c>
      <c r="N3414" s="60">
        <v>1</v>
      </c>
      <c r="O3414" s="63" t="s">
        <v>681</v>
      </c>
      <c r="P3414" s="63" t="s">
        <v>912</v>
      </c>
      <c r="Q3414" s="62"/>
      <c r="R3414" s="62"/>
      <c r="S3414" s="62"/>
      <c r="T3414" s="62"/>
      <c r="U3414" s="62"/>
      <c r="V3414" s="62"/>
      <c r="W3414" s="62"/>
      <c r="X3414" s="63" t="s">
        <v>912</v>
      </c>
      <c r="Y3414" s="62"/>
      <c r="Z3414" s="62"/>
      <c r="AA3414" s="62"/>
      <c r="AB3414" s="60"/>
    </row>
    <row r="3415" spans="1:28" ht="15" customHeight="1" x14ac:dyDescent="0.25">
      <c r="A3415" s="58">
        <v>3405</v>
      </c>
      <c r="B3415" s="66" t="s">
        <v>15311</v>
      </c>
      <c r="C3415" s="67" t="s">
        <v>15312</v>
      </c>
      <c r="D3415" s="59" t="s">
        <v>15313</v>
      </c>
      <c r="E3415" s="66" t="s">
        <v>15311</v>
      </c>
      <c r="F3415" s="60" t="s">
        <v>15314</v>
      </c>
      <c r="G3415" s="62"/>
      <c r="H3415" s="61">
        <v>2006</v>
      </c>
      <c r="I3415" s="60" t="s">
        <v>689</v>
      </c>
      <c r="J3415" s="60" t="s">
        <v>1283</v>
      </c>
      <c r="K3415" s="60" t="s">
        <v>11980</v>
      </c>
      <c r="L3415" s="62"/>
      <c r="M3415" s="60">
        <v>1</v>
      </c>
      <c r="N3415" s="60">
        <v>1</v>
      </c>
      <c r="O3415" s="63" t="s">
        <v>681</v>
      </c>
      <c r="P3415" s="63" t="s">
        <v>1347</v>
      </c>
      <c r="Q3415" s="62"/>
      <c r="R3415" s="62"/>
      <c r="S3415" s="62"/>
      <c r="T3415" s="62"/>
      <c r="U3415" s="62"/>
      <c r="V3415" s="62"/>
      <c r="W3415" s="62"/>
      <c r="X3415" s="63" t="s">
        <v>1347</v>
      </c>
      <c r="Y3415" s="62"/>
      <c r="Z3415" s="62"/>
      <c r="AA3415" s="62"/>
      <c r="AB3415" s="60"/>
    </row>
    <row r="3416" spans="1:28" ht="15" customHeight="1" x14ac:dyDescent="0.25">
      <c r="A3416" s="58">
        <v>3406</v>
      </c>
      <c r="B3416" s="66" t="s">
        <v>15315</v>
      </c>
      <c r="C3416" s="67" t="s">
        <v>15316</v>
      </c>
      <c r="D3416" s="59" t="s">
        <v>15317</v>
      </c>
      <c r="E3416" s="66" t="s">
        <v>15315</v>
      </c>
      <c r="F3416" s="60" t="s">
        <v>15318</v>
      </c>
      <c r="G3416" s="62"/>
      <c r="H3416" s="61">
        <v>2004</v>
      </c>
      <c r="I3416" s="60" t="s">
        <v>689</v>
      </c>
      <c r="J3416" s="60" t="s">
        <v>1049</v>
      </c>
      <c r="K3416" s="60" t="s">
        <v>2111</v>
      </c>
      <c r="L3416" s="62"/>
      <c r="M3416" s="60">
        <v>1</v>
      </c>
      <c r="N3416" s="60">
        <v>1</v>
      </c>
      <c r="O3416" s="63" t="s">
        <v>681</v>
      </c>
      <c r="P3416" s="63" t="s">
        <v>700</v>
      </c>
      <c r="Q3416" s="62"/>
      <c r="R3416" s="62"/>
      <c r="S3416" s="62"/>
      <c r="T3416" s="62"/>
      <c r="U3416" s="62"/>
      <c r="V3416" s="62"/>
      <c r="W3416" s="62"/>
      <c r="X3416" s="63" t="s">
        <v>700</v>
      </c>
      <c r="Y3416" s="62"/>
      <c r="Z3416" s="62"/>
      <c r="AA3416" s="62"/>
      <c r="AB3416" s="60"/>
    </row>
    <row r="3417" spans="1:28" ht="15" customHeight="1" x14ac:dyDescent="0.25">
      <c r="A3417" s="58">
        <v>3407</v>
      </c>
      <c r="B3417" s="66" t="s">
        <v>15319</v>
      </c>
      <c r="C3417" s="67" t="s">
        <v>15320</v>
      </c>
      <c r="D3417" s="59" t="s">
        <v>15321</v>
      </c>
      <c r="E3417" s="66" t="s">
        <v>15319</v>
      </c>
      <c r="F3417" s="60" t="s">
        <v>15322</v>
      </c>
      <c r="G3417" s="62"/>
      <c r="H3417" s="61">
        <v>2005</v>
      </c>
      <c r="I3417" s="60" t="s">
        <v>1565</v>
      </c>
      <c r="J3417" s="60" t="s">
        <v>1260</v>
      </c>
      <c r="K3417" s="60" t="s">
        <v>15323</v>
      </c>
      <c r="L3417" s="62"/>
      <c r="M3417" s="60">
        <v>1</v>
      </c>
      <c r="N3417" s="60">
        <v>1</v>
      </c>
      <c r="O3417" s="63" t="s">
        <v>681</v>
      </c>
      <c r="P3417" s="63" t="s">
        <v>2297</v>
      </c>
      <c r="Q3417" s="63" t="s">
        <v>15324</v>
      </c>
      <c r="R3417" s="62"/>
      <c r="S3417" s="62"/>
      <c r="T3417" s="62"/>
      <c r="U3417" s="62"/>
      <c r="V3417" s="62"/>
      <c r="W3417" s="62"/>
      <c r="X3417" s="63" t="s">
        <v>2297</v>
      </c>
      <c r="Y3417" s="62"/>
      <c r="Z3417" s="62"/>
      <c r="AA3417" s="62"/>
      <c r="AB3417" s="60"/>
    </row>
    <row r="3418" spans="1:28" ht="15" customHeight="1" x14ac:dyDescent="0.25">
      <c r="A3418" s="58">
        <v>3408</v>
      </c>
      <c r="B3418" s="66" t="s">
        <v>15325</v>
      </c>
      <c r="C3418" s="67" t="s">
        <v>15326</v>
      </c>
      <c r="D3418" s="59" t="s">
        <v>15327</v>
      </c>
      <c r="E3418" s="66" t="s">
        <v>15325</v>
      </c>
      <c r="F3418" s="60" t="s">
        <v>15328</v>
      </c>
      <c r="G3418" s="62"/>
      <c r="H3418" s="61">
        <v>2000</v>
      </c>
      <c r="I3418" s="60" t="s">
        <v>1565</v>
      </c>
      <c r="J3418" s="60" t="s">
        <v>684</v>
      </c>
      <c r="K3418" s="60">
        <v>400</v>
      </c>
      <c r="L3418" s="62"/>
      <c r="M3418" s="60">
        <v>1</v>
      </c>
      <c r="N3418" s="60">
        <v>1</v>
      </c>
      <c r="O3418" s="63" t="s">
        <v>681</v>
      </c>
      <c r="P3418" s="63" t="s">
        <v>1038</v>
      </c>
      <c r="Q3418" s="62"/>
      <c r="R3418" s="62"/>
      <c r="S3418" s="62"/>
      <c r="T3418" s="62"/>
      <c r="U3418" s="62"/>
      <c r="V3418" s="62"/>
      <c r="W3418" s="62"/>
      <c r="X3418" s="63" t="s">
        <v>2029</v>
      </c>
      <c r="Y3418" s="62"/>
      <c r="Z3418" s="62"/>
      <c r="AA3418" s="62"/>
      <c r="AB3418" s="63" t="s">
        <v>2030</v>
      </c>
    </row>
    <row r="3419" spans="1:28" ht="15" customHeight="1" x14ac:dyDescent="0.25">
      <c r="A3419" s="58">
        <v>3409</v>
      </c>
      <c r="B3419" s="66" t="s">
        <v>15329</v>
      </c>
      <c r="C3419" s="67" t="s">
        <v>15330</v>
      </c>
      <c r="D3419" s="59" t="s">
        <v>15331</v>
      </c>
      <c r="E3419" s="66" t="s">
        <v>15329</v>
      </c>
      <c r="F3419" s="60" t="s">
        <v>15332</v>
      </c>
      <c r="G3419" s="62"/>
      <c r="H3419" s="61">
        <v>2018</v>
      </c>
      <c r="I3419" s="62"/>
      <c r="J3419" s="60" t="s">
        <v>1260</v>
      </c>
      <c r="K3419" s="60">
        <v>50</v>
      </c>
      <c r="L3419" s="62"/>
      <c r="M3419" s="60">
        <v>1</v>
      </c>
      <c r="N3419" s="60">
        <v>1</v>
      </c>
      <c r="O3419" s="63" t="s">
        <v>681</v>
      </c>
      <c r="P3419" s="63" t="s">
        <v>2170</v>
      </c>
      <c r="Q3419" s="62"/>
      <c r="R3419" s="62"/>
      <c r="S3419" s="62"/>
      <c r="T3419" s="62"/>
      <c r="U3419" s="62"/>
      <c r="V3419" s="62"/>
      <c r="W3419" s="62"/>
      <c r="X3419" s="63" t="s">
        <v>2170</v>
      </c>
      <c r="Y3419" s="62"/>
      <c r="Z3419" s="62"/>
      <c r="AA3419" s="62"/>
      <c r="AB3419" s="60"/>
    </row>
    <row r="3420" spans="1:28" ht="15" customHeight="1" x14ac:dyDescent="0.25">
      <c r="A3420" s="58">
        <v>3410</v>
      </c>
      <c r="B3420" s="66" t="s">
        <v>15333</v>
      </c>
      <c r="C3420" s="67" t="s">
        <v>15334</v>
      </c>
      <c r="D3420" s="59" t="s">
        <v>15335</v>
      </c>
      <c r="E3420" s="66" t="s">
        <v>15333</v>
      </c>
      <c r="F3420" s="60" t="s">
        <v>15336</v>
      </c>
      <c r="G3420" s="62"/>
      <c r="H3420" s="61">
        <v>2005</v>
      </c>
      <c r="I3420" s="60" t="s">
        <v>1296</v>
      </c>
      <c r="J3420" s="60" t="s">
        <v>1102</v>
      </c>
      <c r="K3420" s="60">
        <v>75</v>
      </c>
      <c r="L3420" s="62"/>
      <c r="M3420" s="60">
        <v>1</v>
      </c>
      <c r="N3420" s="60">
        <v>1</v>
      </c>
      <c r="O3420" s="63" t="s">
        <v>681</v>
      </c>
      <c r="P3420" s="63" t="s">
        <v>700</v>
      </c>
      <c r="Q3420" s="62"/>
      <c r="R3420" s="62"/>
      <c r="S3420" s="62"/>
      <c r="T3420" s="62"/>
      <c r="U3420" s="62"/>
      <c r="V3420" s="62"/>
      <c r="W3420" s="62"/>
      <c r="X3420" s="63" t="s">
        <v>700</v>
      </c>
      <c r="Y3420" s="62"/>
      <c r="Z3420" s="62"/>
      <c r="AA3420" s="62"/>
      <c r="AB3420" s="60"/>
    </row>
    <row r="3421" spans="1:28" ht="15" customHeight="1" x14ac:dyDescent="0.25">
      <c r="A3421" s="58">
        <v>3411</v>
      </c>
      <c r="B3421" s="66" t="s">
        <v>15337</v>
      </c>
      <c r="C3421" s="67" t="s">
        <v>15338</v>
      </c>
      <c r="D3421" s="59" t="s">
        <v>15339</v>
      </c>
      <c r="E3421" s="66" t="s">
        <v>15337</v>
      </c>
      <c r="F3421" s="60" t="s">
        <v>15340</v>
      </c>
      <c r="G3421" s="62"/>
      <c r="H3421" s="61">
        <v>2005</v>
      </c>
      <c r="I3421" s="60" t="s">
        <v>1296</v>
      </c>
      <c r="J3421" s="60" t="s">
        <v>684</v>
      </c>
      <c r="K3421" s="60">
        <v>75</v>
      </c>
      <c r="L3421" s="62"/>
      <c r="M3421" s="60">
        <v>1</v>
      </c>
      <c r="N3421" s="60">
        <v>1</v>
      </c>
      <c r="O3421" s="63" t="s">
        <v>681</v>
      </c>
      <c r="P3421" s="63" t="s">
        <v>700</v>
      </c>
      <c r="Q3421" s="62"/>
      <c r="R3421" s="62"/>
      <c r="S3421" s="62"/>
      <c r="T3421" s="62"/>
      <c r="U3421" s="62"/>
      <c r="V3421" s="62"/>
      <c r="W3421" s="62"/>
      <c r="X3421" s="63" t="s">
        <v>700</v>
      </c>
      <c r="Y3421" s="62"/>
      <c r="Z3421" s="62"/>
      <c r="AA3421" s="62"/>
      <c r="AB3421" s="60"/>
    </row>
    <row r="3422" spans="1:28" ht="15" customHeight="1" x14ac:dyDescent="0.25">
      <c r="A3422" s="58">
        <v>3412</v>
      </c>
      <c r="B3422" s="66" t="s">
        <v>15341</v>
      </c>
      <c r="C3422" s="67" t="s">
        <v>15342</v>
      </c>
      <c r="D3422" s="59" t="s">
        <v>15343</v>
      </c>
      <c r="E3422" s="66" t="s">
        <v>15341</v>
      </c>
      <c r="F3422" s="60" t="s">
        <v>15344</v>
      </c>
      <c r="G3422" s="62"/>
      <c r="H3422" s="61">
        <v>1997</v>
      </c>
      <c r="I3422" s="60" t="s">
        <v>689</v>
      </c>
      <c r="J3422" s="60" t="s">
        <v>1260</v>
      </c>
      <c r="K3422" s="60">
        <v>50</v>
      </c>
      <c r="L3422" s="62"/>
      <c r="M3422" s="60">
        <v>1</v>
      </c>
      <c r="N3422" s="60">
        <v>1</v>
      </c>
      <c r="O3422" s="63" t="s">
        <v>681</v>
      </c>
      <c r="P3422" s="63" t="s">
        <v>788</v>
      </c>
      <c r="Q3422" s="62"/>
      <c r="R3422" s="62"/>
      <c r="S3422" s="62"/>
      <c r="T3422" s="62"/>
      <c r="U3422" s="62"/>
      <c r="V3422" s="62"/>
      <c r="W3422" s="62"/>
      <c r="X3422" s="63" t="s">
        <v>788</v>
      </c>
      <c r="Y3422" s="62"/>
      <c r="Z3422" s="62"/>
      <c r="AA3422" s="62"/>
      <c r="AB3422" s="60"/>
    </row>
    <row r="3423" spans="1:28" ht="15" customHeight="1" x14ac:dyDescent="0.25">
      <c r="A3423" s="58">
        <v>3413</v>
      </c>
      <c r="B3423" s="66" t="s">
        <v>15345</v>
      </c>
      <c r="C3423" s="67" t="s">
        <v>15346</v>
      </c>
      <c r="D3423" s="59" t="s">
        <v>15347</v>
      </c>
      <c r="E3423" s="66" t="s">
        <v>15345</v>
      </c>
      <c r="F3423" s="60" t="s">
        <v>15348</v>
      </c>
      <c r="G3423" s="62"/>
      <c r="H3423" s="61">
        <v>2004</v>
      </c>
      <c r="I3423" s="60" t="s">
        <v>689</v>
      </c>
      <c r="J3423" s="60" t="s">
        <v>1260</v>
      </c>
      <c r="K3423" s="60">
        <v>50</v>
      </c>
      <c r="L3423" s="62"/>
      <c r="M3423" s="60">
        <v>1</v>
      </c>
      <c r="N3423" s="60">
        <v>1</v>
      </c>
      <c r="O3423" s="63" t="s">
        <v>681</v>
      </c>
      <c r="P3423" s="63" t="s">
        <v>788</v>
      </c>
      <c r="Q3423" s="62"/>
      <c r="R3423" s="62"/>
      <c r="S3423" s="62"/>
      <c r="T3423" s="62"/>
      <c r="U3423" s="62"/>
      <c r="V3423" s="62"/>
      <c r="W3423" s="62"/>
      <c r="X3423" s="63" t="s">
        <v>788</v>
      </c>
      <c r="Y3423" s="62"/>
      <c r="Z3423" s="62"/>
      <c r="AA3423" s="62"/>
      <c r="AB3423" s="60"/>
    </row>
    <row r="3424" spans="1:28" ht="15" customHeight="1" x14ac:dyDescent="0.25">
      <c r="A3424" s="58">
        <v>3414</v>
      </c>
      <c r="B3424" s="66" t="s">
        <v>15349</v>
      </c>
      <c r="C3424" s="67" t="s">
        <v>15350</v>
      </c>
      <c r="D3424" s="59" t="s">
        <v>15351</v>
      </c>
      <c r="E3424" s="66" t="s">
        <v>15349</v>
      </c>
      <c r="F3424" s="60" t="s">
        <v>15352</v>
      </c>
      <c r="G3424" s="62"/>
      <c r="H3424" s="61">
        <v>2004</v>
      </c>
      <c r="I3424" s="60" t="s">
        <v>689</v>
      </c>
      <c r="J3424" s="60" t="s">
        <v>1260</v>
      </c>
      <c r="K3424" s="60">
        <v>50</v>
      </c>
      <c r="L3424" s="62"/>
      <c r="M3424" s="60">
        <v>1</v>
      </c>
      <c r="N3424" s="60">
        <v>1</v>
      </c>
      <c r="O3424" s="63" t="s">
        <v>681</v>
      </c>
      <c r="P3424" s="63" t="s">
        <v>788</v>
      </c>
      <c r="Q3424" s="62"/>
      <c r="R3424" s="62"/>
      <c r="S3424" s="62"/>
      <c r="T3424" s="62"/>
      <c r="U3424" s="62"/>
      <c r="V3424" s="62"/>
      <c r="W3424" s="62"/>
      <c r="X3424" s="63" t="s">
        <v>788</v>
      </c>
      <c r="Y3424" s="62"/>
      <c r="Z3424" s="62"/>
      <c r="AA3424" s="62"/>
      <c r="AB3424" s="60"/>
    </row>
    <row r="3425" spans="1:28" ht="15" customHeight="1" x14ac:dyDescent="0.25">
      <c r="A3425" s="58">
        <v>3415</v>
      </c>
      <c r="B3425" s="66" t="s">
        <v>15353</v>
      </c>
      <c r="C3425" s="67" t="s">
        <v>15354</v>
      </c>
      <c r="D3425" s="59" t="s">
        <v>15355</v>
      </c>
      <c r="E3425" s="66" t="s">
        <v>15353</v>
      </c>
      <c r="F3425" s="60" t="s">
        <v>15356</v>
      </c>
      <c r="G3425" s="62"/>
      <c r="H3425" s="61">
        <v>2001</v>
      </c>
      <c r="I3425" s="60" t="s">
        <v>689</v>
      </c>
      <c r="J3425" s="60" t="s">
        <v>1283</v>
      </c>
      <c r="K3425" s="60">
        <v>100</v>
      </c>
      <c r="L3425" s="62"/>
      <c r="M3425" s="60">
        <v>1</v>
      </c>
      <c r="N3425" s="60">
        <v>1</v>
      </c>
      <c r="O3425" s="63" t="s">
        <v>681</v>
      </c>
      <c r="P3425" s="63" t="s">
        <v>912</v>
      </c>
      <c r="Q3425" s="62"/>
      <c r="R3425" s="62"/>
      <c r="S3425" s="62"/>
      <c r="T3425" s="62"/>
      <c r="U3425" s="62"/>
      <c r="V3425" s="62"/>
      <c r="W3425" s="62"/>
      <c r="X3425" s="63" t="s">
        <v>912</v>
      </c>
      <c r="Y3425" s="62"/>
      <c r="Z3425" s="62"/>
      <c r="AA3425" s="62"/>
      <c r="AB3425" s="60"/>
    </row>
    <row r="3426" spans="1:28" ht="15" customHeight="1" x14ac:dyDescent="0.25">
      <c r="A3426" s="58">
        <v>3416</v>
      </c>
      <c r="B3426" s="66" t="s">
        <v>15357</v>
      </c>
      <c r="C3426" s="67" t="s">
        <v>15358</v>
      </c>
      <c r="D3426" s="59" t="s">
        <v>15359</v>
      </c>
      <c r="E3426" s="66" t="s">
        <v>15357</v>
      </c>
      <c r="F3426" s="60" t="s">
        <v>15360</v>
      </c>
      <c r="G3426" s="62"/>
      <c r="H3426" s="61">
        <v>1997</v>
      </c>
      <c r="I3426" s="60" t="s">
        <v>689</v>
      </c>
      <c r="J3426" s="60" t="s">
        <v>1260</v>
      </c>
      <c r="K3426" s="60">
        <v>100</v>
      </c>
      <c r="L3426" s="62"/>
      <c r="M3426" s="60">
        <v>1</v>
      </c>
      <c r="N3426" s="60">
        <v>1</v>
      </c>
      <c r="O3426" s="63" t="s">
        <v>681</v>
      </c>
      <c r="P3426" s="63" t="s">
        <v>912</v>
      </c>
      <c r="Q3426" s="62"/>
      <c r="R3426" s="62"/>
      <c r="S3426" s="62"/>
      <c r="T3426" s="62"/>
      <c r="U3426" s="62"/>
      <c r="V3426" s="62"/>
      <c r="W3426" s="62"/>
      <c r="X3426" s="63" t="s">
        <v>912</v>
      </c>
      <c r="Y3426" s="62"/>
      <c r="Z3426" s="62"/>
      <c r="AA3426" s="62"/>
      <c r="AB3426" s="60"/>
    </row>
    <row r="3427" spans="1:28" ht="15" customHeight="1" x14ac:dyDescent="0.25">
      <c r="A3427" s="58">
        <v>3417</v>
      </c>
      <c r="B3427" s="66" t="s">
        <v>15361</v>
      </c>
      <c r="C3427" s="67" t="s">
        <v>15362</v>
      </c>
      <c r="D3427" s="59" t="s">
        <v>15363</v>
      </c>
      <c r="E3427" s="66" t="s">
        <v>15361</v>
      </c>
      <c r="F3427" s="60" t="s">
        <v>15364</v>
      </c>
      <c r="G3427" s="62"/>
      <c r="H3427" s="61">
        <v>1998</v>
      </c>
      <c r="I3427" s="60" t="s">
        <v>689</v>
      </c>
      <c r="J3427" s="60" t="s">
        <v>1102</v>
      </c>
      <c r="K3427" s="60">
        <v>100</v>
      </c>
      <c r="L3427" s="62"/>
      <c r="M3427" s="60">
        <v>1</v>
      </c>
      <c r="N3427" s="60">
        <v>1</v>
      </c>
      <c r="O3427" s="63" t="s">
        <v>681</v>
      </c>
      <c r="P3427" s="63" t="s">
        <v>912</v>
      </c>
      <c r="Q3427" s="62"/>
      <c r="R3427" s="62"/>
      <c r="S3427" s="62"/>
      <c r="T3427" s="62"/>
      <c r="U3427" s="62"/>
      <c r="V3427" s="62"/>
      <c r="W3427" s="62"/>
      <c r="X3427" s="63" t="s">
        <v>912</v>
      </c>
      <c r="Y3427" s="62"/>
      <c r="Z3427" s="62"/>
      <c r="AA3427" s="62"/>
      <c r="AB3427" s="60"/>
    </row>
    <row r="3428" spans="1:28" ht="15" customHeight="1" x14ac:dyDescent="0.25">
      <c r="A3428" s="58">
        <v>3418</v>
      </c>
      <c r="B3428" s="66" t="s">
        <v>15365</v>
      </c>
      <c r="C3428" s="67" t="s">
        <v>15366</v>
      </c>
      <c r="D3428" s="59" t="s">
        <v>15367</v>
      </c>
      <c r="E3428" s="66" t="s">
        <v>15365</v>
      </c>
      <c r="F3428" s="60" t="s">
        <v>15368</v>
      </c>
      <c r="G3428" s="62"/>
      <c r="H3428" s="61">
        <v>2002</v>
      </c>
      <c r="I3428" s="60" t="s">
        <v>689</v>
      </c>
      <c r="J3428" s="60" t="s">
        <v>1283</v>
      </c>
      <c r="K3428" s="60">
        <v>100</v>
      </c>
      <c r="L3428" s="62"/>
      <c r="M3428" s="60">
        <v>1</v>
      </c>
      <c r="N3428" s="60">
        <v>1</v>
      </c>
      <c r="O3428" s="63" t="s">
        <v>681</v>
      </c>
      <c r="P3428" s="63" t="s">
        <v>912</v>
      </c>
      <c r="Q3428" s="62"/>
      <c r="R3428" s="62"/>
      <c r="S3428" s="62"/>
      <c r="T3428" s="62"/>
      <c r="U3428" s="62"/>
      <c r="V3428" s="62"/>
      <c r="W3428" s="62"/>
      <c r="X3428" s="63" t="s">
        <v>912</v>
      </c>
      <c r="Y3428" s="62"/>
      <c r="Z3428" s="62"/>
      <c r="AA3428" s="62"/>
      <c r="AB3428" s="60"/>
    </row>
    <row r="3429" spans="1:28" ht="15" customHeight="1" x14ac:dyDescent="0.25">
      <c r="A3429" s="58">
        <v>3419</v>
      </c>
      <c r="B3429" s="66" t="s">
        <v>15369</v>
      </c>
      <c r="C3429" s="67" t="s">
        <v>15370</v>
      </c>
      <c r="D3429" s="59" t="s">
        <v>15371</v>
      </c>
      <c r="E3429" s="66" t="s">
        <v>15369</v>
      </c>
      <c r="F3429" s="60" t="s">
        <v>15372</v>
      </c>
      <c r="G3429" s="62"/>
      <c r="H3429" s="61">
        <v>2007</v>
      </c>
      <c r="I3429" s="60" t="s">
        <v>689</v>
      </c>
      <c r="J3429" s="60" t="s">
        <v>4546</v>
      </c>
      <c r="K3429" s="60" t="s">
        <v>2717</v>
      </c>
      <c r="L3429" s="62"/>
      <c r="M3429" s="60">
        <v>1</v>
      </c>
      <c r="N3429" s="60">
        <v>1</v>
      </c>
      <c r="O3429" s="63" t="s">
        <v>681</v>
      </c>
      <c r="P3429" s="63" t="s">
        <v>788</v>
      </c>
      <c r="Q3429" s="62"/>
      <c r="R3429" s="62"/>
      <c r="S3429" s="62"/>
      <c r="T3429" s="62"/>
      <c r="U3429" s="62"/>
      <c r="V3429" s="62"/>
      <c r="W3429" s="62"/>
      <c r="X3429" s="63" t="s">
        <v>788</v>
      </c>
      <c r="Y3429" s="62"/>
      <c r="Z3429" s="62"/>
      <c r="AA3429" s="62"/>
      <c r="AB3429" s="60"/>
    </row>
    <row r="3430" spans="1:28" ht="15" customHeight="1" x14ac:dyDescent="0.25">
      <c r="A3430" s="58">
        <v>3420</v>
      </c>
      <c r="B3430" s="66" t="s">
        <v>15373</v>
      </c>
      <c r="C3430" s="67" t="s">
        <v>15374</v>
      </c>
      <c r="D3430" s="59" t="s">
        <v>15375</v>
      </c>
      <c r="E3430" s="66" t="s">
        <v>15373</v>
      </c>
      <c r="F3430" s="60" t="s">
        <v>15376</v>
      </c>
      <c r="G3430" s="62"/>
      <c r="H3430" s="61">
        <v>2001</v>
      </c>
      <c r="I3430" s="60" t="s">
        <v>689</v>
      </c>
      <c r="J3430" s="60" t="s">
        <v>684</v>
      </c>
      <c r="K3430" s="60">
        <v>50</v>
      </c>
      <c r="L3430" s="62"/>
      <c r="M3430" s="60">
        <v>1</v>
      </c>
      <c r="N3430" s="60">
        <v>1</v>
      </c>
      <c r="O3430" s="63" t="s">
        <v>681</v>
      </c>
      <c r="P3430" s="63" t="s">
        <v>788</v>
      </c>
      <c r="Q3430" s="62"/>
      <c r="R3430" s="62"/>
      <c r="S3430" s="62"/>
      <c r="T3430" s="62"/>
      <c r="U3430" s="62"/>
      <c r="V3430" s="62"/>
      <c r="W3430" s="62"/>
      <c r="X3430" s="63" t="s">
        <v>788</v>
      </c>
      <c r="Y3430" s="62"/>
      <c r="Z3430" s="62"/>
      <c r="AA3430" s="62"/>
      <c r="AB3430" s="60"/>
    </row>
    <row r="3431" spans="1:28" ht="15" customHeight="1" x14ac:dyDescent="0.25">
      <c r="A3431" s="58">
        <v>3421</v>
      </c>
      <c r="B3431" s="66" t="s">
        <v>15377</v>
      </c>
      <c r="C3431" s="67" t="s">
        <v>15378</v>
      </c>
      <c r="D3431" s="59" t="s">
        <v>15379</v>
      </c>
      <c r="E3431" s="66" t="s">
        <v>15377</v>
      </c>
      <c r="F3431" s="60" t="s">
        <v>15380</v>
      </c>
      <c r="G3431" s="62"/>
      <c r="H3431" s="61">
        <v>2004</v>
      </c>
      <c r="I3431" s="60" t="s">
        <v>689</v>
      </c>
      <c r="J3431" s="60" t="s">
        <v>684</v>
      </c>
      <c r="K3431" s="60">
        <v>75</v>
      </c>
      <c r="L3431" s="62"/>
      <c r="M3431" s="60">
        <v>1</v>
      </c>
      <c r="N3431" s="60">
        <v>1</v>
      </c>
      <c r="O3431" s="63" t="s">
        <v>681</v>
      </c>
      <c r="P3431" s="63" t="s">
        <v>700</v>
      </c>
      <c r="Q3431" s="62"/>
      <c r="R3431" s="62"/>
      <c r="S3431" s="62"/>
      <c r="T3431" s="62"/>
      <c r="U3431" s="62"/>
      <c r="V3431" s="62"/>
      <c r="W3431" s="62"/>
      <c r="X3431" s="63" t="s">
        <v>700</v>
      </c>
      <c r="Y3431" s="62"/>
      <c r="Z3431" s="62"/>
      <c r="AA3431" s="62"/>
      <c r="AB3431" s="60"/>
    </row>
    <row r="3432" spans="1:28" ht="15" customHeight="1" x14ac:dyDescent="0.25">
      <c r="A3432" s="58">
        <v>3422</v>
      </c>
      <c r="B3432" s="66" t="s">
        <v>15381</v>
      </c>
      <c r="C3432" s="67" t="s">
        <v>15382</v>
      </c>
      <c r="D3432" s="59" t="s">
        <v>15383</v>
      </c>
      <c r="E3432" s="66" t="s">
        <v>15381</v>
      </c>
      <c r="F3432" s="60" t="s">
        <v>15384</v>
      </c>
      <c r="G3432" s="62"/>
      <c r="H3432" s="61">
        <v>2004</v>
      </c>
      <c r="I3432" s="60" t="s">
        <v>689</v>
      </c>
      <c r="J3432" s="60" t="s">
        <v>1333</v>
      </c>
      <c r="K3432" s="60" t="s">
        <v>2133</v>
      </c>
      <c r="L3432" s="62"/>
      <c r="M3432" s="60">
        <v>1</v>
      </c>
      <c r="N3432" s="60">
        <v>1</v>
      </c>
      <c r="O3432" s="63" t="s">
        <v>681</v>
      </c>
      <c r="P3432" s="63" t="s">
        <v>1038</v>
      </c>
      <c r="Q3432" s="62"/>
      <c r="R3432" s="62"/>
      <c r="S3432" s="62"/>
      <c r="T3432" s="62"/>
      <c r="U3432" s="62"/>
      <c r="V3432" s="62"/>
      <c r="W3432" s="62"/>
      <c r="X3432" s="63" t="s">
        <v>1993</v>
      </c>
      <c r="Y3432" s="62"/>
      <c r="Z3432" s="62"/>
      <c r="AA3432" s="62"/>
      <c r="AB3432" s="63" t="s">
        <v>1994</v>
      </c>
    </row>
    <row r="3433" spans="1:28" ht="15" customHeight="1" x14ac:dyDescent="0.25">
      <c r="A3433" s="58">
        <v>3423</v>
      </c>
      <c r="B3433" s="66" t="s">
        <v>15385</v>
      </c>
      <c r="C3433" s="67" t="s">
        <v>15386</v>
      </c>
      <c r="D3433" s="59" t="s">
        <v>15387</v>
      </c>
      <c r="E3433" s="66" t="s">
        <v>15385</v>
      </c>
      <c r="F3433" s="60" t="s">
        <v>15388</v>
      </c>
      <c r="G3433" s="62"/>
      <c r="H3433" s="61">
        <v>2007</v>
      </c>
      <c r="I3433" s="62"/>
      <c r="J3433" s="60" t="s">
        <v>1102</v>
      </c>
      <c r="K3433" s="60" t="s">
        <v>15389</v>
      </c>
      <c r="L3433" s="62"/>
      <c r="M3433" s="60">
        <v>1</v>
      </c>
      <c r="N3433" s="60">
        <v>1</v>
      </c>
      <c r="O3433" s="63" t="s">
        <v>681</v>
      </c>
      <c r="P3433" s="63" t="s">
        <v>788</v>
      </c>
      <c r="Q3433" s="63" t="s">
        <v>15390</v>
      </c>
      <c r="R3433" s="62"/>
      <c r="S3433" s="62"/>
      <c r="T3433" s="62"/>
      <c r="U3433" s="62"/>
      <c r="V3433" s="62"/>
      <c r="W3433" s="62"/>
      <c r="X3433" s="63" t="s">
        <v>788</v>
      </c>
      <c r="Y3433" s="62"/>
      <c r="Z3433" s="62"/>
      <c r="AA3433" s="62"/>
      <c r="AB3433" s="60"/>
    </row>
    <row r="3434" spans="1:28" ht="15" customHeight="1" x14ac:dyDescent="0.25">
      <c r="A3434" s="58">
        <v>3424</v>
      </c>
      <c r="B3434" s="66" t="s">
        <v>15391</v>
      </c>
      <c r="C3434" s="67" t="s">
        <v>15392</v>
      </c>
      <c r="D3434" s="59" t="s">
        <v>15393</v>
      </c>
      <c r="E3434" s="66" t="s">
        <v>15391</v>
      </c>
      <c r="F3434" s="60" t="s">
        <v>15394</v>
      </c>
      <c r="G3434" s="62"/>
      <c r="H3434" s="61">
        <v>2013</v>
      </c>
      <c r="I3434" s="60" t="s">
        <v>689</v>
      </c>
      <c r="J3434" s="60" t="s">
        <v>687</v>
      </c>
      <c r="K3434" s="60">
        <v>50</v>
      </c>
      <c r="L3434" s="62"/>
      <c r="M3434" s="60">
        <v>1</v>
      </c>
      <c r="N3434" s="60">
        <v>1</v>
      </c>
      <c r="O3434" s="63" t="s">
        <v>681</v>
      </c>
      <c r="P3434" s="63" t="s">
        <v>1317</v>
      </c>
      <c r="Q3434" s="63" t="s">
        <v>2204</v>
      </c>
      <c r="R3434" s="62"/>
      <c r="S3434" s="62"/>
      <c r="T3434" s="62"/>
      <c r="U3434" s="62"/>
      <c r="V3434" s="62"/>
      <c r="W3434" s="62"/>
      <c r="X3434" s="63" t="s">
        <v>1317</v>
      </c>
      <c r="Y3434" s="62"/>
      <c r="Z3434" s="62"/>
      <c r="AA3434" s="62"/>
      <c r="AB3434" s="60"/>
    </row>
    <row r="3435" spans="1:28" ht="15" customHeight="1" x14ac:dyDescent="0.25">
      <c r="A3435" s="58">
        <v>3425</v>
      </c>
      <c r="B3435" s="66" t="s">
        <v>15395</v>
      </c>
      <c r="C3435" s="67" t="s">
        <v>15396</v>
      </c>
      <c r="D3435" s="59" t="s">
        <v>15397</v>
      </c>
      <c r="E3435" s="66" t="s">
        <v>15395</v>
      </c>
      <c r="F3435" s="60" t="s">
        <v>15398</v>
      </c>
      <c r="G3435" s="62"/>
      <c r="H3435" s="61">
        <v>2007</v>
      </c>
      <c r="I3435" s="60" t="s">
        <v>689</v>
      </c>
      <c r="J3435" s="60" t="s">
        <v>1283</v>
      </c>
      <c r="K3435" s="60" t="s">
        <v>2111</v>
      </c>
      <c r="L3435" s="62"/>
      <c r="M3435" s="60">
        <v>1</v>
      </c>
      <c r="N3435" s="60">
        <v>1</v>
      </c>
      <c r="O3435" s="63" t="s">
        <v>681</v>
      </c>
      <c r="P3435" s="63" t="s">
        <v>700</v>
      </c>
      <c r="Q3435" s="63" t="s">
        <v>15399</v>
      </c>
      <c r="R3435" s="62"/>
      <c r="S3435" s="62"/>
      <c r="T3435" s="62"/>
      <c r="U3435" s="62"/>
      <c r="V3435" s="62"/>
      <c r="W3435" s="62"/>
      <c r="X3435" s="63" t="s">
        <v>700</v>
      </c>
      <c r="Y3435" s="62"/>
      <c r="Z3435" s="62"/>
      <c r="AA3435" s="62"/>
      <c r="AB3435" s="60"/>
    </row>
    <row r="3436" spans="1:28" ht="15" customHeight="1" x14ac:dyDescent="0.25">
      <c r="A3436" s="58">
        <v>3426</v>
      </c>
      <c r="B3436" s="66" t="s">
        <v>15400</v>
      </c>
      <c r="C3436" s="67" t="s">
        <v>15401</v>
      </c>
      <c r="D3436" s="59" t="s">
        <v>15402</v>
      </c>
      <c r="E3436" s="66" t="s">
        <v>15400</v>
      </c>
      <c r="F3436" s="60" t="s">
        <v>15403</v>
      </c>
      <c r="G3436" s="62"/>
      <c r="H3436" s="61">
        <v>1999</v>
      </c>
      <c r="I3436" s="60" t="s">
        <v>689</v>
      </c>
      <c r="J3436" s="60" t="s">
        <v>1283</v>
      </c>
      <c r="K3436" s="60" t="s">
        <v>6041</v>
      </c>
      <c r="L3436" s="62"/>
      <c r="M3436" s="60">
        <v>1</v>
      </c>
      <c r="N3436" s="60">
        <v>1</v>
      </c>
      <c r="O3436" s="63" t="s">
        <v>681</v>
      </c>
      <c r="P3436" s="63" t="s">
        <v>1228</v>
      </c>
      <c r="Q3436" s="62"/>
      <c r="R3436" s="62"/>
      <c r="S3436" s="62"/>
      <c r="T3436" s="62"/>
      <c r="U3436" s="62"/>
      <c r="V3436" s="62"/>
      <c r="W3436" s="62"/>
      <c r="X3436" s="63" t="s">
        <v>1228</v>
      </c>
      <c r="Y3436" s="62"/>
      <c r="Z3436" s="62"/>
      <c r="AA3436" s="62"/>
      <c r="AB3436" s="60"/>
    </row>
    <row r="3437" spans="1:28" ht="15" customHeight="1" x14ac:dyDescent="0.25">
      <c r="A3437" s="58">
        <v>3427</v>
      </c>
      <c r="B3437" s="66" t="s">
        <v>15404</v>
      </c>
      <c r="C3437" s="67" t="s">
        <v>15405</v>
      </c>
      <c r="D3437" s="59" t="s">
        <v>15406</v>
      </c>
      <c r="E3437" s="66" t="s">
        <v>15404</v>
      </c>
      <c r="F3437" s="60" t="s">
        <v>15407</v>
      </c>
      <c r="G3437" s="62"/>
      <c r="H3437" s="61">
        <v>1997</v>
      </c>
      <c r="I3437" s="60" t="s">
        <v>689</v>
      </c>
      <c r="J3437" s="60" t="s">
        <v>1260</v>
      </c>
      <c r="K3437" s="60">
        <v>25</v>
      </c>
      <c r="L3437" s="62"/>
      <c r="M3437" s="60">
        <v>1</v>
      </c>
      <c r="N3437" s="60">
        <v>1</v>
      </c>
      <c r="O3437" s="63" t="s">
        <v>681</v>
      </c>
      <c r="P3437" s="63" t="s">
        <v>734</v>
      </c>
      <c r="Q3437" s="62"/>
      <c r="R3437" s="62"/>
      <c r="S3437" s="62"/>
      <c r="T3437" s="62"/>
      <c r="U3437" s="62"/>
      <c r="V3437" s="62"/>
      <c r="W3437" s="62"/>
      <c r="X3437" s="63" t="s">
        <v>734</v>
      </c>
      <c r="Y3437" s="62"/>
      <c r="Z3437" s="62"/>
      <c r="AA3437" s="62"/>
      <c r="AB3437" s="60"/>
    </row>
    <row r="3438" spans="1:28" ht="15" customHeight="1" x14ac:dyDescent="0.25">
      <c r="A3438" s="58">
        <v>3428</v>
      </c>
      <c r="B3438" s="66" t="s">
        <v>15408</v>
      </c>
      <c r="C3438" s="67" t="s">
        <v>15409</v>
      </c>
      <c r="D3438" s="59" t="s">
        <v>15410</v>
      </c>
      <c r="E3438" s="66" t="s">
        <v>15408</v>
      </c>
      <c r="F3438" s="60" t="s">
        <v>15411</v>
      </c>
      <c r="G3438" s="62"/>
      <c r="H3438" s="61">
        <v>2001</v>
      </c>
      <c r="I3438" s="60" t="s">
        <v>689</v>
      </c>
      <c r="J3438" s="60" t="s">
        <v>684</v>
      </c>
      <c r="K3438" s="60">
        <v>25</v>
      </c>
      <c r="L3438" s="62"/>
      <c r="M3438" s="60">
        <v>1</v>
      </c>
      <c r="N3438" s="60">
        <v>1</v>
      </c>
      <c r="O3438" s="63" t="s">
        <v>681</v>
      </c>
      <c r="P3438" s="63" t="s">
        <v>734</v>
      </c>
      <c r="Q3438" s="62"/>
      <c r="R3438" s="62"/>
      <c r="S3438" s="62"/>
      <c r="T3438" s="62"/>
      <c r="U3438" s="62"/>
      <c r="V3438" s="62"/>
      <c r="W3438" s="62"/>
      <c r="X3438" s="63" t="s">
        <v>734</v>
      </c>
      <c r="Y3438" s="62"/>
      <c r="Z3438" s="62"/>
      <c r="AA3438" s="62"/>
      <c r="AB3438" s="60"/>
    </row>
    <row r="3439" spans="1:28" ht="15" customHeight="1" x14ac:dyDescent="0.25">
      <c r="A3439" s="58">
        <v>3429</v>
      </c>
      <c r="B3439" s="66" t="s">
        <v>15412</v>
      </c>
      <c r="C3439" s="67" t="s">
        <v>15413</v>
      </c>
      <c r="D3439" s="59" t="s">
        <v>15414</v>
      </c>
      <c r="E3439" s="66" t="s">
        <v>15412</v>
      </c>
      <c r="F3439" s="60" t="s">
        <v>15415</v>
      </c>
      <c r="G3439" s="62"/>
      <c r="H3439" s="61">
        <v>1997</v>
      </c>
      <c r="I3439" s="60" t="s">
        <v>689</v>
      </c>
      <c r="J3439" s="60" t="s">
        <v>1260</v>
      </c>
      <c r="K3439" s="60">
        <v>37.5</v>
      </c>
      <c r="L3439" s="62"/>
      <c r="M3439" s="60">
        <v>1</v>
      </c>
      <c r="N3439" s="60">
        <v>1</v>
      </c>
      <c r="O3439" s="63" t="s">
        <v>681</v>
      </c>
      <c r="P3439" s="63" t="s">
        <v>766</v>
      </c>
      <c r="Q3439" s="62"/>
      <c r="R3439" s="62"/>
      <c r="S3439" s="62"/>
      <c r="T3439" s="62"/>
      <c r="U3439" s="62"/>
      <c r="V3439" s="62"/>
      <c r="W3439" s="62"/>
      <c r="X3439" s="63" t="s">
        <v>766</v>
      </c>
      <c r="Y3439" s="62"/>
      <c r="Z3439" s="62"/>
      <c r="AA3439" s="62"/>
      <c r="AB3439" s="60"/>
    </row>
    <row r="3440" spans="1:28" ht="15" customHeight="1" x14ac:dyDescent="0.25">
      <c r="A3440" s="58">
        <v>3430</v>
      </c>
      <c r="B3440" s="66" t="s">
        <v>15416</v>
      </c>
      <c r="C3440" s="67" t="s">
        <v>15417</v>
      </c>
      <c r="D3440" s="59" t="s">
        <v>15418</v>
      </c>
      <c r="E3440" s="66" t="s">
        <v>15416</v>
      </c>
      <c r="F3440" s="60" t="s">
        <v>15419</v>
      </c>
      <c r="G3440" s="62"/>
      <c r="H3440" s="61">
        <v>2004</v>
      </c>
      <c r="I3440" s="60" t="s">
        <v>689</v>
      </c>
      <c r="J3440" s="60" t="s">
        <v>684</v>
      </c>
      <c r="K3440" s="60">
        <v>400</v>
      </c>
      <c r="L3440" s="62"/>
      <c r="M3440" s="60">
        <v>1</v>
      </c>
      <c r="N3440" s="60">
        <v>1</v>
      </c>
      <c r="O3440" s="63" t="s">
        <v>681</v>
      </c>
      <c r="P3440" s="63" t="s">
        <v>1038</v>
      </c>
      <c r="Q3440" s="62"/>
      <c r="R3440" s="62"/>
      <c r="S3440" s="62"/>
      <c r="T3440" s="62"/>
      <c r="U3440" s="62"/>
      <c r="V3440" s="62"/>
      <c r="W3440" s="62"/>
      <c r="X3440" s="63" t="s">
        <v>4046</v>
      </c>
      <c r="Y3440" s="63" t="s">
        <v>4047</v>
      </c>
      <c r="Z3440" s="62"/>
      <c r="AA3440" s="62"/>
      <c r="AB3440" s="60"/>
    </row>
    <row r="3441" spans="1:28" ht="15" customHeight="1" x14ac:dyDescent="0.25">
      <c r="A3441" s="58">
        <v>3431</v>
      </c>
      <c r="B3441" s="66" t="s">
        <v>15420</v>
      </c>
      <c r="C3441" s="67" t="s">
        <v>15421</v>
      </c>
      <c r="D3441" s="59" t="s">
        <v>15422</v>
      </c>
      <c r="E3441" s="66" t="s">
        <v>15420</v>
      </c>
      <c r="F3441" s="60" t="s">
        <v>15423</v>
      </c>
      <c r="G3441" s="62"/>
      <c r="H3441" s="61">
        <v>2001</v>
      </c>
      <c r="I3441" s="60" t="s">
        <v>689</v>
      </c>
      <c r="J3441" s="60" t="s">
        <v>684</v>
      </c>
      <c r="K3441" s="60">
        <v>400</v>
      </c>
      <c r="L3441" s="62"/>
      <c r="M3441" s="60">
        <v>1</v>
      </c>
      <c r="N3441" s="60">
        <v>1</v>
      </c>
      <c r="O3441" s="63" t="s">
        <v>681</v>
      </c>
      <c r="P3441" s="63" t="s">
        <v>1038</v>
      </c>
      <c r="Q3441" s="62"/>
      <c r="R3441" s="62"/>
      <c r="S3441" s="62"/>
      <c r="T3441" s="62"/>
      <c r="U3441" s="62"/>
      <c r="V3441" s="62"/>
      <c r="W3441" s="62"/>
      <c r="X3441" s="63" t="s">
        <v>1038</v>
      </c>
      <c r="Y3441" s="62"/>
      <c r="Z3441" s="62"/>
      <c r="AA3441" s="62"/>
      <c r="AB3441" s="60"/>
    </row>
    <row r="3442" spans="1:28" ht="15" customHeight="1" x14ac:dyDescent="0.25">
      <c r="A3442" s="58">
        <v>3432</v>
      </c>
      <c r="B3442" s="66" t="s">
        <v>15424</v>
      </c>
      <c r="C3442" s="67" t="s">
        <v>15425</v>
      </c>
      <c r="D3442" s="59" t="s">
        <v>15426</v>
      </c>
      <c r="E3442" s="66" t="s">
        <v>15424</v>
      </c>
      <c r="F3442" s="60" t="s">
        <v>15427</v>
      </c>
      <c r="G3442" s="62"/>
      <c r="H3442" s="61">
        <v>1996</v>
      </c>
      <c r="I3442" s="60" t="s">
        <v>689</v>
      </c>
      <c r="J3442" s="60" t="s">
        <v>1260</v>
      </c>
      <c r="K3442" s="60">
        <v>400</v>
      </c>
      <c r="L3442" s="62"/>
      <c r="M3442" s="60">
        <v>1</v>
      </c>
      <c r="N3442" s="60">
        <v>1</v>
      </c>
      <c r="O3442" s="63" t="s">
        <v>681</v>
      </c>
      <c r="P3442" s="63" t="s">
        <v>1038</v>
      </c>
      <c r="Q3442" s="62"/>
      <c r="R3442" s="62"/>
      <c r="S3442" s="62"/>
      <c r="T3442" s="62"/>
      <c r="U3442" s="62"/>
      <c r="V3442" s="62"/>
      <c r="W3442" s="62"/>
      <c r="X3442" s="63" t="s">
        <v>1929</v>
      </c>
      <c r="Y3442" s="63" t="s">
        <v>1873</v>
      </c>
      <c r="Z3442" s="62"/>
      <c r="AA3442" s="62"/>
      <c r="AB3442" s="60"/>
    </row>
    <row r="3443" spans="1:28" ht="15" customHeight="1" x14ac:dyDescent="0.25">
      <c r="A3443" s="58">
        <v>3433</v>
      </c>
      <c r="B3443" s="66" t="s">
        <v>15428</v>
      </c>
      <c r="C3443" s="67" t="s">
        <v>15429</v>
      </c>
      <c r="D3443" s="59" t="s">
        <v>15430</v>
      </c>
      <c r="E3443" s="66" t="s">
        <v>15428</v>
      </c>
      <c r="F3443" s="60" t="s">
        <v>15431</v>
      </c>
      <c r="G3443" s="62"/>
      <c r="H3443" s="61">
        <v>2016</v>
      </c>
      <c r="I3443" s="60" t="s">
        <v>689</v>
      </c>
      <c r="J3443" s="60" t="s">
        <v>680</v>
      </c>
      <c r="K3443" s="60">
        <v>250</v>
      </c>
      <c r="L3443" s="62"/>
      <c r="M3443" s="60">
        <v>1</v>
      </c>
      <c r="N3443" s="60">
        <v>1</v>
      </c>
      <c r="O3443" s="63" t="s">
        <v>681</v>
      </c>
      <c r="P3443" s="63" t="s">
        <v>15432</v>
      </c>
      <c r="Q3443" s="63" t="s">
        <v>15433</v>
      </c>
      <c r="R3443" s="62"/>
      <c r="S3443" s="62"/>
      <c r="T3443" s="62"/>
      <c r="U3443" s="62"/>
      <c r="V3443" s="62"/>
      <c r="W3443" s="62"/>
      <c r="X3443" s="63" t="s">
        <v>15432</v>
      </c>
      <c r="Y3443" s="62"/>
      <c r="Z3443" s="62"/>
      <c r="AA3443" s="62"/>
      <c r="AB3443" s="60"/>
    </row>
    <row r="3444" spans="1:28" ht="15" customHeight="1" x14ac:dyDescent="0.25">
      <c r="A3444" s="58">
        <v>3434</v>
      </c>
      <c r="B3444" s="66" t="s">
        <v>15434</v>
      </c>
      <c r="C3444" s="67" t="s">
        <v>15435</v>
      </c>
      <c r="D3444" s="59" t="s">
        <v>15436</v>
      </c>
      <c r="E3444" s="66" t="s">
        <v>15434</v>
      </c>
      <c r="F3444" s="60" t="s">
        <v>15437</v>
      </c>
      <c r="G3444" s="62"/>
      <c r="H3444" s="61">
        <v>2001</v>
      </c>
      <c r="I3444" s="60" t="s">
        <v>689</v>
      </c>
      <c r="J3444" s="60" t="s">
        <v>684</v>
      </c>
      <c r="K3444" s="60">
        <v>50</v>
      </c>
      <c r="L3444" s="62"/>
      <c r="M3444" s="60">
        <v>1</v>
      </c>
      <c r="N3444" s="60">
        <v>1</v>
      </c>
      <c r="O3444" s="63" t="s">
        <v>681</v>
      </c>
      <c r="P3444" s="63" t="s">
        <v>864</v>
      </c>
      <c r="Q3444" s="62"/>
      <c r="R3444" s="62"/>
      <c r="S3444" s="62"/>
      <c r="T3444" s="62"/>
      <c r="U3444" s="62"/>
      <c r="V3444" s="62"/>
      <c r="W3444" s="62"/>
      <c r="X3444" s="63" t="s">
        <v>864</v>
      </c>
      <c r="Y3444" s="62"/>
      <c r="Z3444" s="62"/>
      <c r="AA3444" s="62"/>
      <c r="AB3444" s="60"/>
    </row>
    <row r="3445" spans="1:28" ht="15" customHeight="1" x14ac:dyDescent="0.25">
      <c r="A3445" s="58">
        <v>3435</v>
      </c>
      <c r="B3445" s="66" t="s">
        <v>15438</v>
      </c>
      <c r="C3445" s="67" t="s">
        <v>15439</v>
      </c>
      <c r="D3445" s="59" t="s">
        <v>15440</v>
      </c>
      <c r="E3445" s="66" t="s">
        <v>15438</v>
      </c>
      <c r="F3445" s="60" t="s">
        <v>15441</v>
      </c>
      <c r="G3445" s="62"/>
      <c r="H3445" s="61">
        <v>2000</v>
      </c>
      <c r="I3445" s="60" t="s">
        <v>1303</v>
      </c>
      <c r="J3445" s="60" t="s">
        <v>688</v>
      </c>
      <c r="K3445" s="60">
        <v>75</v>
      </c>
      <c r="L3445" s="62"/>
      <c r="M3445" s="60">
        <v>1</v>
      </c>
      <c r="N3445" s="60">
        <v>1</v>
      </c>
      <c r="O3445" s="63" t="s">
        <v>681</v>
      </c>
      <c r="P3445" s="63" t="s">
        <v>700</v>
      </c>
      <c r="Q3445" s="62"/>
      <c r="R3445" s="62"/>
      <c r="S3445" s="62"/>
      <c r="T3445" s="62"/>
      <c r="U3445" s="62"/>
      <c r="V3445" s="62"/>
      <c r="W3445" s="62"/>
      <c r="X3445" s="63" t="s">
        <v>2317</v>
      </c>
      <c r="Y3445" s="62"/>
      <c r="Z3445" s="62"/>
      <c r="AA3445" s="62"/>
      <c r="AB3445" s="63" t="s">
        <v>2318</v>
      </c>
    </row>
    <row r="3446" spans="1:28" ht="15" customHeight="1" x14ac:dyDescent="0.25">
      <c r="A3446" s="58">
        <v>3436</v>
      </c>
      <c r="B3446" s="66" t="s">
        <v>15442</v>
      </c>
      <c r="C3446" s="67" t="s">
        <v>15443</v>
      </c>
      <c r="D3446" s="59" t="s">
        <v>15444</v>
      </c>
      <c r="E3446" s="66" t="s">
        <v>15442</v>
      </c>
      <c r="F3446" s="60" t="s">
        <v>15445</v>
      </c>
      <c r="G3446" s="62"/>
      <c r="H3446" s="61">
        <v>1999</v>
      </c>
      <c r="I3446" s="60" t="s">
        <v>1303</v>
      </c>
      <c r="J3446" s="60" t="s">
        <v>688</v>
      </c>
      <c r="K3446" s="60" t="s">
        <v>15232</v>
      </c>
      <c r="L3446" s="62"/>
      <c r="M3446" s="60">
        <v>1</v>
      </c>
      <c r="N3446" s="60">
        <v>1</v>
      </c>
      <c r="O3446" s="63" t="s">
        <v>681</v>
      </c>
      <c r="P3446" s="63" t="s">
        <v>700</v>
      </c>
      <c r="Q3446" s="62"/>
      <c r="R3446" s="62"/>
      <c r="S3446" s="62"/>
      <c r="T3446" s="62"/>
      <c r="U3446" s="62"/>
      <c r="V3446" s="62"/>
      <c r="W3446" s="62"/>
      <c r="X3446" s="63" t="s">
        <v>700</v>
      </c>
      <c r="Y3446" s="62"/>
      <c r="Z3446" s="62"/>
      <c r="AA3446" s="62"/>
      <c r="AB3446" s="60"/>
    </row>
    <row r="3447" spans="1:28" ht="15" customHeight="1" x14ac:dyDescent="0.25">
      <c r="A3447" s="58">
        <v>3437</v>
      </c>
      <c r="B3447" s="66" t="s">
        <v>15446</v>
      </c>
      <c r="C3447" s="67" t="s">
        <v>15447</v>
      </c>
      <c r="D3447" s="59" t="s">
        <v>15448</v>
      </c>
      <c r="E3447" s="66" t="s">
        <v>15446</v>
      </c>
      <c r="F3447" s="60" t="s">
        <v>15449</v>
      </c>
      <c r="G3447" s="62"/>
      <c r="H3447" s="61">
        <v>2011</v>
      </c>
      <c r="I3447" s="60" t="s">
        <v>1303</v>
      </c>
      <c r="J3447" s="60" t="s">
        <v>688</v>
      </c>
      <c r="K3447" s="60">
        <v>160</v>
      </c>
      <c r="L3447" s="62"/>
      <c r="M3447" s="60">
        <v>1</v>
      </c>
      <c r="N3447" s="60">
        <v>1</v>
      </c>
      <c r="O3447" s="63" t="s">
        <v>681</v>
      </c>
      <c r="P3447" s="63" t="s">
        <v>1657</v>
      </c>
      <c r="Q3447" s="63" t="s">
        <v>15450</v>
      </c>
      <c r="R3447" s="62"/>
      <c r="S3447" s="62"/>
      <c r="T3447" s="62"/>
      <c r="U3447" s="62"/>
      <c r="V3447" s="62"/>
      <c r="W3447" s="62"/>
      <c r="X3447" s="63" t="s">
        <v>1657</v>
      </c>
      <c r="Y3447" s="62"/>
      <c r="Z3447" s="62"/>
      <c r="AA3447" s="62"/>
      <c r="AB3447" s="60"/>
    </row>
    <row r="3448" spans="1:28" ht="15" customHeight="1" x14ac:dyDescent="0.25">
      <c r="A3448" s="58">
        <v>3438</v>
      </c>
      <c r="B3448" s="66" t="s">
        <v>15451</v>
      </c>
      <c r="C3448" s="67" t="s">
        <v>15452</v>
      </c>
      <c r="D3448" s="59" t="s">
        <v>15453</v>
      </c>
      <c r="E3448" s="66" t="s">
        <v>15451</v>
      </c>
      <c r="F3448" s="60" t="s">
        <v>15454</v>
      </c>
      <c r="G3448" s="62"/>
      <c r="H3448" s="61">
        <v>1998</v>
      </c>
      <c r="I3448" s="60" t="s">
        <v>1303</v>
      </c>
      <c r="J3448" s="60" t="s">
        <v>688</v>
      </c>
      <c r="K3448" s="60">
        <v>400</v>
      </c>
      <c r="L3448" s="62"/>
      <c r="M3448" s="60">
        <v>1</v>
      </c>
      <c r="N3448" s="60">
        <v>1</v>
      </c>
      <c r="O3448" s="63" t="s">
        <v>681</v>
      </c>
      <c r="P3448" s="63" t="s">
        <v>1867</v>
      </c>
      <c r="Q3448" s="62"/>
      <c r="R3448" s="62"/>
      <c r="S3448" s="62"/>
      <c r="T3448" s="62"/>
      <c r="U3448" s="62"/>
      <c r="V3448" s="62"/>
      <c r="W3448" s="62"/>
      <c r="X3448" s="63" t="s">
        <v>1867</v>
      </c>
      <c r="Y3448" s="62"/>
      <c r="Z3448" s="62"/>
      <c r="AA3448" s="62"/>
      <c r="AB3448" s="60"/>
    </row>
    <row r="3449" spans="1:28" ht="15" customHeight="1" x14ac:dyDescent="0.25">
      <c r="A3449" s="58">
        <v>3439</v>
      </c>
      <c r="B3449" s="66" t="s">
        <v>15455</v>
      </c>
      <c r="C3449" s="67" t="s">
        <v>15456</v>
      </c>
      <c r="D3449" s="59" t="s">
        <v>15457</v>
      </c>
      <c r="E3449" s="66" t="s">
        <v>15455</v>
      </c>
      <c r="F3449" s="60" t="s">
        <v>15458</v>
      </c>
      <c r="G3449" s="62"/>
      <c r="H3449" s="61">
        <v>2016</v>
      </c>
      <c r="I3449" s="60" t="s">
        <v>1303</v>
      </c>
      <c r="J3449" s="60" t="s">
        <v>688</v>
      </c>
      <c r="K3449" s="60">
        <v>50</v>
      </c>
      <c r="L3449" s="62"/>
      <c r="M3449" s="60">
        <v>1</v>
      </c>
      <c r="N3449" s="60">
        <v>1</v>
      </c>
      <c r="O3449" s="63" t="s">
        <v>681</v>
      </c>
      <c r="P3449" s="63" t="s">
        <v>1460</v>
      </c>
      <c r="Q3449" s="63" t="s">
        <v>4258</v>
      </c>
      <c r="R3449" s="62"/>
      <c r="S3449" s="62"/>
      <c r="T3449" s="62"/>
      <c r="U3449" s="62"/>
      <c r="V3449" s="62"/>
      <c r="W3449" s="62"/>
      <c r="X3449" s="63" t="s">
        <v>1460</v>
      </c>
      <c r="Y3449" s="62"/>
      <c r="Z3449" s="62"/>
      <c r="AA3449" s="62"/>
      <c r="AB3449" s="60"/>
    </row>
    <row r="3450" spans="1:28" ht="15" customHeight="1" x14ac:dyDescent="0.25">
      <c r="A3450" s="58">
        <v>3440</v>
      </c>
      <c r="B3450" s="66" t="s">
        <v>15459</v>
      </c>
      <c r="C3450" s="67" t="s">
        <v>15460</v>
      </c>
      <c r="D3450" s="59" t="s">
        <v>15461</v>
      </c>
      <c r="E3450" s="66" t="s">
        <v>15459</v>
      </c>
      <c r="F3450" s="60" t="s">
        <v>15462</v>
      </c>
      <c r="G3450" s="62"/>
      <c r="H3450" s="61">
        <v>2007</v>
      </c>
      <c r="I3450" s="60" t="s">
        <v>1303</v>
      </c>
      <c r="J3450" s="60" t="s">
        <v>688</v>
      </c>
      <c r="K3450" s="60">
        <v>400</v>
      </c>
      <c r="L3450" s="62"/>
      <c r="M3450" s="60">
        <v>1</v>
      </c>
      <c r="N3450" s="60">
        <v>1</v>
      </c>
      <c r="O3450" s="63" t="s">
        <v>681</v>
      </c>
      <c r="P3450" s="63" t="s">
        <v>1038</v>
      </c>
      <c r="Q3450" s="63" t="s">
        <v>15463</v>
      </c>
      <c r="R3450" s="62"/>
      <c r="S3450" s="62"/>
      <c r="T3450" s="62"/>
      <c r="U3450" s="62"/>
      <c r="V3450" s="62"/>
      <c r="W3450" s="62"/>
      <c r="X3450" s="63" t="s">
        <v>1038</v>
      </c>
      <c r="Y3450" s="62"/>
      <c r="Z3450" s="62"/>
      <c r="AA3450" s="62"/>
      <c r="AB3450" s="60"/>
    </row>
    <row r="3451" spans="1:28" ht="15" customHeight="1" x14ac:dyDescent="0.25">
      <c r="A3451" s="58">
        <v>3441</v>
      </c>
      <c r="B3451" s="66" t="s">
        <v>15464</v>
      </c>
      <c r="C3451" s="67" t="s">
        <v>15465</v>
      </c>
      <c r="D3451" s="59" t="s">
        <v>15466</v>
      </c>
      <c r="E3451" s="66" t="s">
        <v>15464</v>
      </c>
      <c r="F3451" s="60" t="s">
        <v>15467</v>
      </c>
      <c r="G3451" s="62"/>
      <c r="H3451" s="61">
        <v>2003</v>
      </c>
      <c r="I3451" s="60" t="s">
        <v>689</v>
      </c>
      <c r="J3451" s="60" t="s">
        <v>699</v>
      </c>
      <c r="K3451" s="60">
        <v>400</v>
      </c>
      <c r="L3451" s="62"/>
      <c r="M3451" s="60">
        <v>1</v>
      </c>
      <c r="N3451" s="60">
        <v>1</v>
      </c>
      <c r="O3451" s="63" t="s">
        <v>681</v>
      </c>
      <c r="P3451" s="63" t="s">
        <v>1038</v>
      </c>
      <c r="Q3451" s="62"/>
      <c r="R3451" s="62"/>
      <c r="S3451" s="62"/>
      <c r="T3451" s="62"/>
      <c r="U3451" s="62"/>
      <c r="V3451" s="62"/>
      <c r="W3451" s="62"/>
      <c r="X3451" s="63" t="s">
        <v>7816</v>
      </c>
      <c r="Y3451" s="62"/>
      <c r="Z3451" s="62"/>
      <c r="AA3451" s="62"/>
      <c r="AB3451" s="63" t="s">
        <v>7817</v>
      </c>
    </row>
    <row r="3452" spans="1:28" ht="15" customHeight="1" x14ac:dyDescent="0.25">
      <c r="A3452" s="58">
        <v>3442</v>
      </c>
      <c r="B3452" s="66" t="s">
        <v>15468</v>
      </c>
      <c r="C3452" s="67" t="s">
        <v>15469</v>
      </c>
      <c r="D3452" s="59" t="s">
        <v>15470</v>
      </c>
      <c r="E3452" s="66" t="s">
        <v>15468</v>
      </c>
      <c r="F3452" s="60" t="s">
        <v>15471</v>
      </c>
      <c r="G3452" s="62"/>
      <c r="H3452" s="61">
        <v>2002</v>
      </c>
      <c r="I3452" s="60" t="s">
        <v>689</v>
      </c>
      <c r="J3452" s="60" t="s">
        <v>1260</v>
      </c>
      <c r="K3452" s="60">
        <v>75</v>
      </c>
      <c r="L3452" s="62"/>
      <c r="M3452" s="60">
        <v>1</v>
      </c>
      <c r="N3452" s="60">
        <v>1</v>
      </c>
      <c r="O3452" s="63" t="s">
        <v>681</v>
      </c>
      <c r="P3452" s="63" t="s">
        <v>1222</v>
      </c>
      <c r="Q3452" s="62"/>
      <c r="R3452" s="62"/>
      <c r="S3452" s="62"/>
      <c r="T3452" s="62"/>
      <c r="U3452" s="62"/>
      <c r="V3452" s="62"/>
      <c r="W3452" s="62"/>
      <c r="X3452" s="63" t="s">
        <v>1222</v>
      </c>
      <c r="Y3452" s="62"/>
      <c r="Z3452" s="62"/>
      <c r="AA3452" s="62"/>
      <c r="AB3452" s="60"/>
    </row>
    <row r="3453" spans="1:28" ht="15" customHeight="1" x14ac:dyDescent="0.25">
      <c r="A3453" s="58">
        <v>3443</v>
      </c>
      <c r="B3453" s="66" t="s">
        <v>15472</v>
      </c>
      <c r="C3453" s="67" t="s">
        <v>15473</v>
      </c>
      <c r="D3453" s="59" t="s">
        <v>15474</v>
      </c>
      <c r="E3453" s="66" t="s">
        <v>15472</v>
      </c>
      <c r="F3453" s="60" t="s">
        <v>15475</v>
      </c>
      <c r="G3453" s="62"/>
      <c r="H3453" s="61">
        <v>2003</v>
      </c>
      <c r="I3453" s="60" t="s">
        <v>689</v>
      </c>
      <c r="J3453" s="60" t="s">
        <v>1260</v>
      </c>
      <c r="K3453" s="60">
        <v>250</v>
      </c>
      <c r="L3453" s="62"/>
      <c r="M3453" s="60">
        <v>1</v>
      </c>
      <c r="N3453" s="60">
        <v>1</v>
      </c>
      <c r="O3453" s="63" t="s">
        <v>681</v>
      </c>
      <c r="P3453" s="63" t="s">
        <v>980</v>
      </c>
      <c r="Q3453" s="62"/>
      <c r="R3453" s="62"/>
      <c r="S3453" s="62"/>
      <c r="T3453" s="62"/>
      <c r="U3453" s="62"/>
      <c r="V3453" s="62"/>
      <c r="W3453" s="62"/>
      <c r="X3453" s="63" t="s">
        <v>5947</v>
      </c>
      <c r="Y3453" s="63" t="s">
        <v>5948</v>
      </c>
      <c r="Z3453" s="62"/>
      <c r="AA3453" s="62"/>
      <c r="AB3453" s="60"/>
    </row>
    <row r="3454" spans="1:28" ht="15" customHeight="1" x14ac:dyDescent="0.25">
      <c r="A3454" s="58">
        <v>3444</v>
      </c>
      <c r="B3454" s="66" t="s">
        <v>15476</v>
      </c>
      <c r="C3454" s="67" t="s">
        <v>15477</v>
      </c>
      <c r="D3454" s="59" t="s">
        <v>15478</v>
      </c>
      <c r="E3454" s="66" t="s">
        <v>15476</v>
      </c>
      <c r="F3454" s="60" t="s">
        <v>15479</v>
      </c>
      <c r="G3454" s="62"/>
      <c r="H3454" s="61">
        <v>2015</v>
      </c>
      <c r="I3454" s="62"/>
      <c r="J3454" s="60" t="s">
        <v>710</v>
      </c>
      <c r="K3454" s="60">
        <v>50</v>
      </c>
      <c r="L3454" s="62"/>
      <c r="M3454" s="60">
        <v>1</v>
      </c>
      <c r="N3454" s="60">
        <v>1</v>
      </c>
      <c r="O3454" s="63" t="s">
        <v>681</v>
      </c>
      <c r="P3454" s="63" t="s">
        <v>3805</v>
      </c>
      <c r="Q3454" s="63" t="s">
        <v>15480</v>
      </c>
      <c r="R3454" s="62"/>
      <c r="S3454" s="62"/>
      <c r="T3454" s="62"/>
      <c r="U3454" s="62"/>
      <c r="V3454" s="62"/>
      <c r="W3454" s="62"/>
      <c r="X3454" s="63" t="s">
        <v>3805</v>
      </c>
      <c r="Y3454" s="62"/>
      <c r="Z3454" s="62"/>
      <c r="AA3454" s="62"/>
      <c r="AB3454" s="60"/>
    </row>
    <row r="3455" spans="1:28" ht="15" customHeight="1" x14ac:dyDescent="0.25">
      <c r="A3455" s="58">
        <v>3445</v>
      </c>
      <c r="B3455" s="66" t="s">
        <v>15481</v>
      </c>
      <c r="C3455" s="67" t="s">
        <v>15482</v>
      </c>
      <c r="D3455" s="59" t="s">
        <v>15483</v>
      </c>
      <c r="E3455" s="66" t="s">
        <v>15481</v>
      </c>
      <c r="F3455" s="60" t="s">
        <v>15484</v>
      </c>
      <c r="G3455" s="62"/>
      <c r="H3455" s="61">
        <v>2005</v>
      </c>
      <c r="I3455" s="60" t="s">
        <v>689</v>
      </c>
      <c r="J3455" s="60" t="s">
        <v>684</v>
      </c>
      <c r="K3455" s="60">
        <v>75</v>
      </c>
      <c r="L3455" s="62"/>
      <c r="M3455" s="60">
        <v>1</v>
      </c>
      <c r="N3455" s="60">
        <v>1</v>
      </c>
      <c r="O3455" s="63" t="s">
        <v>681</v>
      </c>
      <c r="P3455" s="63" t="s">
        <v>1222</v>
      </c>
      <c r="Q3455" s="62"/>
      <c r="R3455" s="62"/>
      <c r="S3455" s="62"/>
      <c r="T3455" s="62"/>
      <c r="U3455" s="62"/>
      <c r="V3455" s="62"/>
      <c r="W3455" s="62"/>
      <c r="X3455" s="63" t="s">
        <v>15485</v>
      </c>
      <c r="Y3455" s="62"/>
      <c r="Z3455" s="62"/>
      <c r="AA3455" s="62"/>
      <c r="AB3455" s="63" t="s">
        <v>1403</v>
      </c>
    </row>
    <row r="3456" spans="1:28" ht="15" customHeight="1" x14ac:dyDescent="0.25">
      <c r="A3456" s="58">
        <v>3446</v>
      </c>
      <c r="B3456" s="66" t="s">
        <v>554</v>
      </c>
      <c r="C3456" s="67" t="s">
        <v>15486</v>
      </c>
      <c r="D3456" s="59" t="s">
        <v>15487</v>
      </c>
      <c r="E3456" s="66" t="s">
        <v>554</v>
      </c>
      <c r="F3456" s="60" t="s">
        <v>15488</v>
      </c>
      <c r="G3456" s="62"/>
      <c r="H3456" s="61">
        <v>2006</v>
      </c>
      <c r="I3456" s="60" t="s">
        <v>689</v>
      </c>
      <c r="J3456" s="60" t="s">
        <v>684</v>
      </c>
      <c r="K3456" s="60">
        <v>250</v>
      </c>
      <c r="L3456" s="62"/>
      <c r="M3456" s="60">
        <v>1</v>
      </c>
      <c r="N3456" s="60">
        <v>1</v>
      </c>
      <c r="O3456" s="63" t="s">
        <v>681</v>
      </c>
      <c r="P3456" s="63" t="s">
        <v>1029</v>
      </c>
      <c r="Q3456" s="63" t="s">
        <v>15489</v>
      </c>
      <c r="R3456" s="62"/>
      <c r="S3456" s="62"/>
      <c r="T3456" s="62"/>
      <c r="U3456" s="62"/>
      <c r="V3456" s="62"/>
      <c r="W3456" s="62"/>
      <c r="X3456" s="63" t="s">
        <v>1029</v>
      </c>
      <c r="Y3456" s="62"/>
      <c r="Z3456" s="62"/>
      <c r="AA3456" s="62"/>
      <c r="AB3456" s="60"/>
    </row>
    <row r="3457" spans="1:28" ht="15" customHeight="1" x14ac:dyDescent="0.25">
      <c r="A3457" s="58">
        <v>3447</v>
      </c>
      <c r="B3457" s="66" t="s">
        <v>15490</v>
      </c>
      <c r="C3457" s="67" t="s">
        <v>15491</v>
      </c>
      <c r="D3457" s="59" t="s">
        <v>15492</v>
      </c>
      <c r="E3457" s="66" t="s">
        <v>15490</v>
      </c>
      <c r="F3457" s="60" t="s">
        <v>15493</v>
      </c>
      <c r="G3457" s="62"/>
      <c r="H3457" s="61">
        <v>2009</v>
      </c>
      <c r="I3457" s="60" t="s">
        <v>689</v>
      </c>
      <c r="J3457" s="60" t="s">
        <v>684</v>
      </c>
      <c r="K3457" s="60">
        <v>400</v>
      </c>
      <c r="L3457" s="62"/>
      <c r="M3457" s="60">
        <v>1</v>
      </c>
      <c r="N3457" s="60">
        <v>1</v>
      </c>
      <c r="O3457" s="63" t="s">
        <v>681</v>
      </c>
      <c r="P3457" s="63" t="s">
        <v>4047</v>
      </c>
      <c r="Q3457" s="62"/>
      <c r="R3457" s="62"/>
      <c r="S3457" s="62"/>
      <c r="T3457" s="62"/>
      <c r="U3457" s="62"/>
      <c r="V3457" s="62"/>
      <c r="W3457" s="62"/>
      <c r="X3457" s="63" t="s">
        <v>4047</v>
      </c>
      <c r="Y3457" s="62"/>
      <c r="Z3457" s="62"/>
      <c r="AA3457" s="62"/>
      <c r="AB3457" s="60"/>
    </row>
    <row r="3458" spans="1:28" ht="15" customHeight="1" x14ac:dyDescent="0.25">
      <c r="A3458" s="58">
        <v>3448</v>
      </c>
      <c r="B3458" s="66" t="s">
        <v>15494</v>
      </c>
      <c r="C3458" s="67" t="s">
        <v>15495</v>
      </c>
      <c r="D3458" s="59" t="s">
        <v>15496</v>
      </c>
      <c r="E3458" s="66" t="s">
        <v>15494</v>
      </c>
      <c r="F3458" s="60" t="s">
        <v>15497</v>
      </c>
      <c r="G3458" s="62"/>
      <c r="H3458" s="61">
        <v>2014</v>
      </c>
      <c r="I3458" s="62"/>
      <c r="J3458" s="60" t="s">
        <v>680</v>
      </c>
      <c r="K3458" s="60">
        <v>50</v>
      </c>
      <c r="L3458" s="62"/>
      <c r="M3458" s="60">
        <v>1</v>
      </c>
      <c r="N3458" s="60">
        <v>1</v>
      </c>
      <c r="O3458" s="63" t="s">
        <v>681</v>
      </c>
      <c r="P3458" s="63" t="s">
        <v>3805</v>
      </c>
      <c r="Q3458" s="63" t="s">
        <v>8119</v>
      </c>
      <c r="R3458" s="62"/>
      <c r="S3458" s="62"/>
      <c r="T3458" s="62"/>
      <c r="U3458" s="62"/>
      <c r="V3458" s="62"/>
      <c r="W3458" s="62"/>
      <c r="X3458" s="62"/>
      <c r="Y3458" s="62"/>
      <c r="Z3458" s="62"/>
      <c r="AA3458" s="62"/>
      <c r="AB3458" s="63" t="s">
        <v>4604</v>
      </c>
    </row>
    <row r="3459" spans="1:28" ht="15" customHeight="1" x14ac:dyDescent="0.25">
      <c r="A3459" s="58">
        <v>3449</v>
      </c>
      <c r="B3459" s="66" t="s">
        <v>15498</v>
      </c>
      <c r="C3459" s="67" t="s">
        <v>15499</v>
      </c>
      <c r="D3459" s="59" t="s">
        <v>15500</v>
      </c>
      <c r="E3459" s="66" t="s">
        <v>15498</v>
      </c>
      <c r="F3459" s="60" t="s">
        <v>15501</v>
      </c>
      <c r="G3459" s="62"/>
      <c r="H3459" s="61">
        <v>1997</v>
      </c>
      <c r="I3459" s="60" t="s">
        <v>689</v>
      </c>
      <c r="J3459" s="60" t="s">
        <v>1283</v>
      </c>
      <c r="K3459" s="60">
        <v>75</v>
      </c>
      <c r="L3459" s="62"/>
      <c r="M3459" s="60">
        <v>1</v>
      </c>
      <c r="N3459" s="60">
        <v>1</v>
      </c>
      <c r="O3459" s="63" t="s">
        <v>681</v>
      </c>
      <c r="P3459" s="63" t="s">
        <v>700</v>
      </c>
      <c r="Q3459" s="62"/>
      <c r="R3459" s="62"/>
      <c r="S3459" s="62"/>
      <c r="T3459" s="62"/>
      <c r="U3459" s="62"/>
      <c r="V3459" s="62"/>
      <c r="W3459" s="62"/>
      <c r="X3459" s="63" t="s">
        <v>700</v>
      </c>
      <c r="Y3459" s="62"/>
      <c r="Z3459" s="62"/>
      <c r="AA3459" s="62"/>
      <c r="AB3459" s="60"/>
    </row>
    <row r="3460" spans="1:28" ht="15" customHeight="1" x14ac:dyDescent="0.25">
      <c r="A3460" s="58">
        <v>3450</v>
      </c>
      <c r="B3460" s="66" t="s">
        <v>15502</v>
      </c>
      <c r="C3460" s="67" t="s">
        <v>15503</v>
      </c>
      <c r="D3460" s="59" t="s">
        <v>15504</v>
      </c>
      <c r="E3460" s="66" t="s">
        <v>15502</v>
      </c>
      <c r="F3460" s="60" t="s">
        <v>15505</v>
      </c>
      <c r="G3460" s="62"/>
      <c r="H3460" s="61">
        <v>2002</v>
      </c>
      <c r="I3460" s="60" t="s">
        <v>689</v>
      </c>
      <c r="J3460" s="60" t="s">
        <v>1260</v>
      </c>
      <c r="K3460" s="60">
        <v>400</v>
      </c>
      <c r="L3460" s="62"/>
      <c r="M3460" s="60">
        <v>1</v>
      </c>
      <c r="N3460" s="60">
        <v>1</v>
      </c>
      <c r="O3460" s="63" t="s">
        <v>681</v>
      </c>
      <c r="P3460" s="63" t="s">
        <v>1038</v>
      </c>
      <c r="Q3460" s="62"/>
      <c r="R3460" s="62"/>
      <c r="S3460" s="62"/>
      <c r="T3460" s="62"/>
      <c r="U3460" s="62"/>
      <c r="V3460" s="62"/>
      <c r="W3460" s="62"/>
      <c r="X3460" s="63" t="s">
        <v>1038</v>
      </c>
      <c r="Y3460" s="62"/>
      <c r="Z3460" s="62"/>
      <c r="AA3460" s="62"/>
      <c r="AB3460" s="60"/>
    </row>
    <row r="3461" spans="1:28" ht="15" customHeight="1" x14ac:dyDescent="0.25">
      <c r="A3461" s="58">
        <v>3451</v>
      </c>
      <c r="B3461" s="66" t="s">
        <v>15506</v>
      </c>
      <c r="C3461" s="67" t="s">
        <v>15507</v>
      </c>
      <c r="D3461" s="59" t="s">
        <v>15508</v>
      </c>
      <c r="E3461" s="66" t="s">
        <v>15506</v>
      </c>
      <c r="F3461" s="60" t="s">
        <v>15509</v>
      </c>
      <c r="G3461" s="62"/>
      <c r="H3461" s="61">
        <v>2003</v>
      </c>
      <c r="I3461" s="60" t="s">
        <v>689</v>
      </c>
      <c r="J3461" s="60" t="s">
        <v>687</v>
      </c>
      <c r="K3461" s="60">
        <v>400</v>
      </c>
      <c r="L3461" s="62"/>
      <c r="M3461" s="60">
        <v>1</v>
      </c>
      <c r="N3461" s="60">
        <v>1</v>
      </c>
      <c r="O3461" s="63" t="s">
        <v>681</v>
      </c>
      <c r="P3461" s="63" t="s">
        <v>15510</v>
      </c>
      <c r="Q3461" s="62"/>
      <c r="R3461" s="62"/>
      <c r="S3461" s="62"/>
      <c r="T3461" s="62"/>
      <c r="U3461" s="62"/>
      <c r="V3461" s="62"/>
      <c r="W3461" s="62"/>
      <c r="X3461" s="63" t="s">
        <v>15510</v>
      </c>
      <c r="Y3461" s="62"/>
      <c r="Z3461" s="62"/>
      <c r="AA3461" s="62"/>
      <c r="AB3461" s="60"/>
    </row>
    <row r="3462" spans="1:28" ht="15" customHeight="1" x14ac:dyDescent="0.25">
      <c r="A3462" s="58">
        <v>3452</v>
      </c>
      <c r="B3462" s="66" t="s">
        <v>560</v>
      </c>
      <c r="C3462" s="67" t="s">
        <v>15511</v>
      </c>
      <c r="D3462" s="59" t="s">
        <v>15512</v>
      </c>
      <c r="E3462" s="66" t="s">
        <v>560</v>
      </c>
      <c r="F3462" s="60" t="s">
        <v>15513</v>
      </c>
      <c r="G3462" s="62"/>
      <c r="H3462" s="61">
        <v>2004</v>
      </c>
      <c r="I3462" s="60" t="s">
        <v>689</v>
      </c>
      <c r="J3462" s="60" t="s">
        <v>699</v>
      </c>
      <c r="K3462" s="60">
        <v>100</v>
      </c>
      <c r="L3462" s="62"/>
      <c r="M3462" s="60">
        <v>1</v>
      </c>
      <c r="N3462" s="60">
        <v>1</v>
      </c>
      <c r="O3462" s="63" t="s">
        <v>681</v>
      </c>
      <c r="P3462" s="63" t="s">
        <v>912</v>
      </c>
      <c r="Q3462" s="62"/>
      <c r="R3462" s="62"/>
      <c r="S3462" s="62"/>
      <c r="T3462" s="62"/>
      <c r="U3462" s="62"/>
      <c r="V3462" s="62"/>
      <c r="W3462" s="62"/>
      <c r="X3462" s="63" t="s">
        <v>912</v>
      </c>
      <c r="Y3462" s="62"/>
      <c r="Z3462" s="62"/>
      <c r="AA3462" s="62"/>
      <c r="AB3462" s="60"/>
    </row>
    <row r="3463" spans="1:28" ht="15" customHeight="1" x14ac:dyDescent="0.25">
      <c r="A3463" s="58">
        <v>3453</v>
      </c>
      <c r="B3463" s="66" t="s">
        <v>562</v>
      </c>
      <c r="C3463" s="67" t="s">
        <v>15514</v>
      </c>
      <c r="D3463" s="59" t="s">
        <v>15515</v>
      </c>
      <c r="E3463" s="66" t="s">
        <v>562</v>
      </c>
      <c r="F3463" s="60" t="s">
        <v>15516</v>
      </c>
      <c r="G3463" s="62"/>
      <c r="H3463" s="61">
        <v>2007</v>
      </c>
      <c r="I3463" s="60" t="s">
        <v>689</v>
      </c>
      <c r="J3463" s="60" t="s">
        <v>699</v>
      </c>
      <c r="K3463" s="60">
        <v>100</v>
      </c>
      <c r="L3463" s="62"/>
      <c r="M3463" s="60">
        <v>1</v>
      </c>
      <c r="N3463" s="60">
        <v>1</v>
      </c>
      <c r="O3463" s="63" t="s">
        <v>681</v>
      </c>
      <c r="P3463" s="63" t="s">
        <v>912</v>
      </c>
      <c r="Q3463" s="63" t="s">
        <v>15517</v>
      </c>
      <c r="R3463" s="62"/>
      <c r="S3463" s="62"/>
      <c r="T3463" s="62"/>
      <c r="U3463" s="62"/>
      <c r="V3463" s="62"/>
      <c r="W3463" s="62"/>
      <c r="X3463" s="63" t="s">
        <v>912</v>
      </c>
      <c r="Y3463" s="62"/>
      <c r="Z3463" s="62"/>
      <c r="AA3463" s="62"/>
      <c r="AB3463" s="60"/>
    </row>
    <row r="3464" spans="1:28" ht="15" customHeight="1" x14ac:dyDescent="0.25">
      <c r="A3464" s="58">
        <v>3454</v>
      </c>
      <c r="B3464" s="66" t="s">
        <v>557</v>
      </c>
      <c r="C3464" s="67" t="s">
        <v>15518</v>
      </c>
      <c r="D3464" s="59" t="s">
        <v>15519</v>
      </c>
      <c r="E3464" s="66" t="s">
        <v>557</v>
      </c>
      <c r="F3464" s="60" t="s">
        <v>15520</v>
      </c>
      <c r="G3464" s="62"/>
      <c r="H3464" s="61">
        <v>2009</v>
      </c>
      <c r="I3464" s="60" t="s">
        <v>689</v>
      </c>
      <c r="J3464" s="60" t="s">
        <v>699</v>
      </c>
      <c r="K3464" s="60">
        <v>400</v>
      </c>
      <c r="L3464" s="62"/>
      <c r="M3464" s="60">
        <v>1</v>
      </c>
      <c r="N3464" s="60">
        <v>1</v>
      </c>
      <c r="O3464" s="63" t="s">
        <v>681</v>
      </c>
      <c r="P3464" s="63" t="s">
        <v>1663</v>
      </c>
      <c r="Q3464" s="62"/>
      <c r="R3464" s="62"/>
      <c r="S3464" s="62"/>
      <c r="T3464" s="62"/>
      <c r="U3464" s="62"/>
      <c r="V3464" s="62"/>
      <c r="W3464" s="62"/>
      <c r="X3464" s="63" t="s">
        <v>1663</v>
      </c>
      <c r="Y3464" s="62"/>
      <c r="Z3464" s="62"/>
      <c r="AA3464" s="62"/>
      <c r="AB3464" s="60"/>
    </row>
    <row r="3465" spans="1:28" ht="15" customHeight="1" x14ac:dyDescent="0.25">
      <c r="A3465" s="58">
        <v>3455</v>
      </c>
      <c r="B3465" s="66" t="s">
        <v>566</v>
      </c>
      <c r="C3465" s="67" t="s">
        <v>15521</v>
      </c>
      <c r="D3465" s="59" t="s">
        <v>15522</v>
      </c>
      <c r="E3465" s="66" t="s">
        <v>566</v>
      </c>
      <c r="F3465" s="60" t="s">
        <v>15523</v>
      </c>
      <c r="G3465" s="62"/>
      <c r="H3465" s="61">
        <v>2008</v>
      </c>
      <c r="I3465" s="60" t="s">
        <v>679</v>
      </c>
      <c r="J3465" s="60" t="s">
        <v>699</v>
      </c>
      <c r="K3465" s="60">
        <v>100</v>
      </c>
      <c r="L3465" s="62"/>
      <c r="M3465" s="60">
        <v>1</v>
      </c>
      <c r="N3465" s="60">
        <v>1</v>
      </c>
      <c r="O3465" s="63" t="s">
        <v>681</v>
      </c>
      <c r="P3465" s="63" t="s">
        <v>3257</v>
      </c>
      <c r="Q3465" s="62"/>
      <c r="R3465" s="62"/>
      <c r="S3465" s="62"/>
      <c r="T3465" s="62"/>
      <c r="U3465" s="62"/>
      <c r="V3465" s="62"/>
      <c r="W3465" s="62"/>
      <c r="X3465" s="63" t="s">
        <v>3257</v>
      </c>
      <c r="Y3465" s="62"/>
      <c r="Z3465" s="62"/>
      <c r="AA3465" s="62"/>
      <c r="AB3465" s="60"/>
    </row>
    <row r="3466" spans="1:28" ht="15" customHeight="1" x14ac:dyDescent="0.25">
      <c r="A3466" s="58">
        <v>3456</v>
      </c>
      <c r="B3466" s="66" t="s">
        <v>15524</v>
      </c>
      <c r="C3466" s="67" t="s">
        <v>15525</v>
      </c>
      <c r="D3466" s="59" t="s">
        <v>15526</v>
      </c>
      <c r="E3466" s="66" t="s">
        <v>15524</v>
      </c>
      <c r="F3466" s="60" t="s">
        <v>15527</v>
      </c>
      <c r="G3466" s="62"/>
      <c r="H3466" s="61">
        <v>1997</v>
      </c>
      <c r="I3466" s="60" t="s">
        <v>1303</v>
      </c>
      <c r="J3466" s="60" t="s">
        <v>1260</v>
      </c>
      <c r="K3466" s="60">
        <v>75</v>
      </c>
      <c r="L3466" s="62"/>
      <c r="M3466" s="60">
        <v>1</v>
      </c>
      <c r="N3466" s="60">
        <v>1</v>
      </c>
      <c r="O3466" s="63" t="s">
        <v>681</v>
      </c>
      <c r="P3466" s="63" t="s">
        <v>700</v>
      </c>
      <c r="Q3466" s="62"/>
      <c r="R3466" s="62"/>
      <c r="S3466" s="62"/>
      <c r="T3466" s="62"/>
      <c r="U3466" s="62"/>
      <c r="V3466" s="62"/>
      <c r="W3466" s="62"/>
      <c r="X3466" s="63" t="s">
        <v>700</v>
      </c>
      <c r="Y3466" s="62"/>
      <c r="Z3466" s="62"/>
      <c r="AA3466" s="62"/>
      <c r="AB3466" s="60"/>
    </row>
    <row r="3467" spans="1:28" ht="15" customHeight="1" x14ac:dyDescent="0.25">
      <c r="A3467" s="58">
        <v>3457</v>
      </c>
      <c r="B3467" s="66" t="s">
        <v>15528</v>
      </c>
      <c r="C3467" s="67" t="s">
        <v>15529</v>
      </c>
      <c r="D3467" s="59" t="s">
        <v>15530</v>
      </c>
      <c r="E3467" s="66" t="s">
        <v>15528</v>
      </c>
      <c r="F3467" s="60" t="s">
        <v>15531</v>
      </c>
      <c r="G3467" s="62"/>
      <c r="H3467" s="61">
        <v>2001</v>
      </c>
      <c r="I3467" s="60" t="s">
        <v>1303</v>
      </c>
      <c r="J3467" s="60" t="s">
        <v>1260</v>
      </c>
      <c r="K3467" s="60">
        <v>75</v>
      </c>
      <c r="L3467" s="62"/>
      <c r="M3467" s="60">
        <v>1</v>
      </c>
      <c r="N3467" s="60">
        <v>1</v>
      </c>
      <c r="O3467" s="63" t="s">
        <v>681</v>
      </c>
      <c r="P3467" s="63" t="s">
        <v>700</v>
      </c>
      <c r="Q3467" s="62"/>
      <c r="R3467" s="62"/>
      <c r="S3467" s="62"/>
      <c r="T3467" s="62"/>
      <c r="U3467" s="62"/>
      <c r="V3467" s="62"/>
      <c r="W3467" s="62"/>
      <c r="X3467" s="63" t="s">
        <v>9888</v>
      </c>
      <c r="Y3467" s="63" t="s">
        <v>9889</v>
      </c>
      <c r="Z3467" s="62"/>
      <c r="AA3467" s="62"/>
      <c r="AB3467" s="60"/>
    </row>
    <row r="3468" spans="1:28" ht="15" customHeight="1" x14ac:dyDescent="0.25">
      <c r="A3468" s="58">
        <v>3458</v>
      </c>
      <c r="B3468" s="66" t="s">
        <v>15532</v>
      </c>
      <c r="C3468" s="67" t="s">
        <v>15533</v>
      </c>
      <c r="D3468" s="59" t="s">
        <v>15534</v>
      </c>
      <c r="E3468" s="66" t="s">
        <v>15532</v>
      </c>
      <c r="F3468" s="60" t="s">
        <v>15535</v>
      </c>
      <c r="G3468" s="62"/>
      <c r="H3468" s="61">
        <v>2005</v>
      </c>
      <c r="I3468" s="60" t="s">
        <v>1303</v>
      </c>
      <c r="J3468" s="60" t="s">
        <v>684</v>
      </c>
      <c r="K3468" s="60">
        <v>75</v>
      </c>
      <c r="L3468" s="62"/>
      <c r="M3468" s="60">
        <v>1</v>
      </c>
      <c r="N3468" s="60">
        <v>1</v>
      </c>
      <c r="O3468" s="63" t="s">
        <v>681</v>
      </c>
      <c r="P3468" s="63" t="s">
        <v>700</v>
      </c>
      <c r="Q3468" s="62"/>
      <c r="R3468" s="62"/>
      <c r="S3468" s="62"/>
      <c r="T3468" s="62"/>
      <c r="U3468" s="62"/>
      <c r="V3468" s="62"/>
      <c r="W3468" s="62"/>
      <c r="X3468" s="63" t="s">
        <v>700</v>
      </c>
      <c r="Y3468" s="62"/>
      <c r="Z3468" s="62"/>
      <c r="AA3468" s="62"/>
      <c r="AB3468" s="60"/>
    </row>
    <row r="3469" spans="1:28" ht="15" customHeight="1" x14ac:dyDescent="0.25">
      <c r="A3469" s="58">
        <v>3459</v>
      </c>
      <c r="B3469" s="66" t="s">
        <v>15536</v>
      </c>
      <c r="C3469" s="67" t="s">
        <v>15537</v>
      </c>
      <c r="D3469" s="59" t="s">
        <v>15538</v>
      </c>
      <c r="E3469" s="66" t="s">
        <v>15536</v>
      </c>
      <c r="F3469" s="60" t="s">
        <v>15539</v>
      </c>
      <c r="G3469" s="62"/>
      <c r="H3469" s="61">
        <v>2004</v>
      </c>
      <c r="I3469" s="60" t="s">
        <v>1303</v>
      </c>
      <c r="J3469" s="60" t="s">
        <v>1260</v>
      </c>
      <c r="K3469" s="60">
        <v>160</v>
      </c>
      <c r="L3469" s="62"/>
      <c r="M3469" s="60">
        <v>1</v>
      </c>
      <c r="N3469" s="60">
        <v>1</v>
      </c>
      <c r="O3469" s="63" t="s">
        <v>681</v>
      </c>
      <c r="P3469" s="63" t="s">
        <v>1228</v>
      </c>
      <c r="Q3469" s="62"/>
      <c r="R3469" s="62"/>
      <c r="S3469" s="62"/>
      <c r="T3469" s="62"/>
      <c r="U3469" s="62"/>
      <c r="V3469" s="62"/>
      <c r="W3469" s="62"/>
      <c r="X3469" s="63" t="s">
        <v>1228</v>
      </c>
      <c r="Y3469" s="62"/>
      <c r="Z3469" s="62"/>
      <c r="AA3469" s="62"/>
      <c r="AB3469" s="60"/>
    </row>
    <row r="3470" spans="1:28" ht="15" customHeight="1" x14ac:dyDescent="0.25">
      <c r="A3470" s="58">
        <v>3460</v>
      </c>
      <c r="B3470" s="66" t="s">
        <v>15540</v>
      </c>
      <c r="C3470" s="67" t="s">
        <v>15541</v>
      </c>
      <c r="D3470" s="59" t="s">
        <v>15542</v>
      </c>
      <c r="E3470" s="66" t="s">
        <v>15540</v>
      </c>
      <c r="F3470" s="60" t="s">
        <v>15543</v>
      </c>
      <c r="G3470" s="62"/>
      <c r="H3470" s="61">
        <v>1997</v>
      </c>
      <c r="I3470" s="60" t="s">
        <v>1303</v>
      </c>
      <c r="J3470" s="60" t="s">
        <v>1260</v>
      </c>
      <c r="K3470" s="60">
        <v>160</v>
      </c>
      <c r="L3470" s="62"/>
      <c r="M3470" s="60">
        <v>1</v>
      </c>
      <c r="N3470" s="60">
        <v>1</v>
      </c>
      <c r="O3470" s="63" t="s">
        <v>681</v>
      </c>
      <c r="P3470" s="63" t="s">
        <v>1228</v>
      </c>
      <c r="Q3470" s="62"/>
      <c r="R3470" s="62"/>
      <c r="S3470" s="62"/>
      <c r="T3470" s="62"/>
      <c r="U3470" s="62"/>
      <c r="V3470" s="62"/>
      <c r="W3470" s="62"/>
      <c r="X3470" s="63" t="s">
        <v>1228</v>
      </c>
      <c r="Y3470" s="62"/>
      <c r="Z3470" s="62"/>
      <c r="AA3470" s="62"/>
      <c r="AB3470" s="60"/>
    </row>
    <row r="3471" spans="1:28" ht="15" customHeight="1" x14ac:dyDescent="0.25">
      <c r="A3471" s="58">
        <v>3461</v>
      </c>
      <c r="B3471" s="66" t="s">
        <v>15544</v>
      </c>
      <c r="C3471" s="67" t="s">
        <v>15545</v>
      </c>
      <c r="D3471" s="59" t="s">
        <v>15546</v>
      </c>
      <c r="E3471" s="66" t="s">
        <v>15544</v>
      </c>
      <c r="F3471" s="60" t="s">
        <v>15547</v>
      </c>
      <c r="G3471" s="62"/>
      <c r="H3471" s="61">
        <v>2010</v>
      </c>
      <c r="I3471" s="60" t="s">
        <v>1303</v>
      </c>
      <c r="J3471" s="60" t="s">
        <v>1102</v>
      </c>
      <c r="K3471" s="60" t="s">
        <v>2101</v>
      </c>
      <c r="L3471" s="62"/>
      <c r="M3471" s="60">
        <v>1</v>
      </c>
      <c r="N3471" s="60">
        <v>1</v>
      </c>
      <c r="O3471" s="63" t="s">
        <v>681</v>
      </c>
      <c r="P3471" s="63" t="s">
        <v>1534</v>
      </c>
      <c r="Q3471" s="62"/>
      <c r="R3471" s="62"/>
      <c r="S3471" s="62"/>
      <c r="T3471" s="62"/>
      <c r="U3471" s="62"/>
      <c r="V3471" s="62"/>
      <c r="W3471" s="62"/>
      <c r="X3471" s="63" t="s">
        <v>1534</v>
      </c>
      <c r="Y3471" s="62"/>
      <c r="Z3471" s="62"/>
      <c r="AA3471" s="62"/>
      <c r="AB3471" s="60"/>
    </row>
    <row r="3472" spans="1:28" ht="15" customHeight="1" x14ac:dyDescent="0.25">
      <c r="A3472" s="58">
        <v>3462</v>
      </c>
      <c r="B3472" s="66" t="s">
        <v>15548</v>
      </c>
      <c r="C3472" s="67" t="s">
        <v>15549</v>
      </c>
      <c r="D3472" s="59" t="s">
        <v>15550</v>
      </c>
      <c r="E3472" s="66" t="s">
        <v>15548</v>
      </c>
      <c r="F3472" s="60" t="s">
        <v>15551</v>
      </c>
      <c r="G3472" s="62"/>
      <c r="H3472" s="61">
        <v>2006</v>
      </c>
      <c r="I3472" s="60" t="s">
        <v>689</v>
      </c>
      <c r="J3472" s="60" t="s">
        <v>1283</v>
      </c>
      <c r="K3472" s="60" t="s">
        <v>8172</v>
      </c>
      <c r="L3472" s="62"/>
      <c r="M3472" s="60">
        <v>1</v>
      </c>
      <c r="N3472" s="60">
        <v>1</v>
      </c>
      <c r="O3472" s="63" t="s">
        <v>681</v>
      </c>
      <c r="P3472" s="63" t="s">
        <v>912</v>
      </c>
      <c r="Q3472" s="63" t="s">
        <v>15552</v>
      </c>
      <c r="R3472" s="62"/>
      <c r="S3472" s="62"/>
      <c r="T3472" s="62"/>
      <c r="U3472" s="62"/>
      <c r="V3472" s="62"/>
      <c r="W3472" s="62"/>
      <c r="X3472" s="63" t="s">
        <v>912</v>
      </c>
      <c r="Y3472" s="62"/>
      <c r="Z3472" s="62"/>
      <c r="AA3472" s="62"/>
      <c r="AB3472" s="60"/>
    </row>
    <row r="3473" spans="1:28" ht="15" customHeight="1" x14ac:dyDescent="0.25">
      <c r="A3473" s="58">
        <v>3463</v>
      </c>
      <c r="B3473" s="66" t="s">
        <v>15553</v>
      </c>
      <c r="C3473" s="67" t="s">
        <v>15554</v>
      </c>
      <c r="D3473" s="59" t="s">
        <v>15555</v>
      </c>
      <c r="E3473" s="66" t="s">
        <v>15553</v>
      </c>
      <c r="F3473" s="60" t="s">
        <v>15556</v>
      </c>
      <c r="G3473" s="62"/>
      <c r="H3473" s="61">
        <v>2010</v>
      </c>
      <c r="I3473" s="60" t="s">
        <v>689</v>
      </c>
      <c r="J3473" s="60" t="s">
        <v>1102</v>
      </c>
      <c r="K3473" s="60" t="s">
        <v>7809</v>
      </c>
      <c r="L3473" s="62"/>
      <c r="M3473" s="60">
        <v>1</v>
      </c>
      <c r="N3473" s="60">
        <v>1</v>
      </c>
      <c r="O3473" s="63" t="s">
        <v>681</v>
      </c>
      <c r="P3473" s="63" t="s">
        <v>15557</v>
      </c>
      <c r="Q3473" s="62"/>
      <c r="R3473" s="62"/>
      <c r="S3473" s="62"/>
      <c r="T3473" s="62"/>
      <c r="U3473" s="62"/>
      <c r="V3473" s="62"/>
      <c r="W3473" s="62"/>
      <c r="X3473" s="63" t="s">
        <v>15557</v>
      </c>
      <c r="Y3473" s="62"/>
      <c r="Z3473" s="62"/>
      <c r="AA3473" s="62"/>
      <c r="AB3473" s="60"/>
    </row>
    <row r="3474" spans="1:28" ht="15" customHeight="1" x14ac:dyDescent="0.25">
      <c r="A3474" s="58">
        <v>3464</v>
      </c>
      <c r="B3474" s="66" t="s">
        <v>15558</v>
      </c>
      <c r="C3474" s="67" t="s">
        <v>15559</v>
      </c>
      <c r="D3474" s="59" t="s">
        <v>15560</v>
      </c>
      <c r="E3474" s="66" t="s">
        <v>15558</v>
      </c>
      <c r="F3474" s="60" t="s">
        <v>15561</v>
      </c>
      <c r="G3474" s="62"/>
      <c r="H3474" s="61">
        <v>2000</v>
      </c>
      <c r="I3474" s="60" t="s">
        <v>1303</v>
      </c>
      <c r="J3474" s="60" t="s">
        <v>687</v>
      </c>
      <c r="K3474" s="60">
        <v>160</v>
      </c>
      <c r="L3474" s="62"/>
      <c r="M3474" s="60">
        <v>1</v>
      </c>
      <c r="N3474" s="60">
        <v>1</v>
      </c>
      <c r="O3474" s="63" t="s">
        <v>681</v>
      </c>
      <c r="P3474" s="63" t="s">
        <v>1228</v>
      </c>
      <c r="Q3474" s="62"/>
      <c r="R3474" s="62"/>
      <c r="S3474" s="62"/>
      <c r="T3474" s="62"/>
      <c r="U3474" s="62"/>
      <c r="V3474" s="62"/>
      <c r="W3474" s="62"/>
      <c r="X3474" s="63" t="s">
        <v>2575</v>
      </c>
      <c r="Y3474" s="62"/>
      <c r="Z3474" s="62"/>
      <c r="AA3474" s="62"/>
      <c r="AB3474" s="63" t="s">
        <v>2576</v>
      </c>
    </row>
    <row r="3475" spans="1:28" ht="15" customHeight="1" x14ac:dyDescent="0.25">
      <c r="A3475" s="58">
        <v>3465</v>
      </c>
      <c r="B3475" s="66" t="s">
        <v>15562</v>
      </c>
      <c r="C3475" s="67" t="s">
        <v>15563</v>
      </c>
      <c r="D3475" s="59" t="s">
        <v>15564</v>
      </c>
      <c r="E3475" s="66" t="s">
        <v>15562</v>
      </c>
      <c r="F3475" s="60" t="s">
        <v>15565</v>
      </c>
      <c r="G3475" s="62"/>
      <c r="H3475" s="61">
        <v>2015</v>
      </c>
      <c r="I3475" s="62"/>
      <c r="J3475" s="60" t="s">
        <v>684</v>
      </c>
      <c r="K3475" s="60">
        <v>50</v>
      </c>
      <c r="L3475" s="62"/>
      <c r="M3475" s="60">
        <v>1</v>
      </c>
      <c r="N3475" s="60">
        <v>1</v>
      </c>
      <c r="O3475" s="63" t="s">
        <v>681</v>
      </c>
      <c r="P3475" s="63" t="s">
        <v>1354</v>
      </c>
      <c r="Q3475" s="63" t="s">
        <v>2434</v>
      </c>
      <c r="R3475" s="62"/>
      <c r="S3475" s="62"/>
      <c r="T3475" s="62"/>
      <c r="U3475" s="62"/>
      <c r="V3475" s="62"/>
      <c r="W3475" s="62"/>
      <c r="X3475" s="63" t="s">
        <v>1354</v>
      </c>
      <c r="Y3475" s="62"/>
      <c r="Z3475" s="62"/>
      <c r="AA3475" s="62"/>
      <c r="AB3475" s="60"/>
    </row>
    <row r="3476" spans="1:28" ht="15" customHeight="1" x14ac:dyDescent="0.25">
      <c r="A3476" s="58">
        <v>3466</v>
      </c>
      <c r="B3476" s="66" t="s">
        <v>15566</v>
      </c>
      <c r="C3476" s="67" t="s">
        <v>15567</v>
      </c>
      <c r="D3476" s="59" t="s">
        <v>15568</v>
      </c>
      <c r="E3476" s="66" t="s">
        <v>15566</v>
      </c>
      <c r="F3476" s="60" t="s">
        <v>15569</v>
      </c>
      <c r="G3476" s="62"/>
      <c r="H3476" s="61">
        <v>2016</v>
      </c>
      <c r="I3476" s="62"/>
      <c r="J3476" s="60" t="s">
        <v>684</v>
      </c>
      <c r="K3476" s="60">
        <v>50</v>
      </c>
      <c r="L3476" s="62"/>
      <c r="M3476" s="60">
        <v>1</v>
      </c>
      <c r="N3476" s="60">
        <v>1</v>
      </c>
      <c r="O3476" s="63" t="s">
        <v>681</v>
      </c>
      <c r="P3476" s="63" t="s">
        <v>1412</v>
      </c>
      <c r="Q3476" s="63" t="s">
        <v>6126</v>
      </c>
      <c r="R3476" s="62"/>
      <c r="S3476" s="62"/>
      <c r="T3476" s="62"/>
      <c r="U3476" s="62"/>
      <c r="V3476" s="62"/>
      <c r="W3476" s="62"/>
      <c r="X3476" s="62"/>
      <c r="Y3476" s="62"/>
      <c r="Z3476" s="62"/>
      <c r="AA3476" s="62"/>
      <c r="AB3476" s="63" t="s">
        <v>6127</v>
      </c>
    </row>
    <row r="3477" spans="1:28" ht="15" customHeight="1" x14ac:dyDescent="0.25">
      <c r="A3477" s="58">
        <v>3467</v>
      </c>
      <c r="B3477" s="66" t="s">
        <v>15570</v>
      </c>
      <c r="C3477" s="67" t="s">
        <v>15571</v>
      </c>
      <c r="D3477" s="59" t="s">
        <v>15572</v>
      </c>
      <c r="E3477" s="66" t="s">
        <v>15570</v>
      </c>
      <c r="F3477" s="60" t="s">
        <v>15573</v>
      </c>
      <c r="G3477" s="62"/>
      <c r="H3477" s="61">
        <v>2003</v>
      </c>
      <c r="I3477" s="60" t="s">
        <v>689</v>
      </c>
      <c r="J3477" s="60" t="s">
        <v>687</v>
      </c>
      <c r="K3477" s="60" t="s">
        <v>15574</v>
      </c>
      <c r="L3477" s="62"/>
      <c r="M3477" s="60">
        <v>1</v>
      </c>
      <c r="N3477" s="60">
        <v>1</v>
      </c>
      <c r="O3477" s="63" t="s">
        <v>681</v>
      </c>
      <c r="P3477" s="63" t="s">
        <v>2840</v>
      </c>
      <c r="Q3477" s="62"/>
      <c r="R3477" s="62"/>
      <c r="S3477" s="62"/>
      <c r="T3477" s="62"/>
      <c r="U3477" s="62"/>
      <c r="V3477" s="62"/>
      <c r="W3477" s="62"/>
      <c r="X3477" s="63" t="s">
        <v>2840</v>
      </c>
      <c r="Y3477" s="62"/>
      <c r="Z3477" s="62"/>
      <c r="AA3477" s="62"/>
      <c r="AB3477" s="60"/>
    </row>
    <row r="3478" spans="1:28" ht="15" customHeight="1" x14ac:dyDescent="0.25">
      <c r="A3478" s="58">
        <v>3468</v>
      </c>
      <c r="B3478" s="66" t="s">
        <v>616</v>
      </c>
      <c r="C3478" s="67" t="s">
        <v>15575</v>
      </c>
      <c r="D3478" s="59" t="s">
        <v>15576</v>
      </c>
      <c r="E3478" s="66" t="s">
        <v>616</v>
      </c>
      <c r="F3478" s="60" t="s">
        <v>15577</v>
      </c>
      <c r="G3478" s="62"/>
      <c r="H3478" s="61">
        <v>2005</v>
      </c>
      <c r="I3478" s="62"/>
      <c r="J3478" s="60" t="s">
        <v>1102</v>
      </c>
      <c r="K3478" s="60">
        <v>160</v>
      </c>
      <c r="L3478" s="62"/>
      <c r="M3478" s="60">
        <v>1</v>
      </c>
      <c r="N3478" s="60">
        <v>1</v>
      </c>
      <c r="O3478" s="63" t="s">
        <v>681</v>
      </c>
      <c r="P3478" s="63" t="s">
        <v>1228</v>
      </c>
      <c r="Q3478" s="62"/>
      <c r="R3478" s="62"/>
      <c r="S3478" s="62"/>
      <c r="T3478" s="62"/>
      <c r="U3478" s="62"/>
      <c r="V3478" s="62"/>
      <c r="W3478" s="62"/>
      <c r="X3478" s="63" t="s">
        <v>1228</v>
      </c>
      <c r="Y3478" s="62"/>
      <c r="Z3478" s="62"/>
      <c r="AA3478" s="62"/>
      <c r="AB3478" s="60"/>
    </row>
    <row r="3479" spans="1:28" ht="15" customHeight="1" x14ac:dyDescent="0.25">
      <c r="A3479" s="58">
        <v>3469</v>
      </c>
      <c r="B3479" s="66" t="s">
        <v>590</v>
      </c>
      <c r="C3479" s="67" t="s">
        <v>15578</v>
      </c>
      <c r="D3479" s="59" t="s">
        <v>15579</v>
      </c>
      <c r="E3479" s="66" t="s">
        <v>590</v>
      </c>
      <c r="F3479" s="60" t="s">
        <v>15580</v>
      </c>
      <c r="G3479" s="62"/>
      <c r="H3479" s="61">
        <v>2005</v>
      </c>
      <c r="I3479" s="60" t="s">
        <v>689</v>
      </c>
      <c r="J3479" s="60" t="s">
        <v>1102</v>
      </c>
      <c r="K3479" s="60">
        <v>75</v>
      </c>
      <c r="L3479" s="62"/>
      <c r="M3479" s="60">
        <v>1</v>
      </c>
      <c r="N3479" s="60">
        <v>1</v>
      </c>
      <c r="O3479" s="63" t="s">
        <v>681</v>
      </c>
      <c r="P3479" s="63" t="s">
        <v>700</v>
      </c>
      <c r="Q3479" s="62"/>
      <c r="R3479" s="62"/>
      <c r="S3479" s="62"/>
      <c r="T3479" s="62"/>
      <c r="U3479" s="62"/>
      <c r="V3479" s="62"/>
      <c r="W3479" s="62"/>
      <c r="X3479" s="63" t="s">
        <v>700</v>
      </c>
      <c r="Y3479" s="62"/>
      <c r="Z3479" s="62"/>
      <c r="AA3479" s="62"/>
      <c r="AB3479" s="60"/>
    </row>
    <row r="3480" spans="1:28" ht="15" customHeight="1" x14ac:dyDescent="0.25">
      <c r="A3480" s="58">
        <v>3470</v>
      </c>
      <c r="B3480" s="66" t="s">
        <v>626</v>
      </c>
      <c r="C3480" s="67" t="s">
        <v>15581</v>
      </c>
      <c r="D3480" s="59" t="s">
        <v>15582</v>
      </c>
      <c r="E3480" s="66" t="s">
        <v>626</v>
      </c>
      <c r="F3480" s="60" t="s">
        <v>15583</v>
      </c>
      <c r="G3480" s="62"/>
      <c r="H3480" s="61">
        <v>2003</v>
      </c>
      <c r="I3480" s="60" t="s">
        <v>689</v>
      </c>
      <c r="J3480" s="60" t="s">
        <v>684</v>
      </c>
      <c r="K3480" s="60">
        <v>75</v>
      </c>
      <c r="L3480" s="62"/>
      <c r="M3480" s="60">
        <v>1</v>
      </c>
      <c r="N3480" s="60">
        <v>1</v>
      </c>
      <c r="O3480" s="63" t="s">
        <v>681</v>
      </c>
      <c r="P3480" s="63" t="s">
        <v>700</v>
      </c>
      <c r="Q3480" s="62"/>
      <c r="R3480" s="62"/>
      <c r="S3480" s="62"/>
      <c r="T3480" s="62"/>
      <c r="U3480" s="62"/>
      <c r="V3480" s="62"/>
      <c r="W3480" s="62"/>
      <c r="X3480" s="63" t="s">
        <v>700</v>
      </c>
      <c r="Y3480" s="62"/>
      <c r="Z3480" s="62"/>
      <c r="AA3480" s="62"/>
      <c r="AB3480" s="60"/>
    </row>
    <row r="3481" spans="1:28" ht="15" customHeight="1" x14ac:dyDescent="0.25">
      <c r="A3481" s="58">
        <v>3471</v>
      </c>
      <c r="B3481" s="66" t="s">
        <v>623</v>
      </c>
      <c r="C3481" s="67" t="s">
        <v>15584</v>
      </c>
      <c r="D3481" s="59" t="s">
        <v>15585</v>
      </c>
      <c r="E3481" s="66" t="s">
        <v>623</v>
      </c>
      <c r="F3481" s="60" t="s">
        <v>15586</v>
      </c>
      <c r="G3481" s="62"/>
      <c r="H3481" s="61">
        <v>2003</v>
      </c>
      <c r="I3481" s="60" t="s">
        <v>689</v>
      </c>
      <c r="J3481" s="60" t="s">
        <v>684</v>
      </c>
      <c r="K3481" s="60" t="s">
        <v>2111</v>
      </c>
      <c r="L3481" s="62"/>
      <c r="M3481" s="60">
        <v>1</v>
      </c>
      <c r="N3481" s="60">
        <v>1</v>
      </c>
      <c r="O3481" s="63" t="s">
        <v>681</v>
      </c>
      <c r="P3481" s="63" t="s">
        <v>700</v>
      </c>
      <c r="Q3481" s="62"/>
      <c r="R3481" s="62"/>
      <c r="S3481" s="62"/>
      <c r="T3481" s="62"/>
      <c r="U3481" s="62"/>
      <c r="V3481" s="62"/>
      <c r="W3481" s="62"/>
      <c r="X3481" s="63" t="s">
        <v>700</v>
      </c>
      <c r="Y3481" s="62"/>
      <c r="Z3481" s="62"/>
      <c r="AA3481" s="62"/>
      <c r="AB3481" s="60"/>
    </row>
    <row r="3482" spans="1:28" ht="15" customHeight="1" x14ac:dyDescent="0.25">
      <c r="A3482" s="58">
        <v>3472</v>
      </c>
      <c r="B3482" s="66" t="s">
        <v>15587</v>
      </c>
      <c r="C3482" s="67" t="s">
        <v>15588</v>
      </c>
      <c r="D3482" s="59" t="s">
        <v>15589</v>
      </c>
      <c r="E3482" s="66" t="s">
        <v>15587</v>
      </c>
      <c r="F3482" s="60" t="s">
        <v>15590</v>
      </c>
      <c r="G3482" s="62"/>
      <c r="H3482" s="61">
        <v>2006</v>
      </c>
      <c r="I3482" s="62"/>
      <c r="J3482" s="60" t="s">
        <v>688</v>
      </c>
      <c r="K3482" s="60">
        <v>400</v>
      </c>
      <c r="L3482" s="62"/>
      <c r="M3482" s="60">
        <v>1</v>
      </c>
      <c r="N3482" s="60">
        <v>1</v>
      </c>
      <c r="O3482" s="63" t="s">
        <v>681</v>
      </c>
      <c r="P3482" s="63" t="s">
        <v>1038</v>
      </c>
      <c r="Q3482" s="63" t="s">
        <v>15591</v>
      </c>
      <c r="R3482" s="62"/>
      <c r="S3482" s="62"/>
      <c r="T3482" s="62"/>
      <c r="U3482" s="62"/>
      <c r="V3482" s="62"/>
      <c r="W3482" s="62"/>
      <c r="X3482" s="63" t="s">
        <v>1038</v>
      </c>
      <c r="Y3482" s="62"/>
      <c r="Z3482" s="62"/>
      <c r="AA3482" s="62"/>
      <c r="AB3482" s="60"/>
    </row>
    <row r="3483" spans="1:28" ht="15" customHeight="1" x14ac:dyDescent="0.25">
      <c r="A3483" s="58">
        <v>3473</v>
      </c>
      <c r="B3483" s="66" t="s">
        <v>15592</v>
      </c>
      <c r="C3483" s="67" t="s">
        <v>15593</v>
      </c>
      <c r="D3483" s="59" t="s">
        <v>15594</v>
      </c>
      <c r="E3483" s="66" t="s">
        <v>15592</v>
      </c>
      <c r="F3483" s="60" t="s">
        <v>15595</v>
      </c>
      <c r="G3483" s="62"/>
      <c r="H3483" s="61">
        <v>2009</v>
      </c>
      <c r="I3483" s="60" t="s">
        <v>1303</v>
      </c>
      <c r="J3483" s="60" t="s">
        <v>688</v>
      </c>
      <c r="K3483" s="60">
        <v>400</v>
      </c>
      <c r="L3483" s="62"/>
      <c r="M3483" s="60">
        <v>1</v>
      </c>
      <c r="N3483" s="60">
        <v>1</v>
      </c>
      <c r="O3483" s="63" t="s">
        <v>681</v>
      </c>
      <c r="P3483" s="63" t="s">
        <v>8220</v>
      </c>
      <c r="Q3483" s="62"/>
      <c r="R3483" s="62"/>
      <c r="S3483" s="62"/>
      <c r="T3483" s="62"/>
      <c r="U3483" s="62"/>
      <c r="V3483" s="62"/>
      <c r="W3483" s="62"/>
      <c r="X3483" s="63" t="s">
        <v>8220</v>
      </c>
      <c r="Y3483" s="62"/>
      <c r="Z3483" s="62"/>
      <c r="AA3483" s="62"/>
      <c r="AB3483" s="60"/>
    </row>
    <row r="3484" spans="1:28" ht="15" customHeight="1" x14ac:dyDescent="0.25">
      <c r="A3484" s="58">
        <v>3474</v>
      </c>
      <c r="B3484" s="66" t="s">
        <v>15596</v>
      </c>
      <c r="C3484" s="67" t="s">
        <v>15597</v>
      </c>
      <c r="D3484" s="59" t="s">
        <v>15598</v>
      </c>
      <c r="E3484" s="66" t="s">
        <v>15596</v>
      </c>
      <c r="F3484" s="60" t="s">
        <v>15599</v>
      </c>
      <c r="G3484" s="62"/>
      <c r="H3484" s="61">
        <v>2009</v>
      </c>
      <c r="I3484" s="60" t="s">
        <v>1303</v>
      </c>
      <c r="J3484" s="60" t="s">
        <v>688</v>
      </c>
      <c r="K3484" s="60">
        <v>560</v>
      </c>
      <c r="L3484" s="62"/>
      <c r="M3484" s="60">
        <v>1</v>
      </c>
      <c r="N3484" s="60">
        <v>1</v>
      </c>
      <c r="O3484" s="63" t="s">
        <v>681</v>
      </c>
      <c r="P3484" s="63" t="s">
        <v>15600</v>
      </c>
      <c r="Q3484" s="62"/>
      <c r="R3484" s="62"/>
      <c r="S3484" s="62"/>
      <c r="T3484" s="62"/>
      <c r="U3484" s="62"/>
      <c r="V3484" s="62"/>
      <c r="W3484" s="62"/>
      <c r="X3484" s="63" t="s">
        <v>15600</v>
      </c>
      <c r="Y3484" s="62"/>
      <c r="Z3484" s="62"/>
      <c r="AA3484" s="62"/>
      <c r="AB3484" s="60"/>
    </row>
    <row r="3485" spans="1:28" ht="15" customHeight="1" x14ac:dyDescent="0.25">
      <c r="A3485" s="58">
        <v>3475</v>
      </c>
      <c r="B3485" s="66" t="s">
        <v>15601</v>
      </c>
      <c r="C3485" s="67" t="s">
        <v>15602</v>
      </c>
      <c r="D3485" s="59" t="s">
        <v>15603</v>
      </c>
      <c r="E3485" s="66" t="s">
        <v>15601</v>
      </c>
      <c r="F3485" s="60" t="s">
        <v>15604</v>
      </c>
      <c r="G3485" s="62"/>
      <c r="H3485" s="61">
        <v>1998</v>
      </c>
      <c r="I3485" s="60" t="s">
        <v>689</v>
      </c>
      <c r="J3485" s="60" t="s">
        <v>1260</v>
      </c>
      <c r="K3485" s="60">
        <v>320</v>
      </c>
      <c r="L3485" s="62"/>
      <c r="M3485" s="60">
        <v>1</v>
      </c>
      <c r="N3485" s="60">
        <v>1</v>
      </c>
      <c r="O3485" s="63" t="s">
        <v>681</v>
      </c>
      <c r="P3485" s="63" t="s">
        <v>4263</v>
      </c>
      <c r="Q3485" s="62"/>
      <c r="R3485" s="62"/>
      <c r="S3485" s="62"/>
      <c r="T3485" s="62"/>
      <c r="U3485" s="62"/>
      <c r="V3485" s="62"/>
      <c r="W3485" s="62"/>
      <c r="X3485" s="63" t="s">
        <v>4263</v>
      </c>
      <c r="Y3485" s="62"/>
      <c r="Z3485" s="62"/>
      <c r="AA3485" s="62"/>
      <c r="AB3485" s="60"/>
    </row>
    <row r="3486" spans="1:28" ht="15" customHeight="1" x14ac:dyDescent="0.25">
      <c r="A3486" s="58">
        <v>3476</v>
      </c>
      <c r="B3486" s="66" t="s">
        <v>583</v>
      </c>
      <c r="C3486" s="67" t="s">
        <v>15605</v>
      </c>
      <c r="D3486" s="59" t="s">
        <v>15606</v>
      </c>
      <c r="E3486" s="66" t="s">
        <v>583</v>
      </c>
      <c r="F3486" s="60" t="s">
        <v>15607</v>
      </c>
      <c r="G3486" s="62"/>
      <c r="H3486" s="61">
        <v>2003</v>
      </c>
      <c r="I3486" s="60" t="s">
        <v>689</v>
      </c>
      <c r="J3486" s="60" t="s">
        <v>1260</v>
      </c>
      <c r="K3486" s="60">
        <v>400</v>
      </c>
      <c r="L3486" s="62"/>
      <c r="M3486" s="60">
        <v>1</v>
      </c>
      <c r="N3486" s="60">
        <v>1</v>
      </c>
      <c r="O3486" s="63" t="s">
        <v>681</v>
      </c>
      <c r="P3486" s="63" t="s">
        <v>1867</v>
      </c>
      <c r="Q3486" s="62"/>
      <c r="R3486" s="62"/>
      <c r="S3486" s="62"/>
      <c r="T3486" s="62"/>
      <c r="U3486" s="62"/>
      <c r="V3486" s="62"/>
      <c r="W3486" s="62"/>
      <c r="X3486" s="63" t="s">
        <v>1867</v>
      </c>
      <c r="Y3486" s="62"/>
      <c r="Z3486" s="62"/>
      <c r="AA3486" s="62"/>
      <c r="AB3486" s="60"/>
    </row>
    <row r="3487" spans="1:28" ht="15" customHeight="1" x14ac:dyDescent="0.25">
      <c r="A3487" s="58">
        <v>3477</v>
      </c>
      <c r="B3487" s="66" t="s">
        <v>577</v>
      </c>
      <c r="C3487" s="67" t="s">
        <v>15608</v>
      </c>
      <c r="D3487" s="59" t="s">
        <v>15609</v>
      </c>
      <c r="E3487" s="66" t="s">
        <v>577</v>
      </c>
      <c r="F3487" s="60" t="s">
        <v>15610</v>
      </c>
      <c r="G3487" s="62"/>
      <c r="H3487" s="61">
        <v>2011</v>
      </c>
      <c r="I3487" s="62"/>
      <c r="J3487" s="60" t="s">
        <v>684</v>
      </c>
      <c r="K3487" s="60">
        <v>75</v>
      </c>
      <c r="L3487" s="62"/>
      <c r="M3487" s="60">
        <v>1</v>
      </c>
      <c r="N3487" s="60">
        <v>1</v>
      </c>
      <c r="O3487" s="63" t="s">
        <v>681</v>
      </c>
      <c r="P3487" s="63" t="s">
        <v>15611</v>
      </c>
      <c r="Q3487" s="62"/>
      <c r="R3487" s="62"/>
      <c r="S3487" s="62"/>
      <c r="T3487" s="62"/>
      <c r="U3487" s="62"/>
      <c r="V3487" s="62"/>
      <c r="W3487" s="62"/>
      <c r="X3487" s="63" t="s">
        <v>15611</v>
      </c>
      <c r="Y3487" s="62"/>
      <c r="Z3487" s="62"/>
      <c r="AA3487" s="62"/>
      <c r="AB3487" s="60"/>
    </row>
    <row r="3488" spans="1:28" ht="15" customHeight="1" x14ac:dyDescent="0.25">
      <c r="A3488" s="58">
        <v>3478</v>
      </c>
      <c r="B3488" s="66" t="s">
        <v>15612</v>
      </c>
      <c r="C3488" s="67" t="s">
        <v>15613</v>
      </c>
      <c r="D3488" s="59" t="s">
        <v>15614</v>
      </c>
      <c r="E3488" s="66" t="s">
        <v>15612</v>
      </c>
      <c r="F3488" s="60" t="s">
        <v>15615</v>
      </c>
      <c r="G3488" s="62"/>
      <c r="H3488" s="61">
        <v>2007</v>
      </c>
      <c r="I3488" s="60" t="s">
        <v>689</v>
      </c>
      <c r="J3488" s="60" t="s">
        <v>684</v>
      </c>
      <c r="K3488" s="60">
        <v>320</v>
      </c>
      <c r="L3488" s="62"/>
      <c r="M3488" s="60">
        <v>1</v>
      </c>
      <c r="N3488" s="60">
        <v>1</v>
      </c>
      <c r="O3488" s="63" t="s">
        <v>681</v>
      </c>
      <c r="P3488" s="63" t="s">
        <v>4263</v>
      </c>
      <c r="Q3488" s="63" t="s">
        <v>15616</v>
      </c>
      <c r="R3488" s="62"/>
      <c r="S3488" s="62"/>
      <c r="T3488" s="62"/>
      <c r="U3488" s="62"/>
      <c r="V3488" s="62"/>
      <c r="W3488" s="62"/>
      <c r="X3488" s="63" t="s">
        <v>4263</v>
      </c>
      <c r="Y3488" s="62"/>
      <c r="Z3488" s="62"/>
      <c r="AA3488" s="62"/>
      <c r="AB3488" s="60"/>
    </row>
    <row r="3489" spans="1:28" ht="15" customHeight="1" x14ac:dyDescent="0.25">
      <c r="A3489" s="58">
        <v>3479</v>
      </c>
      <c r="B3489" s="66" t="s">
        <v>15617</v>
      </c>
      <c r="C3489" s="67" t="s">
        <v>15618</v>
      </c>
      <c r="D3489" s="59" t="s">
        <v>15619</v>
      </c>
      <c r="E3489" s="66" t="s">
        <v>15617</v>
      </c>
      <c r="F3489" s="60" t="s">
        <v>15620</v>
      </c>
      <c r="G3489" s="62"/>
      <c r="H3489" s="61">
        <v>1997</v>
      </c>
      <c r="I3489" s="60" t="s">
        <v>1303</v>
      </c>
      <c r="J3489" s="60" t="s">
        <v>1260</v>
      </c>
      <c r="K3489" s="60">
        <v>50</v>
      </c>
      <c r="L3489" s="62"/>
      <c r="M3489" s="60">
        <v>1</v>
      </c>
      <c r="N3489" s="60">
        <v>1</v>
      </c>
      <c r="O3489" s="63" t="s">
        <v>681</v>
      </c>
      <c r="P3489" s="63" t="s">
        <v>788</v>
      </c>
      <c r="Q3489" s="62"/>
      <c r="R3489" s="62"/>
      <c r="S3489" s="62"/>
      <c r="T3489" s="62"/>
      <c r="U3489" s="62"/>
      <c r="V3489" s="62"/>
      <c r="W3489" s="62"/>
      <c r="X3489" s="63" t="s">
        <v>788</v>
      </c>
      <c r="Y3489" s="62"/>
      <c r="Z3489" s="62"/>
      <c r="AA3489" s="62"/>
      <c r="AB3489" s="60"/>
    </row>
    <row r="3490" spans="1:28" ht="15" customHeight="1" x14ac:dyDescent="0.25">
      <c r="A3490" s="58">
        <v>3480</v>
      </c>
      <c r="B3490" s="66" t="s">
        <v>15621</v>
      </c>
      <c r="C3490" s="67" t="s">
        <v>15622</v>
      </c>
      <c r="D3490" s="59" t="s">
        <v>15623</v>
      </c>
      <c r="E3490" s="66" t="s">
        <v>15621</v>
      </c>
      <c r="F3490" s="60" t="s">
        <v>15624</v>
      </c>
      <c r="G3490" s="62"/>
      <c r="H3490" s="61">
        <v>2002</v>
      </c>
      <c r="I3490" s="60" t="s">
        <v>1303</v>
      </c>
      <c r="J3490" s="60" t="s">
        <v>684</v>
      </c>
      <c r="K3490" s="60">
        <v>250</v>
      </c>
      <c r="L3490" s="62"/>
      <c r="M3490" s="60">
        <v>1</v>
      </c>
      <c r="N3490" s="60">
        <v>1</v>
      </c>
      <c r="O3490" s="63" t="s">
        <v>681</v>
      </c>
      <c r="P3490" s="63" t="s">
        <v>980</v>
      </c>
      <c r="Q3490" s="62"/>
      <c r="R3490" s="62"/>
      <c r="S3490" s="62"/>
      <c r="T3490" s="62"/>
      <c r="U3490" s="62"/>
      <c r="V3490" s="62"/>
      <c r="W3490" s="62"/>
      <c r="X3490" s="63" t="s">
        <v>980</v>
      </c>
      <c r="Y3490" s="62"/>
      <c r="Z3490" s="62"/>
      <c r="AA3490" s="62"/>
      <c r="AB3490" s="60"/>
    </row>
    <row r="3491" spans="1:28" ht="15" customHeight="1" x14ac:dyDescent="0.25">
      <c r="A3491" s="58">
        <v>3481</v>
      </c>
      <c r="B3491" s="66" t="s">
        <v>15625</v>
      </c>
      <c r="C3491" s="67" t="s">
        <v>15626</v>
      </c>
      <c r="D3491" s="59" t="s">
        <v>15627</v>
      </c>
      <c r="E3491" s="66" t="s">
        <v>15625</v>
      </c>
      <c r="F3491" s="60" t="s">
        <v>15628</v>
      </c>
      <c r="G3491" s="62"/>
      <c r="H3491" s="61">
        <v>2011</v>
      </c>
      <c r="I3491" s="60" t="s">
        <v>1303</v>
      </c>
      <c r="J3491" s="60" t="s">
        <v>1102</v>
      </c>
      <c r="K3491" s="60" t="s">
        <v>2111</v>
      </c>
      <c r="L3491" s="62"/>
      <c r="M3491" s="60">
        <v>1</v>
      </c>
      <c r="N3491" s="60">
        <v>1</v>
      </c>
      <c r="O3491" s="63" t="s">
        <v>681</v>
      </c>
      <c r="P3491" s="63" t="s">
        <v>700</v>
      </c>
      <c r="Q3491" s="62"/>
      <c r="R3491" s="62"/>
      <c r="S3491" s="62"/>
      <c r="T3491" s="62"/>
      <c r="U3491" s="62"/>
      <c r="V3491" s="62"/>
      <c r="W3491" s="62"/>
      <c r="X3491" s="63" t="s">
        <v>1904</v>
      </c>
      <c r="Y3491" s="62"/>
      <c r="Z3491" s="62"/>
      <c r="AA3491" s="62"/>
      <c r="AB3491" s="63" t="s">
        <v>1905</v>
      </c>
    </row>
    <row r="3492" spans="1:28" ht="15" customHeight="1" x14ac:dyDescent="0.25">
      <c r="A3492" s="58">
        <v>3482</v>
      </c>
      <c r="B3492" s="66" t="s">
        <v>15629</v>
      </c>
      <c r="C3492" s="67" t="s">
        <v>15630</v>
      </c>
      <c r="D3492" s="59" t="s">
        <v>15631</v>
      </c>
      <c r="E3492" s="66" t="s">
        <v>15629</v>
      </c>
      <c r="F3492" s="60" t="s">
        <v>15632</v>
      </c>
      <c r="G3492" s="62"/>
      <c r="H3492" s="61">
        <v>2001</v>
      </c>
      <c r="I3492" s="60" t="s">
        <v>1565</v>
      </c>
      <c r="J3492" s="60" t="s">
        <v>684</v>
      </c>
      <c r="K3492" s="60">
        <v>400</v>
      </c>
      <c r="L3492" s="62"/>
      <c r="M3492" s="60">
        <v>1</v>
      </c>
      <c r="N3492" s="60">
        <v>1</v>
      </c>
      <c r="O3492" s="63" t="s">
        <v>681</v>
      </c>
      <c r="P3492" s="63" t="s">
        <v>1867</v>
      </c>
      <c r="Q3492" s="62"/>
      <c r="R3492" s="62"/>
      <c r="S3492" s="62"/>
      <c r="T3492" s="62"/>
      <c r="U3492" s="62"/>
      <c r="V3492" s="62"/>
      <c r="W3492" s="62"/>
      <c r="X3492" s="63" t="s">
        <v>1867</v>
      </c>
      <c r="Y3492" s="62"/>
      <c r="Z3492" s="62"/>
      <c r="AA3492" s="62"/>
      <c r="AB3492" s="60"/>
    </row>
    <row r="3493" spans="1:28" ht="15" customHeight="1" x14ac:dyDescent="0.25">
      <c r="A3493" s="58">
        <v>3483</v>
      </c>
      <c r="B3493" s="66" t="s">
        <v>602</v>
      </c>
      <c r="C3493" s="67" t="s">
        <v>15633</v>
      </c>
      <c r="D3493" s="59" t="s">
        <v>15634</v>
      </c>
      <c r="E3493" s="66" t="s">
        <v>602</v>
      </c>
      <c r="F3493" s="60" t="s">
        <v>15635</v>
      </c>
      <c r="G3493" s="62"/>
      <c r="H3493" s="61">
        <v>1999</v>
      </c>
      <c r="I3493" s="60" t="s">
        <v>689</v>
      </c>
      <c r="J3493" s="60" t="s">
        <v>684</v>
      </c>
      <c r="K3493" s="60">
        <v>75</v>
      </c>
      <c r="L3493" s="62"/>
      <c r="M3493" s="60">
        <v>1</v>
      </c>
      <c r="N3493" s="60">
        <v>1</v>
      </c>
      <c r="O3493" s="63" t="s">
        <v>681</v>
      </c>
      <c r="P3493" s="63" t="s">
        <v>700</v>
      </c>
      <c r="Q3493" s="62"/>
      <c r="R3493" s="62"/>
      <c r="S3493" s="62"/>
      <c r="T3493" s="62"/>
      <c r="U3493" s="62"/>
      <c r="V3493" s="62"/>
      <c r="W3493" s="62"/>
      <c r="X3493" s="63" t="s">
        <v>700</v>
      </c>
      <c r="Y3493" s="62"/>
      <c r="Z3493" s="62"/>
      <c r="AA3493" s="62"/>
      <c r="AB3493" s="60"/>
    </row>
    <row r="3494" spans="1:28" ht="15" customHeight="1" x14ac:dyDescent="0.25">
      <c r="A3494" s="58">
        <v>3484</v>
      </c>
      <c r="B3494" s="66" t="s">
        <v>634</v>
      </c>
      <c r="C3494" s="67" t="s">
        <v>15636</v>
      </c>
      <c r="D3494" s="59" t="s">
        <v>15637</v>
      </c>
      <c r="E3494" s="66" t="s">
        <v>634</v>
      </c>
      <c r="F3494" s="60" t="s">
        <v>15638</v>
      </c>
      <c r="G3494" s="62"/>
      <c r="H3494" s="61">
        <v>2001</v>
      </c>
      <c r="I3494" s="60" t="s">
        <v>689</v>
      </c>
      <c r="J3494" s="60" t="s">
        <v>684</v>
      </c>
      <c r="K3494" s="60">
        <v>100</v>
      </c>
      <c r="L3494" s="62"/>
      <c r="M3494" s="60">
        <v>1</v>
      </c>
      <c r="N3494" s="60">
        <v>1</v>
      </c>
      <c r="O3494" s="63" t="s">
        <v>681</v>
      </c>
      <c r="P3494" s="63" t="s">
        <v>912</v>
      </c>
      <c r="Q3494" s="62"/>
      <c r="R3494" s="62"/>
      <c r="S3494" s="62"/>
      <c r="T3494" s="62"/>
      <c r="U3494" s="62"/>
      <c r="V3494" s="62"/>
      <c r="W3494" s="62"/>
      <c r="X3494" s="63" t="s">
        <v>912</v>
      </c>
      <c r="Y3494" s="62"/>
      <c r="Z3494" s="62"/>
      <c r="AA3494" s="62"/>
      <c r="AB3494" s="60"/>
    </row>
    <row r="3495" spans="1:28" ht="15" customHeight="1" x14ac:dyDescent="0.25">
      <c r="A3495" s="58">
        <v>3485</v>
      </c>
      <c r="B3495" s="66" t="s">
        <v>15639</v>
      </c>
      <c r="C3495" s="67" t="s">
        <v>15640</v>
      </c>
      <c r="D3495" s="59" t="s">
        <v>15641</v>
      </c>
      <c r="E3495" s="66" t="s">
        <v>15639</v>
      </c>
      <c r="F3495" s="60" t="s">
        <v>15642</v>
      </c>
      <c r="G3495" s="62"/>
      <c r="H3495" s="61">
        <v>2004</v>
      </c>
      <c r="I3495" s="60" t="s">
        <v>689</v>
      </c>
      <c r="J3495" s="60" t="s">
        <v>1102</v>
      </c>
      <c r="K3495" s="60" t="s">
        <v>15643</v>
      </c>
      <c r="L3495" s="62"/>
      <c r="M3495" s="60">
        <v>1</v>
      </c>
      <c r="N3495" s="60">
        <v>1</v>
      </c>
      <c r="O3495" s="63" t="s">
        <v>681</v>
      </c>
      <c r="P3495" s="63" t="s">
        <v>970</v>
      </c>
      <c r="Q3495" s="62"/>
      <c r="R3495" s="62"/>
      <c r="S3495" s="62"/>
      <c r="T3495" s="62"/>
      <c r="U3495" s="62"/>
      <c r="V3495" s="62"/>
      <c r="W3495" s="62"/>
      <c r="X3495" s="63" t="s">
        <v>970</v>
      </c>
      <c r="Y3495" s="62"/>
      <c r="Z3495" s="62"/>
      <c r="AA3495" s="62"/>
      <c r="AB3495" s="60"/>
    </row>
    <row r="3496" spans="1:28" ht="15" customHeight="1" x14ac:dyDescent="0.25">
      <c r="A3496" s="58">
        <v>3486</v>
      </c>
      <c r="B3496" s="66" t="s">
        <v>15644</v>
      </c>
      <c r="C3496" s="67" t="s">
        <v>15645</v>
      </c>
      <c r="D3496" s="59" t="s">
        <v>15646</v>
      </c>
      <c r="E3496" s="66" t="s">
        <v>15644</v>
      </c>
      <c r="F3496" s="60" t="s">
        <v>15647</v>
      </c>
      <c r="G3496" s="62"/>
      <c r="H3496" s="61">
        <v>2005</v>
      </c>
      <c r="I3496" s="60" t="s">
        <v>689</v>
      </c>
      <c r="J3496" s="60" t="s">
        <v>1283</v>
      </c>
      <c r="K3496" s="60">
        <v>400</v>
      </c>
      <c r="L3496" s="62"/>
      <c r="M3496" s="60">
        <v>1</v>
      </c>
      <c r="N3496" s="60">
        <v>1</v>
      </c>
      <c r="O3496" s="63" t="s">
        <v>681</v>
      </c>
      <c r="P3496" s="63" t="s">
        <v>1038</v>
      </c>
      <c r="Q3496" s="62"/>
      <c r="R3496" s="62"/>
      <c r="S3496" s="62"/>
      <c r="T3496" s="62"/>
      <c r="U3496" s="62"/>
      <c r="V3496" s="62"/>
      <c r="W3496" s="62"/>
      <c r="X3496" s="63" t="s">
        <v>1038</v>
      </c>
      <c r="Y3496" s="62"/>
      <c r="Z3496" s="62"/>
      <c r="AA3496" s="62"/>
      <c r="AB3496" s="60"/>
    </row>
    <row r="3497" spans="1:28" ht="15" customHeight="1" x14ac:dyDescent="0.25">
      <c r="A3497" s="58">
        <v>3487</v>
      </c>
      <c r="B3497" s="66" t="s">
        <v>572</v>
      </c>
      <c r="C3497" s="67" t="s">
        <v>15648</v>
      </c>
      <c r="D3497" s="59" t="s">
        <v>15649</v>
      </c>
      <c r="E3497" s="66" t="s">
        <v>572</v>
      </c>
      <c r="F3497" s="60" t="s">
        <v>15650</v>
      </c>
      <c r="G3497" s="62"/>
      <c r="H3497" s="61">
        <v>2005</v>
      </c>
      <c r="I3497" s="60" t="s">
        <v>689</v>
      </c>
      <c r="J3497" s="60" t="s">
        <v>1283</v>
      </c>
      <c r="K3497" s="60" t="s">
        <v>2133</v>
      </c>
      <c r="L3497" s="62"/>
      <c r="M3497" s="60">
        <v>1</v>
      </c>
      <c r="N3497" s="60">
        <v>1</v>
      </c>
      <c r="O3497" s="63" t="s">
        <v>681</v>
      </c>
      <c r="P3497" s="63" t="s">
        <v>1038</v>
      </c>
      <c r="Q3497" s="62"/>
      <c r="R3497" s="62"/>
      <c r="S3497" s="62"/>
      <c r="T3497" s="62"/>
      <c r="U3497" s="62"/>
      <c r="V3497" s="62"/>
      <c r="W3497" s="62"/>
      <c r="X3497" s="63" t="s">
        <v>1038</v>
      </c>
      <c r="Y3497" s="62"/>
      <c r="Z3497" s="62"/>
      <c r="AA3497" s="62"/>
      <c r="AB3497" s="60"/>
    </row>
    <row r="3498" spans="1:28" ht="15" customHeight="1" x14ac:dyDescent="0.25">
      <c r="A3498" s="58">
        <v>3488</v>
      </c>
      <c r="B3498" s="66" t="s">
        <v>630</v>
      </c>
      <c r="C3498" s="67" t="s">
        <v>15651</v>
      </c>
      <c r="D3498" s="59" t="s">
        <v>15652</v>
      </c>
      <c r="E3498" s="66" t="s">
        <v>630</v>
      </c>
      <c r="F3498" s="60" t="s">
        <v>15653</v>
      </c>
      <c r="G3498" s="62"/>
      <c r="H3498" s="61">
        <v>2006</v>
      </c>
      <c r="I3498" s="60" t="s">
        <v>689</v>
      </c>
      <c r="J3498" s="60" t="s">
        <v>699</v>
      </c>
      <c r="K3498" s="60">
        <v>250</v>
      </c>
      <c r="L3498" s="62"/>
      <c r="M3498" s="60">
        <v>1</v>
      </c>
      <c r="N3498" s="60">
        <v>1</v>
      </c>
      <c r="O3498" s="63" t="s">
        <v>681</v>
      </c>
      <c r="P3498" s="63" t="s">
        <v>980</v>
      </c>
      <c r="Q3498" s="63" t="s">
        <v>15654</v>
      </c>
      <c r="R3498" s="62"/>
      <c r="S3498" s="62"/>
      <c r="T3498" s="62"/>
      <c r="U3498" s="62"/>
      <c r="V3498" s="62"/>
      <c r="W3498" s="62"/>
      <c r="X3498" s="63" t="s">
        <v>7842</v>
      </c>
      <c r="Y3498" s="62"/>
      <c r="Z3498" s="62"/>
      <c r="AA3498" s="62"/>
      <c r="AB3498" s="63" t="s">
        <v>7843</v>
      </c>
    </row>
    <row r="3499" spans="1:28" ht="15" customHeight="1" x14ac:dyDescent="0.25">
      <c r="A3499" s="58">
        <v>3489</v>
      </c>
      <c r="B3499" s="66" t="s">
        <v>632</v>
      </c>
      <c r="C3499" s="67" t="s">
        <v>15655</v>
      </c>
      <c r="D3499" s="59" t="s">
        <v>15656</v>
      </c>
      <c r="E3499" s="66" t="s">
        <v>632</v>
      </c>
      <c r="F3499" s="60" t="s">
        <v>15657</v>
      </c>
      <c r="G3499" s="62"/>
      <c r="H3499" s="61">
        <v>2001</v>
      </c>
      <c r="I3499" s="60" t="s">
        <v>689</v>
      </c>
      <c r="J3499" s="60" t="s">
        <v>1260</v>
      </c>
      <c r="K3499" s="60">
        <v>320</v>
      </c>
      <c r="L3499" s="62"/>
      <c r="M3499" s="60">
        <v>1</v>
      </c>
      <c r="N3499" s="60">
        <v>1</v>
      </c>
      <c r="O3499" s="63" t="s">
        <v>681</v>
      </c>
      <c r="P3499" s="63" t="s">
        <v>970</v>
      </c>
      <c r="Q3499" s="62"/>
      <c r="R3499" s="62"/>
      <c r="S3499" s="62"/>
      <c r="T3499" s="62"/>
      <c r="U3499" s="62"/>
      <c r="V3499" s="62"/>
      <c r="W3499" s="62"/>
      <c r="X3499" s="63" t="s">
        <v>11898</v>
      </c>
      <c r="Y3499" s="63" t="s">
        <v>11899</v>
      </c>
      <c r="Z3499" s="62"/>
      <c r="AA3499" s="62"/>
      <c r="AB3499" s="60"/>
    </row>
    <row r="3500" spans="1:28" ht="15" customHeight="1" x14ac:dyDescent="0.25">
      <c r="A3500" s="58">
        <v>3490</v>
      </c>
      <c r="B3500" s="66" t="s">
        <v>587</v>
      </c>
      <c r="C3500" s="67" t="s">
        <v>15658</v>
      </c>
      <c r="D3500" s="59" t="s">
        <v>15659</v>
      </c>
      <c r="E3500" s="66" t="s">
        <v>587</v>
      </c>
      <c r="F3500" s="60" t="s">
        <v>15660</v>
      </c>
      <c r="G3500" s="62"/>
      <c r="H3500" s="61">
        <v>2000</v>
      </c>
      <c r="I3500" s="60" t="s">
        <v>1445</v>
      </c>
      <c r="J3500" s="60" t="s">
        <v>684</v>
      </c>
      <c r="K3500" s="60">
        <v>400</v>
      </c>
      <c r="L3500" s="62"/>
      <c r="M3500" s="60">
        <v>1</v>
      </c>
      <c r="N3500" s="60">
        <v>1</v>
      </c>
      <c r="O3500" s="63" t="s">
        <v>681</v>
      </c>
      <c r="P3500" s="63" t="s">
        <v>1038</v>
      </c>
      <c r="Q3500" s="62"/>
      <c r="R3500" s="62"/>
      <c r="S3500" s="62"/>
      <c r="T3500" s="62"/>
      <c r="U3500" s="62"/>
      <c r="V3500" s="62"/>
      <c r="W3500" s="62"/>
      <c r="X3500" s="63" t="s">
        <v>3918</v>
      </c>
      <c r="Y3500" s="62"/>
      <c r="Z3500" s="62"/>
      <c r="AA3500" s="62"/>
      <c r="AB3500" s="63" t="s">
        <v>3919</v>
      </c>
    </row>
    <row r="3501" spans="1:28" ht="15" customHeight="1" x14ac:dyDescent="0.25">
      <c r="A3501" s="58">
        <v>3491</v>
      </c>
      <c r="B3501" s="66" t="s">
        <v>571</v>
      </c>
      <c r="C3501" s="67" t="s">
        <v>15661</v>
      </c>
      <c r="D3501" s="59" t="s">
        <v>15662</v>
      </c>
      <c r="E3501" s="66" t="s">
        <v>571</v>
      </c>
      <c r="F3501" s="60" t="s">
        <v>15663</v>
      </c>
      <c r="G3501" s="62"/>
      <c r="H3501" s="61">
        <v>1998</v>
      </c>
      <c r="I3501" s="60" t="s">
        <v>689</v>
      </c>
      <c r="J3501" s="60" t="s">
        <v>684</v>
      </c>
      <c r="K3501" s="60">
        <v>50</v>
      </c>
      <c r="L3501" s="62"/>
      <c r="M3501" s="60">
        <v>1</v>
      </c>
      <c r="N3501" s="60">
        <v>1</v>
      </c>
      <c r="O3501" s="63" t="s">
        <v>681</v>
      </c>
      <c r="P3501" s="63" t="s">
        <v>788</v>
      </c>
      <c r="Q3501" s="62"/>
      <c r="R3501" s="62"/>
      <c r="S3501" s="62"/>
      <c r="T3501" s="62"/>
      <c r="U3501" s="62"/>
      <c r="V3501" s="62"/>
      <c r="W3501" s="62"/>
      <c r="X3501" s="63" t="s">
        <v>788</v>
      </c>
      <c r="Y3501" s="62"/>
      <c r="Z3501" s="62"/>
      <c r="AA3501" s="62"/>
      <c r="AB3501" s="60"/>
    </row>
    <row r="3502" spans="1:28" ht="15" customHeight="1" x14ac:dyDescent="0.25">
      <c r="A3502" s="58">
        <v>3492</v>
      </c>
      <c r="B3502" s="66" t="s">
        <v>15664</v>
      </c>
      <c r="C3502" s="67" t="s">
        <v>15665</v>
      </c>
      <c r="D3502" s="59" t="s">
        <v>15666</v>
      </c>
      <c r="E3502" s="66" t="s">
        <v>15664</v>
      </c>
      <c r="F3502" s="60" t="s">
        <v>15667</v>
      </c>
      <c r="G3502" s="62"/>
      <c r="H3502" s="61">
        <v>2006</v>
      </c>
      <c r="I3502" s="60" t="s">
        <v>689</v>
      </c>
      <c r="J3502" s="60" t="s">
        <v>687</v>
      </c>
      <c r="K3502" s="60" t="s">
        <v>2155</v>
      </c>
      <c r="L3502" s="62"/>
      <c r="M3502" s="60">
        <v>1</v>
      </c>
      <c r="N3502" s="60">
        <v>1</v>
      </c>
      <c r="O3502" s="63" t="s">
        <v>681</v>
      </c>
      <c r="P3502" s="63" t="s">
        <v>980</v>
      </c>
      <c r="Q3502" s="63" t="s">
        <v>15668</v>
      </c>
      <c r="R3502" s="62"/>
      <c r="S3502" s="62"/>
      <c r="T3502" s="62"/>
      <c r="U3502" s="62"/>
      <c r="V3502" s="62"/>
      <c r="W3502" s="62"/>
      <c r="X3502" s="63" t="s">
        <v>980</v>
      </c>
      <c r="Y3502" s="62"/>
      <c r="Z3502" s="62"/>
      <c r="AA3502" s="62"/>
      <c r="AB3502" s="60"/>
    </row>
    <row r="3503" spans="1:28" ht="15" customHeight="1" x14ac:dyDescent="0.25">
      <c r="A3503" s="58">
        <v>3493</v>
      </c>
      <c r="B3503" s="66" t="s">
        <v>607</v>
      </c>
      <c r="C3503" s="67" t="s">
        <v>15669</v>
      </c>
      <c r="D3503" s="59" t="s">
        <v>15670</v>
      </c>
      <c r="E3503" s="66" t="s">
        <v>607</v>
      </c>
      <c r="F3503" s="60" t="s">
        <v>15671</v>
      </c>
      <c r="G3503" s="62"/>
      <c r="H3503" s="61">
        <v>2001</v>
      </c>
      <c r="I3503" s="60" t="s">
        <v>689</v>
      </c>
      <c r="J3503" s="60" t="s">
        <v>684</v>
      </c>
      <c r="K3503" s="60">
        <v>160</v>
      </c>
      <c r="L3503" s="62"/>
      <c r="M3503" s="60">
        <v>1</v>
      </c>
      <c r="N3503" s="60">
        <v>1</v>
      </c>
      <c r="O3503" s="63" t="s">
        <v>681</v>
      </c>
      <c r="P3503" s="63" t="s">
        <v>1228</v>
      </c>
      <c r="Q3503" s="62"/>
      <c r="R3503" s="62"/>
      <c r="S3503" s="62"/>
      <c r="T3503" s="62"/>
      <c r="U3503" s="62"/>
      <c r="V3503" s="62"/>
      <c r="W3503" s="62"/>
      <c r="X3503" s="63" t="s">
        <v>1228</v>
      </c>
      <c r="Y3503" s="62"/>
      <c r="Z3503" s="62"/>
      <c r="AA3503" s="62"/>
      <c r="AB3503" s="60"/>
    </row>
    <row r="3504" spans="1:28" ht="15" customHeight="1" x14ac:dyDescent="0.25">
      <c r="A3504" s="58">
        <v>3494</v>
      </c>
      <c r="B3504" s="66" t="s">
        <v>638</v>
      </c>
      <c r="C3504" s="67" t="s">
        <v>15672</v>
      </c>
      <c r="D3504" s="59" t="s">
        <v>15673</v>
      </c>
      <c r="E3504" s="66" t="s">
        <v>638</v>
      </c>
      <c r="F3504" s="60" t="s">
        <v>15674</v>
      </c>
      <c r="G3504" s="62"/>
      <c r="H3504" s="61">
        <v>2000</v>
      </c>
      <c r="I3504" s="60" t="s">
        <v>689</v>
      </c>
      <c r="J3504" s="60" t="s">
        <v>684</v>
      </c>
      <c r="K3504" s="60">
        <v>400</v>
      </c>
      <c r="L3504" s="62"/>
      <c r="M3504" s="60">
        <v>1</v>
      </c>
      <c r="N3504" s="60">
        <v>1</v>
      </c>
      <c r="O3504" s="63" t="s">
        <v>681</v>
      </c>
      <c r="P3504" s="63" t="s">
        <v>1038</v>
      </c>
      <c r="Q3504" s="62"/>
      <c r="R3504" s="62"/>
      <c r="S3504" s="62"/>
      <c r="T3504" s="62"/>
      <c r="U3504" s="62"/>
      <c r="V3504" s="62"/>
      <c r="W3504" s="62"/>
      <c r="X3504" s="63" t="s">
        <v>2127</v>
      </c>
      <c r="Y3504" s="62"/>
      <c r="Z3504" s="62"/>
      <c r="AA3504" s="62"/>
      <c r="AB3504" s="63" t="s">
        <v>2128</v>
      </c>
    </row>
    <row r="3505" spans="1:28" ht="15" customHeight="1" x14ac:dyDescent="0.25">
      <c r="A3505" s="58">
        <v>3495</v>
      </c>
      <c r="B3505" s="66" t="s">
        <v>639</v>
      </c>
      <c r="C3505" s="67" t="s">
        <v>15675</v>
      </c>
      <c r="D3505" s="59" t="s">
        <v>15676</v>
      </c>
      <c r="E3505" s="66" t="s">
        <v>639</v>
      </c>
      <c r="F3505" s="60" t="s">
        <v>15677</v>
      </c>
      <c r="G3505" s="62"/>
      <c r="H3505" s="61">
        <v>2000</v>
      </c>
      <c r="I3505" s="60" t="s">
        <v>689</v>
      </c>
      <c r="J3505" s="60" t="s">
        <v>1283</v>
      </c>
      <c r="K3505" s="60" t="s">
        <v>2133</v>
      </c>
      <c r="L3505" s="62"/>
      <c r="M3505" s="60">
        <v>1</v>
      </c>
      <c r="N3505" s="60">
        <v>1</v>
      </c>
      <c r="O3505" s="63" t="s">
        <v>681</v>
      </c>
      <c r="P3505" s="63" t="s">
        <v>1038</v>
      </c>
      <c r="Q3505" s="62"/>
      <c r="R3505" s="62"/>
      <c r="S3505" s="62"/>
      <c r="T3505" s="62"/>
      <c r="U3505" s="62"/>
      <c r="V3505" s="62"/>
      <c r="W3505" s="62"/>
      <c r="X3505" s="63" t="s">
        <v>3918</v>
      </c>
      <c r="Y3505" s="62"/>
      <c r="Z3505" s="62"/>
      <c r="AA3505" s="62"/>
      <c r="AB3505" s="63" t="s">
        <v>3919</v>
      </c>
    </row>
    <row r="3506" spans="1:28" ht="15" customHeight="1" x14ac:dyDescent="0.25">
      <c r="A3506" s="58">
        <v>3496</v>
      </c>
      <c r="B3506" s="66" t="s">
        <v>15678</v>
      </c>
      <c r="C3506" s="67" t="s">
        <v>15679</v>
      </c>
      <c r="D3506" s="59" t="s">
        <v>15680</v>
      </c>
      <c r="E3506" s="66" t="s">
        <v>15678</v>
      </c>
      <c r="F3506" s="60" t="s">
        <v>15681</v>
      </c>
      <c r="G3506" s="62"/>
      <c r="H3506" s="61">
        <v>2014</v>
      </c>
      <c r="I3506" s="60" t="s">
        <v>689</v>
      </c>
      <c r="J3506" s="60" t="s">
        <v>1283</v>
      </c>
      <c r="K3506" s="60" t="s">
        <v>6041</v>
      </c>
      <c r="L3506" s="62"/>
      <c r="M3506" s="60">
        <v>1</v>
      </c>
      <c r="N3506" s="60">
        <v>1</v>
      </c>
      <c r="O3506" s="63" t="s">
        <v>681</v>
      </c>
      <c r="P3506" s="63" t="s">
        <v>14936</v>
      </c>
      <c r="Q3506" s="63" t="s">
        <v>15682</v>
      </c>
      <c r="R3506" s="62"/>
      <c r="S3506" s="62"/>
      <c r="T3506" s="62"/>
      <c r="U3506" s="62"/>
      <c r="V3506" s="62"/>
      <c r="W3506" s="62"/>
      <c r="X3506" s="63" t="s">
        <v>14936</v>
      </c>
      <c r="Y3506" s="62"/>
      <c r="Z3506" s="62"/>
      <c r="AA3506" s="62"/>
      <c r="AB3506" s="60"/>
    </row>
    <row r="3507" spans="1:28" ht="15" customHeight="1" x14ac:dyDescent="0.25">
      <c r="A3507" s="58">
        <v>3497</v>
      </c>
      <c r="B3507" s="66" t="s">
        <v>15683</v>
      </c>
      <c r="C3507" s="67" t="s">
        <v>15684</v>
      </c>
      <c r="D3507" s="59" t="s">
        <v>15685</v>
      </c>
      <c r="E3507" s="66" t="s">
        <v>15683</v>
      </c>
      <c r="F3507" s="60" t="s">
        <v>15686</v>
      </c>
      <c r="G3507" s="62"/>
      <c r="H3507" s="61">
        <v>2015</v>
      </c>
      <c r="I3507" s="60" t="s">
        <v>689</v>
      </c>
      <c r="J3507" s="60" t="s">
        <v>1283</v>
      </c>
      <c r="K3507" s="60" t="s">
        <v>2221</v>
      </c>
      <c r="L3507" s="62"/>
      <c r="M3507" s="60">
        <v>1</v>
      </c>
      <c r="N3507" s="60">
        <v>1</v>
      </c>
      <c r="O3507" s="63" t="s">
        <v>681</v>
      </c>
      <c r="P3507" s="63" t="s">
        <v>2222</v>
      </c>
      <c r="Q3507" s="63" t="s">
        <v>15687</v>
      </c>
      <c r="R3507" s="62"/>
      <c r="S3507" s="62"/>
      <c r="T3507" s="62"/>
      <c r="U3507" s="62"/>
      <c r="V3507" s="62"/>
      <c r="W3507" s="62"/>
      <c r="X3507" s="62"/>
      <c r="Y3507" s="62"/>
      <c r="Z3507" s="62"/>
      <c r="AA3507" s="62"/>
      <c r="AB3507" s="63" t="s">
        <v>15688</v>
      </c>
    </row>
    <row r="3508" spans="1:28" ht="15" customHeight="1" x14ac:dyDescent="0.25">
      <c r="A3508" s="58">
        <v>3498</v>
      </c>
      <c r="B3508" s="66" t="s">
        <v>600</v>
      </c>
      <c r="C3508" s="67" t="s">
        <v>15689</v>
      </c>
      <c r="D3508" s="59" t="s">
        <v>15690</v>
      </c>
      <c r="E3508" s="66" t="s">
        <v>600</v>
      </c>
      <c r="F3508" s="60" t="s">
        <v>15691</v>
      </c>
      <c r="G3508" s="62"/>
      <c r="H3508" s="61">
        <v>2001</v>
      </c>
      <c r="I3508" s="60" t="s">
        <v>689</v>
      </c>
      <c r="J3508" s="60" t="s">
        <v>1283</v>
      </c>
      <c r="K3508" s="60" t="s">
        <v>2560</v>
      </c>
      <c r="L3508" s="62"/>
      <c r="M3508" s="60">
        <v>1</v>
      </c>
      <c r="N3508" s="60">
        <v>1</v>
      </c>
      <c r="O3508" s="63" t="s">
        <v>681</v>
      </c>
      <c r="P3508" s="63" t="s">
        <v>700</v>
      </c>
      <c r="Q3508" s="62"/>
      <c r="R3508" s="62"/>
      <c r="S3508" s="62"/>
      <c r="T3508" s="62"/>
      <c r="U3508" s="62"/>
      <c r="V3508" s="62"/>
      <c r="W3508" s="62"/>
      <c r="X3508" s="63" t="s">
        <v>700</v>
      </c>
      <c r="Y3508" s="62"/>
      <c r="Z3508" s="62"/>
      <c r="AA3508" s="62"/>
      <c r="AB3508" s="60"/>
    </row>
    <row r="3509" spans="1:28" ht="15" customHeight="1" x14ac:dyDescent="0.25">
      <c r="A3509" s="58">
        <v>3499</v>
      </c>
      <c r="B3509" s="66" t="s">
        <v>15692</v>
      </c>
      <c r="C3509" s="67" t="s">
        <v>15693</v>
      </c>
      <c r="D3509" s="59" t="s">
        <v>15694</v>
      </c>
      <c r="E3509" s="66" t="s">
        <v>15692</v>
      </c>
      <c r="F3509" s="60" t="s">
        <v>15695</v>
      </c>
      <c r="G3509" s="62"/>
      <c r="H3509" s="61">
        <v>2016</v>
      </c>
      <c r="I3509" s="60" t="s">
        <v>1716</v>
      </c>
      <c r="J3509" s="60" t="s">
        <v>1283</v>
      </c>
      <c r="K3509" s="60" t="s">
        <v>2155</v>
      </c>
      <c r="L3509" s="62"/>
      <c r="M3509" s="60">
        <v>1</v>
      </c>
      <c r="N3509" s="60">
        <v>1</v>
      </c>
      <c r="O3509" s="63" t="s">
        <v>681</v>
      </c>
      <c r="P3509" s="63" t="s">
        <v>15696</v>
      </c>
      <c r="Q3509" s="63" t="s">
        <v>15697</v>
      </c>
      <c r="R3509" s="62"/>
      <c r="S3509" s="62"/>
      <c r="T3509" s="62"/>
      <c r="U3509" s="62"/>
      <c r="V3509" s="62"/>
      <c r="W3509" s="62"/>
      <c r="X3509" s="63" t="s">
        <v>15696</v>
      </c>
      <c r="Y3509" s="62"/>
      <c r="Z3509" s="62"/>
      <c r="AA3509" s="62"/>
      <c r="AB3509" s="60"/>
    </row>
    <row r="3510" spans="1:28" ht="15" customHeight="1" x14ac:dyDescent="0.25">
      <c r="A3510" s="58">
        <v>3500</v>
      </c>
      <c r="B3510" s="66" t="s">
        <v>15698</v>
      </c>
      <c r="C3510" s="67" t="s">
        <v>15699</v>
      </c>
      <c r="D3510" s="59" t="s">
        <v>15700</v>
      </c>
      <c r="E3510" s="66" t="s">
        <v>15698</v>
      </c>
      <c r="F3510" s="60" t="s">
        <v>15701</v>
      </c>
      <c r="G3510" s="62"/>
      <c r="H3510" s="61">
        <v>2001</v>
      </c>
      <c r="I3510" s="60" t="s">
        <v>689</v>
      </c>
      <c r="J3510" s="60" t="s">
        <v>687</v>
      </c>
      <c r="K3510" s="60">
        <v>400</v>
      </c>
      <c r="L3510" s="62"/>
      <c r="M3510" s="60">
        <v>1</v>
      </c>
      <c r="N3510" s="60">
        <v>1</v>
      </c>
      <c r="O3510" s="63" t="s">
        <v>681</v>
      </c>
      <c r="P3510" s="63" t="s">
        <v>970</v>
      </c>
      <c r="Q3510" s="62"/>
      <c r="R3510" s="62"/>
      <c r="S3510" s="62"/>
      <c r="T3510" s="62"/>
      <c r="U3510" s="62"/>
      <c r="V3510" s="62"/>
      <c r="W3510" s="62"/>
      <c r="X3510" s="63" t="s">
        <v>15702</v>
      </c>
      <c r="Y3510" s="63" t="s">
        <v>15703</v>
      </c>
      <c r="Z3510" s="62"/>
      <c r="AA3510" s="62"/>
      <c r="AB3510" s="60"/>
    </row>
    <row r="3511" spans="1:28" ht="15" customHeight="1" x14ac:dyDescent="0.25">
      <c r="A3511" s="58">
        <v>3501</v>
      </c>
      <c r="B3511" s="66" t="s">
        <v>15704</v>
      </c>
      <c r="C3511" s="67" t="s">
        <v>15705</v>
      </c>
      <c r="D3511" s="59" t="s">
        <v>15706</v>
      </c>
      <c r="E3511" s="66" t="s">
        <v>15704</v>
      </c>
      <c r="F3511" s="60" t="s">
        <v>15707</v>
      </c>
      <c r="G3511" s="62"/>
      <c r="H3511" s="61">
        <v>1999</v>
      </c>
      <c r="I3511" s="60" t="s">
        <v>689</v>
      </c>
      <c r="J3511" s="60" t="s">
        <v>684</v>
      </c>
      <c r="K3511" s="60">
        <v>250</v>
      </c>
      <c r="L3511" s="62"/>
      <c r="M3511" s="60">
        <v>1</v>
      </c>
      <c r="N3511" s="60">
        <v>1</v>
      </c>
      <c r="O3511" s="63" t="s">
        <v>681</v>
      </c>
      <c r="P3511" s="63" t="s">
        <v>980</v>
      </c>
      <c r="Q3511" s="62"/>
      <c r="R3511" s="62"/>
      <c r="S3511" s="62"/>
      <c r="T3511" s="62"/>
      <c r="U3511" s="62"/>
      <c r="V3511" s="62"/>
      <c r="W3511" s="62"/>
      <c r="X3511" s="63" t="s">
        <v>980</v>
      </c>
      <c r="Y3511" s="62"/>
      <c r="Z3511" s="62"/>
      <c r="AA3511" s="62"/>
      <c r="AB3511" s="60"/>
    </row>
    <row r="3512" spans="1:28" ht="15" customHeight="1" x14ac:dyDescent="0.25">
      <c r="A3512" s="58">
        <v>3502</v>
      </c>
      <c r="B3512" s="66" t="s">
        <v>15708</v>
      </c>
      <c r="C3512" s="67" t="s">
        <v>15709</v>
      </c>
      <c r="D3512" s="59" t="s">
        <v>15710</v>
      </c>
      <c r="E3512" s="66" t="s">
        <v>15708</v>
      </c>
      <c r="F3512" s="60" t="s">
        <v>15711</v>
      </c>
      <c r="G3512" s="62"/>
      <c r="H3512" s="61">
        <v>2008</v>
      </c>
      <c r="I3512" s="60" t="s">
        <v>1296</v>
      </c>
      <c r="J3512" s="60" t="s">
        <v>1710</v>
      </c>
      <c r="K3512" s="60" t="s">
        <v>2155</v>
      </c>
      <c r="L3512" s="62"/>
      <c r="M3512" s="60">
        <v>1</v>
      </c>
      <c r="N3512" s="60">
        <v>1</v>
      </c>
      <c r="O3512" s="63" t="s">
        <v>681</v>
      </c>
      <c r="P3512" s="63" t="s">
        <v>6498</v>
      </c>
      <c r="Q3512" s="62"/>
      <c r="R3512" s="62"/>
      <c r="S3512" s="62"/>
      <c r="T3512" s="62"/>
      <c r="U3512" s="62"/>
      <c r="V3512" s="62"/>
      <c r="W3512" s="62"/>
      <c r="X3512" s="63" t="s">
        <v>6498</v>
      </c>
      <c r="Y3512" s="62"/>
      <c r="Z3512" s="62"/>
      <c r="AA3512" s="62"/>
      <c r="AB3512" s="60"/>
    </row>
    <row r="3513" spans="1:28" ht="15" customHeight="1" x14ac:dyDescent="0.25">
      <c r="A3513" s="58">
        <v>3503</v>
      </c>
      <c r="B3513" s="66" t="s">
        <v>15712</v>
      </c>
      <c r="C3513" s="67" t="s">
        <v>15713</v>
      </c>
      <c r="D3513" s="59" t="s">
        <v>15714</v>
      </c>
      <c r="E3513" s="66" t="s">
        <v>15712</v>
      </c>
      <c r="F3513" s="60" t="s">
        <v>15715</v>
      </c>
      <c r="G3513" s="62"/>
      <c r="H3513" s="61">
        <v>2005</v>
      </c>
      <c r="I3513" s="60" t="s">
        <v>689</v>
      </c>
      <c r="J3513" s="60" t="s">
        <v>684</v>
      </c>
      <c r="K3513" s="60">
        <v>250</v>
      </c>
      <c r="L3513" s="62"/>
      <c r="M3513" s="60">
        <v>1</v>
      </c>
      <c r="N3513" s="60">
        <v>1</v>
      </c>
      <c r="O3513" s="63" t="s">
        <v>681</v>
      </c>
      <c r="P3513" s="63" t="s">
        <v>980</v>
      </c>
      <c r="Q3513" s="62"/>
      <c r="R3513" s="62"/>
      <c r="S3513" s="62"/>
      <c r="T3513" s="62"/>
      <c r="U3513" s="62"/>
      <c r="V3513" s="62"/>
      <c r="W3513" s="62"/>
      <c r="X3513" s="63" t="s">
        <v>1235</v>
      </c>
      <c r="Y3513" s="63" t="s">
        <v>1236</v>
      </c>
      <c r="Z3513" s="62"/>
      <c r="AA3513" s="62"/>
      <c r="AB3513" s="60"/>
    </row>
    <row r="3514" spans="1:28" ht="15" customHeight="1" x14ac:dyDescent="0.25">
      <c r="A3514" s="58">
        <v>3504</v>
      </c>
      <c r="B3514" s="66" t="s">
        <v>15716</v>
      </c>
      <c r="C3514" s="67" t="s">
        <v>15717</v>
      </c>
      <c r="D3514" s="59" t="s">
        <v>15718</v>
      </c>
      <c r="E3514" s="66" t="s">
        <v>15716</v>
      </c>
      <c r="F3514" s="60" t="s">
        <v>15719</v>
      </c>
      <c r="G3514" s="62"/>
      <c r="H3514" s="61">
        <v>2004</v>
      </c>
      <c r="I3514" s="60" t="s">
        <v>1296</v>
      </c>
      <c r="J3514" s="60" t="s">
        <v>684</v>
      </c>
      <c r="K3514" s="60">
        <v>100</v>
      </c>
      <c r="L3514" s="62"/>
      <c r="M3514" s="60">
        <v>1</v>
      </c>
      <c r="N3514" s="60">
        <v>1</v>
      </c>
      <c r="O3514" s="63" t="s">
        <v>681</v>
      </c>
      <c r="P3514" s="63" t="s">
        <v>912</v>
      </c>
      <c r="Q3514" s="62"/>
      <c r="R3514" s="62"/>
      <c r="S3514" s="62"/>
      <c r="T3514" s="62"/>
      <c r="U3514" s="62"/>
      <c r="V3514" s="62"/>
      <c r="W3514" s="62"/>
      <c r="X3514" s="63" t="s">
        <v>912</v>
      </c>
      <c r="Y3514" s="62"/>
      <c r="Z3514" s="62"/>
      <c r="AA3514" s="62"/>
      <c r="AB3514" s="60"/>
    </row>
    <row r="3515" spans="1:28" ht="15" customHeight="1" x14ac:dyDescent="0.25">
      <c r="A3515" s="58">
        <v>3505</v>
      </c>
      <c r="B3515" s="66" t="s">
        <v>15720</v>
      </c>
      <c r="C3515" s="67" t="s">
        <v>15721</v>
      </c>
      <c r="D3515" s="59" t="s">
        <v>15722</v>
      </c>
      <c r="E3515" s="66" t="s">
        <v>15720</v>
      </c>
      <c r="F3515" s="60" t="s">
        <v>15723</v>
      </c>
      <c r="G3515" s="62"/>
      <c r="H3515" s="61">
        <v>2004</v>
      </c>
      <c r="I3515" s="60" t="s">
        <v>689</v>
      </c>
      <c r="J3515" s="60" t="s">
        <v>1283</v>
      </c>
      <c r="K3515" s="60" t="s">
        <v>2560</v>
      </c>
      <c r="L3515" s="62"/>
      <c r="M3515" s="60">
        <v>1</v>
      </c>
      <c r="N3515" s="60">
        <v>1</v>
      </c>
      <c r="O3515" s="63" t="s">
        <v>681</v>
      </c>
      <c r="P3515" s="63" t="s">
        <v>700</v>
      </c>
      <c r="Q3515" s="62"/>
      <c r="R3515" s="62"/>
      <c r="S3515" s="62"/>
      <c r="T3515" s="62"/>
      <c r="U3515" s="62"/>
      <c r="V3515" s="62"/>
      <c r="W3515" s="62"/>
      <c r="X3515" s="63" t="s">
        <v>700</v>
      </c>
      <c r="Y3515" s="62"/>
      <c r="Z3515" s="62"/>
      <c r="AA3515" s="62"/>
      <c r="AB3515" s="60"/>
    </row>
    <row r="3516" spans="1:28" ht="15" customHeight="1" x14ac:dyDescent="0.25">
      <c r="A3516" s="58">
        <v>3506</v>
      </c>
      <c r="B3516" s="66" t="s">
        <v>15724</v>
      </c>
      <c r="C3516" s="67" t="s">
        <v>15725</v>
      </c>
      <c r="D3516" s="59" t="s">
        <v>15726</v>
      </c>
      <c r="E3516" s="66" t="s">
        <v>15724</v>
      </c>
      <c r="F3516" s="60" t="s">
        <v>15727</v>
      </c>
      <c r="G3516" s="62"/>
      <c r="H3516" s="61">
        <v>2016</v>
      </c>
      <c r="I3516" s="60" t="s">
        <v>689</v>
      </c>
      <c r="J3516" s="60" t="s">
        <v>1283</v>
      </c>
      <c r="K3516" s="60" t="s">
        <v>2560</v>
      </c>
      <c r="L3516" s="62"/>
      <c r="M3516" s="60">
        <v>1</v>
      </c>
      <c r="N3516" s="60">
        <v>1</v>
      </c>
      <c r="O3516" s="63" t="s">
        <v>681</v>
      </c>
      <c r="P3516" s="63" t="s">
        <v>700</v>
      </c>
      <c r="Q3516" s="62"/>
      <c r="R3516" s="62"/>
      <c r="S3516" s="62"/>
      <c r="T3516" s="62"/>
      <c r="U3516" s="62"/>
      <c r="V3516" s="62"/>
      <c r="W3516" s="62"/>
      <c r="X3516" s="63" t="s">
        <v>700</v>
      </c>
      <c r="Y3516" s="62"/>
      <c r="Z3516" s="62"/>
      <c r="AA3516" s="62"/>
      <c r="AB3516" s="60"/>
    </row>
    <row r="3517" spans="1:28" ht="15" customHeight="1" x14ac:dyDescent="0.25">
      <c r="A3517" s="58">
        <v>3507</v>
      </c>
      <c r="B3517" s="66" t="s">
        <v>15728</v>
      </c>
      <c r="C3517" s="67" t="s">
        <v>15729</v>
      </c>
      <c r="D3517" s="59" t="s">
        <v>15730</v>
      </c>
      <c r="E3517" s="66" t="s">
        <v>15728</v>
      </c>
      <c r="F3517" s="60" t="s">
        <v>15731</v>
      </c>
      <c r="G3517" s="62"/>
      <c r="H3517" s="61">
        <v>1997</v>
      </c>
      <c r="I3517" s="60" t="s">
        <v>689</v>
      </c>
      <c r="J3517" s="60" t="s">
        <v>1260</v>
      </c>
      <c r="K3517" s="60">
        <v>400</v>
      </c>
      <c r="L3517" s="62"/>
      <c r="M3517" s="60">
        <v>1</v>
      </c>
      <c r="N3517" s="60">
        <v>1</v>
      </c>
      <c r="O3517" s="63" t="s">
        <v>681</v>
      </c>
      <c r="P3517" s="63" t="s">
        <v>1038</v>
      </c>
      <c r="Q3517" s="62"/>
      <c r="R3517" s="62"/>
      <c r="S3517" s="62"/>
      <c r="T3517" s="62"/>
      <c r="U3517" s="62"/>
      <c r="V3517" s="62"/>
      <c r="W3517" s="62"/>
      <c r="X3517" s="63" t="s">
        <v>1038</v>
      </c>
      <c r="Y3517" s="62"/>
      <c r="Z3517" s="62"/>
      <c r="AA3517" s="62"/>
      <c r="AB3517" s="60"/>
    </row>
    <row r="3518" spans="1:28" ht="15" customHeight="1" x14ac:dyDescent="0.25">
      <c r="A3518" s="58">
        <v>3508</v>
      </c>
      <c r="B3518" s="66" t="s">
        <v>15732</v>
      </c>
      <c r="C3518" s="67" t="s">
        <v>15733</v>
      </c>
      <c r="D3518" s="59" t="s">
        <v>15734</v>
      </c>
      <c r="E3518" s="66" t="s">
        <v>15732</v>
      </c>
      <c r="F3518" s="60" t="s">
        <v>15735</v>
      </c>
      <c r="G3518" s="62"/>
      <c r="H3518" s="61">
        <v>2009</v>
      </c>
      <c r="I3518" s="60" t="s">
        <v>689</v>
      </c>
      <c r="J3518" s="60" t="s">
        <v>687</v>
      </c>
      <c r="K3518" s="60">
        <v>400</v>
      </c>
      <c r="L3518" s="62"/>
      <c r="M3518" s="60">
        <v>1</v>
      </c>
      <c r="N3518" s="60">
        <v>1</v>
      </c>
      <c r="O3518" s="63" t="s">
        <v>681</v>
      </c>
      <c r="P3518" s="63" t="s">
        <v>9567</v>
      </c>
      <c r="Q3518" s="62"/>
      <c r="R3518" s="62"/>
      <c r="S3518" s="62"/>
      <c r="T3518" s="62"/>
      <c r="U3518" s="62"/>
      <c r="V3518" s="62"/>
      <c r="W3518" s="62"/>
      <c r="X3518" s="63" t="s">
        <v>9567</v>
      </c>
      <c r="Y3518" s="62"/>
      <c r="Z3518" s="62"/>
      <c r="AA3518" s="62"/>
      <c r="AB3518" s="60"/>
    </row>
    <row r="3519" spans="1:28" ht="15" customHeight="1" x14ac:dyDescent="0.25">
      <c r="A3519" s="58">
        <v>3509</v>
      </c>
      <c r="B3519" s="66" t="s">
        <v>15736</v>
      </c>
      <c r="C3519" s="67" t="s">
        <v>15737</v>
      </c>
      <c r="D3519" s="59" t="s">
        <v>15738</v>
      </c>
      <c r="E3519" s="66" t="s">
        <v>15736</v>
      </c>
      <c r="F3519" s="60" t="s">
        <v>15739</v>
      </c>
      <c r="G3519" s="62"/>
      <c r="H3519" s="61">
        <v>2000</v>
      </c>
      <c r="I3519" s="60" t="s">
        <v>689</v>
      </c>
      <c r="J3519" s="60" t="s">
        <v>684</v>
      </c>
      <c r="K3519" s="60">
        <v>100</v>
      </c>
      <c r="L3519" s="62"/>
      <c r="M3519" s="60">
        <v>1</v>
      </c>
      <c r="N3519" s="60">
        <v>1</v>
      </c>
      <c r="O3519" s="63" t="s">
        <v>681</v>
      </c>
      <c r="P3519" s="63" t="s">
        <v>700</v>
      </c>
      <c r="Q3519" s="62"/>
      <c r="R3519" s="62"/>
      <c r="S3519" s="62"/>
      <c r="T3519" s="62"/>
      <c r="U3519" s="62"/>
      <c r="V3519" s="62"/>
      <c r="W3519" s="62"/>
      <c r="X3519" s="63" t="s">
        <v>2317</v>
      </c>
      <c r="Y3519" s="62"/>
      <c r="Z3519" s="62"/>
      <c r="AA3519" s="62"/>
      <c r="AB3519" s="63" t="s">
        <v>2318</v>
      </c>
    </row>
    <row r="3520" spans="1:28" ht="15" customHeight="1" x14ac:dyDescent="0.25">
      <c r="A3520" s="58">
        <v>3510</v>
      </c>
      <c r="B3520" s="66" t="s">
        <v>15740</v>
      </c>
      <c r="C3520" s="67" t="s">
        <v>15741</v>
      </c>
      <c r="D3520" s="59" t="s">
        <v>15742</v>
      </c>
      <c r="E3520" s="66" t="s">
        <v>15740</v>
      </c>
      <c r="F3520" s="60" t="s">
        <v>15743</v>
      </c>
      <c r="G3520" s="62"/>
      <c r="H3520" s="61">
        <v>2000</v>
      </c>
      <c r="I3520" s="60" t="s">
        <v>689</v>
      </c>
      <c r="J3520" s="62"/>
      <c r="K3520" s="60">
        <v>400</v>
      </c>
      <c r="L3520" s="62"/>
      <c r="M3520" s="60">
        <v>1</v>
      </c>
      <c r="N3520" s="60">
        <v>1</v>
      </c>
      <c r="O3520" s="63" t="s">
        <v>681</v>
      </c>
      <c r="P3520" s="63" t="s">
        <v>1038</v>
      </c>
      <c r="Q3520" s="62"/>
      <c r="R3520" s="62"/>
      <c r="S3520" s="62"/>
      <c r="T3520" s="62"/>
      <c r="U3520" s="62"/>
      <c r="V3520" s="62"/>
      <c r="W3520" s="62"/>
      <c r="X3520" s="63" t="s">
        <v>1570</v>
      </c>
      <c r="Y3520" s="62"/>
      <c r="Z3520" s="62"/>
      <c r="AA3520" s="62"/>
      <c r="AB3520" s="63" t="s">
        <v>1571</v>
      </c>
    </row>
    <row r="3521" spans="1:28" ht="15" customHeight="1" x14ac:dyDescent="0.25">
      <c r="A3521" s="58">
        <v>3511</v>
      </c>
      <c r="B3521" s="66" t="s">
        <v>15744</v>
      </c>
      <c r="C3521" s="67" t="s">
        <v>15745</v>
      </c>
      <c r="D3521" s="59" t="s">
        <v>15746</v>
      </c>
      <c r="E3521" s="66" t="s">
        <v>15744</v>
      </c>
      <c r="F3521" s="60" t="s">
        <v>15747</v>
      </c>
      <c r="G3521" s="62"/>
      <c r="H3521" s="61">
        <v>2000</v>
      </c>
      <c r="I3521" s="60" t="s">
        <v>689</v>
      </c>
      <c r="J3521" s="60" t="s">
        <v>680</v>
      </c>
      <c r="K3521" s="60">
        <v>25</v>
      </c>
      <c r="L3521" s="62"/>
      <c r="M3521" s="60">
        <v>1</v>
      </c>
      <c r="N3521" s="60">
        <v>1</v>
      </c>
      <c r="O3521" s="63" t="s">
        <v>681</v>
      </c>
      <c r="P3521" s="63" t="s">
        <v>734</v>
      </c>
      <c r="Q3521" s="62"/>
      <c r="R3521" s="62"/>
      <c r="S3521" s="62"/>
      <c r="T3521" s="62"/>
      <c r="U3521" s="62"/>
      <c r="V3521" s="62"/>
      <c r="W3521" s="62"/>
      <c r="X3521" s="63" t="s">
        <v>734</v>
      </c>
      <c r="Y3521" s="62"/>
      <c r="Z3521" s="62"/>
      <c r="AA3521" s="62"/>
      <c r="AB3521" s="60"/>
    </row>
    <row r="3522" spans="1:28" ht="15" customHeight="1" x14ac:dyDescent="0.25">
      <c r="A3522" s="58">
        <v>3512</v>
      </c>
      <c r="B3522" s="66" t="s">
        <v>15748</v>
      </c>
      <c r="C3522" s="67" t="s">
        <v>15749</v>
      </c>
      <c r="D3522" s="59" t="s">
        <v>15750</v>
      </c>
      <c r="E3522" s="66" t="s">
        <v>15748</v>
      </c>
      <c r="F3522" s="60" t="s">
        <v>15751</v>
      </c>
      <c r="G3522" s="62"/>
      <c r="H3522" s="61">
        <v>2006</v>
      </c>
      <c r="I3522" s="60" t="s">
        <v>988</v>
      </c>
      <c r="J3522" s="60" t="s">
        <v>699</v>
      </c>
      <c r="K3522" s="60">
        <v>100</v>
      </c>
      <c r="L3522" s="62"/>
      <c r="M3522" s="60">
        <v>1</v>
      </c>
      <c r="N3522" s="60">
        <v>1</v>
      </c>
      <c r="O3522" s="63" t="s">
        <v>681</v>
      </c>
      <c r="P3522" s="63" t="s">
        <v>912</v>
      </c>
      <c r="Q3522" s="62"/>
      <c r="R3522" s="62"/>
      <c r="S3522" s="62"/>
      <c r="T3522" s="62"/>
      <c r="U3522" s="62"/>
      <c r="V3522" s="62"/>
      <c r="W3522" s="62"/>
      <c r="X3522" s="63" t="s">
        <v>912</v>
      </c>
      <c r="Y3522" s="62"/>
      <c r="Z3522" s="62"/>
      <c r="AA3522" s="62"/>
      <c r="AB3522" s="60"/>
    </row>
    <row r="3523" spans="1:28" ht="15" customHeight="1" x14ac:dyDescent="0.25">
      <c r="A3523" s="58">
        <v>3513</v>
      </c>
      <c r="B3523" s="66" t="s">
        <v>15752</v>
      </c>
      <c r="C3523" s="67" t="s">
        <v>15753</v>
      </c>
      <c r="D3523" s="59" t="s">
        <v>15754</v>
      </c>
      <c r="E3523" s="66" t="s">
        <v>15752</v>
      </c>
      <c r="F3523" s="60" t="s">
        <v>15755</v>
      </c>
      <c r="G3523" s="62"/>
      <c r="H3523" s="61">
        <v>2001</v>
      </c>
      <c r="I3523" s="60" t="s">
        <v>689</v>
      </c>
      <c r="J3523" s="60" t="s">
        <v>684</v>
      </c>
      <c r="K3523" s="60">
        <v>50</v>
      </c>
      <c r="L3523" s="62"/>
      <c r="M3523" s="60">
        <v>1</v>
      </c>
      <c r="N3523" s="60">
        <v>1</v>
      </c>
      <c r="O3523" s="63" t="s">
        <v>681</v>
      </c>
      <c r="P3523" s="63" t="s">
        <v>864</v>
      </c>
      <c r="Q3523" s="62"/>
      <c r="R3523" s="62"/>
      <c r="S3523" s="62"/>
      <c r="T3523" s="62"/>
      <c r="U3523" s="62"/>
      <c r="V3523" s="62"/>
      <c r="W3523" s="62"/>
      <c r="X3523" s="63" t="s">
        <v>864</v>
      </c>
      <c r="Y3523" s="62"/>
      <c r="Z3523" s="62"/>
      <c r="AA3523" s="62"/>
      <c r="AB3523" s="60"/>
    </row>
    <row r="3524" spans="1:28" ht="15" customHeight="1" x14ac:dyDescent="0.25">
      <c r="A3524" s="58">
        <v>3514</v>
      </c>
      <c r="B3524" s="66" t="s">
        <v>15756</v>
      </c>
      <c r="C3524" s="67" t="s">
        <v>15757</v>
      </c>
      <c r="D3524" s="59" t="s">
        <v>15758</v>
      </c>
      <c r="E3524" s="66" t="s">
        <v>15756</v>
      </c>
      <c r="F3524" s="60" t="s">
        <v>15759</v>
      </c>
      <c r="G3524" s="62"/>
      <c r="H3524" s="61">
        <v>2014</v>
      </c>
      <c r="I3524" s="60" t="s">
        <v>689</v>
      </c>
      <c r="J3524" s="60" t="s">
        <v>1710</v>
      </c>
      <c r="K3524" s="60">
        <v>50</v>
      </c>
      <c r="L3524" s="62"/>
      <c r="M3524" s="60">
        <v>1</v>
      </c>
      <c r="N3524" s="60">
        <v>1</v>
      </c>
      <c r="O3524" s="63" t="s">
        <v>681</v>
      </c>
      <c r="P3524" s="63" t="s">
        <v>1837</v>
      </c>
      <c r="Q3524" s="63" t="s">
        <v>15760</v>
      </c>
      <c r="R3524" s="62"/>
      <c r="S3524" s="62"/>
      <c r="T3524" s="62"/>
      <c r="U3524" s="62"/>
      <c r="V3524" s="62"/>
      <c r="W3524" s="62"/>
      <c r="X3524" s="63" t="s">
        <v>1837</v>
      </c>
      <c r="Y3524" s="62"/>
      <c r="Z3524" s="62"/>
      <c r="AA3524" s="62"/>
      <c r="AB3524" s="60"/>
    </row>
    <row r="3525" spans="1:28" ht="15" customHeight="1" x14ac:dyDescent="0.25">
      <c r="A3525" s="58">
        <v>3515</v>
      </c>
      <c r="B3525" s="66" t="s">
        <v>15761</v>
      </c>
      <c r="C3525" s="67" t="s">
        <v>15762</v>
      </c>
      <c r="D3525" s="59" t="s">
        <v>15763</v>
      </c>
      <c r="E3525" s="66" t="s">
        <v>15761</v>
      </c>
      <c r="F3525" s="60" t="s">
        <v>15764</v>
      </c>
      <c r="G3525" s="62"/>
      <c r="H3525" s="61">
        <v>2001</v>
      </c>
      <c r="I3525" s="62"/>
      <c r="J3525" s="60" t="s">
        <v>680</v>
      </c>
      <c r="K3525" s="60">
        <v>100</v>
      </c>
      <c r="L3525" s="62"/>
      <c r="M3525" s="60">
        <v>1</v>
      </c>
      <c r="N3525" s="60">
        <v>1</v>
      </c>
      <c r="O3525" s="63" t="s">
        <v>681</v>
      </c>
      <c r="P3525" s="63" t="s">
        <v>912</v>
      </c>
      <c r="Q3525" s="62"/>
      <c r="R3525" s="62"/>
      <c r="S3525" s="62"/>
      <c r="T3525" s="62"/>
      <c r="U3525" s="62"/>
      <c r="V3525" s="62"/>
      <c r="W3525" s="62"/>
      <c r="X3525" s="63" t="s">
        <v>912</v>
      </c>
      <c r="Y3525" s="62"/>
      <c r="Z3525" s="62"/>
      <c r="AA3525" s="62"/>
      <c r="AB3525" s="60"/>
    </row>
    <row r="3526" spans="1:28" ht="15" customHeight="1" x14ac:dyDescent="0.25">
      <c r="A3526" s="58">
        <v>3516</v>
      </c>
      <c r="B3526" s="66" t="s">
        <v>15765</v>
      </c>
      <c r="C3526" s="67" t="s">
        <v>15766</v>
      </c>
      <c r="D3526" s="59" t="s">
        <v>15767</v>
      </c>
      <c r="E3526" s="66" t="s">
        <v>15765</v>
      </c>
      <c r="F3526" s="60" t="s">
        <v>15768</v>
      </c>
      <c r="G3526" s="62"/>
      <c r="H3526" s="61">
        <v>2014</v>
      </c>
      <c r="I3526" s="60" t="s">
        <v>689</v>
      </c>
      <c r="J3526" s="60" t="s">
        <v>687</v>
      </c>
      <c r="K3526" s="60">
        <v>100</v>
      </c>
      <c r="L3526" s="62"/>
      <c r="M3526" s="60">
        <v>1</v>
      </c>
      <c r="N3526" s="60">
        <v>1</v>
      </c>
      <c r="O3526" s="63" t="s">
        <v>681</v>
      </c>
      <c r="P3526" s="63" t="s">
        <v>15769</v>
      </c>
      <c r="Q3526" s="63" t="s">
        <v>15770</v>
      </c>
      <c r="R3526" s="62"/>
      <c r="S3526" s="62"/>
      <c r="T3526" s="62"/>
      <c r="U3526" s="62"/>
      <c r="V3526" s="62"/>
      <c r="W3526" s="62"/>
      <c r="X3526" s="62"/>
      <c r="Y3526" s="62"/>
      <c r="Z3526" s="62"/>
      <c r="AA3526" s="62"/>
      <c r="AB3526" s="63" t="s">
        <v>15771</v>
      </c>
    </row>
    <row r="3527" spans="1:28" ht="15" customHeight="1" x14ac:dyDescent="0.25">
      <c r="A3527" s="58">
        <v>3517</v>
      </c>
      <c r="B3527" s="66" t="s">
        <v>15772</v>
      </c>
      <c r="C3527" s="67" t="s">
        <v>15773</v>
      </c>
      <c r="D3527" s="59" t="s">
        <v>15774</v>
      </c>
      <c r="E3527" s="66" t="s">
        <v>15772</v>
      </c>
      <c r="F3527" s="60" t="s">
        <v>15775</v>
      </c>
      <c r="G3527" s="62"/>
      <c r="H3527" s="61">
        <v>2008</v>
      </c>
      <c r="I3527" s="60" t="s">
        <v>689</v>
      </c>
      <c r="J3527" s="60" t="s">
        <v>680</v>
      </c>
      <c r="K3527" s="60">
        <v>75</v>
      </c>
      <c r="L3527" s="62"/>
      <c r="M3527" s="60">
        <v>1</v>
      </c>
      <c r="N3527" s="60">
        <v>1</v>
      </c>
      <c r="O3527" s="63" t="s">
        <v>681</v>
      </c>
      <c r="P3527" s="63" t="s">
        <v>1222</v>
      </c>
      <c r="Q3527" s="63" t="s">
        <v>15776</v>
      </c>
      <c r="R3527" s="62"/>
      <c r="S3527" s="62"/>
      <c r="T3527" s="62"/>
      <c r="U3527" s="62"/>
      <c r="V3527" s="62"/>
      <c r="W3527" s="62"/>
      <c r="X3527" s="63" t="s">
        <v>1222</v>
      </c>
      <c r="Y3527" s="62"/>
      <c r="Z3527" s="62"/>
      <c r="AA3527" s="62"/>
      <c r="AB3527" s="60"/>
    </row>
    <row r="3528" spans="1:28" ht="15" customHeight="1" x14ac:dyDescent="0.25">
      <c r="A3528" s="58">
        <v>3518</v>
      </c>
      <c r="B3528" s="66" t="s">
        <v>15777</v>
      </c>
      <c r="C3528" s="67" t="s">
        <v>15778</v>
      </c>
      <c r="D3528" s="59" t="s">
        <v>15779</v>
      </c>
      <c r="E3528" s="66" t="s">
        <v>15777</v>
      </c>
      <c r="F3528" s="60" t="s">
        <v>15780</v>
      </c>
      <c r="G3528" s="62"/>
      <c r="H3528" s="61">
        <v>2005</v>
      </c>
      <c r="I3528" s="60" t="s">
        <v>689</v>
      </c>
      <c r="J3528" s="60" t="s">
        <v>680</v>
      </c>
      <c r="K3528" s="60">
        <v>75</v>
      </c>
      <c r="L3528" s="62"/>
      <c r="M3528" s="60">
        <v>1</v>
      </c>
      <c r="N3528" s="60">
        <v>1</v>
      </c>
      <c r="O3528" s="63" t="s">
        <v>681</v>
      </c>
      <c r="P3528" s="63" t="s">
        <v>700</v>
      </c>
      <c r="Q3528" s="62"/>
      <c r="R3528" s="62"/>
      <c r="S3528" s="62"/>
      <c r="T3528" s="62"/>
      <c r="U3528" s="62"/>
      <c r="V3528" s="62"/>
      <c r="W3528" s="62"/>
      <c r="X3528" s="63" t="s">
        <v>700</v>
      </c>
      <c r="Y3528" s="62"/>
      <c r="Z3528" s="62"/>
      <c r="AA3528" s="62"/>
      <c r="AB3528" s="60"/>
    </row>
    <row r="3529" spans="1:28" ht="15" customHeight="1" x14ac:dyDescent="0.25">
      <c r="A3529" s="58">
        <v>3519</v>
      </c>
      <c r="B3529" s="66" t="s">
        <v>15781</v>
      </c>
      <c r="C3529" s="67" t="s">
        <v>15782</v>
      </c>
      <c r="D3529" s="59" t="s">
        <v>15783</v>
      </c>
      <c r="E3529" s="66" t="s">
        <v>15781</v>
      </c>
      <c r="F3529" s="60" t="s">
        <v>15784</v>
      </c>
      <c r="G3529" s="62"/>
      <c r="H3529" s="61">
        <v>2009</v>
      </c>
      <c r="I3529" s="60" t="s">
        <v>689</v>
      </c>
      <c r="J3529" s="60" t="s">
        <v>687</v>
      </c>
      <c r="K3529" s="60" t="s">
        <v>4348</v>
      </c>
      <c r="L3529" s="62"/>
      <c r="M3529" s="60">
        <v>1</v>
      </c>
      <c r="N3529" s="60">
        <v>1</v>
      </c>
      <c r="O3529" s="63" t="s">
        <v>681</v>
      </c>
      <c r="P3529" s="63" t="s">
        <v>5702</v>
      </c>
      <c r="Q3529" s="62"/>
      <c r="R3529" s="62"/>
      <c r="S3529" s="62"/>
      <c r="T3529" s="62"/>
      <c r="U3529" s="62"/>
      <c r="V3529" s="62"/>
      <c r="W3529" s="62"/>
      <c r="X3529" s="63" t="s">
        <v>5702</v>
      </c>
      <c r="Y3529" s="62"/>
      <c r="Z3529" s="62"/>
      <c r="AA3529" s="62"/>
      <c r="AB3529" s="60"/>
    </row>
    <row r="3530" spans="1:28" ht="15" customHeight="1" x14ac:dyDescent="0.25">
      <c r="A3530" s="58">
        <v>3520</v>
      </c>
      <c r="B3530" s="66" t="s">
        <v>15785</v>
      </c>
      <c r="C3530" s="67" t="s">
        <v>15786</v>
      </c>
      <c r="D3530" s="59" t="s">
        <v>15787</v>
      </c>
      <c r="E3530" s="66" t="s">
        <v>15785</v>
      </c>
      <c r="F3530" s="60" t="s">
        <v>15788</v>
      </c>
      <c r="G3530" s="62"/>
      <c r="H3530" s="61">
        <v>2003</v>
      </c>
      <c r="I3530" s="60" t="s">
        <v>1565</v>
      </c>
      <c r="J3530" s="60" t="s">
        <v>1260</v>
      </c>
      <c r="K3530" s="60">
        <v>400</v>
      </c>
      <c r="L3530" s="62"/>
      <c r="M3530" s="60">
        <v>1</v>
      </c>
      <c r="N3530" s="60">
        <v>1</v>
      </c>
      <c r="O3530" s="63" t="s">
        <v>681</v>
      </c>
      <c r="P3530" s="63" t="s">
        <v>1038</v>
      </c>
      <c r="Q3530" s="62"/>
      <c r="R3530" s="62"/>
      <c r="S3530" s="62"/>
      <c r="T3530" s="62"/>
      <c r="U3530" s="62"/>
      <c r="V3530" s="62"/>
      <c r="W3530" s="62"/>
      <c r="X3530" s="63" t="s">
        <v>1038</v>
      </c>
      <c r="Y3530" s="62"/>
      <c r="Z3530" s="62"/>
      <c r="AA3530" s="62"/>
      <c r="AB3530" s="60"/>
    </row>
    <row r="3531" spans="1:28" ht="15" customHeight="1" x14ac:dyDescent="0.25">
      <c r="A3531" s="58">
        <v>3521</v>
      </c>
      <c r="B3531" s="66" t="s">
        <v>15789</v>
      </c>
      <c r="C3531" s="67" t="s">
        <v>15790</v>
      </c>
      <c r="D3531" s="59" t="s">
        <v>15791</v>
      </c>
      <c r="E3531" s="66" t="s">
        <v>15789</v>
      </c>
      <c r="F3531" s="60" t="s">
        <v>15792</v>
      </c>
      <c r="G3531" s="62"/>
      <c r="H3531" s="61">
        <v>1993</v>
      </c>
      <c r="I3531" s="60" t="s">
        <v>1565</v>
      </c>
      <c r="J3531" s="60" t="s">
        <v>1260</v>
      </c>
      <c r="K3531" s="60">
        <v>400</v>
      </c>
      <c r="L3531" s="62"/>
      <c r="M3531" s="60">
        <v>1</v>
      </c>
      <c r="N3531" s="60">
        <v>1</v>
      </c>
      <c r="O3531" s="63" t="s">
        <v>681</v>
      </c>
      <c r="P3531" s="63" t="s">
        <v>1867</v>
      </c>
      <c r="Q3531" s="62"/>
      <c r="R3531" s="62"/>
      <c r="S3531" s="62"/>
      <c r="T3531" s="62"/>
      <c r="U3531" s="62"/>
      <c r="V3531" s="62"/>
      <c r="W3531" s="62"/>
      <c r="X3531" s="63" t="s">
        <v>1867</v>
      </c>
      <c r="Y3531" s="62"/>
      <c r="Z3531" s="62"/>
      <c r="AA3531" s="62"/>
      <c r="AB3531" s="60"/>
    </row>
    <row r="3532" spans="1:28" ht="15" customHeight="1" x14ac:dyDescent="0.25">
      <c r="A3532" s="58">
        <v>3522</v>
      </c>
      <c r="B3532" s="66" t="s">
        <v>15793</v>
      </c>
      <c r="C3532" s="67" t="s">
        <v>15794</v>
      </c>
      <c r="D3532" s="59" t="s">
        <v>15795</v>
      </c>
      <c r="E3532" s="66" t="s">
        <v>15793</v>
      </c>
      <c r="F3532" s="60" t="s">
        <v>15796</v>
      </c>
      <c r="G3532" s="62"/>
      <c r="H3532" s="61">
        <v>1998</v>
      </c>
      <c r="I3532" s="60" t="s">
        <v>1565</v>
      </c>
      <c r="J3532" s="60" t="s">
        <v>1260</v>
      </c>
      <c r="K3532" s="60">
        <v>400</v>
      </c>
      <c r="L3532" s="62"/>
      <c r="M3532" s="60">
        <v>1</v>
      </c>
      <c r="N3532" s="60">
        <v>1</v>
      </c>
      <c r="O3532" s="63" t="s">
        <v>681</v>
      </c>
      <c r="P3532" s="63" t="s">
        <v>1867</v>
      </c>
      <c r="Q3532" s="63" t="s">
        <v>15797</v>
      </c>
      <c r="R3532" s="62"/>
      <c r="S3532" s="62"/>
      <c r="T3532" s="62"/>
      <c r="U3532" s="62"/>
      <c r="V3532" s="62"/>
      <c r="W3532" s="62"/>
      <c r="X3532" s="63" t="s">
        <v>1867</v>
      </c>
      <c r="Y3532" s="62"/>
      <c r="Z3532" s="62"/>
      <c r="AA3532" s="62"/>
      <c r="AB3532" s="60"/>
    </row>
    <row r="3533" spans="1:28" ht="15" customHeight="1" x14ac:dyDescent="0.25">
      <c r="A3533" s="58">
        <v>3523</v>
      </c>
      <c r="B3533" s="66" t="s">
        <v>15798</v>
      </c>
      <c r="C3533" s="67" t="s">
        <v>15799</v>
      </c>
      <c r="D3533" s="59" t="s">
        <v>15800</v>
      </c>
      <c r="E3533" s="66" t="s">
        <v>15798</v>
      </c>
      <c r="F3533" s="60" t="s">
        <v>15801</v>
      </c>
      <c r="G3533" s="62"/>
      <c r="H3533" s="61">
        <v>2000</v>
      </c>
      <c r="I3533" s="60" t="s">
        <v>1296</v>
      </c>
      <c r="J3533" s="60" t="s">
        <v>684</v>
      </c>
      <c r="K3533" s="60">
        <v>160</v>
      </c>
      <c r="L3533" s="62"/>
      <c r="M3533" s="60">
        <v>1</v>
      </c>
      <c r="N3533" s="60">
        <v>1</v>
      </c>
      <c r="O3533" s="63" t="s">
        <v>681</v>
      </c>
      <c r="P3533" s="63" t="s">
        <v>1228</v>
      </c>
      <c r="Q3533" s="62"/>
      <c r="R3533" s="62"/>
      <c r="S3533" s="62"/>
      <c r="T3533" s="62"/>
      <c r="U3533" s="62"/>
      <c r="V3533" s="62"/>
      <c r="W3533" s="62"/>
      <c r="X3533" s="63" t="s">
        <v>2575</v>
      </c>
      <c r="Y3533" s="62"/>
      <c r="Z3533" s="62"/>
      <c r="AA3533" s="62"/>
      <c r="AB3533" s="63" t="s">
        <v>2576</v>
      </c>
    </row>
    <row r="3534" spans="1:28" ht="15" customHeight="1" x14ac:dyDescent="0.25">
      <c r="A3534" s="58">
        <v>3524</v>
      </c>
      <c r="B3534" s="66" t="s">
        <v>15802</v>
      </c>
      <c r="C3534" s="67" t="s">
        <v>15803</v>
      </c>
      <c r="D3534" s="59" t="s">
        <v>15804</v>
      </c>
      <c r="E3534" s="66" t="s">
        <v>15802</v>
      </c>
      <c r="F3534" s="60" t="s">
        <v>15805</v>
      </c>
      <c r="G3534" s="62"/>
      <c r="H3534" s="61">
        <v>2001</v>
      </c>
      <c r="I3534" s="60" t="s">
        <v>1296</v>
      </c>
      <c r="J3534" s="60" t="s">
        <v>684</v>
      </c>
      <c r="K3534" s="60">
        <v>320</v>
      </c>
      <c r="L3534" s="62"/>
      <c r="M3534" s="60">
        <v>1</v>
      </c>
      <c r="N3534" s="60">
        <v>1</v>
      </c>
      <c r="O3534" s="63" t="s">
        <v>681</v>
      </c>
      <c r="P3534" s="63" t="s">
        <v>970</v>
      </c>
      <c r="Q3534" s="62"/>
      <c r="R3534" s="62"/>
      <c r="S3534" s="62"/>
      <c r="T3534" s="62"/>
      <c r="U3534" s="62"/>
      <c r="V3534" s="62"/>
      <c r="W3534" s="62"/>
      <c r="X3534" s="63" t="s">
        <v>970</v>
      </c>
      <c r="Y3534" s="62"/>
      <c r="Z3534" s="62"/>
      <c r="AA3534" s="62"/>
      <c r="AB3534" s="60"/>
    </row>
    <row r="3535" spans="1:28" ht="15" customHeight="1" x14ac:dyDescent="0.25">
      <c r="A3535" s="58">
        <v>3525</v>
      </c>
      <c r="B3535" s="66" t="s">
        <v>15806</v>
      </c>
      <c r="C3535" s="67" t="s">
        <v>15807</v>
      </c>
      <c r="D3535" s="59" t="s">
        <v>15808</v>
      </c>
      <c r="E3535" s="66" t="s">
        <v>15806</v>
      </c>
      <c r="F3535" s="60" t="s">
        <v>15809</v>
      </c>
      <c r="G3535" s="62"/>
      <c r="H3535" s="61">
        <v>2005</v>
      </c>
      <c r="I3535" s="60" t="s">
        <v>1296</v>
      </c>
      <c r="J3535" s="60" t="s">
        <v>684</v>
      </c>
      <c r="K3535" s="60">
        <v>75</v>
      </c>
      <c r="L3535" s="62"/>
      <c r="M3535" s="60">
        <v>1</v>
      </c>
      <c r="N3535" s="60">
        <v>1</v>
      </c>
      <c r="O3535" s="63" t="s">
        <v>681</v>
      </c>
      <c r="P3535" s="63" t="s">
        <v>700</v>
      </c>
      <c r="Q3535" s="63" t="s">
        <v>13891</v>
      </c>
      <c r="R3535" s="62"/>
      <c r="S3535" s="62"/>
      <c r="T3535" s="62"/>
      <c r="U3535" s="62"/>
      <c r="V3535" s="62"/>
      <c r="W3535" s="62"/>
      <c r="X3535" s="63" t="s">
        <v>700</v>
      </c>
      <c r="Y3535" s="62"/>
      <c r="Z3535" s="62"/>
      <c r="AA3535" s="62"/>
      <c r="AB3535" s="60"/>
    </row>
    <row r="3536" spans="1:28" ht="15" customHeight="1" x14ac:dyDescent="0.25">
      <c r="A3536" s="58">
        <v>3526</v>
      </c>
      <c r="B3536" s="66" t="s">
        <v>15810</v>
      </c>
      <c r="C3536" s="67" t="s">
        <v>15811</v>
      </c>
      <c r="D3536" s="59" t="s">
        <v>15812</v>
      </c>
      <c r="E3536" s="66" t="s">
        <v>15810</v>
      </c>
      <c r="F3536" s="60" t="s">
        <v>15813</v>
      </c>
      <c r="G3536" s="62"/>
      <c r="H3536" s="61">
        <v>2005</v>
      </c>
      <c r="I3536" s="60" t="s">
        <v>1296</v>
      </c>
      <c r="J3536" s="60" t="s">
        <v>684</v>
      </c>
      <c r="K3536" s="60">
        <v>75</v>
      </c>
      <c r="L3536" s="62"/>
      <c r="M3536" s="60">
        <v>1</v>
      </c>
      <c r="N3536" s="60">
        <v>1</v>
      </c>
      <c r="O3536" s="63" t="s">
        <v>681</v>
      </c>
      <c r="P3536" s="63" t="s">
        <v>700</v>
      </c>
      <c r="Q3536" s="63" t="s">
        <v>13891</v>
      </c>
      <c r="R3536" s="62"/>
      <c r="S3536" s="62"/>
      <c r="T3536" s="62"/>
      <c r="U3536" s="62"/>
      <c r="V3536" s="62"/>
      <c r="W3536" s="62"/>
      <c r="X3536" s="63" t="s">
        <v>700</v>
      </c>
      <c r="Y3536" s="62"/>
      <c r="Z3536" s="62"/>
      <c r="AA3536" s="62"/>
      <c r="AB3536" s="60"/>
    </row>
    <row r="3537" spans="1:28" ht="15" customHeight="1" x14ac:dyDescent="0.25">
      <c r="A3537" s="58">
        <v>3527</v>
      </c>
      <c r="B3537" s="66" t="s">
        <v>15814</v>
      </c>
      <c r="C3537" s="67" t="s">
        <v>15815</v>
      </c>
      <c r="D3537" s="59" t="s">
        <v>15816</v>
      </c>
      <c r="E3537" s="66" t="s">
        <v>15814</v>
      </c>
      <c r="F3537" s="60" t="s">
        <v>15817</v>
      </c>
      <c r="G3537" s="62"/>
      <c r="H3537" s="61">
        <v>2004</v>
      </c>
      <c r="I3537" s="60" t="s">
        <v>1303</v>
      </c>
      <c r="J3537" s="60" t="s">
        <v>688</v>
      </c>
      <c r="K3537" s="60">
        <v>50</v>
      </c>
      <c r="L3537" s="62"/>
      <c r="M3537" s="60">
        <v>1</v>
      </c>
      <c r="N3537" s="60">
        <v>1</v>
      </c>
      <c r="O3537" s="63" t="s">
        <v>681</v>
      </c>
      <c r="P3537" s="63" t="s">
        <v>788</v>
      </c>
      <c r="Q3537" s="62"/>
      <c r="R3537" s="62"/>
      <c r="S3537" s="62"/>
      <c r="T3537" s="62"/>
      <c r="U3537" s="62"/>
      <c r="V3537" s="62"/>
      <c r="W3537" s="62"/>
      <c r="X3537" s="63" t="s">
        <v>788</v>
      </c>
      <c r="Y3537" s="62"/>
      <c r="Z3537" s="62"/>
      <c r="AA3537" s="62"/>
      <c r="AB3537" s="60"/>
    </row>
    <row r="3538" spans="1:28" ht="15" customHeight="1" x14ac:dyDescent="0.25">
      <c r="A3538" s="58">
        <v>3528</v>
      </c>
      <c r="B3538" s="66" t="s">
        <v>15818</v>
      </c>
      <c r="C3538" s="67" t="s">
        <v>15819</v>
      </c>
      <c r="D3538" s="59" t="s">
        <v>15820</v>
      </c>
      <c r="E3538" s="66" t="s">
        <v>15818</v>
      </c>
      <c r="F3538" s="60" t="s">
        <v>15821</v>
      </c>
      <c r="G3538" s="62"/>
      <c r="H3538" s="61">
        <v>2001</v>
      </c>
      <c r="I3538" s="60" t="s">
        <v>1303</v>
      </c>
      <c r="J3538" s="60" t="s">
        <v>688</v>
      </c>
      <c r="K3538" s="60">
        <v>50</v>
      </c>
      <c r="L3538" s="62"/>
      <c r="M3538" s="60">
        <v>1</v>
      </c>
      <c r="N3538" s="60">
        <v>1</v>
      </c>
      <c r="O3538" s="63" t="s">
        <v>681</v>
      </c>
      <c r="P3538" s="63" t="s">
        <v>788</v>
      </c>
      <c r="Q3538" s="62"/>
      <c r="R3538" s="62"/>
      <c r="S3538" s="62"/>
      <c r="T3538" s="62"/>
      <c r="U3538" s="62"/>
      <c r="V3538" s="62"/>
      <c r="W3538" s="62"/>
      <c r="X3538" s="63" t="s">
        <v>788</v>
      </c>
      <c r="Y3538" s="62"/>
      <c r="Z3538" s="62"/>
      <c r="AA3538" s="62"/>
      <c r="AB3538" s="60"/>
    </row>
    <row r="3539" spans="1:28" ht="15" customHeight="1" x14ac:dyDescent="0.25">
      <c r="A3539" s="58">
        <v>3529</v>
      </c>
      <c r="B3539" s="66" t="s">
        <v>15822</v>
      </c>
      <c r="C3539" s="67" t="s">
        <v>15823</v>
      </c>
      <c r="D3539" s="59" t="s">
        <v>15824</v>
      </c>
      <c r="E3539" s="66" t="s">
        <v>15822</v>
      </c>
      <c r="F3539" s="60" t="s">
        <v>15825</v>
      </c>
      <c r="G3539" s="62"/>
      <c r="H3539" s="61">
        <v>2014</v>
      </c>
      <c r="I3539" s="60" t="s">
        <v>1303</v>
      </c>
      <c r="J3539" s="60" t="s">
        <v>688</v>
      </c>
      <c r="K3539" s="60">
        <v>75</v>
      </c>
      <c r="L3539" s="62"/>
      <c r="M3539" s="60">
        <v>1</v>
      </c>
      <c r="N3539" s="60">
        <v>1</v>
      </c>
      <c r="O3539" s="63" t="s">
        <v>681</v>
      </c>
      <c r="P3539" s="63" t="s">
        <v>5540</v>
      </c>
      <c r="Q3539" s="63" t="s">
        <v>10118</v>
      </c>
      <c r="R3539" s="62"/>
      <c r="S3539" s="62"/>
      <c r="T3539" s="62"/>
      <c r="U3539" s="62"/>
      <c r="V3539" s="62"/>
      <c r="W3539" s="62"/>
      <c r="X3539" s="63" t="s">
        <v>5540</v>
      </c>
      <c r="Y3539" s="62"/>
      <c r="Z3539" s="62"/>
      <c r="AA3539" s="62"/>
      <c r="AB3539" s="60"/>
    </row>
    <row r="3540" spans="1:28" ht="15" customHeight="1" x14ac:dyDescent="0.25">
      <c r="A3540" s="58">
        <v>3530</v>
      </c>
      <c r="B3540" s="66" t="s">
        <v>15826</v>
      </c>
      <c r="C3540" s="67" t="s">
        <v>15827</v>
      </c>
      <c r="D3540" s="59" t="s">
        <v>15828</v>
      </c>
      <c r="E3540" s="66" t="s">
        <v>15826</v>
      </c>
      <c r="F3540" s="60" t="s">
        <v>15829</v>
      </c>
      <c r="G3540" s="62"/>
      <c r="H3540" s="61">
        <v>2004</v>
      </c>
      <c r="I3540" s="60" t="s">
        <v>1303</v>
      </c>
      <c r="J3540" s="60" t="s">
        <v>688</v>
      </c>
      <c r="K3540" s="60" t="s">
        <v>8400</v>
      </c>
      <c r="L3540" s="62"/>
      <c r="M3540" s="60">
        <v>1</v>
      </c>
      <c r="N3540" s="60">
        <v>1</v>
      </c>
      <c r="O3540" s="63" t="s">
        <v>681</v>
      </c>
      <c r="P3540" s="63" t="s">
        <v>788</v>
      </c>
      <c r="Q3540" s="62"/>
      <c r="R3540" s="62"/>
      <c r="S3540" s="62"/>
      <c r="T3540" s="62"/>
      <c r="U3540" s="62"/>
      <c r="V3540" s="62"/>
      <c r="W3540" s="62"/>
      <c r="X3540" s="63" t="s">
        <v>788</v>
      </c>
      <c r="Y3540" s="62"/>
      <c r="Z3540" s="62"/>
      <c r="AA3540" s="62"/>
      <c r="AB3540" s="60"/>
    </row>
    <row r="3541" spans="1:28" ht="15" customHeight="1" x14ac:dyDescent="0.25">
      <c r="A3541" s="58">
        <v>3531</v>
      </c>
      <c r="B3541" s="66" t="s">
        <v>15830</v>
      </c>
      <c r="C3541" s="67" t="s">
        <v>15831</v>
      </c>
      <c r="D3541" s="59" t="s">
        <v>15832</v>
      </c>
      <c r="E3541" s="66" t="s">
        <v>15830</v>
      </c>
      <c r="F3541" s="60" t="s">
        <v>15833</v>
      </c>
      <c r="G3541" s="62"/>
      <c r="H3541" s="61">
        <v>2004</v>
      </c>
      <c r="I3541" s="60" t="s">
        <v>1303</v>
      </c>
      <c r="J3541" s="60" t="s">
        <v>688</v>
      </c>
      <c r="K3541" s="60" t="s">
        <v>8400</v>
      </c>
      <c r="L3541" s="62"/>
      <c r="M3541" s="60">
        <v>1</v>
      </c>
      <c r="N3541" s="60">
        <v>1</v>
      </c>
      <c r="O3541" s="63" t="s">
        <v>681</v>
      </c>
      <c r="P3541" s="63" t="s">
        <v>788</v>
      </c>
      <c r="Q3541" s="62"/>
      <c r="R3541" s="62"/>
      <c r="S3541" s="62"/>
      <c r="T3541" s="62"/>
      <c r="U3541" s="62"/>
      <c r="V3541" s="62"/>
      <c r="W3541" s="62"/>
      <c r="X3541" s="63" t="s">
        <v>788</v>
      </c>
      <c r="Y3541" s="62"/>
      <c r="Z3541" s="62"/>
      <c r="AA3541" s="62"/>
      <c r="AB3541" s="60"/>
    </row>
    <row r="3542" spans="1:28" ht="15" customHeight="1" x14ac:dyDescent="0.25">
      <c r="A3542" s="58">
        <v>3532</v>
      </c>
      <c r="B3542" s="66" t="s">
        <v>15834</v>
      </c>
      <c r="C3542" s="67" t="s">
        <v>15835</v>
      </c>
      <c r="D3542" s="59" t="s">
        <v>15836</v>
      </c>
      <c r="E3542" s="66" t="s">
        <v>15834</v>
      </c>
      <c r="F3542" s="60" t="s">
        <v>15837</v>
      </c>
      <c r="G3542" s="62"/>
      <c r="H3542" s="61">
        <v>2001</v>
      </c>
      <c r="I3542" s="60" t="s">
        <v>689</v>
      </c>
      <c r="J3542" s="60" t="s">
        <v>2302</v>
      </c>
      <c r="K3542" s="60">
        <v>50</v>
      </c>
      <c r="L3542" s="62"/>
      <c r="M3542" s="60">
        <v>1</v>
      </c>
      <c r="N3542" s="60">
        <v>1</v>
      </c>
      <c r="O3542" s="63" t="s">
        <v>681</v>
      </c>
      <c r="P3542" s="63" t="s">
        <v>864</v>
      </c>
      <c r="Q3542" s="62"/>
      <c r="R3542" s="62"/>
      <c r="S3542" s="62"/>
      <c r="T3542" s="62"/>
      <c r="U3542" s="62"/>
      <c r="V3542" s="62"/>
      <c r="W3542" s="62"/>
      <c r="X3542" s="63" t="s">
        <v>864</v>
      </c>
      <c r="Y3542" s="62"/>
      <c r="Z3542" s="62"/>
      <c r="AA3542" s="62"/>
      <c r="AB3542" s="60"/>
    </row>
    <row r="3543" spans="1:28" ht="15" customHeight="1" x14ac:dyDescent="0.25">
      <c r="A3543" s="58">
        <v>3533</v>
      </c>
      <c r="B3543" s="66" t="s">
        <v>15838</v>
      </c>
      <c r="C3543" s="67" t="s">
        <v>15839</v>
      </c>
      <c r="D3543" s="59" t="s">
        <v>15840</v>
      </c>
      <c r="E3543" s="66" t="s">
        <v>15838</v>
      </c>
      <c r="F3543" s="60" t="s">
        <v>15841</v>
      </c>
      <c r="G3543" s="62"/>
      <c r="H3543" s="61">
        <v>2005</v>
      </c>
      <c r="I3543" s="62"/>
      <c r="J3543" s="60" t="s">
        <v>680</v>
      </c>
      <c r="K3543" s="60">
        <v>75</v>
      </c>
      <c r="L3543" s="62"/>
      <c r="M3543" s="60">
        <v>1</v>
      </c>
      <c r="N3543" s="60">
        <v>1</v>
      </c>
      <c r="O3543" s="63" t="s">
        <v>681</v>
      </c>
      <c r="P3543" s="63" t="s">
        <v>2075</v>
      </c>
      <c r="Q3543" s="62"/>
      <c r="R3543" s="62"/>
      <c r="S3543" s="62"/>
      <c r="T3543" s="62"/>
      <c r="U3543" s="62"/>
      <c r="V3543" s="62"/>
      <c r="W3543" s="62"/>
      <c r="X3543" s="63" t="s">
        <v>2075</v>
      </c>
      <c r="Y3543" s="62"/>
      <c r="Z3543" s="62"/>
      <c r="AA3543" s="62"/>
      <c r="AB3543" s="60"/>
    </row>
    <row r="3544" spans="1:28" ht="15" customHeight="1" x14ac:dyDescent="0.25">
      <c r="A3544" s="58">
        <v>3534</v>
      </c>
      <c r="B3544" s="66" t="s">
        <v>15842</v>
      </c>
      <c r="C3544" s="67" t="s">
        <v>15843</v>
      </c>
      <c r="D3544" s="59" t="s">
        <v>15844</v>
      </c>
      <c r="E3544" s="66" t="s">
        <v>15842</v>
      </c>
      <c r="F3544" s="60" t="s">
        <v>15845</v>
      </c>
      <c r="G3544" s="62"/>
      <c r="H3544" s="61">
        <v>1998</v>
      </c>
      <c r="I3544" s="60" t="s">
        <v>689</v>
      </c>
      <c r="J3544" s="60" t="s">
        <v>687</v>
      </c>
      <c r="K3544" s="60">
        <v>50</v>
      </c>
      <c r="L3544" s="62"/>
      <c r="M3544" s="60">
        <v>1</v>
      </c>
      <c r="N3544" s="60">
        <v>1</v>
      </c>
      <c r="O3544" s="63" t="s">
        <v>681</v>
      </c>
      <c r="P3544" s="63" t="s">
        <v>864</v>
      </c>
      <c r="Q3544" s="62"/>
      <c r="R3544" s="62"/>
      <c r="S3544" s="62"/>
      <c r="T3544" s="62"/>
      <c r="U3544" s="62"/>
      <c r="V3544" s="62"/>
      <c r="W3544" s="62"/>
      <c r="X3544" s="63" t="s">
        <v>864</v>
      </c>
      <c r="Y3544" s="62"/>
      <c r="Z3544" s="62"/>
      <c r="AA3544" s="62"/>
      <c r="AB3544" s="60"/>
    </row>
    <row r="3545" spans="1:28" ht="15" customHeight="1" x14ac:dyDescent="0.25">
      <c r="A3545" s="58">
        <v>3535</v>
      </c>
      <c r="B3545" s="66" t="s">
        <v>15846</v>
      </c>
      <c r="C3545" s="67" t="s">
        <v>15847</v>
      </c>
      <c r="D3545" s="59" t="s">
        <v>15848</v>
      </c>
      <c r="E3545" s="66" t="s">
        <v>15846</v>
      </c>
      <c r="F3545" s="60" t="s">
        <v>15849</v>
      </c>
      <c r="G3545" s="62"/>
      <c r="H3545" s="61">
        <v>1998</v>
      </c>
      <c r="I3545" s="60" t="s">
        <v>689</v>
      </c>
      <c r="J3545" s="60" t="s">
        <v>684</v>
      </c>
      <c r="K3545" s="60">
        <v>50</v>
      </c>
      <c r="L3545" s="62"/>
      <c r="M3545" s="60">
        <v>1</v>
      </c>
      <c r="N3545" s="60">
        <v>1</v>
      </c>
      <c r="O3545" s="63" t="s">
        <v>681</v>
      </c>
      <c r="P3545" s="63" t="s">
        <v>788</v>
      </c>
      <c r="Q3545" s="62"/>
      <c r="R3545" s="62"/>
      <c r="S3545" s="62"/>
      <c r="T3545" s="62"/>
      <c r="U3545" s="62"/>
      <c r="V3545" s="62"/>
      <c r="W3545" s="62"/>
      <c r="X3545" s="63" t="s">
        <v>788</v>
      </c>
      <c r="Y3545" s="62"/>
      <c r="Z3545" s="62"/>
      <c r="AA3545" s="62"/>
      <c r="AB3545" s="60"/>
    </row>
    <row r="3546" spans="1:28" ht="15" customHeight="1" x14ac:dyDescent="0.25">
      <c r="A3546" s="58">
        <v>3536</v>
      </c>
      <c r="B3546" s="66" t="s">
        <v>15850</v>
      </c>
      <c r="C3546" s="67" t="s">
        <v>15851</v>
      </c>
      <c r="D3546" s="59" t="s">
        <v>15852</v>
      </c>
      <c r="E3546" s="66" t="s">
        <v>15850</v>
      </c>
      <c r="F3546" s="60" t="s">
        <v>15853</v>
      </c>
      <c r="G3546" s="62"/>
      <c r="H3546" s="61">
        <v>2003</v>
      </c>
      <c r="I3546" s="60" t="s">
        <v>689</v>
      </c>
      <c r="J3546" s="60" t="s">
        <v>684</v>
      </c>
      <c r="K3546" s="60">
        <v>320</v>
      </c>
      <c r="L3546" s="62"/>
      <c r="M3546" s="60">
        <v>1</v>
      </c>
      <c r="N3546" s="60">
        <v>1</v>
      </c>
      <c r="O3546" s="63" t="s">
        <v>681</v>
      </c>
      <c r="P3546" s="63" t="s">
        <v>970</v>
      </c>
      <c r="Q3546" s="62"/>
      <c r="R3546" s="62"/>
      <c r="S3546" s="62"/>
      <c r="T3546" s="62"/>
      <c r="U3546" s="62"/>
      <c r="V3546" s="62"/>
      <c r="W3546" s="62"/>
      <c r="X3546" s="63" t="s">
        <v>2505</v>
      </c>
      <c r="Y3546" s="62"/>
      <c r="Z3546" s="62"/>
      <c r="AA3546" s="62"/>
      <c r="AB3546" s="63" t="s">
        <v>2506</v>
      </c>
    </row>
    <row r="3547" spans="1:28" ht="15" customHeight="1" x14ac:dyDescent="0.25">
      <c r="A3547" s="58">
        <v>3537</v>
      </c>
      <c r="B3547" s="66" t="s">
        <v>15854</v>
      </c>
      <c r="C3547" s="67" t="s">
        <v>15855</v>
      </c>
      <c r="D3547" s="59" t="s">
        <v>15856</v>
      </c>
      <c r="E3547" s="66" t="s">
        <v>15854</v>
      </c>
      <c r="F3547" s="60" t="s">
        <v>15857</v>
      </c>
      <c r="G3547" s="62"/>
      <c r="H3547" s="61">
        <v>2016</v>
      </c>
      <c r="I3547" s="60" t="s">
        <v>689</v>
      </c>
      <c r="J3547" s="60" t="s">
        <v>1260</v>
      </c>
      <c r="K3547" s="60">
        <v>400</v>
      </c>
      <c r="L3547" s="62"/>
      <c r="M3547" s="60">
        <v>1</v>
      </c>
      <c r="N3547" s="60">
        <v>1</v>
      </c>
      <c r="O3547" s="63" t="s">
        <v>681</v>
      </c>
      <c r="P3547" s="63" t="s">
        <v>1038</v>
      </c>
      <c r="Q3547" s="62"/>
      <c r="R3547" s="62"/>
      <c r="S3547" s="62"/>
      <c r="T3547" s="62"/>
      <c r="U3547" s="62"/>
      <c r="V3547" s="62"/>
      <c r="W3547" s="62"/>
      <c r="X3547" s="63" t="s">
        <v>1038</v>
      </c>
      <c r="Y3547" s="62"/>
      <c r="Z3547" s="62"/>
      <c r="AA3547" s="62"/>
      <c r="AB3547" s="60"/>
    </row>
    <row r="3548" spans="1:28" ht="15" customHeight="1" x14ac:dyDescent="0.25">
      <c r="A3548" s="58">
        <v>3538</v>
      </c>
      <c r="B3548" s="66" t="s">
        <v>15858</v>
      </c>
      <c r="C3548" s="67" t="s">
        <v>15859</v>
      </c>
      <c r="D3548" s="59" t="s">
        <v>15860</v>
      </c>
      <c r="E3548" s="66" t="s">
        <v>15858</v>
      </c>
      <c r="F3548" s="60" t="s">
        <v>15861</v>
      </c>
      <c r="G3548" s="62"/>
      <c r="H3548" s="61">
        <v>2009</v>
      </c>
      <c r="I3548" s="60" t="s">
        <v>689</v>
      </c>
      <c r="J3548" s="60" t="s">
        <v>699</v>
      </c>
      <c r="K3548" s="60">
        <v>320</v>
      </c>
      <c r="L3548" s="62"/>
      <c r="M3548" s="60">
        <v>1</v>
      </c>
      <c r="N3548" s="60">
        <v>1</v>
      </c>
      <c r="O3548" s="63" t="s">
        <v>681</v>
      </c>
      <c r="P3548" s="63" t="s">
        <v>5879</v>
      </c>
      <c r="Q3548" s="62"/>
      <c r="R3548" s="62"/>
      <c r="S3548" s="62"/>
      <c r="T3548" s="62"/>
      <c r="U3548" s="62"/>
      <c r="V3548" s="62"/>
      <c r="W3548" s="62"/>
      <c r="X3548" s="63" t="s">
        <v>5879</v>
      </c>
      <c r="Y3548" s="62"/>
      <c r="Z3548" s="62"/>
      <c r="AA3548" s="62"/>
      <c r="AB3548" s="60"/>
    </row>
    <row r="3549" spans="1:28" ht="15" customHeight="1" x14ac:dyDescent="0.25">
      <c r="A3549" s="58">
        <v>3539</v>
      </c>
      <c r="B3549" s="66" t="s">
        <v>15862</v>
      </c>
      <c r="C3549" s="67" t="s">
        <v>15863</v>
      </c>
      <c r="D3549" s="59" t="s">
        <v>15864</v>
      </c>
      <c r="E3549" s="66" t="s">
        <v>15862</v>
      </c>
      <c r="F3549" s="60" t="s">
        <v>15865</v>
      </c>
      <c r="G3549" s="62"/>
      <c r="H3549" s="61">
        <v>2004</v>
      </c>
      <c r="I3549" s="60" t="s">
        <v>689</v>
      </c>
      <c r="J3549" s="60" t="s">
        <v>699</v>
      </c>
      <c r="K3549" s="60">
        <v>560</v>
      </c>
      <c r="L3549" s="62"/>
      <c r="M3549" s="60">
        <v>1</v>
      </c>
      <c r="N3549" s="60">
        <v>1</v>
      </c>
      <c r="O3549" s="63" t="s">
        <v>681</v>
      </c>
      <c r="P3549" s="63" t="s">
        <v>5254</v>
      </c>
      <c r="Q3549" s="62"/>
      <c r="R3549" s="62"/>
      <c r="S3549" s="62"/>
      <c r="T3549" s="62"/>
      <c r="U3549" s="62"/>
      <c r="V3549" s="62"/>
      <c r="W3549" s="62"/>
      <c r="X3549" s="63" t="s">
        <v>7810</v>
      </c>
      <c r="Y3549" s="63" t="s">
        <v>7811</v>
      </c>
      <c r="Z3549" s="62"/>
      <c r="AA3549" s="62"/>
      <c r="AB3549" s="60"/>
    </row>
    <row r="3550" spans="1:28" ht="15" customHeight="1" x14ac:dyDescent="0.25">
      <c r="A3550" s="58">
        <v>3540</v>
      </c>
      <c r="B3550" s="66" t="s">
        <v>15866</v>
      </c>
      <c r="C3550" s="67" t="s">
        <v>15867</v>
      </c>
      <c r="D3550" s="59" t="s">
        <v>15868</v>
      </c>
      <c r="E3550" s="66" t="s">
        <v>15866</v>
      </c>
      <c r="F3550" s="60" t="s">
        <v>15869</v>
      </c>
      <c r="G3550" s="62"/>
      <c r="H3550" s="61">
        <v>2005</v>
      </c>
      <c r="I3550" s="60" t="s">
        <v>689</v>
      </c>
      <c r="J3550" s="60" t="s">
        <v>699</v>
      </c>
      <c r="K3550" s="60">
        <v>560</v>
      </c>
      <c r="L3550" s="62"/>
      <c r="M3550" s="60">
        <v>1</v>
      </c>
      <c r="N3550" s="60">
        <v>1</v>
      </c>
      <c r="O3550" s="63" t="s">
        <v>681</v>
      </c>
      <c r="P3550" s="63" t="s">
        <v>5254</v>
      </c>
      <c r="Q3550" s="63">
        <v>3</v>
      </c>
      <c r="R3550" s="62"/>
      <c r="S3550" s="62"/>
      <c r="T3550" s="62"/>
      <c r="U3550" s="62"/>
      <c r="V3550" s="62"/>
      <c r="W3550" s="62"/>
      <c r="X3550" s="63" t="s">
        <v>5254</v>
      </c>
      <c r="Y3550" s="62"/>
      <c r="Z3550" s="62"/>
      <c r="AA3550" s="62"/>
      <c r="AB3550" s="60"/>
    </row>
    <row r="3551" spans="1:28" ht="15" customHeight="1" x14ac:dyDescent="0.25">
      <c r="A3551" s="58">
        <v>3541</v>
      </c>
      <c r="B3551" s="66" t="s">
        <v>15870</v>
      </c>
      <c r="C3551" s="67" t="s">
        <v>15871</v>
      </c>
      <c r="D3551" s="59" t="s">
        <v>15872</v>
      </c>
      <c r="E3551" s="66" t="s">
        <v>15870</v>
      </c>
      <c r="F3551" s="60" t="s">
        <v>15873</v>
      </c>
      <c r="G3551" s="62"/>
      <c r="H3551" s="61">
        <v>2006</v>
      </c>
      <c r="I3551" s="60" t="s">
        <v>689</v>
      </c>
      <c r="J3551" s="60" t="s">
        <v>684</v>
      </c>
      <c r="K3551" s="60">
        <v>100</v>
      </c>
      <c r="L3551" s="62"/>
      <c r="M3551" s="60">
        <v>1</v>
      </c>
      <c r="N3551" s="60">
        <v>1</v>
      </c>
      <c r="O3551" s="63" t="s">
        <v>681</v>
      </c>
      <c r="P3551" s="63" t="s">
        <v>2297</v>
      </c>
      <c r="Q3551" s="63" t="s">
        <v>15874</v>
      </c>
      <c r="R3551" s="62"/>
      <c r="S3551" s="62"/>
      <c r="T3551" s="62"/>
      <c r="U3551" s="62"/>
      <c r="V3551" s="62"/>
      <c r="W3551" s="62"/>
      <c r="X3551" s="63" t="s">
        <v>2297</v>
      </c>
      <c r="Y3551" s="62"/>
      <c r="Z3551" s="62"/>
      <c r="AA3551" s="62"/>
      <c r="AB3551" s="60"/>
    </row>
    <row r="3552" spans="1:28" ht="15" customHeight="1" x14ac:dyDescent="0.25">
      <c r="A3552" s="58">
        <v>3542</v>
      </c>
      <c r="B3552" s="66" t="s">
        <v>15875</v>
      </c>
      <c r="C3552" s="67" t="s">
        <v>15876</v>
      </c>
      <c r="D3552" s="59" t="s">
        <v>15877</v>
      </c>
      <c r="E3552" s="66" t="s">
        <v>15875</v>
      </c>
      <c r="F3552" s="60" t="s">
        <v>15878</v>
      </c>
      <c r="G3552" s="62"/>
      <c r="H3552" s="61">
        <v>2005</v>
      </c>
      <c r="I3552" s="62"/>
      <c r="J3552" s="60" t="s">
        <v>684</v>
      </c>
      <c r="K3552" s="60" t="s">
        <v>2111</v>
      </c>
      <c r="L3552" s="62"/>
      <c r="M3552" s="60">
        <v>1</v>
      </c>
      <c r="N3552" s="60">
        <v>1</v>
      </c>
      <c r="O3552" s="63" t="s">
        <v>681</v>
      </c>
      <c r="P3552" s="63" t="s">
        <v>700</v>
      </c>
      <c r="Q3552" s="63" t="s">
        <v>15879</v>
      </c>
      <c r="R3552" s="62"/>
      <c r="S3552" s="62"/>
      <c r="T3552" s="62"/>
      <c r="U3552" s="62"/>
      <c r="V3552" s="62"/>
      <c r="W3552" s="62"/>
      <c r="X3552" s="63" t="s">
        <v>700</v>
      </c>
      <c r="Y3552" s="62"/>
      <c r="Z3552" s="62"/>
      <c r="AA3552" s="62"/>
      <c r="AB3552" s="60"/>
    </row>
    <row r="3553" spans="1:28" ht="15" customHeight="1" x14ac:dyDescent="0.25">
      <c r="A3553" s="58">
        <v>3543</v>
      </c>
      <c r="B3553" s="66" t="s">
        <v>15880</v>
      </c>
      <c r="C3553" s="67" t="s">
        <v>15881</v>
      </c>
      <c r="D3553" s="59" t="s">
        <v>15882</v>
      </c>
      <c r="E3553" s="66" t="s">
        <v>15880</v>
      </c>
      <c r="F3553" s="60" t="s">
        <v>15883</v>
      </c>
      <c r="G3553" s="62"/>
      <c r="H3553" s="61">
        <v>2005</v>
      </c>
      <c r="I3553" s="60" t="s">
        <v>689</v>
      </c>
      <c r="J3553" s="60" t="s">
        <v>1102</v>
      </c>
      <c r="K3553" s="60">
        <v>400</v>
      </c>
      <c r="L3553" s="62"/>
      <c r="M3553" s="60">
        <v>1</v>
      </c>
      <c r="N3553" s="60">
        <v>1</v>
      </c>
      <c r="O3553" s="63" t="s">
        <v>681</v>
      </c>
      <c r="P3553" s="63" t="s">
        <v>1038</v>
      </c>
      <c r="Q3553" s="62"/>
      <c r="R3553" s="62"/>
      <c r="S3553" s="62"/>
      <c r="T3553" s="62"/>
      <c r="U3553" s="62"/>
      <c r="V3553" s="62"/>
      <c r="W3553" s="62"/>
      <c r="X3553" s="63" t="s">
        <v>1570</v>
      </c>
      <c r="Y3553" s="62"/>
      <c r="Z3553" s="62"/>
      <c r="AA3553" s="62"/>
      <c r="AB3553" s="63" t="s">
        <v>1571</v>
      </c>
    </row>
    <row r="3554" spans="1:28" ht="15" customHeight="1" x14ac:dyDescent="0.25">
      <c r="A3554" s="58">
        <v>3544</v>
      </c>
      <c r="B3554" s="66" t="s">
        <v>15884</v>
      </c>
      <c r="C3554" s="67" t="s">
        <v>15885</v>
      </c>
      <c r="D3554" s="59" t="s">
        <v>15886</v>
      </c>
      <c r="E3554" s="66" t="s">
        <v>15884</v>
      </c>
      <c r="F3554" s="60" t="s">
        <v>15887</v>
      </c>
      <c r="G3554" s="62"/>
      <c r="H3554" s="61">
        <v>2000</v>
      </c>
      <c r="I3554" s="60" t="s">
        <v>1296</v>
      </c>
      <c r="J3554" s="60" t="s">
        <v>684</v>
      </c>
      <c r="K3554" s="60">
        <v>400</v>
      </c>
      <c r="L3554" s="62"/>
      <c r="M3554" s="60">
        <v>1</v>
      </c>
      <c r="N3554" s="60">
        <v>1</v>
      </c>
      <c r="O3554" s="63" t="s">
        <v>681</v>
      </c>
      <c r="P3554" s="63" t="s">
        <v>1038</v>
      </c>
      <c r="Q3554" s="62"/>
      <c r="R3554" s="62"/>
      <c r="S3554" s="62"/>
      <c r="T3554" s="62"/>
      <c r="U3554" s="62"/>
      <c r="V3554" s="62"/>
      <c r="W3554" s="62"/>
      <c r="X3554" s="63" t="s">
        <v>1570</v>
      </c>
      <c r="Y3554" s="62"/>
      <c r="Z3554" s="62"/>
      <c r="AA3554" s="62"/>
      <c r="AB3554" s="63" t="s">
        <v>1571</v>
      </c>
    </row>
    <row r="3555" spans="1:28" ht="15" customHeight="1" x14ac:dyDescent="0.25">
      <c r="A3555" s="58">
        <v>3545</v>
      </c>
      <c r="B3555" s="66" t="s">
        <v>15888</v>
      </c>
      <c r="C3555" s="67" t="s">
        <v>15889</v>
      </c>
      <c r="D3555" s="59" t="s">
        <v>15890</v>
      </c>
      <c r="E3555" s="66" t="s">
        <v>15888</v>
      </c>
      <c r="F3555" s="60" t="s">
        <v>15891</v>
      </c>
      <c r="G3555" s="62"/>
      <c r="H3555" s="61">
        <v>2015</v>
      </c>
      <c r="I3555" s="62"/>
      <c r="J3555" s="60" t="s">
        <v>684</v>
      </c>
      <c r="K3555" s="60">
        <v>160</v>
      </c>
      <c r="L3555" s="62"/>
      <c r="M3555" s="60">
        <v>1</v>
      </c>
      <c r="N3555" s="60">
        <v>1</v>
      </c>
      <c r="O3555" s="63" t="s">
        <v>681</v>
      </c>
      <c r="P3555" s="63" t="s">
        <v>10213</v>
      </c>
      <c r="Q3555" s="63" t="s">
        <v>10214</v>
      </c>
      <c r="R3555" s="62"/>
      <c r="S3555" s="62"/>
      <c r="T3555" s="62"/>
      <c r="U3555" s="62"/>
      <c r="V3555" s="62"/>
      <c r="W3555" s="62"/>
      <c r="X3555" s="63" t="s">
        <v>10213</v>
      </c>
      <c r="Y3555" s="62"/>
      <c r="Z3555" s="62"/>
      <c r="AA3555" s="62"/>
      <c r="AB3555" s="60"/>
    </row>
    <row r="3556" spans="1:28" ht="15" customHeight="1" x14ac:dyDescent="0.25">
      <c r="A3556" s="58">
        <v>3546</v>
      </c>
      <c r="B3556" s="66" t="s">
        <v>15892</v>
      </c>
      <c r="C3556" s="67" t="s">
        <v>15893</v>
      </c>
      <c r="D3556" s="59" t="s">
        <v>15894</v>
      </c>
      <c r="E3556" s="66" t="s">
        <v>15892</v>
      </c>
      <c r="F3556" s="60" t="s">
        <v>15895</v>
      </c>
      <c r="G3556" s="62"/>
      <c r="H3556" s="61">
        <v>2005</v>
      </c>
      <c r="I3556" s="62"/>
      <c r="J3556" s="60" t="s">
        <v>684</v>
      </c>
      <c r="K3556" s="60">
        <v>250</v>
      </c>
      <c r="L3556" s="62"/>
      <c r="M3556" s="60">
        <v>1</v>
      </c>
      <c r="N3556" s="60">
        <v>1</v>
      </c>
      <c r="O3556" s="63" t="s">
        <v>681</v>
      </c>
      <c r="P3556" s="63" t="s">
        <v>980</v>
      </c>
      <c r="Q3556" s="62"/>
      <c r="R3556" s="62"/>
      <c r="S3556" s="62"/>
      <c r="T3556" s="62"/>
      <c r="U3556" s="62"/>
      <c r="V3556" s="62"/>
      <c r="W3556" s="62"/>
      <c r="X3556" s="63" t="s">
        <v>1235</v>
      </c>
      <c r="Y3556" s="63" t="s">
        <v>1236</v>
      </c>
      <c r="Z3556" s="62"/>
      <c r="AA3556" s="62"/>
      <c r="AB3556" s="60"/>
    </row>
    <row r="3557" spans="1:28" ht="15" customHeight="1" x14ac:dyDescent="0.25">
      <c r="A3557" s="58">
        <v>3547</v>
      </c>
      <c r="B3557" s="66" t="s">
        <v>15896</v>
      </c>
      <c r="C3557" s="67" t="s">
        <v>15897</v>
      </c>
      <c r="D3557" s="59" t="s">
        <v>15898</v>
      </c>
      <c r="E3557" s="66" t="s">
        <v>15896</v>
      </c>
      <c r="F3557" s="60" t="s">
        <v>15899</v>
      </c>
      <c r="G3557" s="62"/>
      <c r="H3557" s="61">
        <v>2005</v>
      </c>
      <c r="I3557" s="62"/>
      <c r="J3557" s="60" t="s">
        <v>684</v>
      </c>
      <c r="K3557" s="60">
        <v>250</v>
      </c>
      <c r="L3557" s="62"/>
      <c r="M3557" s="60">
        <v>1</v>
      </c>
      <c r="N3557" s="60">
        <v>1</v>
      </c>
      <c r="O3557" s="63" t="s">
        <v>681</v>
      </c>
      <c r="P3557" s="63" t="s">
        <v>980</v>
      </c>
      <c r="Q3557" s="62"/>
      <c r="R3557" s="62"/>
      <c r="S3557" s="62"/>
      <c r="T3557" s="62"/>
      <c r="U3557" s="62"/>
      <c r="V3557" s="62"/>
      <c r="W3557" s="62"/>
      <c r="X3557" s="63" t="s">
        <v>1235</v>
      </c>
      <c r="Y3557" s="63" t="s">
        <v>1236</v>
      </c>
      <c r="Z3557" s="62"/>
      <c r="AA3557" s="62"/>
      <c r="AB3557" s="60"/>
    </row>
    <row r="3558" spans="1:28" ht="15" customHeight="1" x14ac:dyDescent="0.25">
      <c r="A3558" s="58">
        <v>3548</v>
      </c>
      <c r="B3558" s="66" t="s">
        <v>15900</v>
      </c>
      <c r="C3558" s="67" t="s">
        <v>15901</v>
      </c>
      <c r="D3558" s="59" t="s">
        <v>15902</v>
      </c>
      <c r="E3558" s="66" t="s">
        <v>15900</v>
      </c>
      <c r="F3558" s="60" t="s">
        <v>15903</v>
      </c>
      <c r="G3558" s="62"/>
      <c r="H3558" s="61">
        <v>1999</v>
      </c>
      <c r="I3558" s="60" t="s">
        <v>689</v>
      </c>
      <c r="J3558" s="60" t="s">
        <v>684</v>
      </c>
      <c r="K3558" s="60">
        <v>250</v>
      </c>
      <c r="L3558" s="62"/>
      <c r="M3558" s="60">
        <v>1</v>
      </c>
      <c r="N3558" s="60">
        <v>1</v>
      </c>
      <c r="O3558" s="63" t="s">
        <v>681</v>
      </c>
      <c r="P3558" s="63" t="s">
        <v>980</v>
      </c>
      <c r="Q3558" s="62"/>
      <c r="R3558" s="62"/>
      <c r="S3558" s="62"/>
      <c r="T3558" s="62"/>
      <c r="U3558" s="62"/>
      <c r="V3558" s="62"/>
      <c r="W3558" s="62"/>
      <c r="X3558" s="63" t="s">
        <v>980</v>
      </c>
      <c r="Y3558" s="62"/>
      <c r="Z3558" s="62"/>
      <c r="AA3558" s="62"/>
      <c r="AB3558" s="60"/>
    </row>
    <row r="3559" spans="1:28" ht="15" customHeight="1" x14ac:dyDescent="0.25">
      <c r="A3559" s="58">
        <v>3549</v>
      </c>
      <c r="B3559" s="66" t="s">
        <v>15904</v>
      </c>
      <c r="C3559" s="67" t="s">
        <v>15905</v>
      </c>
      <c r="D3559" s="59" t="s">
        <v>15906</v>
      </c>
      <c r="E3559" s="66" t="s">
        <v>15904</v>
      </c>
      <c r="F3559" s="60" t="s">
        <v>15907</v>
      </c>
      <c r="G3559" s="62"/>
      <c r="H3559" s="61">
        <v>1997</v>
      </c>
      <c r="I3559" s="60" t="s">
        <v>689</v>
      </c>
      <c r="J3559" s="60" t="s">
        <v>680</v>
      </c>
      <c r="K3559" s="60">
        <v>50</v>
      </c>
      <c r="L3559" s="62"/>
      <c r="M3559" s="60">
        <v>1</v>
      </c>
      <c r="N3559" s="60">
        <v>1</v>
      </c>
      <c r="O3559" s="63" t="s">
        <v>681</v>
      </c>
      <c r="P3559" s="63" t="s">
        <v>788</v>
      </c>
      <c r="Q3559" s="62"/>
      <c r="R3559" s="62"/>
      <c r="S3559" s="62"/>
      <c r="T3559" s="62"/>
      <c r="U3559" s="62"/>
      <c r="V3559" s="62"/>
      <c r="W3559" s="62"/>
      <c r="X3559" s="63" t="s">
        <v>788</v>
      </c>
      <c r="Y3559" s="62"/>
      <c r="Z3559" s="62"/>
      <c r="AA3559" s="62"/>
      <c r="AB3559" s="60"/>
    </row>
    <row r="3560" spans="1:28" ht="15" customHeight="1" x14ac:dyDescent="0.25">
      <c r="A3560" s="58">
        <v>3550</v>
      </c>
      <c r="B3560" s="66" t="s">
        <v>15908</v>
      </c>
      <c r="C3560" s="67" t="s">
        <v>15909</v>
      </c>
      <c r="D3560" s="59" t="s">
        <v>15910</v>
      </c>
      <c r="E3560" s="66" t="s">
        <v>15908</v>
      </c>
      <c r="F3560" s="60" t="s">
        <v>15911</v>
      </c>
      <c r="G3560" s="62"/>
      <c r="H3560" s="61">
        <v>2016</v>
      </c>
      <c r="I3560" s="62"/>
      <c r="J3560" s="60" t="s">
        <v>684</v>
      </c>
      <c r="K3560" s="60" t="s">
        <v>6515</v>
      </c>
      <c r="L3560" s="62"/>
      <c r="M3560" s="60">
        <v>1</v>
      </c>
      <c r="N3560" s="60">
        <v>1</v>
      </c>
      <c r="O3560" s="63" t="s">
        <v>681</v>
      </c>
      <c r="P3560" s="63" t="s">
        <v>2840</v>
      </c>
      <c r="Q3560" s="62"/>
      <c r="R3560" s="62"/>
      <c r="S3560" s="62"/>
      <c r="T3560" s="62"/>
      <c r="U3560" s="62"/>
      <c r="V3560" s="62"/>
      <c r="W3560" s="62"/>
      <c r="X3560" s="63" t="s">
        <v>2840</v>
      </c>
      <c r="Y3560" s="62"/>
      <c r="Z3560" s="62"/>
      <c r="AA3560" s="62"/>
      <c r="AB3560" s="60"/>
    </row>
    <row r="3561" spans="1:28" ht="15" customHeight="1" x14ac:dyDescent="0.25">
      <c r="A3561" s="58">
        <v>3551</v>
      </c>
      <c r="B3561" s="66" t="s">
        <v>15912</v>
      </c>
      <c r="C3561" s="67" t="s">
        <v>15913</v>
      </c>
      <c r="D3561" s="59" t="s">
        <v>15914</v>
      </c>
      <c r="E3561" s="66" t="s">
        <v>15912</v>
      </c>
      <c r="F3561" s="60" t="s">
        <v>15915</v>
      </c>
      <c r="G3561" s="62"/>
      <c r="H3561" s="61">
        <v>1900</v>
      </c>
      <c r="I3561" s="62"/>
      <c r="J3561" s="60" t="s">
        <v>684</v>
      </c>
      <c r="K3561" s="60">
        <v>160</v>
      </c>
      <c r="L3561" s="62"/>
      <c r="M3561" s="60">
        <v>1</v>
      </c>
      <c r="N3561" s="60">
        <v>1</v>
      </c>
      <c r="O3561" s="63" t="s">
        <v>681</v>
      </c>
      <c r="P3561" s="63" t="s">
        <v>1228</v>
      </c>
      <c r="Q3561" s="62"/>
      <c r="R3561" s="62"/>
      <c r="S3561" s="62"/>
      <c r="T3561" s="62"/>
      <c r="U3561" s="62"/>
      <c r="V3561" s="62"/>
      <c r="W3561" s="62"/>
      <c r="X3561" s="63" t="s">
        <v>1228</v>
      </c>
      <c r="Y3561" s="62"/>
      <c r="Z3561" s="62"/>
      <c r="AA3561" s="62"/>
      <c r="AB3561" s="60"/>
    </row>
    <row r="3562" spans="1:28" ht="15" customHeight="1" x14ac:dyDescent="0.25">
      <c r="A3562" s="58">
        <v>3552</v>
      </c>
      <c r="B3562" s="66" t="s">
        <v>15916</v>
      </c>
      <c r="C3562" s="67" t="s">
        <v>15917</v>
      </c>
      <c r="D3562" s="59" t="s">
        <v>15918</v>
      </c>
      <c r="E3562" s="66" t="s">
        <v>15916</v>
      </c>
      <c r="F3562" s="60" t="s">
        <v>15919</v>
      </c>
      <c r="G3562" s="62"/>
      <c r="H3562" s="61">
        <v>2001</v>
      </c>
      <c r="I3562" s="60" t="s">
        <v>689</v>
      </c>
      <c r="J3562" s="60" t="s">
        <v>684</v>
      </c>
      <c r="K3562" s="60">
        <v>100</v>
      </c>
      <c r="L3562" s="62"/>
      <c r="M3562" s="60">
        <v>1</v>
      </c>
      <c r="N3562" s="60">
        <v>1</v>
      </c>
      <c r="O3562" s="63" t="s">
        <v>681</v>
      </c>
      <c r="P3562" s="63" t="s">
        <v>912</v>
      </c>
      <c r="Q3562" s="62"/>
      <c r="R3562" s="62"/>
      <c r="S3562" s="62"/>
      <c r="T3562" s="62"/>
      <c r="U3562" s="62"/>
      <c r="V3562" s="62"/>
      <c r="W3562" s="62"/>
      <c r="X3562" s="63" t="s">
        <v>912</v>
      </c>
      <c r="Y3562" s="62"/>
      <c r="Z3562" s="62"/>
      <c r="AA3562" s="62"/>
      <c r="AB3562" s="60"/>
    </row>
    <row r="3563" spans="1:28" ht="15" customHeight="1" x14ac:dyDescent="0.25">
      <c r="A3563" s="58">
        <v>3553</v>
      </c>
      <c r="B3563" s="66" t="s">
        <v>15920</v>
      </c>
      <c r="C3563" s="67" t="s">
        <v>15921</v>
      </c>
      <c r="D3563" s="59" t="s">
        <v>15922</v>
      </c>
      <c r="E3563" s="66" t="s">
        <v>15920</v>
      </c>
      <c r="F3563" s="60" t="s">
        <v>15923</v>
      </c>
      <c r="G3563" s="62"/>
      <c r="H3563" s="61">
        <v>2002</v>
      </c>
      <c r="I3563" s="60" t="s">
        <v>689</v>
      </c>
      <c r="J3563" s="60" t="s">
        <v>1260</v>
      </c>
      <c r="K3563" s="60">
        <v>100</v>
      </c>
      <c r="L3563" s="62"/>
      <c r="M3563" s="60">
        <v>1</v>
      </c>
      <c r="N3563" s="60">
        <v>1</v>
      </c>
      <c r="O3563" s="63" t="s">
        <v>681</v>
      </c>
      <c r="P3563" s="63" t="s">
        <v>912</v>
      </c>
      <c r="Q3563" s="62"/>
      <c r="R3563" s="62"/>
      <c r="S3563" s="62"/>
      <c r="T3563" s="62"/>
      <c r="U3563" s="62"/>
      <c r="V3563" s="62"/>
      <c r="W3563" s="62"/>
      <c r="X3563" s="63" t="s">
        <v>912</v>
      </c>
      <c r="Y3563" s="62"/>
      <c r="Z3563" s="62"/>
      <c r="AA3563" s="62"/>
      <c r="AB3563" s="60"/>
    </row>
    <row r="3564" spans="1:28" ht="15" customHeight="1" x14ac:dyDescent="0.25">
      <c r="A3564" s="58">
        <v>3554</v>
      </c>
      <c r="B3564" s="66" t="s">
        <v>15924</v>
      </c>
      <c r="C3564" s="67" t="s">
        <v>15925</v>
      </c>
      <c r="D3564" s="59" t="s">
        <v>15926</v>
      </c>
      <c r="E3564" s="66" t="s">
        <v>15924</v>
      </c>
      <c r="F3564" s="60" t="s">
        <v>15927</v>
      </c>
      <c r="G3564" s="62"/>
      <c r="H3564" s="61">
        <v>2009</v>
      </c>
      <c r="I3564" s="62"/>
      <c r="J3564" s="60" t="s">
        <v>684</v>
      </c>
      <c r="K3564" s="60">
        <v>250</v>
      </c>
      <c r="L3564" s="62"/>
      <c r="M3564" s="60">
        <v>1</v>
      </c>
      <c r="N3564" s="60">
        <v>1</v>
      </c>
      <c r="O3564" s="63" t="s">
        <v>681</v>
      </c>
      <c r="P3564" s="63" t="s">
        <v>15928</v>
      </c>
      <c r="Q3564" s="62"/>
      <c r="R3564" s="62"/>
      <c r="S3564" s="62"/>
      <c r="T3564" s="62"/>
      <c r="U3564" s="62"/>
      <c r="V3564" s="62"/>
      <c r="W3564" s="62"/>
      <c r="X3564" s="63" t="s">
        <v>15928</v>
      </c>
      <c r="Y3564" s="62"/>
      <c r="Z3564" s="62"/>
      <c r="AA3564" s="62"/>
      <c r="AB3564" s="60"/>
    </row>
    <row r="3565" spans="1:28" ht="15" customHeight="1" x14ac:dyDescent="0.25">
      <c r="A3565" s="58">
        <v>3555</v>
      </c>
      <c r="B3565" s="66" t="s">
        <v>15929</v>
      </c>
      <c r="C3565" s="67" t="s">
        <v>15930</v>
      </c>
      <c r="D3565" s="59" t="s">
        <v>15931</v>
      </c>
      <c r="E3565" s="66" t="s">
        <v>15929</v>
      </c>
      <c r="F3565" s="60" t="s">
        <v>15932</v>
      </c>
      <c r="G3565" s="62"/>
      <c r="H3565" s="61">
        <v>2007</v>
      </c>
      <c r="I3565" s="60" t="s">
        <v>689</v>
      </c>
      <c r="J3565" s="60" t="s">
        <v>684</v>
      </c>
      <c r="K3565" s="60">
        <v>400</v>
      </c>
      <c r="L3565" s="62"/>
      <c r="M3565" s="60">
        <v>1</v>
      </c>
      <c r="N3565" s="60">
        <v>1</v>
      </c>
      <c r="O3565" s="63" t="s">
        <v>681</v>
      </c>
      <c r="P3565" s="63" t="s">
        <v>1867</v>
      </c>
      <c r="Q3565" s="63" t="s">
        <v>15933</v>
      </c>
      <c r="R3565" s="62"/>
      <c r="S3565" s="62"/>
      <c r="T3565" s="62"/>
      <c r="U3565" s="62"/>
      <c r="V3565" s="62"/>
      <c r="W3565" s="62"/>
      <c r="X3565" s="63" t="s">
        <v>15934</v>
      </c>
      <c r="Y3565" s="62"/>
      <c r="Z3565" s="62"/>
      <c r="AA3565" s="62"/>
      <c r="AB3565" s="63" t="s">
        <v>15935</v>
      </c>
    </row>
    <row r="3566" spans="1:28" ht="15" customHeight="1" x14ac:dyDescent="0.25">
      <c r="A3566" s="58">
        <v>3556</v>
      </c>
      <c r="B3566" s="66" t="s">
        <v>15936</v>
      </c>
      <c r="C3566" s="67" t="s">
        <v>15937</v>
      </c>
      <c r="D3566" s="59" t="s">
        <v>15938</v>
      </c>
      <c r="E3566" s="66" t="s">
        <v>15936</v>
      </c>
      <c r="F3566" s="60" t="s">
        <v>15939</v>
      </c>
      <c r="G3566" s="62"/>
      <c r="H3566" s="61">
        <v>2006</v>
      </c>
      <c r="I3566" s="60" t="s">
        <v>689</v>
      </c>
      <c r="J3566" s="60" t="s">
        <v>687</v>
      </c>
      <c r="K3566" s="60">
        <v>560</v>
      </c>
      <c r="L3566" s="62"/>
      <c r="M3566" s="60">
        <v>1</v>
      </c>
      <c r="N3566" s="60">
        <v>1</v>
      </c>
      <c r="O3566" s="63" t="s">
        <v>681</v>
      </c>
      <c r="P3566" s="63" t="s">
        <v>15940</v>
      </c>
      <c r="Q3566" s="62"/>
      <c r="R3566" s="62"/>
      <c r="S3566" s="62"/>
      <c r="T3566" s="62"/>
      <c r="U3566" s="62"/>
      <c r="V3566" s="62"/>
      <c r="W3566" s="62"/>
      <c r="X3566" s="63" t="s">
        <v>15940</v>
      </c>
      <c r="Y3566" s="62"/>
      <c r="Z3566" s="62"/>
      <c r="AA3566" s="62"/>
      <c r="AB3566" s="60"/>
    </row>
    <row r="3567" spans="1:28" ht="15" customHeight="1" x14ac:dyDescent="0.25">
      <c r="A3567" s="58">
        <v>3557</v>
      </c>
      <c r="B3567" s="66" t="s">
        <v>15941</v>
      </c>
      <c r="C3567" s="67" t="s">
        <v>15942</v>
      </c>
      <c r="D3567" s="59" t="s">
        <v>15943</v>
      </c>
      <c r="E3567" s="66" t="s">
        <v>15941</v>
      </c>
      <c r="F3567" s="60" t="s">
        <v>15944</v>
      </c>
      <c r="G3567" s="62"/>
      <c r="H3567" s="61">
        <v>2016</v>
      </c>
      <c r="I3567" s="60" t="s">
        <v>689</v>
      </c>
      <c r="J3567" s="60" t="s">
        <v>680</v>
      </c>
      <c r="K3567" s="60">
        <v>100</v>
      </c>
      <c r="L3567" s="62"/>
      <c r="M3567" s="60">
        <v>1</v>
      </c>
      <c r="N3567" s="60">
        <v>1</v>
      </c>
      <c r="O3567" s="63" t="s">
        <v>681</v>
      </c>
      <c r="P3567" s="63" t="s">
        <v>2773</v>
      </c>
      <c r="Q3567" s="63" t="s">
        <v>6550</v>
      </c>
      <c r="R3567" s="62"/>
      <c r="S3567" s="62"/>
      <c r="T3567" s="62"/>
      <c r="U3567" s="62"/>
      <c r="V3567" s="62"/>
      <c r="W3567" s="62"/>
      <c r="X3567" s="63" t="s">
        <v>2773</v>
      </c>
      <c r="Y3567" s="62"/>
      <c r="Z3567" s="62"/>
      <c r="AA3567" s="62"/>
      <c r="AB3567" s="60"/>
    </row>
    <row r="3568" spans="1:28" ht="15" customHeight="1" x14ac:dyDescent="0.25">
      <c r="A3568" s="58">
        <v>3558</v>
      </c>
      <c r="B3568" s="66" t="s">
        <v>15945</v>
      </c>
      <c r="C3568" s="67" t="s">
        <v>15946</v>
      </c>
      <c r="D3568" s="59" t="s">
        <v>15947</v>
      </c>
      <c r="E3568" s="66" t="s">
        <v>15945</v>
      </c>
      <c r="F3568" s="60" t="s">
        <v>15948</v>
      </c>
      <c r="G3568" s="62"/>
      <c r="H3568" s="61">
        <v>2006</v>
      </c>
      <c r="I3568" s="60" t="s">
        <v>689</v>
      </c>
      <c r="J3568" s="60" t="s">
        <v>699</v>
      </c>
      <c r="K3568" s="60">
        <v>400</v>
      </c>
      <c r="L3568" s="62"/>
      <c r="M3568" s="60">
        <v>1</v>
      </c>
      <c r="N3568" s="60">
        <v>1</v>
      </c>
      <c r="O3568" s="63" t="s">
        <v>681</v>
      </c>
      <c r="P3568" s="63" t="s">
        <v>1038</v>
      </c>
      <c r="Q3568" s="62"/>
      <c r="R3568" s="62"/>
      <c r="S3568" s="62"/>
      <c r="T3568" s="62"/>
      <c r="U3568" s="62"/>
      <c r="V3568" s="62"/>
      <c r="W3568" s="62"/>
      <c r="X3568" s="63" t="s">
        <v>1038</v>
      </c>
      <c r="Y3568" s="62"/>
      <c r="Z3568" s="62"/>
      <c r="AA3568" s="62"/>
      <c r="AB3568" s="60"/>
    </row>
    <row r="3569" spans="1:28" ht="15" customHeight="1" x14ac:dyDescent="0.25">
      <c r="A3569" s="62"/>
      <c r="B3569" s="66" t="e">
        <v>#VALUE!</v>
      </c>
      <c r="C3569" s="67" t="e">
        <v>#VALUE!</v>
      </c>
      <c r="D3569" s="64" t="s">
        <v>685</v>
      </c>
      <c r="E3569" s="66" t="e">
        <v>#VALUE!</v>
      </c>
      <c r="F3569" s="62"/>
      <c r="G3569" s="62"/>
      <c r="H3569" s="62"/>
      <c r="I3569" s="62"/>
      <c r="J3569" s="62"/>
      <c r="K3569" s="62"/>
      <c r="L3569" s="62"/>
      <c r="M3569" s="62"/>
      <c r="N3569" s="62"/>
      <c r="O3569" s="62"/>
      <c r="P3569" s="65" t="s">
        <v>15949</v>
      </c>
      <c r="Q3569" s="65" t="s">
        <v>15950</v>
      </c>
      <c r="R3569" s="62"/>
      <c r="S3569" s="62"/>
      <c r="T3569" s="62"/>
      <c r="U3569" s="62"/>
      <c r="V3569" s="62"/>
      <c r="W3569" s="62"/>
      <c r="X3569" s="65" t="s">
        <v>15951</v>
      </c>
      <c r="Y3569" s="65" t="s">
        <v>15952</v>
      </c>
      <c r="Z3569" s="62"/>
      <c r="AA3569" s="62"/>
      <c r="AB3569" s="65" t="s">
        <v>15953</v>
      </c>
    </row>
    <row r="3570" spans="1:28" ht="15" customHeight="1" x14ac:dyDescent="0.25">
      <c r="A3570" s="62"/>
      <c r="B3570" s="66" t="e">
        <v>#VALUE!</v>
      </c>
      <c r="C3570" s="67" t="e">
        <v>#VALUE!</v>
      </c>
      <c r="D3570" s="64" t="s">
        <v>15954</v>
      </c>
      <c r="E3570" s="66" t="e">
        <v>#VALUE!</v>
      </c>
      <c r="F3570" s="62"/>
      <c r="G3570" s="62"/>
      <c r="H3570" s="62"/>
      <c r="I3570" s="62"/>
      <c r="J3570" s="62"/>
      <c r="K3570" s="62"/>
      <c r="L3570" s="62"/>
      <c r="M3570" s="62"/>
      <c r="N3570" s="62"/>
      <c r="O3570" s="62"/>
      <c r="P3570" s="65" t="s">
        <v>15955</v>
      </c>
      <c r="Q3570" s="65" t="s">
        <v>15956</v>
      </c>
      <c r="R3570" s="62"/>
      <c r="S3570" s="62"/>
      <c r="T3570" s="62"/>
      <c r="U3570" s="62"/>
      <c r="V3570" s="62"/>
      <c r="W3570" s="62"/>
      <c r="X3570" s="65" t="s">
        <v>15957</v>
      </c>
      <c r="Y3570" s="65" t="s">
        <v>15958</v>
      </c>
      <c r="Z3570" s="62"/>
      <c r="AA3570" s="62"/>
      <c r="AB3570" s="65" t="s">
        <v>15959</v>
      </c>
    </row>
    <row r="3572" spans="1:28" ht="15.75" customHeight="1" x14ac:dyDescent="0.25">
      <c r="A3572" s="37" t="s">
        <v>15960</v>
      </c>
      <c r="B3572" s="68"/>
      <c r="C3572" s="37"/>
      <c r="D3572" s="37"/>
      <c r="E3572" s="68"/>
      <c r="F3572" s="69"/>
      <c r="G3572" s="69"/>
    </row>
    <row r="3573" spans="1:28" ht="15.75" customHeight="1" x14ac:dyDescent="0.25">
      <c r="A3573" s="69" t="s">
        <v>15961</v>
      </c>
      <c r="B3573" s="70"/>
      <c r="C3573" s="69"/>
      <c r="D3573" s="69"/>
      <c r="E3573" s="70"/>
      <c r="F3573" s="39"/>
      <c r="G3573" s="39"/>
    </row>
    <row r="3574" spans="1:28" ht="15.75" customHeight="1" x14ac:dyDescent="0.25">
      <c r="A3574" s="69" t="s">
        <v>15962</v>
      </c>
      <c r="B3574" s="70"/>
      <c r="C3574" s="69"/>
      <c r="D3574" s="69"/>
      <c r="E3574" s="70"/>
      <c r="F3574" s="39"/>
      <c r="G3574" s="39"/>
    </row>
    <row r="3575" spans="1:28" ht="15.75" customHeight="1" x14ac:dyDescent="0.25">
      <c r="A3575" s="70" t="s">
        <v>15963</v>
      </c>
      <c r="B3575" s="71"/>
      <c r="C3575" s="70"/>
      <c r="D3575" s="71" t="s">
        <v>15964</v>
      </c>
      <c r="E3575" s="71"/>
      <c r="F3575" s="69" t="s">
        <v>15965</v>
      </c>
      <c r="G3575" s="69"/>
    </row>
    <row r="3576" spans="1:28" ht="15.75" customHeight="1" x14ac:dyDescent="0.25">
      <c r="A3576" s="70" t="s">
        <v>15966</v>
      </c>
      <c r="B3576" s="71"/>
      <c r="C3576" s="70"/>
      <c r="D3576" s="71" t="s">
        <v>15967</v>
      </c>
      <c r="E3576" s="71"/>
      <c r="F3576" s="70" t="s">
        <v>15968</v>
      </c>
      <c r="G3576" s="70">
        <v>1</v>
      </c>
    </row>
    <row r="3577" spans="1:28" ht="15.75" customHeight="1" x14ac:dyDescent="0.25">
      <c r="A3577" s="69" t="s">
        <v>15969</v>
      </c>
      <c r="B3577" s="70"/>
      <c r="C3577" s="69"/>
      <c r="D3577" s="69"/>
      <c r="E3577" s="70"/>
      <c r="F3577" s="70" t="s">
        <v>15970</v>
      </c>
      <c r="G3577" s="70">
        <v>2</v>
      </c>
    </row>
    <row r="3578" spans="1:28" ht="15.75" customHeight="1" x14ac:dyDescent="0.25">
      <c r="A3578" s="70" t="s">
        <v>15971</v>
      </c>
      <c r="B3578" s="71"/>
      <c r="C3578" s="70"/>
      <c r="D3578" s="71" t="s">
        <v>15964</v>
      </c>
      <c r="E3578" s="71"/>
      <c r="F3578" s="70" t="s">
        <v>15972</v>
      </c>
      <c r="G3578" s="70">
        <v>3</v>
      </c>
    </row>
    <row r="3579" spans="1:28" ht="15.75" customHeight="1" x14ac:dyDescent="0.25">
      <c r="A3579" s="70" t="s">
        <v>15973</v>
      </c>
      <c r="B3579" s="71"/>
      <c r="C3579" s="70"/>
      <c r="D3579" s="71" t="s">
        <v>15967</v>
      </c>
      <c r="E3579" s="71"/>
      <c r="F3579" s="72"/>
      <c r="G3579" s="72"/>
    </row>
    <row r="3580" spans="1:28" ht="15.75" customHeight="1" x14ac:dyDescent="0.25">
      <c r="A3580" s="70" t="s">
        <v>15974</v>
      </c>
      <c r="B3580" s="71"/>
      <c r="C3580" s="70"/>
      <c r="D3580" s="71" t="s">
        <v>15975</v>
      </c>
      <c r="E3580" s="71"/>
      <c r="F3580" s="72"/>
      <c r="G3580" s="72"/>
    </row>
    <row r="3581" spans="1:28" ht="15.75" customHeight="1" x14ac:dyDescent="0.25">
      <c r="A3581" s="70" t="s">
        <v>15976</v>
      </c>
      <c r="B3581" s="71"/>
      <c r="C3581" s="70"/>
      <c r="D3581" s="71" t="s">
        <v>15977</v>
      </c>
      <c r="E3581" s="71"/>
      <c r="F3581" s="72"/>
      <c r="G3581" s="72"/>
    </row>
    <row r="3583" spans="1:28" ht="30" customHeight="1" x14ac:dyDescent="0.25">
      <c r="A3583" s="39"/>
      <c r="C3583" s="39"/>
    </row>
    <row r="3585" spans="1:5" ht="24.6" customHeight="1" x14ac:dyDescent="0.25">
      <c r="A3585" s="73" t="s">
        <v>15978</v>
      </c>
      <c r="B3585" s="74"/>
      <c r="C3585" s="73"/>
      <c r="D3585" s="74" t="s">
        <v>15979</v>
      </c>
      <c r="E3585" s="74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E1:F644"/>
  <sheetViews>
    <sheetView topLeftCell="A613" workbookViewId="0">
      <selection activeCell="E81" sqref="E81"/>
    </sheetView>
  </sheetViews>
  <sheetFormatPr defaultRowHeight="15" x14ac:dyDescent="0.25"/>
  <cols>
    <col min="6" max="6" width="12.28515625" bestFit="1" customWidth="1"/>
  </cols>
  <sheetData>
    <row r="1" spans="5:6" x14ac:dyDescent="0.25">
      <c r="E1">
        <v>1</v>
      </c>
      <c r="F1" t="s">
        <v>15983</v>
      </c>
    </row>
    <row r="2" spans="5:6" x14ac:dyDescent="0.25">
      <c r="E2">
        <v>2</v>
      </c>
      <c r="F2" t="s">
        <v>14032</v>
      </c>
    </row>
    <row r="3" spans="5:6" x14ac:dyDescent="0.25">
      <c r="E3">
        <v>3</v>
      </c>
      <c r="F3" t="s">
        <v>4729</v>
      </c>
    </row>
    <row r="4" spans="5:6" x14ac:dyDescent="0.25">
      <c r="E4">
        <v>4</v>
      </c>
      <c r="F4" t="s">
        <v>2837</v>
      </c>
    </row>
    <row r="5" spans="5:6" x14ac:dyDescent="0.25">
      <c r="E5">
        <v>5</v>
      </c>
      <c r="F5" t="s">
        <v>4732</v>
      </c>
    </row>
    <row r="6" spans="5:6" x14ac:dyDescent="0.25">
      <c r="E6">
        <v>6</v>
      </c>
      <c r="F6" t="s">
        <v>4735</v>
      </c>
    </row>
    <row r="7" spans="5:6" x14ac:dyDescent="0.25">
      <c r="E7">
        <v>7</v>
      </c>
      <c r="F7" t="s">
        <v>12233</v>
      </c>
    </row>
    <row r="8" spans="5:6" x14ac:dyDescent="0.25">
      <c r="E8">
        <v>8</v>
      </c>
      <c r="F8" t="s">
        <v>14067</v>
      </c>
    </row>
    <row r="9" spans="5:6" x14ac:dyDescent="0.25">
      <c r="E9">
        <v>9</v>
      </c>
      <c r="F9" t="s">
        <v>12236</v>
      </c>
    </row>
    <row r="10" spans="5:6" x14ac:dyDescent="0.25">
      <c r="E10">
        <v>10</v>
      </c>
      <c r="F10" t="s">
        <v>6608</v>
      </c>
    </row>
    <row r="11" spans="5:6" x14ac:dyDescent="0.25">
      <c r="E11">
        <v>11</v>
      </c>
      <c r="F11" t="s">
        <v>14078</v>
      </c>
    </row>
    <row r="12" spans="5:6" x14ac:dyDescent="0.25">
      <c r="E12">
        <v>12</v>
      </c>
      <c r="F12" t="s">
        <v>4739</v>
      </c>
    </row>
    <row r="13" spans="5:6" x14ac:dyDescent="0.25">
      <c r="E13">
        <v>13</v>
      </c>
      <c r="F13" t="s">
        <v>12204</v>
      </c>
    </row>
    <row r="14" spans="5:6" x14ac:dyDescent="0.25">
      <c r="E14">
        <v>14</v>
      </c>
      <c r="F14" t="s">
        <v>10295</v>
      </c>
    </row>
    <row r="15" spans="5:6" x14ac:dyDescent="0.25">
      <c r="E15">
        <v>15</v>
      </c>
      <c r="F15" t="s">
        <v>14048</v>
      </c>
    </row>
    <row r="16" spans="5:6" x14ac:dyDescent="0.25">
      <c r="E16">
        <v>16</v>
      </c>
      <c r="F16" t="s">
        <v>4709</v>
      </c>
    </row>
    <row r="17" spans="5:6" x14ac:dyDescent="0.25">
      <c r="E17">
        <v>17</v>
      </c>
      <c r="F17" t="s">
        <v>8599</v>
      </c>
    </row>
    <row r="18" spans="5:6" x14ac:dyDescent="0.25">
      <c r="E18">
        <v>18</v>
      </c>
      <c r="F18" t="s">
        <v>10400</v>
      </c>
    </row>
    <row r="19" spans="5:6" x14ac:dyDescent="0.25">
      <c r="E19">
        <v>19</v>
      </c>
      <c r="F19" t="s">
        <v>14101</v>
      </c>
    </row>
    <row r="20" spans="5:6" x14ac:dyDescent="0.25">
      <c r="E20">
        <v>20</v>
      </c>
      <c r="F20" t="s">
        <v>6678</v>
      </c>
    </row>
    <row r="21" spans="5:6" x14ac:dyDescent="0.25">
      <c r="E21">
        <v>21</v>
      </c>
      <c r="F21" t="s">
        <v>14108</v>
      </c>
    </row>
    <row r="22" spans="5:6" x14ac:dyDescent="0.25">
      <c r="E22">
        <v>22</v>
      </c>
      <c r="F22" t="s">
        <v>4791</v>
      </c>
    </row>
    <row r="23" spans="5:6" x14ac:dyDescent="0.25">
      <c r="E23">
        <v>23</v>
      </c>
      <c r="F23" t="s">
        <v>8691</v>
      </c>
    </row>
    <row r="24" spans="5:6" x14ac:dyDescent="0.25">
      <c r="E24">
        <v>24</v>
      </c>
      <c r="F24" t="s">
        <v>12277</v>
      </c>
    </row>
    <row r="25" spans="5:6" x14ac:dyDescent="0.25">
      <c r="E25">
        <v>25</v>
      </c>
      <c r="F25" t="s">
        <v>4756</v>
      </c>
    </row>
    <row r="26" spans="5:6" x14ac:dyDescent="0.25">
      <c r="E26">
        <v>26</v>
      </c>
      <c r="F26" t="s">
        <v>10362</v>
      </c>
    </row>
    <row r="27" spans="5:6" x14ac:dyDescent="0.25">
      <c r="E27">
        <v>27</v>
      </c>
      <c r="F27" t="s">
        <v>6639</v>
      </c>
    </row>
    <row r="28" spans="5:6" x14ac:dyDescent="0.25">
      <c r="E28">
        <v>28</v>
      </c>
      <c r="F28" t="s">
        <v>10365</v>
      </c>
    </row>
    <row r="29" spans="5:6" x14ac:dyDescent="0.25">
      <c r="E29">
        <v>29</v>
      </c>
      <c r="F29" t="s">
        <v>8647</v>
      </c>
    </row>
    <row r="30" spans="5:6" x14ac:dyDescent="0.25">
      <c r="E30">
        <v>30</v>
      </c>
      <c r="F30" t="s">
        <v>10368</v>
      </c>
    </row>
    <row r="31" spans="5:6" x14ac:dyDescent="0.25">
      <c r="E31">
        <v>31</v>
      </c>
      <c r="F31" t="s">
        <v>12284</v>
      </c>
    </row>
    <row r="32" spans="5:6" x14ac:dyDescent="0.25">
      <c r="E32">
        <v>32</v>
      </c>
      <c r="F32" t="s">
        <v>2888</v>
      </c>
    </row>
    <row r="33" spans="5:6" x14ac:dyDescent="0.25">
      <c r="E33">
        <v>33</v>
      </c>
      <c r="F33" t="s">
        <v>14090</v>
      </c>
    </row>
    <row r="34" spans="5:6" x14ac:dyDescent="0.25">
      <c r="E34">
        <v>34</v>
      </c>
      <c r="F34" t="s">
        <v>10375</v>
      </c>
    </row>
    <row r="35" spans="5:6" x14ac:dyDescent="0.25">
      <c r="E35">
        <v>35</v>
      </c>
      <c r="F35" t="s">
        <v>785</v>
      </c>
    </row>
    <row r="36" spans="5:6" x14ac:dyDescent="0.25">
      <c r="E36">
        <v>36</v>
      </c>
      <c r="F36" t="s">
        <v>2892</v>
      </c>
    </row>
    <row r="37" spans="5:6" x14ac:dyDescent="0.25">
      <c r="E37">
        <v>37</v>
      </c>
      <c r="F37" t="s">
        <v>789</v>
      </c>
    </row>
    <row r="38" spans="5:6" x14ac:dyDescent="0.25">
      <c r="E38">
        <v>38</v>
      </c>
      <c r="F38" t="s">
        <v>2895</v>
      </c>
    </row>
    <row r="39" spans="5:6" x14ac:dyDescent="0.25">
      <c r="E39">
        <v>39</v>
      </c>
      <c r="F39" t="s">
        <v>12291</v>
      </c>
    </row>
    <row r="40" spans="5:6" x14ac:dyDescent="0.25">
      <c r="E40">
        <v>40</v>
      </c>
      <c r="F40" t="s">
        <v>6643</v>
      </c>
    </row>
    <row r="41" spans="5:6" x14ac:dyDescent="0.25">
      <c r="E41">
        <v>41</v>
      </c>
      <c r="F41" t="s">
        <v>796</v>
      </c>
    </row>
    <row r="42" spans="5:6" x14ac:dyDescent="0.25">
      <c r="E42">
        <v>42</v>
      </c>
      <c r="F42" t="s">
        <v>4765</v>
      </c>
    </row>
    <row r="43" spans="5:6" x14ac:dyDescent="0.25">
      <c r="E43">
        <v>43</v>
      </c>
      <c r="F43" t="s">
        <v>4769</v>
      </c>
    </row>
    <row r="44" spans="5:6" x14ac:dyDescent="0.25">
      <c r="E44">
        <v>44</v>
      </c>
      <c r="F44" t="s">
        <v>12294</v>
      </c>
    </row>
    <row r="45" spans="5:6" x14ac:dyDescent="0.25">
      <c r="E45">
        <v>45</v>
      </c>
      <c r="F45" t="s">
        <v>8654</v>
      </c>
    </row>
    <row r="46" spans="5:6" x14ac:dyDescent="0.25">
      <c r="E46">
        <v>46</v>
      </c>
      <c r="F46" t="s">
        <v>10378</v>
      </c>
    </row>
    <row r="47" spans="5:6" x14ac:dyDescent="0.25">
      <c r="E47">
        <v>47</v>
      </c>
      <c r="F47" t="s">
        <v>6647</v>
      </c>
    </row>
    <row r="48" spans="5:6" x14ac:dyDescent="0.25">
      <c r="E48">
        <v>48</v>
      </c>
      <c r="F48" t="s">
        <v>800</v>
      </c>
    </row>
    <row r="49" spans="5:6" x14ac:dyDescent="0.25">
      <c r="E49">
        <v>49</v>
      </c>
      <c r="F49" t="s">
        <v>2903</v>
      </c>
    </row>
    <row r="50" spans="5:6" x14ac:dyDescent="0.25">
      <c r="E50">
        <v>50</v>
      </c>
      <c r="F50" t="s">
        <v>6650</v>
      </c>
    </row>
    <row r="51" spans="5:6" x14ac:dyDescent="0.25">
      <c r="E51">
        <v>51</v>
      </c>
      <c r="F51" t="s">
        <v>6653</v>
      </c>
    </row>
    <row r="52" spans="5:6" x14ac:dyDescent="0.25">
      <c r="E52">
        <v>52</v>
      </c>
      <c r="F52" t="s">
        <v>2906</v>
      </c>
    </row>
    <row r="53" spans="5:6" x14ac:dyDescent="0.25">
      <c r="E53">
        <v>53</v>
      </c>
      <c r="F53" t="s">
        <v>4772</v>
      </c>
    </row>
    <row r="54" spans="5:6" x14ac:dyDescent="0.25">
      <c r="E54">
        <v>54</v>
      </c>
      <c r="F54" t="s">
        <v>6656</v>
      </c>
    </row>
    <row r="55" spans="5:6" x14ac:dyDescent="0.25">
      <c r="E55">
        <v>55</v>
      </c>
      <c r="F55" t="s">
        <v>2909</v>
      </c>
    </row>
    <row r="56" spans="5:6" x14ac:dyDescent="0.25">
      <c r="E56">
        <v>56</v>
      </c>
      <c r="F56" t="s">
        <v>8659</v>
      </c>
    </row>
    <row r="57" spans="5:6" x14ac:dyDescent="0.25">
      <c r="E57">
        <v>57</v>
      </c>
      <c r="F57" t="s">
        <v>6659</v>
      </c>
    </row>
    <row r="58" spans="5:6" x14ac:dyDescent="0.25">
      <c r="E58">
        <v>58</v>
      </c>
      <c r="F58" t="s">
        <v>4775</v>
      </c>
    </row>
    <row r="59" spans="5:6" x14ac:dyDescent="0.25">
      <c r="E59">
        <v>59</v>
      </c>
      <c r="F59" t="s">
        <v>10381</v>
      </c>
    </row>
    <row r="60" spans="5:6" x14ac:dyDescent="0.25">
      <c r="E60">
        <v>60</v>
      </c>
      <c r="F60" t="s">
        <v>2914</v>
      </c>
    </row>
    <row r="61" spans="5:6" x14ac:dyDescent="0.25">
      <c r="E61">
        <v>61</v>
      </c>
      <c r="F61" t="s">
        <v>8662</v>
      </c>
    </row>
    <row r="62" spans="5:6" x14ac:dyDescent="0.25">
      <c r="E62">
        <v>62</v>
      </c>
      <c r="F62" t="s">
        <v>3005</v>
      </c>
    </row>
    <row r="63" spans="5:6" x14ac:dyDescent="0.25">
      <c r="E63">
        <v>63</v>
      </c>
      <c r="F63" t="s">
        <v>10501</v>
      </c>
    </row>
    <row r="64" spans="5:6" x14ac:dyDescent="0.25">
      <c r="E64">
        <v>64</v>
      </c>
      <c r="F64" t="s">
        <v>4874</v>
      </c>
    </row>
    <row r="65" spans="5:6" x14ac:dyDescent="0.25">
      <c r="E65">
        <v>65</v>
      </c>
      <c r="F65" t="s">
        <v>12398</v>
      </c>
    </row>
    <row r="66" spans="5:6" x14ac:dyDescent="0.25">
      <c r="E66">
        <v>66</v>
      </c>
      <c r="F66" t="s">
        <v>10504</v>
      </c>
    </row>
    <row r="67" spans="5:6" x14ac:dyDescent="0.25">
      <c r="E67">
        <v>67</v>
      </c>
      <c r="F67" t="s">
        <v>8694</v>
      </c>
    </row>
    <row r="68" spans="5:6" x14ac:dyDescent="0.25">
      <c r="E68">
        <v>68</v>
      </c>
      <c r="F68" t="s">
        <v>6701</v>
      </c>
    </row>
    <row r="69" spans="5:6" x14ac:dyDescent="0.25">
      <c r="E69">
        <v>69</v>
      </c>
      <c r="F69" t="s">
        <v>817</v>
      </c>
    </row>
    <row r="70" spans="5:6" x14ac:dyDescent="0.25">
      <c r="E70">
        <v>70</v>
      </c>
      <c r="F70" t="s">
        <v>12333</v>
      </c>
    </row>
    <row r="71" spans="5:6" x14ac:dyDescent="0.25">
      <c r="E71">
        <v>71</v>
      </c>
      <c r="F71" t="s">
        <v>2932</v>
      </c>
    </row>
    <row r="72" spans="5:6" x14ac:dyDescent="0.25">
      <c r="E72">
        <v>72</v>
      </c>
      <c r="F72" t="s">
        <v>14120</v>
      </c>
    </row>
    <row r="73" spans="5:6" x14ac:dyDescent="0.25">
      <c r="E73">
        <v>73</v>
      </c>
      <c r="F73" t="s">
        <v>6713</v>
      </c>
    </row>
    <row r="74" spans="5:6" x14ac:dyDescent="0.25">
      <c r="E74">
        <v>74</v>
      </c>
      <c r="F74" t="s">
        <v>827</v>
      </c>
    </row>
    <row r="75" spans="5:6" x14ac:dyDescent="0.25">
      <c r="E75">
        <v>75</v>
      </c>
      <c r="F75" t="s">
        <v>4798</v>
      </c>
    </row>
    <row r="76" spans="5:6" x14ac:dyDescent="0.25">
      <c r="E76">
        <v>76</v>
      </c>
      <c r="F76" t="s">
        <v>2975</v>
      </c>
    </row>
    <row r="77" spans="5:6" x14ac:dyDescent="0.25">
      <c r="E77">
        <v>77</v>
      </c>
      <c r="F77" t="s">
        <v>4837</v>
      </c>
    </row>
    <row r="78" spans="5:6" x14ac:dyDescent="0.25">
      <c r="E78">
        <v>78</v>
      </c>
      <c r="F78" t="s">
        <v>10465</v>
      </c>
    </row>
    <row r="79" spans="5:6" x14ac:dyDescent="0.25">
      <c r="E79">
        <v>79</v>
      </c>
      <c r="F79" t="s">
        <v>875</v>
      </c>
    </row>
    <row r="80" spans="5:6" x14ac:dyDescent="0.25">
      <c r="E80">
        <v>80</v>
      </c>
      <c r="F80" t="s">
        <v>10468</v>
      </c>
    </row>
    <row r="81" spans="5:6" x14ac:dyDescent="0.25">
      <c r="E81">
        <v>81</v>
      </c>
      <c r="F81" t="s">
        <v>12372</v>
      </c>
    </row>
    <row r="82" spans="5:6" x14ac:dyDescent="0.25">
      <c r="E82">
        <v>82</v>
      </c>
      <c r="F82" t="s">
        <v>2978</v>
      </c>
    </row>
    <row r="83" spans="5:6" x14ac:dyDescent="0.25">
      <c r="E83">
        <v>83</v>
      </c>
      <c r="F83" t="s">
        <v>10471</v>
      </c>
    </row>
    <row r="84" spans="5:6" x14ac:dyDescent="0.25">
      <c r="E84">
        <v>84</v>
      </c>
      <c r="F84" t="s">
        <v>4840</v>
      </c>
    </row>
    <row r="85" spans="5:6" x14ac:dyDescent="0.25">
      <c r="E85">
        <v>85</v>
      </c>
      <c r="F85" t="s">
        <v>4844</v>
      </c>
    </row>
    <row r="86" spans="5:6" x14ac:dyDescent="0.25">
      <c r="E86">
        <v>86</v>
      </c>
      <c r="F86" t="s">
        <v>14150</v>
      </c>
    </row>
    <row r="87" spans="5:6" x14ac:dyDescent="0.25">
      <c r="E87">
        <v>87</v>
      </c>
      <c r="F87" t="s">
        <v>882</v>
      </c>
    </row>
    <row r="88" spans="5:6" x14ac:dyDescent="0.25">
      <c r="E88">
        <v>88</v>
      </c>
      <c r="F88" t="s">
        <v>14153</v>
      </c>
    </row>
    <row r="89" spans="5:6" x14ac:dyDescent="0.25">
      <c r="E89">
        <v>89</v>
      </c>
      <c r="F89" t="s">
        <v>8741</v>
      </c>
    </row>
    <row r="90" spans="5:6" x14ac:dyDescent="0.25">
      <c r="E90">
        <v>90</v>
      </c>
      <c r="F90" t="s">
        <v>885</v>
      </c>
    </row>
    <row r="91" spans="5:6" x14ac:dyDescent="0.25">
      <c r="E91">
        <v>91</v>
      </c>
      <c r="F91" t="s">
        <v>12380</v>
      </c>
    </row>
    <row r="92" spans="5:6" x14ac:dyDescent="0.25">
      <c r="E92">
        <v>92</v>
      </c>
      <c r="F92" t="s">
        <v>10478</v>
      </c>
    </row>
    <row r="93" spans="5:6" x14ac:dyDescent="0.25">
      <c r="E93">
        <v>93</v>
      </c>
      <c r="F93" t="s">
        <v>8744</v>
      </c>
    </row>
    <row r="94" spans="5:6" x14ac:dyDescent="0.25">
      <c r="E94">
        <v>94</v>
      </c>
      <c r="F94" t="s">
        <v>4847</v>
      </c>
    </row>
    <row r="95" spans="5:6" x14ac:dyDescent="0.25">
      <c r="E95">
        <v>95</v>
      </c>
      <c r="F95" t="s">
        <v>2981</v>
      </c>
    </row>
    <row r="96" spans="5:6" x14ac:dyDescent="0.25">
      <c r="E96">
        <v>96</v>
      </c>
      <c r="F96" t="s">
        <v>4852</v>
      </c>
    </row>
    <row r="97" spans="5:6" x14ac:dyDescent="0.25">
      <c r="E97">
        <v>97</v>
      </c>
      <c r="F97" t="s">
        <v>888</v>
      </c>
    </row>
    <row r="98" spans="5:6" x14ac:dyDescent="0.25">
      <c r="E98">
        <v>98</v>
      </c>
      <c r="F98" t="s">
        <v>2985</v>
      </c>
    </row>
    <row r="99" spans="5:6" x14ac:dyDescent="0.25">
      <c r="E99">
        <v>99</v>
      </c>
      <c r="F99" t="s">
        <v>4855</v>
      </c>
    </row>
    <row r="100" spans="5:6" x14ac:dyDescent="0.25">
      <c r="E100">
        <v>100</v>
      </c>
      <c r="F100" t="s">
        <v>6756</v>
      </c>
    </row>
    <row r="101" spans="5:6" x14ac:dyDescent="0.25">
      <c r="E101">
        <v>101</v>
      </c>
      <c r="F101" t="s">
        <v>14160</v>
      </c>
    </row>
    <row r="102" spans="5:6" x14ac:dyDescent="0.25">
      <c r="E102">
        <v>102</v>
      </c>
      <c r="F102" t="s">
        <v>2988</v>
      </c>
    </row>
    <row r="103" spans="5:6" x14ac:dyDescent="0.25">
      <c r="E103">
        <v>103</v>
      </c>
      <c r="F103" t="s">
        <v>14163</v>
      </c>
    </row>
    <row r="104" spans="5:6" x14ac:dyDescent="0.25">
      <c r="E104">
        <v>104</v>
      </c>
      <c r="F104" t="s">
        <v>14166</v>
      </c>
    </row>
    <row r="105" spans="5:6" x14ac:dyDescent="0.25">
      <c r="E105">
        <v>105</v>
      </c>
      <c r="F105" t="s">
        <v>4858</v>
      </c>
    </row>
    <row r="106" spans="5:6" x14ac:dyDescent="0.25">
      <c r="E106">
        <v>106</v>
      </c>
      <c r="F106" t="s">
        <v>12389</v>
      </c>
    </row>
    <row r="107" spans="5:6" x14ac:dyDescent="0.25">
      <c r="E107">
        <v>107</v>
      </c>
      <c r="F107" t="s">
        <v>891</v>
      </c>
    </row>
    <row r="108" spans="5:6" x14ac:dyDescent="0.25">
      <c r="E108">
        <v>108</v>
      </c>
      <c r="F108" t="s">
        <v>14169</v>
      </c>
    </row>
    <row r="109" spans="5:6" x14ac:dyDescent="0.25">
      <c r="E109">
        <v>109</v>
      </c>
      <c r="F109" t="s">
        <v>4861</v>
      </c>
    </row>
    <row r="110" spans="5:6" x14ac:dyDescent="0.25">
      <c r="E110">
        <v>110</v>
      </c>
      <c r="F110" t="s">
        <v>6759</v>
      </c>
    </row>
    <row r="111" spans="5:6" x14ac:dyDescent="0.25">
      <c r="E111">
        <v>111</v>
      </c>
      <c r="F111" t="s">
        <v>8751</v>
      </c>
    </row>
    <row r="112" spans="5:6" x14ac:dyDescent="0.25">
      <c r="E112">
        <v>112</v>
      </c>
      <c r="F112" t="s">
        <v>10485</v>
      </c>
    </row>
    <row r="113" spans="5:6" x14ac:dyDescent="0.25">
      <c r="E113">
        <v>113</v>
      </c>
      <c r="F113" t="s">
        <v>2995</v>
      </c>
    </row>
    <row r="114" spans="5:6" x14ac:dyDescent="0.25">
      <c r="E114">
        <v>114</v>
      </c>
      <c r="F114" t="s">
        <v>6762</v>
      </c>
    </row>
    <row r="115" spans="5:6" x14ac:dyDescent="0.25">
      <c r="E115">
        <v>115</v>
      </c>
      <c r="F115" t="s">
        <v>10488</v>
      </c>
    </row>
    <row r="116" spans="5:6" x14ac:dyDescent="0.25">
      <c r="E116">
        <v>116</v>
      </c>
      <c r="F116" t="s">
        <v>14176</v>
      </c>
    </row>
    <row r="117" spans="5:6" x14ac:dyDescent="0.25">
      <c r="E117">
        <v>117</v>
      </c>
      <c r="F117" t="s">
        <v>12392</v>
      </c>
    </row>
    <row r="118" spans="5:6" x14ac:dyDescent="0.25">
      <c r="E118">
        <v>118</v>
      </c>
      <c r="F118" t="s">
        <v>4864</v>
      </c>
    </row>
    <row r="119" spans="5:6" x14ac:dyDescent="0.25">
      <c r="E119">
        <v>119</v>
      </c>
      <c r="F119" t="s">
        <v>10491</v>
      </c>
    </row>
    <row r="120" spans="5:6" x14ac:dyDescent="0.25">
      <c r="E120">
        <v>120</v>
      </c>
      <c r="F120" t="s">
        <v>8754</v>
      </c>
    </row>
    <row r="121" spans="5:6" x14ac:dyDescent="0.25">
      <c r="E121">
        <v>121</v>
      </c>
      <c r="F121" t="s">
        <v>14179</v>
      </c>
    </row>
    <row r="122" spans="5:6" x14ac:dyDescent="0.25">
      <c r="E122">
        <v>122</v>
      </c>
      <c r="F122" t="s">
        <v>894</v>
      </c>
    </row>
    <row r="123" spans="5:6" x14ac:dyDescent="0.25">
      <c r="E123">
        <v>123</v>
      </c>
      <c r="F123" t="s">
        <v>2998</v>
      </c>
    </row>
    <row r="124" spans="5:6" x14ac:dyDescent="0.25">
      <c r="E124">
        <v>124</v>
      </c>
      <c r="F124" t="s">
        <v>12395</v>
      </c>
    </row>
    <row r="125" spans="5:6" x14ac:dyDescent="0.25">
      <c r="E125">
        <v>125</v>
      </c>
      <c r="F125" t="s">
        <v>8757</v>
      </c>
    </row>
    <row r="126" spans="5:6" x14ac:dyDescent="0.25">
      <c r="E126">
        <v>126</v>
      </c>
      <c r="F126" t="s">
        <v>14182</v>
      </c>
    </row>
    <row r="127" spans="5:6" x14ac:dyDescent="0.25">
      <c r="E127">
        <v>127</v>
      </c>
      <c r="F127" t="s">
        <v>6769</v>
      </c>
    </row>
    <row r="128" spans="5:6" x14ac:dyDescent="0.25">
      <c r="E128">
        <v>128</v>
      </c>
      <c r="F128" t="s">
        <v>8760</v>
      </c>
    </row>
    <row r="129" spans="5:6" x14ac:dyDescent="0.25">
      <c r="E129">
        <v>129</v>
      </c>
      <c r="F129" t="s">
        <v>10494</v>
      </c>
    </row>
    <row r="130" spans="5:6" x14ac:dyDescent="0.25">
      <c r="E130">
        <v>130</v>
      </c>
      <c r="F130" t="s">
        <v>10497</v>
      </c>
    </row>
    <row r="131" spans="5:6" x14ac:dyDescent="0.25">
      <c r="E131">
        <v>131</v>
      </c>
      <c r="F131" t="s">
        <v>4871</v>
      </c>
    </row>
    <row r="132" spans="5:6" x14ac:dyDescent="0.25">
      <c r="E132">
        <v>132</v>
      </c>
      <c r="F132" t="s">
        <v>831</v>
      </c>
    </row>
    <row r="133" spans="5:6" x14ac:dyDescent="0.25">
      <c r="E133">
        <v>133</v>
      </c>
      <c r="F133" t="s">
        <v>10417</v>
      </c>
    </row>
    <row r="134" spans="5:6" x14ac:dyDescent="0.25">
      <c r="E134">
        <v>134</v>
      </c>
      <c r="F134" t="s">
        <v>10420</v>
      </c>
    </row>
    <row r="135" spans="5:6" x14ac:dyDescent="0.25">
      <c r="E135">
        <v>135</v>
      </c>
      <c r="F135" t="s">
        <v>2936</v>
      </c>
    </row>
    <row r="136" spans="5:6" x14ac:dyDescent="0.25">
      <c r="E136">
        <v>136</v>
      </c>
      <c r="F136" t="s">
        <v>14124</v>
      </c>
    </row>
    <row r="137" spans="5:6" x14ac:dyDescent="0.25">
      <c r="E137">
        <v>137</v>
      </c>
      <c r="F137" t="s">
        <v>2939</v>
      </c>
    </row>
    <row r="138" spans="5:6" x14ac:dyDescent="0.25">
      <c r="E138">
        <v>138</v>
      </c>
      <c r="F138" t="s">
        <v>10425</v>
      </c>
    </row>
    <row r="139" spans="5:6" x14ac:dyDescent="0.25">
      <c r="E139">
        <v>139</v>
      </c>
      <c r="F139" t="s">
        <v>834</v>
      </c>
    </row>
    <row r="140" spans="5:6" x14ac:dyDescent="0.25">
      <c r="E140">
        <v>140</v>
      </c>
      <c r="F140" t="s">
        <v>14127</v>
      </c>
    </row>
    <row r="141" spans="5:6" x14ac:dyDescent="0.25">
      <c r="E141">
        <v>141</v>
      </c>
      <c r="F141" t="s">
        <v>4801</v>
      </c>
    </row>
    <row r="142" spans="5:6" x14ac:dyDescent="0.25">
      <c r="E142">
        <v>142</v>
      </c>
      <c r="F142" t="s">
        <v>837</v>
      </c>
    </row>
    <row r="143" spans="5:6" x14ac:dyDescent="0.25">
      <c r="E143">
        <v>143</v>
      </c>
      <c r="F143" t="s">
        <v>10428</v>
      </c>
    </row>
    <row r="144" spans="5:6" x14ac:dyDescent="0.25">
      <c r="E144">
        <v>144</v>
      </c>
      <c r="F144" t="s">
        <v>10431</v>
      </c>
    </row>
    <row r="145" spans="5:6" x14ac:dyDescent="0.25">
      <c r="E145">
        <v>145</v>
      </c>
      <c r="F145" t="s">
        <v>6721</v>
      </c>
    </row>
    <row r="146" spans="5:6" x14ac:dyDescent="0.25">
      <c r="E146">
        <v>146</v>
      </c>
      <c r="F146" t="s">
        <v>2942</v>
      </c>
    </row>
    <row r="147" spans="5:6" x14ac:dyDescent="0.25">
      <c r="E147">
        <v>147</v>
      </c>
      <c r="F147" t="s">
        <v>856</v>
      </c>
    </row>
    <row r="148" spans="5:6" x14ac:dyDescent="0.25">
      <c r="E148">
        <v>148</v>
      </c>
      <c r="F148" t="s">
        <v>6746</v>
      </c>
    </row>
    <row r="149" spans="5:6" x14ac:dyDescent="0.25">
      <c r="E149">
        <v>149</v>
      </c>
      <c r="F149" t="s">
        <v>12360</v>
      </c>
    </row>
    <row r="150" spans="5:6" x14ac:dyDescent="0.25">
      <c r="E150">
        <v>150</v>
      </c>
      <c r="F150" t="s">
        <v>6749</v>
      </c>
    </row>
    <row r="151" spans="5:6" x14ac:dyDescent="0.25">
      <c r="E151">
        <v>151</v>
      </c>
      <c r="F151" t="s">
        <v>12363</v>
      </c>
    </row>
    <row r="152" spans="5:6" x14ac:dyDescent="0.25">
      <c r="E152">
        <v>152</v>
      </c>
      <c r="F152" t="s">
        <v>10453</v>
      </c>
    </row>
    <row r="153" spans="5:6" x14ac:dyDescent="0.25">
      <c r="E153">
        <v>153</v>
      </c>
      <c r="F153" t="s">
        <v>8735</v>
      </c>
    </row>
    <row r="154" spans="5:6" x14ac:dyDescent="0.25">
      <c r="E154">
        <v>154</v>
      </c>
      <c r="F154" t="s">
        <v>861</v>
      </c>
    </row>
    <row r="155" spans="5:6" x14ac:dyDescent="0.25">
      <c r="E155">
        <v>155</v>
      </c>
      <c r="F155" t="s">
        <v>2966</v>
      </c>
    </row>
    <row r="156" spans="5:6" x14ac:dyDescent="0.25">
      <c r="E156">
        <v>156</v>
      </c>
      <c r="F156" t="s">
        <v>10456</v>
      </c>
    </row>
    <row r="157" spans="5:6" x14ac:dyDescent="0.25">
      <c r="E157">
        <v>157</v>
      </c>
      <c r="F157" t="s">
        <v>2969</v>
      </c>
    </row>
    <row r="158" spans="5:6" x14ac:dyDescent="0.25">
      <c r="E158">
        <v>158</v>
      </c>
      <c r="F158" t="s">
        <v>865</v>
      </c>
    </row>
    <row r="159" spans="5:6" x14ac:dyDescent="0.25">
      <c r="E159">
        <v>159</v>
      </c>
      <c r="F159" t="s">
        <v>2972</v>
      </c>
    </row>
    <row r="160" spans="5:6" x14ac:dyDescent="0.25">
      <c r="E160">
        <v>160</v>
      </c>
      <c r="F160" t="s">
        <v>14147</v>
      </c>
    </row>
    <row r="161" spans="5:6" x14ac:dyDescent="0.25">
      <c r="E161">
        <v>161</v>
      </c>
      <c r="F161" t="s">
        <v>10459</v>
      </c>
    </row>
    <row r="162" spans="5:6" x14ac:dyDescent="0.25">
      <c r="E162">
        <v>162</v>
      </c>
      <c r="F162" t="s">
        <v>10462</v>
      </c>
    </row>
    <row r="163" spans="5:6" x14ac:dyDescent="0.25">
      <c r="E163">
        <v>163</v>
      </c>
      <c r="F163" t="s">
        <v>12366</v>
      </c>
    </row>
    <row r="164" spans="5:6" x14ac:dyDescent="0.25">
      <c r="E164">
        <v>164</v>
      </c>
      <c r="F164" t="s">
        <v>870</v>
      </c>
    </row>
    <row r="165" spans="5:6" x14ac:dyDescent="0.25">
      <c r="E165">
        <v>165</v>
      </c>
      <c r="F165" t="s">
        <v>12369</v>
      </c>
    </row>
    <row r="166" spans="5:6" x14ac:dyDescent="0.25">
      <c r="E166">
        <v>166</v>
      </c>
      <c r="F166" t="s">
        <v>8738</v>
      </c>
    </row>
    <row r="167" spans="5:6" x14ac:dyDescent="0.25">
      <c r="E167">
        <v>167</v>
      </c>
      <c r="F167" t="s">
        <v>6724</v>
      </c>
    </row>
    <row r="168" spans="5:6" x14ac:dyDescent="0.25">
      <c r="E168">
        <v>168</v>
      </c>
      <c r="F168" t="s">
        <v>14130</v>
      </c>
    </row>
    <row r="169" spans="5:6" x14ac:dyDescent="0.25">
      <c r="E169">
        <v>169</v>
      </c>
      <c r="F169" t="s">
        <v>2947</v>
      </c>
    </row>
    <row r="170" spans="5:6" x14ac:dyDescent="0.25">
      <c r="E170">
        <v>170</v>
      </c>
      <c r="F170" t="s">
        <v>2950</v>
      </c>
    </row>
    <row r="171" spans="5:6" x14ac:dyDescent="0.25">
      <c r="E171">
        <v>171</v>
      </c>
      <c r="F171" t="s">
        <v>2953</v>
      </c>
    </row>
    <row r="172" spans="5:6" x14ac:dyDescent="0.25">
      <c r="E172">
        <v>172</v>
      </c>
      <c r="F172" t="s">
        <v>12341</v>
      </c>
    </row>
    <row r="173" spans="5:6" x14ac:dyDescent="0.25">
      <c r="E173">
        <v>173</v>
      </c>
      <c r="F173" t="s">
        <v>4804</v>
      </c>
    </row>
    <row r="174" spans="5:6" x14ac:dyDescent="0.25">
      <c r="E174">
        <v>174</v>
      </c>
      <c r="F174" t="s">
        <v>841</v>
      </c>
    </row>
    <row r="175" spans="5:6" x14ac:dyDescent="0.25">
      <c r="E175">
        <v>175</v>
      </c>
      <c r="F175" t="s">
        <v>4807</v>
      </c>
    </row>
    <row r="176" spans="5:6" x14ac:dyDescent="0.25">
      <c r="E176">
        <v>176</v>
      </c>
      <c r="F176" t="s">
        <v>8697</v>
      </c>
    </row>
    <row r="177" spans="5:6" x14ac:dyDescent="0.25">
      <c r="E177">
        <v>177</v>
      </c>
      <c r="F177" t="s">
        <v>8700</v>
      </c>
    </row>
    <row r="178" spans="5:6" x14ac:dyDescent="0.25">
      <c r="E178">
        <v>178</v>
      </c>
      <c r="F178" t="s">
        <v>8703</v>
      </c>
    </row>
    <row r="179" spans="5:6" x14ac:dyDescent="0.25">
      <c r="E179">
        <v>179</v>
      </c>
      <c r="F179" t="s">
        <v>8710</v>
      </c>
    </row>
    <row r="180" spans="5:6" x14ac:dyDescent="0.25">
      <c r="E180">
        <v>180</v>
      </c>
      <c r="F180" t="s">
        <v>6727</v>
      </c>
    </row>
    <row r="181" spans="5:6" x14ac:dyDescent="0.25">
      <c r="E181">
        <v>181</v>
      </c>
      <c r="F181" t="s">
        <v>10435</v>
      </c>
    </row>
    <row r="182" spans="5:6" x14ac:dyDescent="0.25">
      <c r="E182">
        <v>182</v>
      </c>
      <c r="F182" t="s">
        <v>12344</v>
      </c>
    </row>
    <row r="183" spans="5:6" x14ac:dyDescent="0.25">
      <c r="E183">
        <v>183</v>
      </c>
      <c r="F183" t="s">
        <v>10438</v>
      </c>
    </row>
    <row r="184" spans="5:6" x14ac:dyDescent="0.25">
      <c r="E184">
        <v>184</v>
      </c>
      <c r="F184" t="s">
        <v>10441</v>
      </c>
    </row>
    <row r="185" spans="5:6" x14ac:dyDescent="0.25">
      <c r="E185">
        <v>185</v>
      </c>
      <c r="F185" t="s">
        <v>4810</v>
      </c>
    </row>
    <row r="186" spans="5:6" x14ac:dyDescent="0.25">
      <c r="E186">
        <v>186</v>
      </c>
      <c r="F186" t="s">
        <v>8717</v>
      </c>
    </row>
    <row r="187" spans="5:6" x14ac:dyDescent="0.25">
      <c r="E187">
        <v>187</v>
      </c>
      <c r="F187" t="s">
        <v>2956</v>
      </c>
    </row>
    <row r="188" spans="5:6" x14ac:dyDescent="0.25">
      <c r="E188">
        <v>188</v>
      </c>
      <c r="F188" t="s">
        <v>14133</v>
      </c>
    </row>
    <row r="189" spans="5:6" x14ac:dyDescent="0.25">
      <c r="E189">
        <v>189</v>
      </c>
      <c r="F189" t="s">
        <v>848</v>
      </c>
    </row>
    <row r="190" spans="5:6" x14ac:dyDescent="0.25">
      <c r="E190">
        <v>190</v>
      </c>
      <c r="F190" t="s">
        <v>14136</v>
      </c>
    </row>
    <row r="191" spans="5:6" x14ac:dyDescent="0.25">
      <c r="E191">
        <v>191</v>
      </c>
      <c r="F191" t="s">
        <v>12347</v>
      </c>
    </row>
    <row r="192" spans="5:6" x14ac:dyDescent="0.25">
      <c r="E192">
        <v>192</v>
      </c>
      <c r="F192" t="s">
        <v>10449</v>
      </c>
    </row>
    <row r="193" spans="5:6" x14ac:dyDescent="0.25">
      <c r="E193">
        <v>193</v>
      </c>
      <c r="F193" t="s">
        <v>8720</v>
      </c>
    </row>
    <row r="194" spans="5:6" x14ac:dyDescent="0.25">
      <c r="E194">
        <v>194</v>
      </c>
      <c r="F194" t="s">
        <v>12350</v>
      </c>
    </row>
    <row r="195" spans="5:6" x14ac:dyDescent="0.25">
      <c r="E195">
        <v>195</v>
      </c>
      <c r="F195" t="s">
        <v>8723</v>
      </c>
    </row>
    <row r="196" spans="5:6" x14ac:dyDescent="0.25">
      <c r="E196">
        <v>196</v>
      </c>
      <c r="F196" t="s">
        <v>844</v>
      </c>
    </row>
    <row r="197" spans="5:6" x14ac:dyDescent="0.25">
      <c r="E197">
        <v>197</v>
      </c>
      <c r="F197" t="s">
        <v>4817</v>
      </c>
    </row>
    <row r="198" spans="5:6" x14ac:dyDescent="0.25">
      <c r="E198">
        <v>198</v>
      </c>
      <c r="F198" t="s">
        <v>2963</v>
      </c>
    </row>
    <row r="199" spans="5:6" x14ac:dyDescent="0.25">
      <c r="E199">
        <v>199</v>
      </c>
      <c r="F199" t="s">
        <v>4820</v>
      </c>
    </row>
    <row r="200" spans="5:6" x14ac:dyDescent="0.25">
      <c r="E200">
        <v>200</v>
      </c>
      <c r="F200" t="s">
        <v>4823</v>
      </c>
    </row>
    <row r="201" spans="5:6" x14ac:dyDescent="0.25">
      <c r="E201">
        <v>201</v>
      </c>
      <c r="F201" t="s">
        <v>4827</v>
      </c>
    </row>
    <row r="202" spans="5:6" x14ac:dyDescent="0.25">
      <c r="E202">
        <v>202</v>
      </c>
      <c r="F202" t="s">
        <v>4830</v>
      </c>
    </row>
    <row r="203" spans="5:6" x14ac:dyDescent="0.25">
      <c r="E203">
        <v>203</v>
      </c>
      <c r="F203" t="s">
        <v>12428</v>
      </c>
    </row>
    <row r="204" spans="5:6" x14ac:dyDescent="0.25">
      <c r="E204">
        <v>204</v>
      </c>
      <c r="F204" t="s">
        <v>10557</v>
      </c>
    </row>
    <row r="205" spans="5:6" x14ac:dyDescent="0.25">
      <c r="E205">
        <v>205</v>
      </c>
      <c r="F205" t="s">
        <v>6802</v>
      </c>
    </row>
    <row r="206" spans="5:6" x14ac:dyDescent="0.25">
      <c r="E206">
        <v>206</v>
      </c>
      <c r="F206" t="s">
        <v>12431</v>
      </c>
    </row>
    <row r="207" spans="5:6" x14ac:dyDescent="0.25">
      <c r="E207">
        <v>207</v>
      </c>
      <c r="F207" t="s">
        <v>8786</v>
      </c>
    </row>
    <row r="208" spans="5:6" x14ac:dyDescent="0.25">
      <c r="E208">
        <v>208</v>
      </c>
      <c r="F208" t="s">
        <v>3025</v>
      </c>
    </row>
    <row r="209" spans="5:6" x14ac:dyDescent="0.25">
      <c r="E209">
        <v>209</v>
      </c>
      <c r="F209" t="s">
        <v>10562</v>
      </c>
    </row>
    <row r="210" spans="5:6" x14ac:dyDescent="0.25">
      <c r="E210">
        <v>210</v>
      </c>
      <c r="F210" t="s">
        <v>3028</v>
      </c>
    </row>
    <row r="211" spans="5:6" x14ac:dyDescent="0.25">
      <c r="E211">
        <v>211</v>
      </c>
      <c r="F211" t="s">
        <v>923</v>
      </c>
    </row>
    <row r="212" spans="5:6" x14ac:dyDescent="0.25">
      <c r="E212">
        <v>212</v>
      </c>
      <c r="F212" t="s">
        <v>4909</v>
      </c>
    </row>
    <row r="213" spans="5:6" x14ac:dyDescent="0.25">
      <c r="E213">
        <v>213</v>
      </c>
      <c r="F213" t="s">
        <v>8812</v>
      </c>
    </row>
    <row r="214" spans="5:6" x14ac:dyDescent="0.25">
      <c r="E214">
        <v>214</v>
      </c>
      <c r="F214" t="s">
        <v>4912</v>
      </c>
    </row>
    <row r="215" spans="5:6" x14ac:dyDescent="0.25">
      <c r="E215">
        <v>215</v>
      </c>
      <c r="F215" t="s">
        <v>12405</v>
      </c>
    </row>
    <row r="216" spans="5:6" x14ac:dyDescent="0.25">
      <c r="E216">
        <v>216</v>
      </c>
      <c r="F216" t="s">
        <v>8763</v>
      </c>
    </row>
    <row r="217" spans="5:6" x14ac:dyDescent="0.25">
      <c r="E217">
        <v>217</v>
      </c>
      <c r="F217" t="s">
        <v>4881</v>
      </c>
    </row>
    <row r="218" spans="5:6" x14ac:dyDescent="0.25">
      <c r="E218">
        <v>218</v>
      </c>
      <c r="F218" t="s">
        <v>10527</v>
      </c>
    </row>
    <row r="219" spans="5:6" x14ac:dyDescent="0.25">
      <c r="E219">
        <v>219</v>
      </c>
      <c r="F219" t="s">
        <v>909</v>
      </c>
    </row>
    <row r="220" spans="5:6" x14ac:dyDescent="0.25">
      <c r="E220">
        <v>220</v>
      </c>
      <c r="F220" t="s">
        <v>10536</v>
      </c>
    </row>
    <row r="221" spans="5:6" x14ac:dyDescent="0.25">
      <c r="E221">
        <v>221</v>
      </c>
      <c r="F221" t="s">
        <v>3061</v>
      </c>
    </row>
    <row r="222" spans="5:6" x14ac:dyDescent="0.25">
      <c r="E222">
        <v>222</v>
      </c>
      <c r="F222" t="s">
        <v>4923</v>
      </c>
    </row>
    <row r="223" spans="5:6" x14ac:dyDescent="0.25">
      <c r="E223">
        <v>223</v>
      </c>
      <c r="F223" t="s">
        <v>962</v>
      </c>
    </row>
    <row r="224" spans="5:6" x14ac:dyDescent="0.25">
      <c r="E224">
        <v>224</v>
      </c>
      <c r="F224" t="s">
        <v>4927</v>
      </c>
    </row>
    <row r="225" spans="5:6" x14ac:dyDescent="0.25">
      <c r="E225">
        <v>225</v>
      </c>
      <c r="F225" t="s">
        <v>8820</v>
      </c>
    </row>
    <row r="226" spans="5:6" x14ac:dyDescent="0.25">
      <c r="E226">
        <v>226</v>
      </c>
      <c r="F226" t="s">
        <v>6836</v>
      </c>
    </row>
    <row r="227" spans="5:6" x14ac:dyDescent="0.25">
      <c r="E227">
        <v>227</v>
      </c>
      <c r="F227" t="s">
        <v>14226</v>
      </c>
    </row>
    <row r="228" spans="5:6" x14ac:dyDescent="0.25">
      <c r="E228">
        <v>228</v>
      </c>
      <c r="F228" t="s">
        <v>3045</v>
      </c>
    </row>
    <row r="229" spans="5:6" x14ac:dyDescent="0.25">
      <c r="E229">
        <v>229</v>
      </c>
      <c r="F229" t="s">
        <v>12471</v>
      </c>
    </row>
    <row r="230" spans="5:6" x14ac:dyDescent="0.25">
      <c r="E230">
        <v>230</v>
      </c>
      <c r="F230" t="s">
        <v>3049</v>
      </c>
    </row>
    <row r="231" spans="5:6" x14ac:dyDescent="0.25">
      <c r="E231">
        <v>231</v>
      </c>
      <c r="F231" t="s">
        <v>4935</v>
      </c>
    </row>
    <row r="232" spans="5:6" x14ac:dyDescent="0.25">
      <c r="E232">
        <v>232</v>
      </c>
      <c r="F232" t="s">
        <v>12532</v>
      </c>
    </row>
    <row r="233" spans="5:6" x14ac:dyDescent="0.25">
      <c r="E233">
        <v>233</v>
      </c>
      <c r="F233" t="s">
        <v>10640</v>
      </c>
    </row>
    <row r="234" spans="5:6" x14ac:dyDescent="0.25">
      <c r="E234">
        <v>234</v>
      </c>
      <c r="F234" t="s">
        <v>12539</v>
      </c>
    </row>
    <row r="235" spans="5:6" x14ac:dyDescent="0.25">
      <c r="E235">
        <v>235</v>
      </c>
      <c r="F235" t="s">
        <v>14265</v>
      </c>
    </row>
    <row r="236" spans="5:6" x14ac:dyDescent="0.25">
      <c r="E236">
        <v>236</v>
      </c>
      <c r="F236" t="s">
        <v>14272</v>
      </c>
    </row>
    <row r="237" spans="5:6" x14ac:dyDescent="0.25">
      <c r="E237">
        <v>237</v>
      </c>
      <c r="F237" t="s">
        <v>14275</v>
      </c>
    </row>
    <row r="238" spans="5:6" x14ac:dyDescent="0.25">
      <c r="E238">
        <v>238</v>
      </c>
      <c r="F238" t="s">
        <v>14279</v>
      </c>
    </row>
    <row r="239" spans="5:6" x14ac:dyDescent="0.25">
      <c r="E239">
        <v>239</v>
      </c>
      <c r="F239" t="s">
        <v>1005</v>
      </c>
    </row>
    <row r="240" spans="5:6" x14ac:dyDescent="0.25">
      <c r="E240">
        <v>240</v>
      </c>
      <c r="F240" t="s">
        <v>4965</v>
      </c>
    </row>
    <row r="241" spans="5:6" x14ac:dyDescent="0.25">
      <c r="E241">
        <v>241</v>
      </c>
      <c r="F241" t="s">
        <v>14282</v>
      </c>
    </row>
    <row r="242" spans="5:6" x14ac:dyDescent="0.25">
      <c r="E242">
        <v>242</v>
      </c>
      <c r="F242" t="s">
        <v>14285</v>
      </c>
    </row>
    <row r="243" spans="5:6" x14ac:dyDescent="0.25">
      <c r="E243">
        <v>243</v>
      </c>
      <c r="F243" t="s">
        <v>12542</v>
      </c>
    </row>
    <row r="244" spans="5:6" x14ac:dyDescent="0.25">
      <c r="E244">
        <v>244</v>
      </c>
      <c r="F244" t="s">
        <v>6880</v>
      </c>
    </row>
    <row r="245" spans="5:6" x14ac:dyDescent="0.25">
      <c r="E245">
        <v>245</v>
      </c>
      <c r="F245" t="s">
        <v>8850</v>
      </c>
    </row>
    <row r="246" spans="5:6" x14ac:dyDescent="0.25">
      <c r="E246">
        <v>246</v>
      </c>
      <c r="F246" t="s">
        <v>4968</v>
      </c>
    </row>
    <row r="247" spans="5:6" x14ac:dyDescent="0.25">
      <c r="E247">
        <v>247</v>
      </c>
      <c r="F247" t="s">
        <v>12545</v>
      </c>
    </row>
    <row r="248" spans="5:6" x14ac:dyDescent="0.25">
      <c r="E248">
        <v>248</v>
      </c>
      <c r="F248" t="s">
        <v>3120</v>
      </c>
    </row>
    <row r="249" spans="5:6" x14ac:dyDescent="0.25">
      <c r="E249">
        <v>249</v>
      </c>
      <c r="F249" t="s">
        <v>14288</v>
      </c>
    </row>
    <row r="250" spans="5:6" x14ac:dyDescent="0.25">
      <c r="E250">
        <v>250</v>
      </c>
      <c r="F250" t="s">
        <v>8853</v>
      </c>
    </row>
    <row r="251" spans="5:6" x14ac:dyDescent="0.25">
      <c r="E251">
        <v>251</v>
      </c>
      <c r="F251" t="s">
        <v>1009</v>
      </c>
    </row>
    <row r="252" spans="5:6" x14ac:dyDescent="0.25">
      <c r="E252">
        <v>252</v>
      </c>
      <c r="F252" t="s">
        <v>1017</v>
      </c>
    </row>
    <row r="253" spans="5:6" x14ac:dyDescent="0.25">
      <c r="E253">
        <v>253</v>
      </c>
      <c r="F253" t="s">
        <v>8861</v>
      </c>
    </row>
    <row r="254" spans="5:6" x14ac:dyDescent="0.25">
      <c r="E254">
        <v>254</v>
      </c>
      <c r="F254" t="s">
        <v>10655</v>
      </c>
    </row>
    <row r="255" spans="5:6" x14ac:dyDescent="0.25">
      <c r="E255">
        <v>255</v>
      </c>
      <c r="F255" t="s">
        <v>4980</v>
      </c>
    </row>
    <row r="256" spans="5:6" x14ac:dyDescent="0.25">
      <c r="E256">
        <v>256</v>
      </c>
      <c r="F256" t="s">
        <v>4983</v>
      </c>
    </row>
    <row r="257" spans="5:6" x14ac:dyDescent="0.25">
      <c r="E257">
        <v>257</v>
      </c>
      <c r="F257" t="s">
        <v>6891</v>
      </c>
    </row>
    <row r="258" spans="5:6" x14ac:dyDescent="0.25">
      <c r="E258">
        <v>258</v>
      </c>
      <c r="F258" t="s">
        <v>6894</v>
      </c>
    </row>
    <row r="259" spans="5:6" x14ac:dyDescent="0.25">
      <c r="E259">
        <v>259</v>
      </c>
      <c r="F259" t="s">
        <v>10658</v>
      </c>
    </row>
    <row r="260" spans="5:6" x14ac:dyDescent="0.25">
      <c r="E260">
        <v>260</v>
      </c>
      <c r="F260" t="s">
        <v>10661</v>
      </c>
    </row>
    <row r="261" spans="5:6" x14ac:dyDescent="0.25">
      <c r="E261">
        <v>261</v>
      </c>
      <c r="F261" t="s">
        <v>3128</v>
      </c>
    </row>
    <row r="262" spans="5:6" x14ac:dyDescent="0.25">
      <c r="E262">
        <v>262</v>
      </c>
      <c r="F262" t="s">
        <v>3132</v>
      </c>
    </row>
    <row r="263" spans="5:6" x14ac:dyDescent="0.25">
      <c r="E263">
        <v>263</v>
      </c>
      <c r="F263" t="s">
        <v>14304</v>
      </c>
    </row>
    <row r="264" spans="5:6" x14ac:dyDescent="0.25">
      <c r="E264">
        <v>264</v>
      </c>
      <c r="F264" t="s">
        <v>12565</v>
      </c>
    </row>
    <row r="265" spans="5:6" x14ac:dyDescent="0.25">
      <c r="E265">
        <v>265</v>
      </c>
      <c r="F265" t="s">
        <v>3135</v>
      </c>
    </row>
    <row r="266" spans="5:6" x14ac:dyDescent="0.25">
      <c r="E266">
        <v>266</v>
      </c>
      <c r="F266" t="s">
        <v>6906</v>
      </c>
    </row>
    <row r="267" spans="5:6" x14ac:dyDescent="0.25">
      <c r="E267">
        <v>267</v>
      </c>
      <c r="F267" t="s">
        <v>4994</v>
      </c>
    </row>
    <row r="268" spans="5:6" x14ac:dyDescent="0.25">
      <c r="E268">
        <v>268</v>
      </c>
      <c r="F268" t="s">
        <v>4998</v>
      </c>
    </row>
    <row r="269" spans="5:6" x14ac:dyDescent="0.25">
      <c r="E269">
        <v>269</v>
      </c>
      <c r="F269" t="s">
        <v>14315</v>
      </c>
    </row>
    <row r="270" spans="5:6" x14ac:dyDescent="0.25">
      <c r="E270">
        <v>270</v>
      </c>
      <c r="F270" t="s">
        <v>5001</v>
      </c>
    </row>
    <row r="271" spans="5:6" x14ac:dyDescent="0.25">
      <c r="E271">
        <v>271</v>
      </c>
      <c r="F271" t="s">
        <v>8872</v>
      </c>
    </row>
    <row r="272" spans="5:6" x14ac:dyDescent="0.25">
      <c r="E272">
        <v>272</v>
      </c>
      <c r="F272" t="s">
        <v>4946</v>
      </c>
    </row>
    <row r="273" spans="5:6" x14ac:dyDescent="0.25">
      <c r="E273">
        <v>273</v>
      </c>
      <c r="F273" t="s">
        <v>3078</v>
      </c>
    </row>
    <row r="274" spans="5:6" x14ac:dyDescent="0.25">
      <c r="E274">
        <v>274</v>
      </c>
      <c r="F274" t="s">
        <v>3082</v>
      </c>
    </row>
    <row r="275" spans="5:6" x14ac:dyDescent="0.25">
      <c r="E275">
        <v>275</v>
      </c>
      <c r="F275" t="s">
        <v>3089</v>
      </c>
    </row>
    <row r="276" spans="5:6" x14ac:dyDescent="0.25">
      <c r="E276">
        <v>276</v>
      </c>
      <c r="F276" t="s">
        <v>985</v>
      </c>
    </row>
    <row r="277" spans="5:6" x14ac:dyDescent="0.25">
      <c r="E277">
        <v>277</v>
      </c>
      <c r="F277" t="s">
        <v>3092</v>
      </c>
    </row>
    <row r="278" spans="5:6" x14ac:dyDescent="0.25">
      <c r="E278">
        <v>278</v>
      </c>
      <c r="F278" t="s">
        <v>3099</v>
      </c>
    </row>
    <row r="279" spans="5:6" x14ac:dyDescent="0.25">
      <c r="E279">
        <v>279</v>
      </c>
      <c r="F279" t="s">
        <v>10608</v>
      </c>
    </row>
    <row r="280" spans="5:6" x14ac:dyDescent="0.25">
      <c r="E280">
        <v>280</v>
      </c>
      <c r="F280" t="s">
        <v>10611</v>
      </c>
    </row>
    <row r="281" spans="5:6" x14ac:dyDescent="0.25">
      <c r="E281">
        <v>281</v>
      </c>
      <c r="F281" t="s">
        <v>14258</v>
      </c>
    </row>
    <row r="282" spans="5:6" x14ac:dyDescent="0.25">
      <c r="E282">
        <v>282</v>
      </c>
      <c r="F282" t="s">
        <v>990</v>
      </c>
    </row>
    <row r="283" spans="5:6" x14ac:dyDescent="0.25">
      <c r="E283">
        <v>283</v>
      </c>
      <c r="F283" t="s">
        <v>993</v>
      </c>
    </row>
    <row r="284" spans="5:6" x14ac:dyDescent="0.25">
      <c r="E284">
        <v>284</v>
      </c>
      <c r="F284" t="s">
        <v>8843</v>
      </c>
    </row>
    <row r="285" spans="5:6" x14ac:dyDescent="0.25">
      <c r="E285">
        <v>285</v>
      </c>
      <c r="F285" t="s">
        <v>3102</v>
      </c>
    </row>
    <row r="286" spans="5:6" x14ac:dyDescent="0.25">
      <c r="E286">
        <v>286</v>
      </c>
      <c r="F286" t="s">
        <v>12505</v>
      </c>
    </row>
    <row r="287" spans="5:6" x14ac:dyDescent="0.25">
      <c r="E287">
        <v>287</v>
      </c>
      <c r="F287" t="s">
        <v>997</v>
      </c>
    </row>
    <row r="288" spans="5:6" x14ac:dyDescent="0.25">
      <c r="E288">
        <v>288</v>
      </c>
      <c r="F288" t="s">
        <v>3105</v>
      </c>
    </row>
    <row r="289" spans="5:6" x14ac:dyDescent="0.25">
      <c r="E289">
        <v>289</v>
      </c>
      <c r="F289" t="s">
        <v>3108</v>
      </c>
    </row>
    <row r="290" spans="5:6" x14ac:dyDescent="0.25">
      <c r="E290">
        <v>290</v>
      </c>
      <c r="F290" t="s">
        <v>6873</v>
      </c>
    </row>
    <row r="291" spans="5:6" x14ac:dyDescent="0.25">
      <c r="E291">
        <v>291</v>
      </c>
      <c r="F291" t="s">
        <v>4954</v>
      </c>
    </row>
    <row r="292" spans="5:6" x14ac:dyDescent="0.25">
      <c r="E292">
        <v>292</v>
      </c>
      <c r="F292" t="s">
        <v>5008</v>
      </c>
    </row>
    <row r="293" spans="5:6" x14ac:dyDescent="0.25">
      <c r="E293">
        <v>293</v>
      </c>
      <c r="F293" t="s">
        <v>12572</v>
      </c>
    </row>
    <row r="294" spans="5:6" x14ac:dyDescent="0.25">
      <c r="E294">
        <v>294</v>
      </c>
      <c r="F294" t="s">
        <v>8881</v>
      </c>
    </row>
    <row r="295" spans="5:6" x14ac:dyDescent="0.25">
      <c r="E295">
        <v>295</v>
      </c>
      <c r="F295" t="s">
        <v>5015</v>
      </c>
    </row>
    <row r="296" spans="5:6" x14ac:dyDescent="0.25">
      <c r="E296">
        <v>296</v>
      </c>
      <c r="F296" t="s">
        <v>5037</v>
      </c>
    </row>
    <row r="297" spans="5:6" x14ac:dyDescent="0.25">
      <c r="E297">
        <v>297</v>
      </c>
      <c r="F297" t="s">
        <v>14348</v>
      </c>
    </row>
    <row r="298" spans="5:6" x14ac:dyDescent="0.25">
      <c r="E298">
        <v>298</v>
      </c>
      <c r="F298" t="s">
        <v>1066</v>
      </c>
    </row>
    <row r="299" spans="5:6" x14ac:dyDescent="0.25">
      <c r="E299">
        <v>299</v>
      </c>
      <c r="F299" t="s">
        <v>10706</v>
      </c>
    </row>
    <row r="300" spans="5:6" x14ac:dyDescent="0.25">
      <c r="E300">
        <v>300</v>
      </c>
      <c r="F300" t="s">
        <v>14351</v>
      </c>
    </row>
    <row r="301" spans="5:6" x14ac:dyDescent="0.25">
      <c r="E301">
        <v>301</v>
      </c>
      <c r="F301" t="s">
        <v>1070</v>
      </c>
    </row>
    <row r="302" spans="5:6" x14ac:dyDescent="0.25">
      <c r="E302">
        <v>302</v>
      </c>
      <c r="F302" t="s">
        <v>3165</v>
      </c>
    </row>
    <row r="303" spans="5:6" x14ac:dyDescent="0.25">
      <c r="E303">
        <v>303</v>
      </c>
      <c r="F303" t="s">
        <v>1073</v>
      </c>
    </row>
    <row r="304" spans="5:6" x14ac:dyDescent="0.25">
      <c r="E304">
        <v>304</v>
      </c>
      <c r="F304" t="s">
        <v>12608</v>
      </c>
    </row>
    <row r="305" spans="5:6" x14ac:dyDescent="0.25">
      <c r="E305">
        <v>305</v>
      </c>
      <c r="F305" t="s">
        <v>1076</v>
      </c>
    </row>
    <row r="306" spans="5:6" x14ac:dyDescent="0.25">
      <c r="E306">
        <v>306</v>
      </c>
      <c r="F306" t="s">
        <v>1080</v>
      </c>
    </row>
    <row r="307" spans="5:6" x14ac:dyDescent="0.25">
      <c r="E307">
        <v>307</v>
      </c>
      <c r="F307" t="s">
        <v>14354</v>
      </c>
    </row>
    <row r="308" spans="5:6" x14ac:dyDescent="0.25">
      <c r="E308">
        <v>308</v>
      </c>
      <c r="F308" t="s">
        <v>14357</v>
      </c>
    </row>
    <row r="309" spans="5:6" x14ac:dyDescent="0.25">
      <c r="E309">
        <v>309</v>
      </c>
      <c r="F309" t="s">
        <v>12618</v>
      </c>
    </row>
    <row r="310" spans="5:6" x14ac:dyDescent="0.25">
      <c r="E310">
        <v>310</v>
      </c>
      <c r="F310" t="s">
        <v>1084</v>
      </c>
    </row>
    <row r="311" spans="5:6" x14ac:dyDescent="0.25">
      <c r="E311">
        <v>311</v>
      </c>
      <c r="F311" t="s">
        <v>1090</v>
      </c>
    </row>
    <row r="312" spans="5:6" x14ac:dyDescent="0.25">
      <c r="E312">
        <v>312</v>
      </c>
      <c r="F312" t="s">
        <v>5041</v>
      </c>
    </row>
    <row r="313" spans="5:6" x14ac:dyDescent="0.25">
      <c r="E313">
        <v>313</v>
      </c>
      <c r="F313" t="s">
        <v>6974</v>
      </c>
    </row>
    <row r="314" spans="5:6" x14ac:dyDescent="0.25">
      <c r="E314">
        <v>314</v>
      </c>
      <c r="F314" t="s">
        <v>8893</v>
      </c>
    </row>
    <row r="315" spans="5:6" x14ac:dyDescent="0.25">
      <c r="E315">
        <v>315</v>
      </c>
      <c r="F315" t="s">
        <v>8896</v>
      </c>
    </row>
    <row r="316" spans="5:6" x14ac:dyDescent="0.25">
      <c r="E316">
        <v>316</v>
      </c>
      <c r="F316" t="s">
        <v>6977</v>
      </c>
    </row>
    <row r="317" spans="5:6" x14ac:dyDescent="0.25">
      <c r="E317">
        <v>317</v>
      </c>
      <c r="F317" t="s">
        <v>12621</v>
      </c>
    </row>
    <row r="318" spans="5:6" x14ac:dyDescent="0.25">
      <c r="E318">
        <v>318</v>
      </c>
      <c r="F318" t="s">
        <v>1094</v>
      </c>
    </row>
    <row r="319" spans="5:6" x14ac:dyDescent="0.25">
      <c r="E319">
        <v>319</v>
      </c>
      <c r="F319" t="s">
        <v>5045</v>
      </c>
    </row>
    <row r="320" spans="5:6" x14ac:dyDescent="0.25">
      <c r="E320">
        <v>320</v>
      </c>
      <c r="F320" t="s">
        <v>14344</v>
      </c>
    </row>
    <row r="321" spans="5:6" x14ac:dyDescent="0.25">
      <c r="E321">
        <v>321</v>
      </c>
      <c r="F321" t="s">
        <v>6955</v>
      </c>
    </row>
    <row r="322" spans="5:6" x14ac:dyDescent="0.25">
      <c r="E322">
        <v>322</v>
      </c>
      <c r="F322" t="s">
        <v>12600</v>
      </c>
    </row>
    <row r="323" spans="5:6" x14ac:dyDescent="0.25">
      <c r="E323">
        <v>323</v>
      </c>
      <c r="F323" t="s">
        <v>5077</v>
      </c>
    </row>
    <row r="324" spans="5:6" x14ac:dyDescent="0.25">
      <c r="E324">
        <v>324</v>
      </c>
      <c r="F324" t="s">
        <v>6992</v>
      </c>
    </row>
    <row r="325" spans="5:6" x14ac:dyDescent="0.25">
      <c r="E325">
        <v>325</v>
      </c>
      <c r="F325" t="s">
        <v>14364</v>
      </c>
    </row>
    <row r="326" spans="5:6" x14ac:dyDescent="0.25">
      <c r="E326">
        <v>326</v>
      </c>
      <c r="F326" t="s">
        <v>8904</v>
      </c>
    </row>
    <row r="327" spans="5:6" x14ac:dyDescent="0.25">
      <c r="E327">
        <v>327</v>
      </c>
      <c r="F327" t="s">
        <v>3173</v>
      </c>
    </row>
    <row r="328" spans="5:6" x14ac:dyDescent="0.25">
      <c r="E328">
        <v>328</v>
      </c>
      <c r="F328" t="s">
        <v>8909</v>
      </c>
    </row>
    <row r="329" spans="5:6" x14ac:dyDescent="0.25">
      <c r="E329">
        <v>329</v>
      </c>
      <c r="F329" t="s">
        <v>10735</v>
      </c>
    </row>
    <row r="330" spans="5:6" x14ac:dyDescent="0.25">
      <c r="E330">
        <v>330</v>
      </c>
      <c r="F330" t="s">
        <v>12638</v>
      </c>
    </row>
    <row r="331" spans="5:6" x14ac:dyDescent="0.25">
      <c r="E331">
        <v>331</v>
      </c>
      <c r="F331" t="s">
        <v>3183</v>
      </c>
    </row>
    <row r="332" spans="5:6" x14ac:dyDescent="0.25">
      <c r="E332">
        <v>332</v>
      </c>
      <c r="F332" t="s">
        <v>8913</v>
      </c>
    </row>
    <row r="333" spans="5:6" x14ac:dyDescent="0.25">
      <c r="E333">
        <v>333</v>
      </c>
      <c r="F333" t="s">
        <v>5056</v>
      </c>
    </row>
    <row r="334" spans="5:6" x14ac:dyDescent="0.25">
      <c r="E334">
        <v>334</v>
      </c>
      <c r="F334" t="s">
        <v>1108</v>
      </c>
    </row>
    <row r="335" spans="5:6" x14ac:dyDescent="0.25">
      <c r="E335">
        <v>335</v>
      </c>
      <c r="F335" t="s">
        <v>12641</v>
      </c>
    </row>
    <row r="336" spans="5:6" x14ac:dyDescent="0.25">
      <c r="E336">
        <v>336</v>
      </c>
      <c r="F336" t="s">
        <v>8921</v>
      </c>
    </row>
    <row r="337" spans="5:6" x14ac:dyDescent="0.25">
      <c r="E337">
        <v>337</v>
      </c>
      <c r="F337" t="s">
        <v>12649</v>
      </c>
    </row>
    <row r="338" spans="5:6" x14ac:dyDescent="0.25">
      <c r="E338">
        <v>338</v>
      </c>
      <c r="F338" t="s">
        <v>5063</v>
      </c>
    </row>
    <row r="339" spans="5:6" x14ac:dyDescent="0.25">
      <c r="E339">
        <v>339</v>
      </c>
      <c r="F339" t="s">
        <v>5066</v>
      </c>
    </row>
    <row r="340" spans="5:6" x14ac:dyDescent="0.25">
      <c r="E340">
        <v>340</v>
      </c>
      <c r="F340" t="s">
        <v>12652</v>
      </c>
    </row>
    <row r="341" spans="5:6" x14ac:dyDescent="0.25">
      <c r="E341">
        <v>341</v>
      </c>
      <c r="F341" t="s">
        <v>8924</v>
      </c>
    </row>
    <row r="342" spans="5:6" x14ac:dyDescent="0.25">
      <c r="E342">
        <v>342</v>
      </c>
      <c r="F342" t="s">
        <v>5069</v>
      </c>
    </row>
    <row r="343" spans="5:6" x14ac:dyDescent="0.25">
      <c r="E343">
        <v>343</v>
      </c>
      <c r="F343" t="s">
        <v>12655</v>
      </c>
    </row>
    <row r="344" spans="5:6" x14ac:dyDescent="0.25">
      <c r="E344">
        <v>344</v>
      </c>
      <c r="F344" t="s">
        <v>3187</v>
      </c>
    </row>
    <row r="345" spans="5:6" x14ac:dyDescent="0.25">
      <c r="E345">
        <v>345</v>
      </c>
      <c r="F345" t="s">
        <v>3190</v>
      </c>
    </row>
    <row r="346" spans="5:6" x14ac:dyDescent="0.25">
      <c r="E346">
        <v>346</v>
      </c>
      <c r="F346" t="s">
        <v>14380</v>
      </c>
    </row>
    <row r="347" spans="5:6" x14ac:dyDescent="0.25">
      <c r="E347">
        <v>347</v>
      </c>
      <c r="F347" t="s">
        <v>1123</v>
      </c>
    </row>
    <row r="348" spans="5:6" x14ac:dyDescent="0.25">
      <c r="E348">
        <v>348</v>
      </c>
      <c r="F348" t="s">
        <v>12658</v>
      </c>
    </row>
    <row r="349" spans="5:6" x14ac:dyDescent="0.25">
      <c r="E349">
        <v>349</v>
      </c>
      <c r="F349" t="s">
        <v>12661</v>
      </c>
    </row>
    <row r="350" spans="5:6" x14ac:dyDescent="0.25">
      <c r="E350">
        <v>350</v>
      </c>
      <c r="F350" t="s">
        <v>1126</v>
      </c>
    </row>
    <row r="351" spans="5:6" x14ac:dyDescent="0.25">
      <c r="E351">
        <v>351</v>
      </c>
      <c r="F351" t="s">
        <v>1185</v>
      </c>
    </row>
    <row r="352" spans="5:6" x14ac:dyDescent="0.25">
      <c r="E352">
        <v>352</v>
      </c>
      <c r="F352" t="s">
        <v>7033</v>
      </c>
    </row>
    <row r="353" spans="5:6" x14ac:dyDescent="0.25">
      <c r="E353">
        <v>353</v>
      </c>
      <c r="F353" t="s">
        <v>3225</v>
      </c>
    </row>
    <row r="354" spans="5:6" x14ac:dyDescent="0.25">
      <c r="E354">
        <v>354</v>
      </c>
      <c r="F354" t="s">
        <v>1188</v>
      </c>
    </row>
    <row r="355" spans="5:6" x14ac:dyDescent="0.25">
      <c r="E355">
        <v>355</v>
      </c>
      <c r="F355" t="s">
        <v>12707</v>
      </c>
    </row>
    <row r="356" spans="5:6" x14ac:dyDescent="0.25">
      <c r="E356">
        <v>356</v>
      </c>
      <c r="F356" t="s">
        <v>1195</v>
      </c>
    </row>
    <row r="357" spans="5:6" x14ac:dyDescent="0.25">
      <c r="E357">
        <v>357</v>
      </c>
      <c r="F357" t="s">
        <v>12710</v>
      </c>
    </row>
    <row r="358" spans="5:6" x14ac:dyDescent="0.25">
      <c r="E358">
        <v>358</v>
      </c>
      <c r="F358" t="s">
        <v>7040</v>
      </c>
    </row>
    <row r="359" spans="5:6" x14ac:dyDescent="0.25">
      <c r="E359">
        <v>359</v>
      </c>
      <c r="F359" t="s">
        <v>7043</v>
      </c>
    </row>
    <row r="360" spans="5:6" x14ac:dyDescent="0.25">
      <c r="E360">
        <v>360</v>
      </c>
      <c r="F360" t="s">
        <v>10785</v>
      </c>
    </row>
    <row r="361" spans="5:6" x14ac:dyDescent="0.25">
      <c r="E361">
        <v>361</v>
      </c>
      <c r="F361" t="s">
        <v>10788</v>
      </c>
    </row>
    <row r="362" spans="5:6" x14ac:dyDescent="0.25">
      <c r="E362">
        <v>362</v>
      </c>
      <c r="F362" t="s">
        <v>5140</v>
      </c>
    </row>
    <row r="363" spans="5:6" x14ac:dyDescent="0.25">
      <c r="E363">
        <v>363</v>
      </c>
      <c r="F363" t="s">
        <v>5143</v>
      </c>
    </row>
    <row r="364" spans="5:6" x14ac:dyDescent="0.25">
      <c r="E364">
        <v>364</v>
      </c>
      <c r="F364" t="s">
        <v>14455</v>
      </c>
    </row>
    <row r="365" spans="5:6" x14ac:dyDescent="0.25">
      <c r="E365">
        <v>365</v>
      </c>
      <c r="F365" t="s">
        <v>5147</v>
      </c>
    </row>
    <row r="366" spans="5:6" x14ac:dyDescent="0.25">
      <c r="E366">
        <v>366</v>
      </c>
      <c r="F366" t="s">
        <v>1211</v>
      </c>
    </row>
    <row r="367" spans="5:6" x14ac:dyDescent="0.25">
      <c r="E367">
        <v>367</v>
      </c>
      <c r="F367" t="s">
        <v>3272</v>
      </c>
    </row>
    <row r="368" spans="5:6" x14ac:dyDescent="0.25">
      <c r="E368">
        <v>368</v>
      </c>
      <c r="F368" t="s">
        <v>7078</v>
      </c>
    </row>
    <row r="369" spans="5:6" x14ac:dyDescent="0.25">
      <c r="E369">
        <v>369</v>
      </c>
      <c r="F369" t="s">
        <v>7084</v>
      </c>
    </row>
    <row r="370" spans="5:6" x14ac:dyDescent="0.25">
      <c r="E370">
        <v>370</v>
      </c>
      <c r="F370" t="s">
        <v>7087</v>
      </c>
    </row>
    <row r="371" spans="5:6" x14ac:dyDescent="0.25">
      <c r="E371">
        <v>371</v>
      </c>
      <c r="F371" t="s">
        <v>3285</v>
      </c>
    </row>
    <row r="372" spans="5:6" x14ac:dyDescent="0.25">
      <c r="E372">
        <v>372</v>
      </c>
      <c r="F372" t="s">
        <v>14492</v>
      </c>
    </row>
    <row r="373" spans="5:6" x14ac:dyDescent="0.25">
      <c r="E373">
        <v>373</v>
      </c>
      <c r="F373" t="s">
        <v>10827</v>
      </c>
    </row>
    <row r="374" spans="5:6" x14ac:dyDescent="0.25">
      <c r="E374">
        <v>374</v>
      </c>
      <c r="F374" t="s">
        <v>7081</v>
      </c>
    </row>
    <row r="375" spans="5:6" x14ac:dyDescent="0.25">
      <c r="E375">
        <v>375</v>
      </c>
      <c r="F375" t="s">
        <v>5195</v>
      </c>
    </row>
    <row r="376" spans="5:6" x14ac:dyDescent="0.25">
      <c r="E376">
        <v>376</v>
      </c>
      <c r="F376" t="s">
        <v>5198</v>
      </c>
    </row>
    <row r="377" spans="5:6" x14ac:dyDescent="0.25">
      <c r="E377">
        <v>377</v>
      </c>
      <c r="F377" t="s">
        <v>12757</v>
      </c>
    </row>
    <row r="378" spans="5:6" x14ac:dyDescent="0.25">
      <c r="E378">
        <v>378</v>
      </c>
      <c r="F378" t="s">
        <v>9086</v>
      </c>
    </row>
    <row r="379" spans="5:6" x14ac:dyDescent="0.25">
      <c r="E379">
        <v>379</v>
      </c>
      <c r="F379" t="s">
        <v>12795</v>
      </c>
    </row>
    <row r="380" spans="5:6" x14ac:dyDescent="0.25">
      <c r="E380">
        <v>380</v>
      </c>
      <c r="F380" t="s">
        <v>5232</v>
      </c>
    </row>
    <row r="381" spans="5:6" x14ac:dyDescent="0.25">
      <c r="E381">
        <v>381</v>
      </c>
      <c r="F381" t="s">
        <v>14565</v>
      </c>
    </row>
    <row r="382" spans="5:6" x14ac:dyDescent="0.25">
      <c r="E382">
        <v>382</v>
      </c>
      <c r="F382" t="s">
        <v>5269</v>
      </c>
    </row>
    <row r="383" spans="5:6" x14ac:dyDescent="0.25">
      <c r="E383">
        <v>383</v>
      </c>
      <c r="F383" t="s">
        <v>9127</v>
      </c>
    </row>
    <row r="384" spans="5:6" x14ac:dyDescent="0.25">
      <c r="E384">
        <v>384</v>
      </c>
      <c r="F384" t="s">
        <v>12881</v>
      </c>
    </row>
    <row r="385" spans="5:6" x14ac:dyDescent="0.25">
      <c r="E385">
        <v>385</v>
      </c>
      <c r="F385" t="s">
        <v>3444</v>
      </c>
    </row>
    <row r="386" spans="5:6" x14ac:dyDescent="0.25">
      <c r="E386">
        <v>386</v>
      </c>
      <c r="F386" t="s">
        <v>3448</v>
      </c>
    </row>
    <row r="387" spans="5:6" x14ac:dyDescent="0.25">
      <c r="E387">
        <v>387</v>
      </c>
      <c r="F387" t="s">
        <v>7186</v>
      </c>
    </row>
    <row r="388" spans="5:6" x14ac:dyDescent="0.25">
      <c r="E388">
        <v>388</v>
      </c>
      <c r="F388" t="s">
        <v>1380</v>
      </c>
    </row>
    <row r="389" spans="5:6" x14ac:dyDescent="0.25">
      <c r="E389">
        <v>389</v>
      </c>
      <c r="F389" t="s">
        <v>14642</v>
      </c>
    </row>
    <row r="390" spans="5:6" x14ac:dyDescent="0.25">
      <c r="E390">
        <v>390</v>
      </c>
      <c r="F390" t="s">
        <v>12884</v>
      </c>
    </row>
    <row r="391" spans="5:6" x14ac:dyDescent="0.25">
      <c r="E391">
        <v>391</v>
      </c>
      <c r="F391" t="s">
        <v>1390</v>
      </c>
    </row>
    <row r="392" spans="5:6" x14ac:dyDescent="0.25">
      <c r="E392">
        <v>392</v>
      </c>
      <c r="F392" t="s">
        <v>1408</v>
      </c>
    </row>
    <row r="393" spans="5:6" x14ac:dyDescent="0.25">
      <c r="E393">
        <v>393</v>
      </c>
      <c r="F393" t="s">
        <v>1414</v>
      </c>
    </row>
    <row r="394" spans="5:6" x14ac:dyDescent="0.25">
      <c r="E394">
        <v>394</v>
      </c>
      <c r="F394" t="s">
        <v>1437</v>
      </c>
    </row>
    <row r="395" spans="5:6" x14ac:dyDescent="0.25">
      <c r="E395">
        <v>395</v>
      </c>
      <c r="F395" t="s">
        <v>12949</v>
      </c>
    </row>
    <row r="396" spans="5:6" x14ac:dyDescent="0.25">
      <c r="E396">
        <v>396</v>
      </c>
      <c r="F396" t="s">
        <v>11021</v>
      </c>
    </row>
    <row r="397" spans="5:6" x14ac:dyDescent="0.25">
      <c r="E397">
        <v>397</v>
      </c>
      <c r="F397" t="s">
        <v>1493</v>
      </c>
    </row>
    <row r="398" spans="5:6" x14ac:dyDescent="0.25">
      <c r="E398">
        <v>398</v>
      </c>
      <c r="F398" t="s">
        <v>14739</v>
      </c>
    </row>
    <row r="399" spans="5:6" x14ac:dyDescent="0.25">
      <c r="E399">
        <v>399</v>
      </c>
      <c r="F399" t="s">
        <v>14744</v>
      </c>
    </row>
    <row r="400" spans="5:6" x14ac:dyDescent="0.25">
      <c r="E400">
        <v>400</v>
      </c>
      <c r="F400" t="s">
        <v>3516</v>
      </c>
    </row>
    <row r="401" spans="5:6" x14ac:dyDescent="0.25">
      <c r="E401">
        <v>401</v>
      </c>
      <c r="F401" t="s">
        <v>5399</v>
      </c>
    </row>
    <row r="402" spans="5:6" x14ac:dyDescent="0.25">
      <c r="E402">
        <v>402</v>
      </c>
      <c r="F402" t="s">
        <v>1503</v>
      </c>
    </row>
    <row r="403" spans="5:6" x14ac:dyDescent="0.25">
      <c r="E403">
        <v>403</v>
      </c>
      <c r="F403" t="s">
        <v>1508</v>
      </c>
    </row>
    <row r="404" spans="5:6" x14ac:dyDescent="0.25">
      <c r="E404">
        <v>404</v>
      </c>
      <c r="F404" t="s">
        <v>11056</v>
      </c>
    </row>
    <row r="405" spans="5:6" x14ac:dyDescent="0.25">
      <c r="E405">
        <v>405</v>
      </c>
      <c r="F405" t="s">
        <v>12983</v>
      </c>
    </row>
    <row r="406" spans="5:6" x14ac:dyDescent="0.25">
      <c r="E406">
        <v>406</v>
      </c>
      <c r="F406" t="s">
        <v>11061</v>
      </c>
    </row>
    <row r="407" spans="5:6" x14ac:dyDescent="0.25">
      <c r="E407">
        <v>407</v>
      </c>
      <c r="F407" t="s">
        <v>14767</v>
      </c>
    </row>
    <row r="408" spans="5:6" x14ac:dyDescent="0.25">
      <c r="E408">
        <v>408</v>
      </c>
      <c r="F408" t="s">
        <v>11095</v>
      </c>
    </row>
    <row r="409" spans="5:6" x14ac:dyDescent="0.25">
      <c r="E409">
        <v>409</v>
      </c>
      <c r="F409" t="s">
        <v>14824</v>
      </c>
    </row>
    <row r="410" spans="5:6" x14ac:dyDescent="0.25">
      <c r="E410">
        <v>410</v>
      </c>
      <c r="F410" t="s">
        <v>11116</v>
      </c>
    </row>
    <row r="411" spans="5:6" x14ac:dyDescent="0.25">
      <c r="E411">
        <v>411</v>
      </c>
      <c r="F411" t="s">
        <v>7390</v>
      </c>
    </row>
    <row r="412" spans="5:6" x14ac:dyDescent="0.25">
      <c r="E412">
        <v>412</v>
      </c>
      <c r="F412" t="s">
        <v>14870</v>
      </c>
    </row>
    <row r="413" spans="5:6" x14ac:dyDescent="0.25">
      <c r="E413">
        <v>413</v>
      </c>
      <c r="F413" t="s">
        <v>14874</v>
      </c>
    </row>
    <row r="414" spans="5:6" x14ac:dyDescent="0.25">
      <c r="E414">
        <v>414</v>
      </c>
      <c r="F414" t="s">
        <v>13050</v>
      </c>
    </row>
    <row r="415" spans="5:6" x14ac:dyDescent="0.25">
      <c r="E415">
        <v>415</v>
      </c>
      <c r="F415" t="s">
        <v>11145</v>
      </c>
    </row>
    <row r="416" spans="5:6" x14ac:dyDescent="0.25">
      <c r="E416">
        <v>416</v>
      </c>
      <c r="F416" t="s">
        <v>14891</v>
      </c>
    </row>
    <row r="417" spans="5:6" x14ac:dyDescent="0.25">
      <c r="E417">
        <v>417</v>
      </c>
      <c r="F417" t="s">
        <v>13070</v>
      </c>
    </row>
    <row r="418" spans="5:6" x14ac:dyDescent="0.25">
      <c r="E418">
        <v>418</v>
      </c>
      <c r="F418" t="s">
        <v>9310</v>
      </c>
    </row>
    <row r="419" spans="5:6" x14ac:dyDescent="0.25">
      <c r="E419">
        <v>419</v>
      </c>
      <c r="F419" t="s">
        <v>9314</v>
      </c>
    </row>
    <row r="420" spans="5:6" x14ac:dyDescent="0.25">
      <c r="E420">
        <v>420</v>
      </c>
      <c r="F420" t="s">
        <v>7426</v>
      </c>
    </row>
    <row r="421" spans="5:6" x14ac:dyDescent="0.25">
      <c r="E421">
        <v>421</v>
      </c>
      <c r="F421" t="s">
        <v>14903</v>
      </c>
    </row>
    <row r="422" spans="5:6" x14ac:dyDescent="0.25">
      <c r="E422">
        <v>422</v>
      </c>
      <c r="F422" t="s">
        <v>14938</v>
      </c>
    </row>
    <row r="423" spans="5:6" x14ac:dyDescent="0.25">
      <c r="E423">
        <v>423</v>
      </c>
      <c r="F423" t="s">
        <v>3666</v>
      </c>
    </row>
    <row r="424" spans="5:6" x14ac:dyDescent="0.25">
      <c r="E424">
        <v>424</v>
      </c>
      <c r="F424" t="s">
        <v>1679</v>
      </c>
    </row>
    <row r="425" spans="5:6" x14ac:dyDescent="0.25">
      <c r="E425">
        <v>425</v>
      </c>
      <c r="F425" t="s">
        <v>14952</v>
      </c>
    </row>
    <row r="426" spans="5:6" x14ac:dyDescent="0.25">
      <c r="E426">
        <v>426</v>
      </c>
      <c r="F426" t="s">
        <v>11196</v>
      </c>
    </row>
    <row r="427" spans="5:6" x14ac:dyDescent="0.25">
      <c r="E427">
        <v>427</v>
      </c>
      <c r="F427" t="s">
        <v>3669</v>
      </c>
    </row>
    <row r="428" spans="5:6" x14ac:dyDescent="0.25">
      <c r="E428">
        <v>428</v>
      </c>
      <c r="F428" t="s">
        <v>11199</v>
      </c>
    </row>
    <row r="429" spans="5:6" x14ac:dyDescent="0.25">
      <c r="E429">
        <v>429</v>
      </c>
      <c r="F429" t="s">
        <v>5498</v>
      </c>
    </row>
    <row r="430" spans="5:6" x14ac:dyDescent="0.25">
      <c r="E430">
        <v>430</v>
      </c>
      <c r="F430" t="s">
        <v>3678</v>
      </c>
    </row>
    <row r="431" spans="5:6" x14ac:dyDescent="0.25">
      <c r="E431">
        <v>431</v>
      </c>
      <c r="F431" t="s">
        <v>11203</v>
      </c>
    </row>
    <row r="432" spans="5:6" x14ac:dyDescent="0.25">
      <c r="E432">
        <v>432</v>
      </c>
      <c r="F432" t="s">
        <v>3682</v>
      </c>
    </row>
    <row r="433" spans="5:6" x14ac:dyDescent="0.25">
      <c r="E433">
        <v>433</v>
      </c>
      <c r="F433" t="s">
        <v>13120</v>
      </c>
    </row>
    <row r="434" spans="5:6" x14ac:dyDescent="0.25">
      <c r="E434">
        <v>434</v>
      </c>
      <c r="F434" t="s">
        <v>3696</v>
      </c>
    </row>
    <row r="435" spans="5:6" x14ac:dyDescent="0.25">
      <c r="E435">
        <v>435</v>
      </c>
      <c r="F435" t="s">
        <v>5523</v>
      </c>
    </row>
    <row r="436" spans="5:6" x14ac:dyDescent="0.25">
      <c r="E436">
        <v>436</v>
      </c>
      <c r="F436" t="s">
        <v>3710</v>
      </c>
    </row>
    <row r="437" spans="5:6" x14ac:dyDescent="0.25">
      <c r="E437">
        <v>437</v>
      </c>
      <c r="F437" t="s">
        <v>11219</v>
      </c>
    </row>
    <row r="438" spans="5:6" x14ac:dyDescent="0.25">
      <c r="E438">
        <v>438</v>
      </c>
      <c r="F438" t="s">
        <v>3714</v>
      </c>
    </row>
    <row r="439" spans="5:6" x14ac:dyDescent="0.25">
      <c r="E439">
        <v>439</v>
      </c>
      <c r="F439" t="s">
        <v>9363</v>
      </c>
    </row>
    <row r="440" spans="5:6" x14ac:dyDescent="0.25">
      <c r="E440">
        <v>440</v>
      </c>
      <c r="F440" t="s">
        <v>7480</v>
      </c>
    </row>
    <row r="441" spans="5:6" x14ac:dyDescent="0.25">
      <c r="E441">
        <v>441</v>
      </c>
      <c r="F441" t="s">
        <v>13134</v>
      </c>
    </row>
    <row r="442" spans="5:6" x14ac:dyDescent="0.25">
      <c r="E442">
        <v>442</v>
      </c>
      <c r="F442" t="s">
        <v>1707</v>
      </c>
    </row>
    <row r="443" spans="5:6" x14ac:dyDescent="0.25">
      <c r="E443">
        <v>443</v>
      </c>
      <c r="F443" t="s">
        <v>1735</v>
      </c>
    </row>
    <row r="444" spans="5:6" x14ac:dyDescent="0.25">
      <c r="E444">
        <v>444</v>
      </c>
      <c r="F444" t="s">
        <v>9430</v>
      </c>
    </row>
    <row r="445" spans="5:6" x14ac:dyDescent="0.25">
      <c r="E445">
        <v>445</v>
      </c>
      <c r="F445" t="s">
        <v>11310</v>
      </c>
    </row>
    <row r="446" spans="5:6" x14ac:dyDescent="0.25">
      <c r="E446">
        <v>446</v>
      </c>
      <c r="F446" t="s">
        <v>5658</v>
      </c>
    </row>
    <row r="447" spans="5:6" x14ac:dyDescent="0.25">
      <c r="E447">
        <v>447</v>
      </c>
      <c r="F447" t="s">
        <v>13225</v>
      </c>
    </row>
    <row r="448" spans="5:6" x14ac:dyDescent="0.25">
      <c r="E448">
        <v>448</v>
      </c>
      <c r="F448" t="s">
        <v>1825</v>
      </c>
    </row>
    <row r="449" spans="5:6" x14ac:dyDescent="0.25">
      <c r="E449">
        <v>449</v>
      </c>
      <c r="F449" t="s">
        <v>11327</v>
      </c>
    </row>
    <row r="450" spans="5:6" x14ac:dyDescent="0.25">
      <c r="E450">
        <v>450</v>
      </c>
      <c r="F450" t="s">
        <v>15056</v>
      </c>
    </row>
    <row r="451" spans="5:6" x14ac:dyDescent="0.25">
      <c r="E451">
        <v>451</v>
      </c>
      <c r="F451" t="s">
        <v>7580</v>
      </c>
    </row>
    <row r="452" spans="5:6" x14ac:dyDescent="0.25">
      <c r="E452">
        <v>452</v>
      </c>
      <c r="F452" t="s">
        <v>11330</v>
      </c>
    </row>
    <row r="453" spans="5:6" x14ac:dyDescent="0.25">
      <c r="E453">
        <v>453</v>
      </c>
      <c r="F453" t="s">
        <v>13228</v>
      </c>
    </row>
    <row r="454" spans="5:6" x14ac:dyDescent="0.25">
      <c r="E454">
        <v>454</v>
      </c>
      <c r="F454" t="s">
        <v>7583</v>
      </c>
    </row>
    <row r="455" spans="5:6" x14ac:dyDescent="0.25">
      <c r="E455">
        <v>455</v>
      </c>
      <c r="F455" t="s">
        <v>13231</v>
      </c>
    </row>
    <row r="456" spans="5:6" x14ac:dyDescent="0.25">
      <c r="E456">
        <v>456</v>
      </c>
      <c r="F456" t="s">
        <v>15059</v>
      </c>
    </row>
    <row r="457" spans="5:6" x14ac:dyDescent="0.25">
      <c r="E457">
        <v>457</v>
      </c>
      <c r="F457" t="s">
        <v>15062</v>
      </c>
    </row>
    <row r="458" spans="5:6" x14ac:dyDescent="0.25">
      <c r="E458">
        <v>458</v>
      </c>
      <c r="F458" t="s">
        <v>1829</v>
      </c>
    </row>
    <row r="459" spans="5:6" x14ac:dyDescent="0.25">
      <c r="E459">
        <v>459</v>
      </c>
      <c r="F459" t="s">
        <v>9443</v>
      </c>
    </row>
    <row r="460" spans="5:6" x14ac:dyDescent="0.25">
      <c r="E460">
        <v>460</v>
      </c>
      <c r="F460" t="s">
        <v>15065</v>
      </c>
    </row>
    <row r="461" spans="5:6" x14ac:dyDescent="0.25">
      <c r="E461">
        <v>461</v>
      </c>
      <c r="F461" t="s">
        <v>15068</v>
      </c>
    </row>
    <row r="462" spans="5:6" x14ac:dyDescent="0.25">
      <c r="E462">
        <v>462</v>
      </c>
      <c r="F462" t="s">
        <v>3855</v>
      </c>
    </row>
    <row r="463" spans="5:6" x14ac:dyDescent="0.25">
      <c r="E463">
        <v>463</v>
      </c>
      <c r="F463" t="s">
        <v>11333</v>
      </c>
    </row>
    <row r="464" spans="5:6" x14ac:dyDescent="0.25">
      <c r="E464">
        <v>464</v>
      </c>
      <c r="F464" t="s">
        <v>7587</v>
      </c>
    </row>
    <row r="465" spans="5:6" x14ac:dyDescent="0.25">
      <c r="E465">
        <v>465</v>
      </c>
      <c r="F465" t="s">
        <v>9451</v>
      </c>
    </row>
    <row r="466" spans="5:6" x14ac:dyDescent="0.25">
      <c r="E466">
        <v>466</v>
      </c>
      <c r="F466" t="s">
        <v>11336</v>
      </c>
    </row>
    <row r="467" spans="5:6" x14ac:dyDescent="0.25">
      <c r="E467">
        <v>467</v>
      </c>
      <c r="F467" t="s">
        <v>3863</v>
      </c>
    </row>
    <row r="468" spans="5:6" x14ac:dyDescent="0.25">
      <c r="E468">
        <v>468</v>
      </c>
      <c r="F468" t="s">
        <v>11391</v>
      </c>
    </row>
    <row r="469" spans="5:6" x14ac:dyDescent="0.25">
      <c r="E469">
        <v>469</v>
      </c>
      <c r="F469" t="s">
        <v>6020</v>
      </c>
    </row>
    <row r="470" spans="5:6" x14ac:dyDescent="0.25">
      <c r="E470">
        <v>470</v>
      </c>
      <c r="F470" t="s">
        <v>9868</v>
      </c>
    </row>
    <row r="471" spans="5:6" x14ac:dyDescent="0.25">
      <c r="E471">
        <v>471</v>
      </c>
      <c r="F471" t="s">
        <v>15486</v>
      </c>
    </row>
    <row r="472" spans="5:6" x14ac:dyDescent="0.25">
      <c r="E472">
        <v>472</v>
      </c>
      <c r="F472" t="s">
        <v>15511</v>
      </c>
    </row>
    <row r="473" spans="5:6" x14ac:dyDescent="0.25">
      <c r="E473">
        <v>473</v>
      </c>
      <c r="F473" t="s">
        <v>15514</v>
      </c>
    </row>
    <row r="474" spans="5:6" x14ac:dyDescent="0.25">
      <c r="E474">
        <v>474</v>
      </c>
      <c r="F474" t="s">
        <v>8132</v>
      </c>
    </row>
    <row r="475" spans="5:6" x14ac:dyDescent="0.25">
      <c r="E475">
        <v>475</v>
      </c>
      <c r="F475" t="s">
        <v>9880</v>
      </c>
    </row>
    <row r="476" spans="5:6" x14ac:dyDescent="0.25">
      <c r="E476">
        <v>476</v>
      </c>
      <c r="F476" t="s">
        <v>8136</v>
      </c>
    </row>
    <row r="477" spans="5:6" x14ac:dyDescent="0.25">
      <c r="E477">
        <v>477</v>
      </c>
      <c r="F477" t="s">
        <v>15518</v>
      </c>
    </row>
    <row r="478" spans="5:6" x14ac:dyDescent="0.25">
      <c r="E478">
        <v>478</v>
      </c>
      <c r="F478" t="s">
        <v>15521</v>
      </c>
    </row>
    <row r="479" spans="5:6" x14ac:dyDescent="0.25">
      <c r="E479">
        <v>479</v>
      </c>
      <c r="F479" t="s">
        <v>2375</v>
      </c>
    </row>
    <row r="480" spans="5:6" x14ac:dyDescent="0.25">
      <c r="E480">
        <v>480</v>
      </c>
      <c r="F480" t="s">
        <v>4273</v>
      </c>
    </row>
    <row r="481" spans="5:6" x14ac:dyDescent="0.25">
      <c r="E481">
        <v>481</v>
      </c>
      <c r="F481" t="s">
        <v>11782</v>
      </c>
    </row>
    <row r="482" spans="5:6" x14ac:dyDescent="0.25">
      <c r="E482">
        <v>482</v>
      </c>
      <c r="F482" t="s">
        <v>6082</v>
      </c>
    </row>
    <row r="483" spans="5:6" x14ac:dyDescent="0.25">
      <c r="E483">
        <v>483</v>
      </c>
      <c r="F483" t="s">
        <v>11785</v>
      </c>
    </row>
    <row r="484" spans="5:6" x14ac:dyDescent="0.25">
      <c r="E484">
        <v>484</v>
      </c>
      <c r="F484" t="s">
        <v>11813</v>
      </c>
    </row>
    <row r="485" spans="5:6" x14ac:dyDescent="0.25">
      <c r="E485">
        <v>485</v>
      </c>
      <c r="F485" t="s">
        <v>9932</v>
      </c>
    </row>
    <row r="486" spans="5:6" x14ac:dyDescent="0.25">
      <c r="E486">
        <v>486</v>
      </c>
      <c r="F486" t="s">
        <v>13713</v>
      </c>
    </row>
    <row r="487" spans="5:6" x14ac:dyDescent="0.25">
      <c r="E487">
        <v>487</v>
      </c>
      <c r="F487" t="s">
        <v>2470</v>
      </c>
    </row>
    <row r="488" spans="5:6" x14ac:dyDescent="0.25">
      <c r="E488">
        <v>488</v>
      </c>
      <c r="F488" t="s">
        <v>13717</v>
      </c>
    </row>
    <row r="489" spans="5:6" x14ac:dyDescent="0.25">
      <c r="E489">
        <v>489</v>
      </c>
      <c r="F489" t="s">
        <v>6176</v>
      </c>
    </row>
    <row r="490" spans="5:6" x14ac:dyDescent="0.25">
      <c r="E490">
        <v>490</v>
      </c>
      <c r="F490" t="s">
        <v>11850</v>
      </c>
    </row>
    <row r="491" spans="5:6" x14ac:dyDescent="0.25">
      <c r="E491">
        <v>491</v>
      </c>
      <c r="F491" t="s">
        <v>6179</v>
      </c>
    </row>
    <row r="492" spans="5:6" x14ac:dyDescent="0.25">
      <c r="E492">
        <v>492</v>
      </c>
      <c r="F492" t="s">
        <v>15575</v>
      </c>
    </row>
    <row r="493" spans="5:6" x14ac:dyDescent="0.25">
      <c r="E493">
        <v>493</v>
      </c>
      <c r="F493" t="s">
        <v>11853</v>
      </c>
    </row>
    <row r="494" spans="5:6" x14ac:dyDescent="0.25">
      <c r="E494">
        <v>494</v>
      </c>
      <c r="F494" t="s">
        <v>8204</v>
      </c>
    </row>
    <row r="495" spans="5:6" x14ac:dyDescent="0.25">
      <c r="E495">
        <v>495</v>
      </c>
      <c r="F495" t="s">
        <v>6172</v>
      </c>
    </row>
    <row r="496" spans="5:6" x14ac:dyDescent="0.25">
      <c r="E496">
        <v>496</v>
      </c>
      <c r="F496" t="s">
        <v>13704</v>
      </c>
    </row>
    <row r="497" spans="5:6" x14ac:dyDescent="0.25">
      <c r="E497">
        <v>497</v>
      </c>
      <c r="F497" t="s">
        <v>9938</v>
      </c>
    </row>
    <row r="498" spans="5:6" x14ac:dyDescent="0.25">
      <c r="E498">
        <v>498</v>
      </c>
      <c r="F498" t="s">
        <v>8233</v>
      </c>
    </row>
    <row r="499" spans="5:6" x14ac:dyDescent="0.25">
      <c r="E499">
        <v>499</v>
      </c>
      <c r="F499" t="s">
        <v>2485</v>
      </c>
    </row>
    <row r="500" spans="5:6" x14ac:dyDescent="0.25">
      <c r="E500">
        <v>500</v>
      </c>
      <c r="F500" t="s">
        <v>11887</v>
      </c>
    </row>
    <row r="501" spans="5:6" x14ac:dyDescent="0.25">
      <c r="E501">
        <v>501</v>
      </c>
      <c r="F501" t="s">
        <v>11891</v>
      </c>
    </row>
    <row r="502" spans="5:6" x14ac:dyDescent="0.25">
      <c r="E502">
        <v>502</v>
      </c>
      <c r="F502" t="s">
        <v>11895</v>
      </c>
    </row>
    <row r="503" spans="5:6" x14ac:dyDescent="0.25">
      <c r="E503">
        <v>503</v>
      </c>
      <c r="F503" t="s">
        <v>9942</v>
      </c>
    </row>
    <row r="504" spans="5:6" x14ac:dyDescent="0.25">
      <c r="E504">
        <v>504</v>
      </c>
      <c r="F504" t="s">
        <v>9945</v>
      </c>
    </row>
    <row r="505" spans="5:6" x14ac:dyDescent="0.25">
      <c r="E505">
        <v>505</v>
      </c>
      <c r="F505" t="s">
        <v>6248</v>
      </c>
    </row>
    <row r="506" spans="5:6" x14ac:dyDescent="0.25">
      <c r="E506">
        <v>506</v>
      </c>
      <c r="F506" t="s">
        <v>6251</v>
      </c>
    </row>
    <row r="507" spans="5:6" x14ac:dyDescent="0.25">
      <c r="E507">
        <v>507</v>
      </c>
      <c r="F507" t="s">
        <v>8270</v>
      </c>
    </row>
    <row r="508" spans="5:6" x14ac:dyDescent="0.25">
      <c r="E508">
        <v>508</v>
      </c>
      <c r="F508" t="s">
        <v>6255</v>
      </c>
    </row>
    <row r="509" spans="5:6" x14ac:dyDescent="0.25">
      <c r="E509">
        <v>509</v>
      </c>
      <c r="F509" t="s">
        <v>13767</v>
      </c>
    </row>
    <row r="510" spans="5:6" x14ac:dyDescent="0.25">
      <c r="E510">
        <v>510</v>
      </c>
      <c r="F510" t="s">
        <v>15630</v>
      </c>
    </row>
    <row r="511" spans="5:6" x14ac:dyDescent="0.25">
      <c r="E511">
        <v>511</v>
      </c>
      <c r="F511" t="s">
        <v>4410</v>
      </c>
    </row>
    <row r="512" spans="5:6" x14ac:dyDescent="0.25">
      <c r="E512">
        <v>512</v>
      </c>
      <c r="F512" t="s">
        <v>13771</v>
      </c>
    </row>
    <row r="513" spans="5:6" x14ac:dyDescent="0.25">
      <c r="E513">
        <v>513</v>
      </c>
      <c r="F513" t="s">
        <v>11940</v>
      </c>
    </row>
    <row r="514" spans="5:6" x14ac:dyDescent="0.25">
      <c r="E514">
        <v>514</v>
      </c>
      <c r="F514" t="s">
        <v>9980</v>
      </c>
    </row>
    <row r="515" spans="5:6" x14ac:dyDescent="0.25">
      <c r="E515">
        <v>515</v>
      </c>
      <c r="F515" t="s">
        <v>4414</v>
      </c>
    </row>
    <row r="516" spans="5:6" x14ac:dyDescent="0.25">
      <c r="E516">
        <v>516</v>
      </c>
      <c r="F516" t="s">
        <v>6265</v>
      </c>
    </row>
    <row r="517" spans="5:6" x14ac:dyDescent="0.25">
      <c r="E517">
        <v>517</v>
      </c>
      <c r="F517" t="s">
        <v>11943</v>
      </c>
    </row>
    <row r="518" spans="5:6" x14ac:dyDescent="0.25">
      <c r="E518">
        <v>518</v>
      </c>
      <c r="F518" t="s">
        <v>13720</v>
      </c>
    </row>
    <row r="519" spans="5:6" x14ac:dyDescent="0.25">
      <c r="E519">
        <v>519</v>
      </c>
      <c r="F519" t="s">
        <v>4349</v>
      </c>
    </row>
    <row r="520" spans="5:6" x14ac:dyDescent="0.25">
      <c r="E520">
        <v>520</v>
      </c>
      <c r="F520" t="s">
        <v>13723</v>
      </c>
    </row>
    <row r="521" spans="5:6" x14ac:dyDescent="0.25">
      <c r="E521">
        <v>521</v>
      </c>
      <c r="F521" t="s">
        <v>2474</v>
      </c>
    </row>
    <row r="522" spans="5:6" x14ac:dyDescent="0.25">
      <c r="E522">
        <v>522</v>
      </c>
      <c r="F522" t="s">
        <v>2478</v>
      </c>
    </row>
    <row r="523" spans="5:6" x14ac:dyDescent="0.25">
      <c r="E523">
        <v>523</v>
      </c>
      <c r="F523" t="s">
        <v>8208</v>
      </c>
    </row>
    <row r="524" spans="5:6" x14ac:dyDescent="0.25">
      <c r="E524">
        <v>524</v>
      </c>
      <c r="F524" t="s">
        <v>15578</v>
      </c>
    </row>
    <row r="525" spans="5:6" x14ac:dyDescent="0.25">
      <c r="E525">
        <v>525</v>
      </c>
      <c r="F525" t="s">
        <v>11858</v>
      </c>
    </row>
    <row r="526" spans="5:6" x14ac:dyDescent="0.25">
      <c r="E526">
        <v>526</v>
      </c>
      <c r="F526" t="s">
        <v>6182</v>
      </c>
    </row>
    <row r="527" spans="5:6" x14ac:dyDescent="0.25">
      <c r="E527">
        <v>527</v>
      </c>
      <c r="F527" t="s">
        <v>13727</v>
      </c>
    </row>
    <row r="528" spans="5:6" x14ac:dyDescent="0.25">
      <c r="E528">
        <v>528</v>
      </c>
      <c r="F528" t="s">
        <v>6186</v>
      </c>
    </row>
    <row r="529" spans="5:6" x14ac:dyDescent="0.25">
      <c r="E529">
        <v>529</v>
      </c>
      <c r="F529" t="s">
        <v>8221</v>
      </c>
    </row>
    <row r="530" spans="5:6" x14ac:dyDescent="0.25">
      <c r="E530">
        <v>530</v>
      </c>
      <c r="F530" t="s">
        <v>4353</v>
      </c>
    </row>
    <row r="531" spans="5:6" x14ac:dyDescent="0.25">
      <c r="E531">
        <v>531</v>
      </c>
      <c r="F531" t="s">
        <v>2494</v>
      </c>
    </row>
    <row r="532" spans="5:6" x14ac:dyDescent="0.25">
      <c r="E532">
        <v>532</v>
      </c>
      <c r="F532" t="s">
        <v>8237</v>
      </c>
    </row>
    <row r="533" spans="5:6" x14ac:dyDescent="0.25">
      <c r="E533">
        <v>533</v>
      </c>
      <c r="F533" t="s">
        <v>4363</v>
      </c>
    </row>
    <row r="534" spans="5:6" x14ac:dyDescent="0.25">
      <c r="E534">
        <v>534</v>
      </c>
      <c r="F534" t="s">
        <v>6202</v>
      </c>
    </row>
    <row r="535" spans="5:6" x14ac:dyDescent="0.25">
      <c r="E535">
        <v>535</v>
      </c>
      <c r="F535" t="s">
        <v>13742</v>
      </c>
    </row>
    <row r="536" spans="5:6" x14ac:dyDescent="0.25">
      <c r="E536">
        <v>536</v>
      </c>
      <c r="F536" t="s">
        <v>4367</v>
      </c>
    </row>
    <row r="537" spans="5:6" x14ac:dyDescent="0.25">
      <c r="E537">
        <v>537</v>
      </c>
      <c r="F537" t="s">
        <v>6206</v>
      </c>
    </row>
    <row r="538" spans="5:6" x14ac:dyDescent="0.25">
      <c r="E538">
        <v>538</v>
      </c>
      <c r="F538" t="s">
        <v>6210</v>
      </c>
    </row>
    <row r="539" spans="5:6" x14ac:dyDescent="0.25">
      <c r="E539">
        <v>539</v>
      </c>
      <c r="F539" t="s">
        <v>6214</v>
      </c>
    </row>
    <row r="540" spans="5:6" x14ac:dyDescent="0.25">
      <c r="E540">
        <v>540</v>
      </c>
      <c r="F540" t="s">
        <v>11907</v>
      </c>
    </row>
    <row r="541" spans="5:6" x14ac:dyDescent="0.25">
      <c r="E541">
        <v>541</v>
      </c>
      <c r="F541" t="s">
        <v>2498</v>
      </c>
    </row>
    <row r="542" spans="5:6" x14ac:dyDescent="0.25">
      <c r="E542">
        <v>542</v>
      </c>
      <c r="F542" t="s">
        <v>4371</v>
      </c>
    </row>
    <row r="543" spans="5:6" x14ac:dyDescent="0.25">
      <c r="E543">
        <v>543</v>
      </c>
      <c r="F543" t="s">
        <v>4375</v>
      </c>
    </row>
    <row r="544" spans="5:6" x14ac:dyDescent="0.25">
      <c r="E544">
        <v>544</v>
      </c>
      <c r="F544" t="s">
        <v>8241</v>
      </c>
    </row>
    <row r="545" spans="5:6" x14ac:dyDescent="0.25">
      <c r="E545">
        <v>545</v>
      </c>
      <c r="F545" t="s">
        <v>15602</v>
      </c>
    </row>
    <row r="546" spans="5:6" x14ac:dyDescent="0.25">
      <c r="E546">
        <v>546</v>
      </c>
      <c r="F546" t="s">
        <v>2502</v>
      </c>
    </row>
    <row r="547" spans="5:6" x14ac:dyDescent="0.25">
      <c r="E547">
        <v>547</v>
      </c>
      <c r="F547" t="s">
        <v>6218</v>
      </c>
    </row>
    <row r="548" spans="5:6" x14ac:dyDescent="0.25">
      <c r="E548">
        <v>548</v>
      </c>
      <c r="F548" t="s">
        <v>15605</v>
      </c>
    </row>
    <row r="549" spans="5:6" x14ac:dyDescent="0.25">
      <c r="E549">
        <v>549</v>
      </c>
      <c r="F549" t="s">
        <v>11911</v>
      </c>
    </row>
    <row r="550" spans="5:6" x14ac:dyDescent="0.25">
      <c r="E550">
        <v>550</v>
      </c>
      <c r="F550" t="s">
        <v>9951</v>
      </c>
    </row>
    <row r="551" spans="5:6" x14ac:dyDescent="0.25">
      <c r="E551">
        <v>551</v>
      </c>
      <c r="F551" t="s">
        <v>13746</v>
      </c>
    </row>
    <row r="552" spans="5:6" x14ac:dyDescent="0.25">
      <c r="E552">
        <v>552</v>
      </c>
      <c r="F552" t="s">
        <v>13749</v>
      </c>
    </row>
    <row r="553" spans="5:6" x14ac:dyDescent="0.25">
      <c r="E553">
        <v>553</v>
      </c>
      <c r="F553" t="s">
        <v>15608</v>
      </c>
    </row>
    <row r="554" spans="5:6" x14ac:dyDescent="0.25">
      <c r="E554">
        <v>554</v>
      </c>
      <c r="F554" t="s">
        <v>11914</v>
      </c>
    </row>
    <row r="555" spans="5:6" x14ac:dyDescent="0.25">
      <c r="E555">
        <v>555</v>
      </c>
      <c r="F555" t="s">
        <v>9955</v>
      </c>
    </row>
    <row r="556" spans="5:6" x14ac:dyDescent="0.25">
      <c r="E556">
        <v>556</v>
      </c>
      <c r="F556" t="s">
        <v>6222</v>
      </c>
    </row>
    <row r="557" spans="5:6" x14ac:dyDescent="0.25">
      <c r="E557">
        <v>557</v>
      </c>
      <c r="F557" t="s">
        <v>15613</v>
      </c>
    </row>
    <row r="558" spans="5:6" x14ac:dyDescent="0.25">
      <c r="E558">
        <v>558</v>
      </c>
      <c r="F558" t="s">
        <v>11919</v>
      </c>
    </row>
    <row r="559" spans="5:6" x14ac:dyDescent="0.25">
      <c r="E559">
        <v>559</v>
      </c>
      <c r="F559" t="s">
        <v>6232</v>
      </c>
    </row>
    <row r="560" spans="5:6" x14ac:dyDescent="0.25">
      <c r="E560">
        <v>560</v>
      </c>
      <c r="F560" t="s">
        <v>11928</v>
      </c>
    </row>
    <row r="561" spans="5:6" x14ac:dyDescent="0.25">
      <c r="E561">
        <v>561</v>
      </c>
      <c r="F561" t="s">
        <v>2508</v>
      </c>
    </row>
    <row r="562" spans="5:6" x14ac:dyDescent="0.25">
      <c r="E562">
        <v>562</v>
      </c>
      <c r="F562" t="s">
        <v>6237</v>
      </c>
    </row>
    <row r="563" spans="5:6" x14ac:dyDescent="0.25">
      <c r="E563">
        <v>563</v>
      </c>
      <c r="F563" t="s">
        <v>9960</v>
      </c>
    </row>
    <row r="564" spans="5:6" x14ac:dyDescent="0.25">
      <c r="E564">
        <v>564</v>
      </c>
      <c r="F564" t="s">
        <v>15618</v>
      </c>
    </row>
    <row r="565" spans="5:6" x14ac:dyDescent="0.25">
      <c r="E565">
        <v>565</v>
      </c>
      <c r="F565" t="s">
        <v>6241</v>
      </c>
    </row>
    <row r="566" spans="5:6" x14ac:dyDescent="0.25">
      <c r="E566">
        <v>566</v>
      </c>
      <c r="F566" t="s">
        <v>4389</v>
      </c>
    </row>
    <row r="567" spans="5:6" x14ac:dyDescent="0.25">
      <c r="E567">
        <v>567</v>
      </c>
      <c r="F567" t="s">
        <v>2512</v>
      </c>
    </row>
    <row r="568" spans="5:6" x14ac:dyDescent="0.25">
      <c r="E568">
        <v>568</v>
      </c>
      <c r="F568" t="s">
        <v>4393</v>
      </c>
    </row>
    <row r="569" spans="5:6" x14ac:dyDescent="0.25">
      <c r="E569">
        <v>569</v>
      </c>
      <c r="F569" t="s">
        <v>4397</v>
      </c>
    </row>
    <row r="570" spans="5:6" x14ac:dyDescent="0.25">
      <c r="E570">
        <v>570</v>
      </c>
      <c r="F570" t="s">
        <v>9964</v>
      </c>
    </row>
    <row r="571" spans="5:6" x14ac:dyDescent="0.25">
      <c r="E571">
        <v>571</v>
      </c>
      <c r="F571" t="s">
        <v>11932</v>
      </c>
    </row>
    <row r="572" spans="5:6" x14ac:dyDescent="0.25">
      <c r="E572">
        <v>572</v>
      </c>
      <c r="F572" t="s">
        <v>8250</v>
      </c>
    </row>
    <row r="573" spans="5:6" x14ac:dyDescent="0.25">
      <c r="E573">
        <v>573</v>
      </c>
      <c r="F573" t="s">
        <v>15622</v>
      </c>
    </row>
    <row r="574" spans="5:6" x14ac:dyDescent="0.25">
      <c r="E574">
        <v>574</v>
      </c>
      <c r="F574" t="s">
        <v>6245</v>
      </c>
    </row>
    <row r="575" spans="5:6" x14ac:dyDescent="0.25">
      <c r="E575">
        <v>575</v>
      </c>
      <c r="F575" t="s">
        <v>2516</v>
      </c>
    </row>
    <row r="576" spans="5:6" x14ac:dyDescent="0.25">
      <c r="E576">
        <v>576</v>
      </c>
      <c r="F576" t="s">
        <v>4405</v>
      </c>
    </row>
    <row r="577" spans="5:6" x14ac:dyDescent="0.25">
      <c r="E577">
        <v>577</v>
      </c>
      <c r="F577" t="s">
        <v>13759</v>
      </c>
    </row>
    <row r="578" spans="5:6" x14ac:dyDescent="0.25">
      <c r="E578">
        <v>578</v>
      </c>
      <c r="F578" t="s">
        <v>2520</v>
      </c>
    </row>
    <row r="579" spans="5:6" x14ac:dyDescent="0.25">
      <c r="E579">
        <v>579</v>
      </c>
      <c r="F579" t="s">
        <v>9967</v>
      </c>
    </row>
    <row r="580" spans="5:6" x14ac:dyDescent="0.25">
      <c r="E580">
        <v>580</v>
      </c>
      <c r="F580" t="s">
        <v>11936</v>
      </c>
    </row>
    <row r="581" spans="5:6" x14ac:dyDescent="0.25">
      <c r="E581">
        <v>581</v>
      </c>
      <c r="F581" t="s">
        <v>15626</v>
      </c>
    </row>
    <row r="582" spans="5:6" x14ac:dyDescent="0.25">
      <c r="E582">
        <v>582</v>
      </c>
      <c r="F582" t="s">
        <v>9971</v>
      </c>
    </row>
    <row r="583" spans="5:6" x14ac:dyDescent="0.25">
      <c r="E583">
        <v>583</v>
      </c>
      <c r="F583" t="s">
        <v>2523</v>
      </c>
    </row>
    <row r="584" spans="5:6" x14ac:dyDescent="0.25">
      <c r="E584">
        <v>584</v>
      </c>
      <c r="F584" t="s">
        <v>15581</v>
      </c>
    </row>
    <row r="585" spans="5:6" x14ac:dyDescent="0.25">
      <c r="E585">
        <v>585</v>
      </c>
      <c r="F585" t="s">
        <v>11861</v>
      </c>
    </row>
    <row r="586" spans="5:6" x14ac:dyDescent="0.25">
      <c r="E586">
        <v>586</v>
      </c>
      <c r="F586" t="s">
        <v>15584</v>
      </c>
    </row>
    <row r="587" spans="5:6" x14ac:dyDescent="0.25">
      <c r="E587">
        <v>587</v>
      </c>
      <c r="F587" t="s">
        <v>2481</v>
      </c>
    </row>
    <row r="588" spans="5:6" x14ac:dyDescent="0.25">
      <c r="E588">
        <v>588</v>
      </c>
      <c r="F588" t="s">
        <v>9935</v>
      </c>
    </row>
    <row r="589" spans="5:6" x14ac:dyDescent="0.25">
      <c r="E589">
        <v>589</v>
      </c>
      <c r="F589" t="s">
        <v>15651</v>
      </c>
    </row>
    <row r="590" spans="5:6" x14ac:dyDescent="0.25">
      <c r="E590">
        <v>590</v>
      </c>
      <c r="F590" t="s">
        <v>13774</v>
      </c>
    </row>
    <row r="591" spans="5:6" x14ac:dyDescent="0.25">
      <c r="E591">
        <v>591</v>
      </c>
      <c r="F591" t="s">
        <v>9992</v>
      </c>
    </row>
    <row r="592" spans="5:6" x14ac:dyDescent="0.25">
      <c r="E592">
        <v>592</v>
      </c>
      <c r="F592" t="s">
        <v>9996</v>
      </c>
    </row>
    <row r="593" spans="5:6" x14ac:dyDescent="0.25">
      <c r="E593">
        <v>593</v>
      </c>
      <c r="F593" t="s">
        <v>2535</v>
      </c>
    </row>
    <row r="594" spans="5:6" x14ac:dyDescent="0.25">
      <c r="E594">
        <v>594</v>
      </c>
      <c r="F594" t="s">
        <v>4432</v>
      </c>
    </row>
    <row r="595" spans="5:6" x14ac:dyDescent="0.25">
      <c r="E595">
        <v>595</v>
      </c>
      <c r="F595" t="s">
        <v>15655</v>
      </c>
    </row>
    <row r="596" spans="5:6" x14ac:dyDescent="0.25">
      <c r="E596">
        <v>596</v>
      </c>
      <c r="F596" t="s">
        <v>15658</v>
      </c>
    </row>
    <row r="597" spans="5:6" x14ac:dyDescent="0.25">
      <c r="E597">
        <v>597</v>
      </c>
      <c r="F597" t="s">
        <v>10000</v>
      </c>
    </row>
    <row r="598" spans="5:6" x14ac:dyDescent="0.25">
      <c r="E598">
        <v>598</v>
      </c>
      <c r="F598" t="s">
        <v>4436</v>
      </c>
    </row>
    <row r="599" spans="5:6" x14ac:dyDescent="0.25">
      <c r="E599">
        <v>599</v>
      </c>
      <c r="F599" t="s">
        <v>8274</v>
      </c>
    </row>
    <row r="600" spans="5:6" x14ac:dyDescent="0.25">
      <c r="E600">
        <v>600</v>
      </c>
      <c r="F600" t="s">
        <v>4440</v>
      </c>
    </row>
    <row r="601" spans="5:6" x14ac:dyDescent="0.25">
      <c r="E601">
        <v>601</v>
      </c>
      <c r="F601" t="s">
        <v>13778</v>
      </c>
    </row>
    <row r="602" spans="5:6" x14ac:dyDescent="0.25">
      <c r="E602">
        <v>602</v>
      </c>
      <c r="F602" t="s">
        <v>10004</v>
      </c>
    </row>
    <row r="603" spans="5:6" x14ac:dyDescent="0.25">
      <c r="E603">
        <v>603</v>
      </c>
      <c r="F603" t="s">
        <v>6273</v>
      </c>
    </row>
    <row r="604" spans="5:6" x14ac:dyDescent="0.25">
      <c r="E604">
        <v>604</v>
      </c>
      <c r="F604" t="s">
        <v>6276</v>
      </c>
    </row>
    <row r="605" spans="5:6" x14ac:dyDescent="0.25">
      <c r="E605">
        <v>605</v>
      </c>
      <c r="F605" t="s">
        <v>8282</v>
      </c>
    </row>
    <row r="606" spans="5:6" x14ac:dyDescent="0.25">
      <c r="E606">
        <v>606</v>
      </c>
      <c r="F606" t="s">
        <v>4453</v>
      </c>
    </row>
    <row r="607" spans="5:6" x14ac:dyDescent="0.25">
      <c r="E607">
        <v>607</v>
      </c>
      <c r="F607" t="s">
        <v>8286</v>
      </c>
    </row>
    <row r="608" spans="5:6" x14ac:dyDescent="0.25">
      <c r="E608">
        <v>608</v>
      </c>
      <c r="F608" t="s">
        <v>11955</v>
      </c>
    </row>
    <row r="609" spans="5:6" x14ac:dyDescent="0.25">
      <c r="E609">
        <v>609</v>
      </c>
      <c r="F609" t="s">
        <v>6282</v>
      </c>
    </row>
    <row r="610" spans="5:6" x14ac:dyDescent="0.25">
      <c r="E610">
        <v>610</v>
      </c>
      <c r="F610" t="s">
        <v>15661</v>
      </c>
    </row>
    <row r="611" spans="5:6" x14ac:dyDescent="0.25">
      <c r="E611">
        <v>611</v>
      </c>
      <c r="F611" t="s">
        <v>8299</v>
      </c>
    </row>
    <row r="612" spans="5:6" x14ac:dyDescent="0.25">
      <c r="E612">
        <v>612</v>
      </c>
      <c r="F612" t="s">
        <v>8303</v>
      </c>
    </row>
    <row r="613" spans="5:6" x14ac:dyDescent="0.25">
      <c r="E613">
        <v>613</v>
      </c>
      <c r="F613" t="s">
        <v>15665</v>
      </c>
    </row>
    <row r="614" spans="5:6" x14ac:dyDescent="0.25">
      <c r="E614">
        <v>614</v>
      </c>
      <c r="F614" t="s">
        <v>15669</v>
      </c>
    </row>
    <row r="615" spans="5:6" x14ac:dyDescent="0.25">
      <c r="E615">
        <v>615</v>
      </c>
      <c r="F615" t="s">
        <v>10012</v>
      </c>
    </row>
    <row r="616" spans="5:6" x14ac:dyDescent="0.25">
      <c r="E616">
        <v>616</v>
      </c>
      <c r="F616" t="s">
        <v>8307</v>
      </c>
    </row>
    <row r="617" spans="5:6" x14ac:dyDescent="0.25">
      <c r="E617">
        <v>617</v>
      </c>
      <c r="F617" t="s">
        <v>10017</v>
      </c>
    </row>
    <row r="618" spans="5:6" x14ac:dyDescent="0.25">
      <c r="E618">
        <v>618</v>
      </c>
      <c r="F618" t="s">
        <v>8311</v>
      </c>
    </row>
    <row r="619" spans="5:6" x14ac:dyDescent="0.25">
      <c r="E619">
        <v>619</v>
      </c>
      <c r="F619" t="s">
        <v>4457</v>
      </c>
    </row>
    <row r="620" spans="5:6" x14ac:dyDescent="0.25">
      <c r="E620">
        <v>620</v>
      </c>
      <c r="F620" t="s">
        <v>10021</v>
      </c>
    </row>
    <row r="621" spans="5:6" x14ac:dyDescent="0.25">
      <c r="E621">
        <v>621</v>
      </c>
      <c r="F621" t="s">
        <v>2539</v>
      </c>
    </row>
    <row r="622" spans="5:6" x14ac:dyDescent="0.25">
      <c r="E622">
        <v>622</v>
      </c>
      <c r="F622" t="s">
        <v>6291</v>
      </c>
    </row>
    <row r="623" spans="5:6" x14ac:dyDescent="0.25">
      <c r="E623">
        <v>623</v>
      </c>
      <c r="F623" t="s">
        <v>13789</v>
      </c>
    </row>
    <row r="624" spans="5:6" x14ac:dyDescent="0.25">
      <c r="E624">
        <v>624</v>
      </c>
      <c r="F624" t="s">
        <v>15672</v>
      </c>
    </row>
    <row r="625" spans="5:6" x14ac:dyDescent="0.25">
      <c r="E625">
        <v>625</v>
      </c>
      <c r="F625" t="s">
        <v>11960</v>
      </c>
    </row>
    <row r="626" spans="5:6" x14ac:dyDescent="0.25">
      <c r="E626">
        <v>626</v>
      </c>
      <c r="F626" t="s">
        <v>8315</v>
      </c>
    </row>
    <row r="627" spans="5:6" x14ac:dyDescent="0.25">
      <c r="E627">
        <v>627</v>
      </c>
      <c r="F627" t="s">
        <v>4417</v>
      </c>
    </row>
    <row r="628" spans="5:6" x14ac:dyDescent="0.25">
      <c r="E628">
        <v>628</v>
      </c>
      <c r="F628" t="s">
        <v>15633</v>
      </c>
    </row>
    <row r="629" spans="5:6" x14ac:dyDescent="0.25">
      <c r="E629">
        <v>629</v>
      </c>
      <c r="F629" t="s">
        <v>11948</v>
      </c>
    </row>
    <row r="630" spans="5:6" x14ac:dyDescent="0.25">
      <c r="E630">
        <v>630</v>
      </c>
      <c r="F630" t="s">
        <v>4421</v>
      </c>
    </row>
    <row r="631" spans="5:6" x14ac:dyDescent="0.25">
      <c r="E631">
        <v>631</v>
      </c>
      <c r="F631" t="s">
        <v>11951</v>
      </c>
    </row>
    <row r="632" spans="5:6" x14ac:dyDescent="0.25">
      <c r="E632">
        <v>632</v>
      </c>
      <c r="F632" t="s">
        <v>15636</v>
      </c>
    </row>
    <row r="633" spans="5:6" x14ac:dyDescent="0.25">
      <c r="E633">
        <v>633</v>
      </c>
      <c r="F633" t="s">
        <v>15640</v>
      </c>
    </row>
    <row r="634" spans="5:6" x14ac:dyDescent="0.25">
      <c r="E634">
        <v>634</v>
      </c>
      <c r="F634" t="s">
        <v>6269</v>
      </c>
    </row>
    <row r="635" spans="5:6" x14ac:dyDescent="0.25">
      <c r="E635">
        <v>635</v>
      </c>
      <c r="F635" t="s">
        <v>4425</v>
      </c>
    </row>
    <row r="636" spans="5:6" x14ac:dyDescent="0.25">
      <c r="E636">
        <v>636</v>
      </c>
      <c r="F636" t="s">
        <v>15645</v>
      </c>
    </row>
    <row r="637" spans="5:6" x14ac:dyDescent="0.25">
      <c r="E637">
        <v>637</v>
      </c>
      <c r="F637" t="s">
        <v>4428</v>
      </c>
    </row>
    <row r="638" spans="5:6" x14ac:dyDescent="0.25">
      <c r="E638">
        <v>638</v>
      </c>
      <c r="F638" t="s">
        <v>15648</v>
      </c>
    </row>
    <row r="639" spans="5:6" x14ac:dyDescent="0.25">
      <c r="E639">
        <v>639</v>
      </c>
      <c r="F639" t="s">
        <v>9988</v>
      </c>
    </row>
    <row r="640" spans="5:6" x14ac:dyDescent="0.25">
      <c r="E640">
        <v>640</v>
      </c>
      <c r="F640" t="s">
        <v>11963</v>
      </c>
    </row>
    <row r="641" spans="5:6" x14ac:dyDescent="0.25">
      <c r="E641">
        <v>641</v>
      </c>
      <c r="F641" t="s">
        <v>10025</v>
      </c>
    </row>
    <row r="642" spans="5:6" x14ac:dyDescent="0.25">
      <c r="E642">
        <v>642</v>
      </c>
      <c r="F642" t="s">
        <v>15675</v>
      </c>
    </row>
    <row r="643" spans="5:6" x14ac:dyDescent="0.25">
      <c r="E643">
        <v>643</v>
      </c>
      <c r="F643" t="s">
        <v>6298</v>
      </c>
    </row>
    <row r="644" spans="5:6" x14ac:dyDescent="0.25">
      <c r="E644">
        <v>644</v>
      </c>
      <c r="F644" t="s">
        <v>15689</v>
      </c>
    </row>
  </sheetData>
  <sortState ref="F1:F649">
    <sortCondition ref="F1:F649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1D7FDC-6B43-4855-AA99-E23927FDFAD8}">
  <sheetPr>
    <pageSetUpPr fitToPage="1"/>
  </sheetPr>
  <dimension ref="A1:F7"/>
  <sheetViews>
    <sheetView zoomScale="85" zoomScaleNormal="85" workbookViewId="0">
      <selection activeCell="I15" sqref="I15"/>
    </sheetView>
  </sheetViews>
  <sheetFormatPr defaultRowHeight="15" x14ac:dyDescent="0.25"/>
  <cols>
    <col min="2" max="2" width="14.42578125" customWidth="1"/>
    <col min="4" max="4" width="24.42578125" customWidth="1"/>
    <col min="6" max="6" width="13.5703125" customWidth="1"/>
  </cols>
  <sheetData>
    <row r="1" spans="1:6" ht="21.95" customHeight="1" x14ac:dyDescent="0.25">
      <c r="A1" s="291" t="s">
        <v>17539</v>
      </c>
      <c r="B1" s="291"/>
      <c r="C1" s="291"/>
      <c r="D1" s="291"/>
      <c r="E1" s="291"/>
      <c r="F1" s="291"/>
    </row>
    <row r="2" spans="1:6" ht="21.95" customHeight="1" x14ac:dyDescent="0.25">
      <c r="A2" s="233"/>
      <c r="B2" s="233"/>
      <c r="C2" s="233"/>
      <c r="D2" s="233"/>
      <c r="E2" s="233"/>
      <c r="F2" s="233"/>
    </row>
    <row r="3" spans="1:6" ht="31.5" x14ac:dyDescent="0.25">
      <c r="A3" s="234" t="s">
        <v>0</v>
      </c>
      <c r="B3" s="234" t="s">
        <v>17423</v>
      </c>
      <c r="C3" s="234" t="s">
        <v>17424</v>
      </c>
      <c r="D3" s="235" t="s">
        <v>17425</v>
      </c>
      <c r="E3" s="235" t="s">
        <v>660</v>
      </c>
      <c r="F3" s="235" t="s">
        <v>659</v>
      </c>
    </row>
    <row r="4" spans="1:6" ht="21.95" customHeight="1" x14ac:dyDescent="0.25">
      <c r="A4" s="236">
        <v>1</v>
      </c>
      <c r="B4" s="288" t="s">
        <v>17429</v>
      </c>
      <c r="C4" s="237" t="s">
        <v>17426</v>
      </c>
      <c r="D4" s="236" t="s">
        <v>17427</v>
      </c>
      <c r="E4" s="238">
        <f>MBT!A365</f>
        <v>361</v>
      </c>
      <c r="F4" s="241">
        <f>MBT!E365</f>
        <v>59475</v>
      </c>
    </row>
    <row r="5" spans="1:6" ht="21.95" customHeight="1" x14ac:dyDescent="0.25">
      <c r="A5" s="236">
        <v>2</v>
      </c>
      <c r="B5" s="289"/>
      <c r="C5" s="237" t="s">
        <v>17426</v>
      </c>
      <c r="D5" s="236" t="s">
        <v>17428</v>
      </c>
      <c r="E5" s="238">
        <f>VTTB!A453</f>
        <v>449</v>
      </c>
      <c r="F5" s="241"/>
    </row>
    <row r="6" spans="1:6" ht="21.95" customHeight="1" x14ac:dyDescent="0.25">
      <c r="A6" s="239">
        <f>A5</f>
        <v>2</v>
      </c>
      <c r="B6" s="290" t="s">
        <v>16716</v>
      </c>
      <c r="C6" s="290"/>
      <c r="D6" s="290"/>
      <c r="E6" s="240">
        <f>SUM(E4:E5)</f>
        <v>810</v>
      </c>
      <c r="F6" s="242">
        <f>SUM(F4:F5)</f>
        <v>59475</v>
      </c>
    </row>
    <row r="7" spans="1:6" ht="21.95" customHeight="1" x14ac:dyDescent="0.25"/>
  </sheetData>
  <mergeCells count="3">
    <mergeCell ref="B4:B5"/>
    <mergeCell ref="B6:D6"/>
    <mergeCell ref="A1:F1"/>
  </mergeCells>
  <printOptions horizontalCentered="1"/>
  <pageMargins left="0.70866141732283472" right="0.70866141732283472" top="0.74803149606299213" bottom="0.74803149606299213" header="0.31496062992125984" footer="0.52"/>
  <pageSetup fitToHeight="0" orientation="portrait" r:id="rId1"/>
  <headerFooter>
    <oddFooter>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N365"/>
  <sheetViews>
    <sheetView zoomScale="85" zoomScaleNormal="85" zoomScaleSheetLayoutView="100" workbookViewId="0">
      <selection sqref="A1:L365"/>
    </sheetView>
  </sheetViews>
  <sheetFormatPr defaultColWidth="9.140625" defaultRowHeight="20.100000000000001" customHeight="1" x14ac:dyDescent="0.25"/>
  <cols>
    <col min="1" max="1" width="7" style="2" bestFit="1" customWidth="1"/>
    <col min="2" max="2" width="13.28515625" style="10" bestFit="1" customWidth="1"/>
    <col min="3" max="3" width="15.42578125" style="10" customWidth="1"/>
    <col min="4" max="4" width="12.28515625" style="2" bestFit="1" customWidth="1"/>
    <col min="5" max="5" width="10.42578125" style="22" bestFit="1" customWidth="1"/>
    <col min="6" max="6" width="15" style="22" customWidth="1"/>
    <col min="7" max="7" width="6.7109375" style="2" customWidth="1"/>
    <col min="8" max="8" width="43.7109375" style="2" hidden="1" customWidth="1"/>
    <col min="9" max="9" width="13.42578125" style="2" customWidth="1"/>
    <col min="10" max="10" width="11.42578125" style="2" customWidth="1"/>
    <col min="11" max="11" width="9.7109375" style="2" customWidth="1"/>
    <col min="12" max="12" width="35.28515625" style="2" hidden="1" customWidth="1"/>
    <col min="13" max="13" width="7.7109375" style="2" hidden="1" customWidth="1"/>
    <col min="14" max="14" width="9.140625" style="2" hidden="1" customWidth="1"/>
    <col min="15" max="16384" width="9.140625" style="2"/>
  </cols>
  <sheetData>
    <row r="1" spans="1:14" ht="20.100000000000001" customHeight="1" x14ac:dyDescent="0.25">
      <c r="A1" s="285" t="s">
        <v>17540</v>
      </c>
      <c r="B1" s="285"/>
      <c r="C1" s="285"/>
      <c r="D1" s="285"/>
      <c r="E1" s="285"/>
      <c r="F1" s="285"/>
      <c r="G1" s="285"/>
      <c r="H1" s="285"/>
      <c r="I1" s="285"/>
      <c r="J1" s="285"/>
      <c r="K1" s="285"/>
      <c r="L1" s="285"/>
    </row>
    <row r="2" spans="1:14" ht="20.100000000000001" customHeight="1" x14ac:dyDescent="0.25">
      <c r="A2" s="117"/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87"/>
    </row>
    <row r="3" spans="1:14" ht="39.950000000000003" customHeight="1" x14ac:dyDescent="0.25">
      <c r="A3" s="112" t="s">
        <v>0</v>
      </c>
      <c r="B3" s="112" t="s">
        <v>17093</v>
      </c>
      <c r="C3" s="279" t="s">
        <v>17094</v>
      </c>
      <c r="D3" s="112" t="s">
        <v>17095</v>
      </c>
      <c r="E3" s="280" t="s">
        <v>659</v>
      </c>
      <c r="F3" s="280" t="s">
        <v>17096</v>
      </c>
      <c r="G3" s="112" t="s">
        <v>17097</v>
      </c>
      <c r="H3" s="3" t="s">
        <v>17537</v>
      </c>
      <c r="I3" s="112" t="s">
        <v>17099</v>
      </c>
      <c r="J3" s="112" t="s">
        <v>16717</v>
      </c>
      <c r="K3" s="112" t="s">
        <v>16718</v>
      </c>
      <c r="L3" s="112" t="s">
        <v>17538</v>
      </c>
      <c r="M3" s="112" t="s">
        <v>16719</v>
      </c>
      <c r="N3" s="112" t="s">
        <v>17090</v>
      </c>
    </row>
    <row r="4" spans="1:14" ht="20.100000000000001" customHeight="1" x14ac:dyDescent="0.25">
      <c r="A4" s="6">
        <v>1</v>
      </c>
      <c r="B4" s="6" t="s">
        <v>10292</v>
      </c>
      <c r="C4" s="114" t="s">
        <v>17439</v>
      </c>
      <c r="D4" s="6" t="s">
        <v>16</v>
      </c>
      <c r="E4" s="119">
        <v>25</v>
      </c>
      <c r="F4" s="98" t="s">
        <v>10</v>
      </c>
      <c r="G4" s="6" t="s">
        <v>42</v>
      </c>
      <c r="H4" s="7" t="s">
        <v>17440</v>
      </c>
      <c r="I4" s="6" t="s">
        <v>16722</v>
      </c>
      <c r="J4" s="119">
        <v>220</v>
      </c>
      <c r="K4" s="6" t="s">
        <v>16720</v>
      </c>
      <c r="L4" s="98" t="s">
        <v>17100</v>
      </c>
      <c r="M4" s="6">
        <v>92</v>
      </c>
      <c r="N4" s="115">
        <v>45660</v>
      </c>
    </row>
    <row r="5" spans="1:14" ht="20.100000000000001" customHeight="1" x14ac:dyDescent="0.25">
      <c r="A5" s="6">
        <v>2</v>
      </c>
      <c r="B5" s="6" t="s">
        <v>11319</v>
      </c>
      <c r="C5" s="114" t="s">
        <v>17443</v>
      </c>
      <c r="D5" s="6" t="s">
        <v>3827</v>
      </c>
      <c r="E5" s="119">
        <v>25</v>
      </c>
      <c r="F5" s="98" t="s">
        <v>10</v>
      </c>
      <c r="G5" s="6">
        <v>1975</v>
      </c>
      <c r="H5" s="7" t="s">
        <v>17440</v>
      </c>
      <c r="I5" s="6" t="s">
        <v>16722</v>
      </c>
      <c r="J5" s="119">
        <v>215</v>
      </c>
      <c r="K5" s="6" t="s">
        <v>16720</v>
      </c>
      <c r="L5" s="98" t="s">
        <v>17091</v>
      </c>
      <c r="M5" s="6">
        <v>93</v>
      </c>
      <c r="N5" s="115">
        <v>45660</v>
      </c>
    </row>
    <row r="6" spans="1:14" ht="20.100000000000001" customHeight="1" x14ac:dyDescent="0.25">
      <c r="A6" s="6">
        <v>3</v>
      </c>
      <c r="B6" s="6" t="s">
        <v>1390</v>
      </c>
      <c r="C6" s="114" t="s">
        <v>84</v>
      </c>
      <c r="D6" s="6" t="s">
        <v>9</v>
      </c>
      <c r="E6" s="119">
        <v>50</v>
      </c>
      <c r="F6" s="98" t="s">
        <v>12</v>
      </c>
      <c r="G6" s="6">
        <v>2012</v>
      </c>
      <c r="H6" s="7" t="s">
        <v>17092</v>
      </c>
      <c r="I6" s="6" t="s">
        <v>16722</v>
      </c>
      <c r="J6" s="119">
        <v>300</v>
      </c>
      <c r="K6" s="6" t="s">
        <v>16720</v>
      </c>
      <c r="L6" s="98" t="s">
        <v>17091</v>
      </c>
      <c r="M6" s="6">
        <v>94</v>
      </c>
      <c r="N6" s="115">
        <v>45660</v>
      </c>
    </row>
    <row r="7" spans="1:14" ht="20.100000000000001" customHeight="1" x14ac:dyDescent="0.25">
      <c r="A7" s="6">
        <v>4</v>
      </c>
      <c r="B7" s="6" t="s">
        <v>1493</v>
      </c>
      <c r="C7" s="114" t="s">
        <v>93</v>
      </c>
      <c r="D7" s="6" t="s">
        <v>11</v>
      </c>
      <c r="E7" s="119">
        <v>50</v>
      </c>
      <c r="F7" s="98" t="s">
        <v>12</v>
      </c>
      <c r="G7" s="6">
        <v>2016</v>
      </c>
      <c r="H7" s="7" t="s">
        <v>17092</v>
      </c>
      <c r="I7" s="6" t="s">
        <v>16722</v>
      </c>
      <c r="J7" s="119">
        <v>345</v>
      </c>
      <c r="K7" s="6" t="s">
        <v>16720</v>
      </c>
      <c r="L7" s="98" t="s">
        <v>17091</v>
      </c>
      <c r="M7" s="6">
        <v>95</v>
      </c>
      <c r="N7" s="115">
        <v>45660</v>
      </c>
    </row>
    <row r="8" spans="1:14" ht="20.100000000000001" customHeight="1" x14ac:dyDescent="0.25">
      <c r="A8" s="6">
        <v>5</v>
      </c>
      <c r="B8" s="6" t="s">
        <v>3516</v>
      </c>
      <c r="C8" s="114" t="s">
        <v>94</v>
      </c>
      <c r="D8" s="6" t="s">
        <v>9</v>
      </c>
      <c r="E8" s="119">
        <v>50</v>
      </c>
      <c r="F8" s="98" t="s">
        <v>12</v>
      </c>
      <c r="G8" s="6">
        <v>2012</v>
      </c>
      <c r="H8" s="7" t="s">
        <v>17092</v>
      </c>
      <c r="I8" s="6" t="s">
        <v>16722</v>
      </c>
      <c r="J8" s="119">
        <v>300</v>
      </c>
      <c r="K8" s="6" t="s">
        <v>16720</v>
      </c>
      <c r="L8" s="98" t="s">
        <v>17091</v>
      </c>
      <c r="M8" s="6">
        <v>96</v>
      </c>
      <c r="N8" s="115">
        <v>45660</v>
      </c>
    </row>
    <row r="9" spans="1:14" ht="20.100000000000001" customHeight="1" x14ac:dyDescent="0.25">
      <c r="A9" s="6">
        <v>6</v>
      </c>
      <c r="B9" s="6" t="s">
        <v>5399</v>
      </c>
      <c r="C9" s="114" t="s">
        <v>95</v>
      </c>
      <c r="D9" s="6" t="s">
        <v>9</v>
      </c>
      <c r="E9" s="119">
        <v>50</v>
      </c>
      <c r="F9" s="98" t="s">
        <v>12</v>
      </c>
      <c r="G9" s="6">
        <v>2013</v>
      </c>
      <c r="H9" s="7" t="s">
        <v>17092</v>
      </c>
      <c r="I9" s="6" t="s">
        <v>16722</v>
      </c>
      <c r="J9" s="119">
        <v>312</v>
      </c>
      <c r="K9" s="6" t="s">
        <v>16720</v>
      </c>
      <c r="L9" s="98" t="s">
        <v>17091</v>
      </c>
      <c r="M9" s="6">
        <v>97</v>
      </c>
      <c r="N9" s="115">
        <v>45660</v>
      </c>
    </row>
    <row r="10" spans="1:14" ht="20.100000000000001" customHeight="1" x14ac:dyDescent="0.25">
      <c r="A10" s="6">
        <v>7</v>
      </c>
      <c r="B10" s="6" t="s">
        <v>14767</v>
      </c>
      <c r="C10" s="114" t="s">
        <v>98</v>
      </c>
      <c r="D10" s="6" t="s">
        <v>11</v>
      </c>
      <c r="E10" s="119">
        <v>50</v>
      </c>
      <c r="F10" s="98" t="s">
        <v>12</v>
      </c>
      <c r="G10" s="6">
        <v>2016</v>
      </c>
      <c r="H10" s="7" t="s">
        <v>17092</v>
      </c>
      <c r="I10" s="6" t="s">
        <v>16722</v>
      </c>
      <c r="J10" s="119">
        <v>355</v>
      </c>
      <c r="K10" s="6" t="s">
        <v>16720</v>
      </c>
      <c r="L10" s="98" t="s">
        <v>17091</v>
      </c>
      <c r="M10" s="6">
        <v>98</v>
      </c>
      <c r="N10" s="115">
        <v>45660</v>
      </c>
    </row>
    <row r="11" spans="1:14" ht="20.100000000000001" customHeight="1" x14ac:dyDescent="0.25">
      <c r="A11" s="6">
        <v>8</v>
      </c>
      <c r="B11" s="6" t="s">
        <v>9310</v>
      </c>
      <c r="C11" s="114" t="s">
        <v>114</v>
      </c>
      <c r="D11" s="6" t="s">
        <v>9</v>
      </c>
      <c r="E11" s="119">
        <v>50</v>
      </c>
      <c r="F11" s="98" t="s">
        <v>12</v>
      </c>
      <c r="G11" s="6">
        <v>2014</v>
      </c>
      <c r="H11" s="7" t="s">
        <v>17092</v>
      </c>
      <c r="I11" s="6" t="s">
        <v>16722</v>
      </c>
      <c r="J11" s="119">
        <v>295</v>
      </c>
      <c r="K11" s="6" t="s">
        <v>16720</v>
      </c>
      <c r="L11" s="98" t="s">
        <v>17091</v>
      </c>
      <c r="M11" s="6">
        <v>99</v>
      </c>
      <c r="N11" s="115">
        <v>45660</v>
      </c>
    </row>
    <row r="12" spans="1:14" ht="20.100000000000001" customHeight="1" x14ac:dyDescent="0.25">
      <c r="A12" s="6">
        <v>9</v>
      </c>
      <c r="B12" s="6" t="s">
        <v>14938</v>
      </c>
      <c r="C12" s="114" t="s">
        <v>119</v>
      </c>
      <c r="D12" s="6" t="s">
        <v>9</v>
      </c>
      <c r="E12" s="119">
        <v>50</v>
      </c>
      <c r="F12" s="98" t="s">
        <v>68</v>
      </c>
      <c r="G12" s="6">
        <v>2014</v>
      </c>
      <c r="H12" s="7" t="s">
        <v>17092</v>
      </c>
      <c r="I12" s="6" t="s">
        <v>16722</v>
      </c>
      <c r="J12" s="119">
        <v>315</v>
      </c>
      <c r="K12" s="6" t="s">
        <v>16720</v>
      </c>
      <c r="L12" s="98" t="s">
        <v>17091</v>
      </c>
      <c r="M12" s="6">
        <v>100</v>
      </c>
      <c r="N12" s="115">
        <v>45660</v>
      </c>
    </row>
    <row r="13" spans="1:14" ht="20.100000000000001" customHeight="1" x14ac:dyDescent="0.25">
      <c r="A13" s="6">
        <v>10</v>
      </c>
      <c r="B13" s="6" t="s">
        <v>7480</v>
      </c>
      <c r="C13" s="114" t="s">
        <v>137</v>
      </c>
      <c r="D13" s="6" t="s">
        <v>9</v>
      </c>
      <c r="E13" s="119">
        <v>50</v>
      </c>
      <c r="F13" s="98" t="s">
        <v>12</v>
      </c>
      <c r="G13" s="6">
        <v>2012</v>
      </c>
      <c r="H13" s="7" t="s">
        <v>17092</v>
      </c>
      <c r="I13" s="6" t="s">
        <v>16722</v>
      </c>
      <c r="J13" s="119">
        <v>300</v>
      </c>
      <c r="K13" s="6" t="s">
        <v>16720</v>
      </c>
      <c r="L13" s="98" t="s">
        <v>17091</v>
      </c>
      <c r="M13" s="6">
        <v>101</v>
      </c>
      <c r="N13" s="115">
        <v>45660</v>
      </c>
    </row>
    <row r="14" spans="1:14" ht="20.100000000000001" customHeight="1" x14ac:dyDescent="0.25">
      <c r="A14" s="6">
        <v>11</v>
      </c>
      <c r="B14" s="6" t="s">
        <v>1735</v>
      </c>
      <c r="C14" s="114" t="s">
        <v>139</v>
      </c>
      <c r="D14" s="6" t="s">
        <v>9</v>
      </c>
      <c r="E14" s="119">
        <v>50</v>
      </c>
      <c r="F14" s="98" t="s">
        <v>12</v>
      </c>
      <c r="G14" s="6">
        <v>2015</v>
      </c>
      <c r="H14" s="7" t="s">
        <v>17092</v>
      </c>
      <c r="I14" s="6" t="s">
        <v>16722</v>
      </c>
      <c r="J14" s="119">
        <v>342</v>
      </c>
      <c r="K14" s="6" t="s">
        <v>16720</v>
      </c>
      <c r="L14" s="98" t="s">
        <v>17091</v>
      </c>
      <c r="M14" s="6">
        <v>102</v>
      </c>
      <c r="N14" s="115">
        <v>45660</v>
      </c>
    </row>
    <row r="15" spans="1:14" ht="20.100000000000001" customHeight="1" x14ac:dyDescent="0.25">
      <c r="A15" s="6">
        <v>12</v>
      </c>
      <c r="B15" s="6" t="s">
        <v>9430</v>
      </c>
      <c r="C15" s="114" t="s">
        <v>140</v>
      </c>
      <c r="D15" s="6" t="s">
        <v>11</v>
      </c>
      <c r="E15" s="119">
        <v>50</v>
      </c>
      <c r="F15" s="98" t="s">
        <v>110</v>
      </c>
      <c r="G15" s="6">
        <v>2016</v>
      </c>
      <c r="H15" s="7" t="s">
        <v>17092</v>
      </c>
      <c r="I15" s="6" t="s">
        <v>16722</v>
      </c>
      <c r="J15" s="119">
        <v>303</v>
      </c>
      <c r="K15" s="6" t="s">
        <v>16720</v>
      </c>
      <c r="L15" s="98" t="s">
        <v>17091</v>
      </c>
      <c r="M15" s="6">
        <v>103</v>
      </c>
      <c r="N15" s="115">
        <v>45660</v>
      </c>
    </row>
    <row r="16" spans="1:14" ht="20.100000000000001" customHeight="1" x14ac:dyDescent="0.25">
      <c r="A16" s="6">
        <v>13</v>
      </c>
      <c r="B16" s="6" t="s">
        <v>3863</v>
      </c>
      <c r="C16" s="114" t="s">
        <v>141</v>
      </c>
      <c r="D16" s="6" t="s">
        <v>9</v>
      </c>
      <c r="E16" s="119">
        <v>50</v>
      </c>
      <c r="F16" s="98" t="s">
        <v>25</v>
      </c>
      <c r="G16" s="6">
        <v>2014</v>
      </c>
      <c r="H16" s="7" t="s">
        <v>17092</v>
      </c>
      <c r="I16" s="6" t="s">
        <v>16722</v>
      </c>
      <c r="J16" s="119">
        <v>305</v>
      </c>
      <c r="K16" s="6" t="s">
        <v>16720</v>
      </c>
      <c r="L16" s="98" t="s">
        <v>17091</v>
      </c>
      <c r="M16" s="6">
        <v>104</v>
      </c>
      <c r="N16" s="115">
        <v>45660</v>
      </c>
    </row>
    <row r="17" spans="1:14" ht="20.100000000000001" customHeight="1" x14ac:dyDescent="0.25">
      <c r="A17" s="6">
        <v>14</v>
      </c>
      <c r="B17" s="6" t="s">
        <v>11336</v>
      </c>
      <c r="C17" s="114" t="s">
        <v>142</v>
      </c>
      <c r="D17" s="6" t="s">
        <v>9</v>
      </c>
      <c r="E17" s="119">
        <v>50</v>
      </c>
      <c r="F17" s="98" t="s">
        <v>25</v>
      </c>
      <c r="G17" s="6">
        <v>2014</v>
      </c>
      <c r="H17" s="7" t="s">
        <v>17092</v>
      </c>
      <c r="I17" s="6" t="s">
        <v>16722</v>
      </c>
      <c r="J17" s="119">
        <v>302</v>
      </c>
      <c r="K17" s="6" t="s">
        <v>16720</v>
      </c>
      <c r="L17" s="98" t="s">
        <v>17091</v>
      </c>
      <c r="M17" s="6">
        <v>105</v>
      </c>
      <c r="N17" s="115">
        <v>45660</v>
      </c>
    </row>
    <row r="18" spans="1:14" ht="20.100000000000001" customHeight="1" x14ac:dyDescent="0.25">
      <c r="A18" s="6">
        <v>15</v>
      </c>
      <c r="B18" s="6" t="s">
        <v>5658</v>
      </c>
      <c r="C18" s="114" t="s">
        <v>143</v>
      </c>
      <c r="D18" s="6" t="s">
        <v>9</v>
      </c>
      <c r="E18" s="119">
        <v>50</v>
      </c>
      <c r="F18" s="98" t="s">
        <v>25</v>
      </c>
      <c r="G18" s="6">
        <v>2014</v>
      </c>
      <c r="H18" s="7" t="s">
        <v>17092</v>
      </c>
      <c r="I18" s="6" t="s">
        <v>16722</v>
      </c>
      <c r="J18" s="119">
        <v>315</v>
      </c>
      <c r="K18" s="6" t="s">
        <v>16720</v>
      </c>
      <c r="L18" s="98" t="s">
        <v>17091</v>
      </c>
      <c r="M18" s="6">
        <v>106</v>
      </c>
      <c r="N18" s="115">
        <v>45660</v>
      </c>
    </row>
    <row r="19" spans="1:14" ht="20.100000000000001" customHeight="1" x14ac:dyDescent="0.25">
      <c r="A19" s="6">
        <v>16</v>
      </c>
      <c r="B19" s="6" t="s">
        <v>11391</v>
      </c>
      <c r="C19" s="114" t="s">
        <v>163</v>
      </c>
      <c r="D19" s="6" t="s">
        <v>9</v>
      </c>
      <c r="E19" s="119">
        <v>50</v>
      </c>
      <c r="F19" s="98" t="s">
        <v>12</v>
      </c>
      <c r="G19" s="6">
        <v>2014</v>
      </c>
      <c r="H19" s="7" t="s">
        <v>17092</v>
      </c>
      <c r="I19" s="6" t="s">
        <v>16722</v>
      </c>
      <c r="J19" s="119">
        <v>323</v>
      </c>
      <c r="K19" s="6" t="s">
        <v>16720</v>
      </c>
      <c r="L19" s="98" t="s">
        <v>17091</v>
      </c>
      <c r="M19" s="6">
        <v>107</v>
      </c>
      <c r="N19" s="115">
        <v>45660</v>
      </c>
    </row>
    <row r="20" spans="1:14" ht="20.100000000000001" customHeight="1" x14ac:dyDescent="0.25">
      <c r="A20" s="6">
        <v>17</v>
      </c>
      <c r="B20" s="6" t="s">
        <v>16723</v>
      </c>
      <c r="C20" s="114" t="s">
        <v>16724</v>
      </c>
      <c r="D20" s="6" t="s">
        <v>9</v>
      </c>
      <c r="E20" s="119">
        <v>50</v>
      </c>
      <c r="F20" s="98" t="s">
        <v>102</v>
      </c>
      <c r="G20" s="6">
        <v>2017</v>
      </c>
      <c r="H20" s="7" t="s">
        <v>17092</v>
      </c>
      <c r="I20" s="6" t="s">
        <v>16722</v>
      </c>
      <c r="J20" s="119">
        <v>384</v>
      </c>
      <c r="K20" s="6" t="s">
        <v>16720</v>
      </c>
      <c r="L20" s="98" t="s">
        <v>17091</v>
      </c>
      <c r="M20" s="6">
        <v>108</v>
      </c>
      <c r="N20" s="115">
        <v>45660</v>
      </c>
    </row>
    <row r="21" spans="1:14" ht="20.100000000000001" customHeight="1" x14ac:dyDescent="0.25">
      <c r="A21" s="6">
        <v>18</v>
      </c>
      <c r="B21" s="6" t="s">
        <v>16725</v>
      </c>
      <c r="C21" s="114" t="s">
        <v>16726</v>
      </c>
      <c r="D21" s="6" t="s">
        <v>9</v>
      </c>
      <c r="E21" s="119">
        <v>50</v>
      </c>
      <c r="F21" s="98" t="s">
        <v>12</v>
      </c>
      <c r="G21" s="6">
        <v>2014</v>
      </c>
      <c r="H21" s="7" t="s">
        <v>17092</v>
      </c>
      <c r="I21" s="6" t="s">
        <v>16722</v>
      </c>
      <c r="J21" s="119">
        <v>307</v>
      </c>
      <c r="K21" s="6" t="s">
        <v>16720</v>
      </c>
      <c r="L21" s="98" t="s">
        <v>17091</v>
      </c>
      <c r="M21" s="6">
        <v>109</v>
      </c>
      <c r="N21" s="115">
        <v>45660</v>
      </c>
    </row>
    <row r="22" spans="1:14" ht="20.100000000000001" customHeight="1" x14ac:dyDescent="0.25">
      <c r="A22" s="6">
        <v>19</v>
      </c>
      <c r="B22" s="6" t="s">
        <v>16727</v>
      </c>
      <c r="C22" s="114" t="s">
        <v>16728</v>
      </c>
      <c r="D22" s="6" t="s">
        <v>9</v>
      </c>
      <c r="E22" s="119">
        <v>50</v>
      </c>
      <c r="F22" s="98" t="s">
        <v>68</v>
      </c>
      <c r="G22" s="6">
        <v>2014</v>
      </c>
      <c r="H22" s="7" t="s">
        <v>17092</v>
      </c>
      <c r="I22" s="6" t="s">
        <v>16722</v>
      </c>
      <c r="J22" s="119">
        <v>305</v>
      </c>
      <c r="K22" s="6" t="s">
        <v>16720</v>
      </c>
      <c r="L22" s="98" t="s">
        <v>17091</v>
      </c>
      <c r="M22" s="6">
        <v>110</v>
      </c>
      <c r="N22" s="115">
        <v>45660</v>
      </c>
    </row>
    <row r="23" spans="1:14" ht="20.100000000000001" customHeight="1" x14ac:dyDescent="0.25">
      <c r="A23" s="6">
        <v>20</v>
      </c>
      <c r="B23" s="6" t="s">
        <v>16729</v>
      </c>
      <c r="C23" s="114" t="s">
        <v>16730</v>
      </c>
      <c r="D23" s="6" t="s">
        <v>11</v>
      </c>
      <c r="E23" s="119">
        <v>50</v>
      </c>
      <c r="F23" s="98" t="s">
        <v>68</v>
      </c>
      <c r="G23" s="6">
        <v>2014</v>
      </c>
      <c r="H23" s="7" t="s">
        <v>17092</v>
      </c>
      <c r="I23" s="6" t="s">
        <v>16722</v>
      </c>
      <c r="J23" s="119">
        <v>327</v>
      </c>
      <c r="K23" s="6" t="s">
        <v>16720</v>
      </c>
      <c r="L23" s="98" t="s">
        <v>17091</v>
      </c>
      <c r="M23" s="6">
        <v>111</v>
      </c>
      <c r="N23" s="115">
        <v>45660</v>
      </c>
    </row>
    <row r="24" spans="1:14" ht="20.100000000000001" customHeight="1" x14ac:dyDescent="0.25">
      <c r="A24" s="6">
        <v>21</v>
      </c>
      <c r="B24" s="6" t="s">
        <v>16731</v>
      </c>
      <c r="C24" s="114" t="s">
        <v>16732</v>
      </c>
      <c r="D24" s="6" t="s">
        <v>9</v>
      </c>
      <c r="E24" s="119">
        <v>50</v>
      </c>
      <c r="F24" s="98" t="s">
        <v>12</v>
      </c>
      <c r="G24" s="6">
        <v>2012</v>
      </c>
      <c r="H24" s="7" t="s">
        <v>17092</v>
      </c>
      <c r="I24" s="6" t="s">
        <v>16722</v>
      </c>
      <c r="J24" s="119">
        <v>316</v>
      </c>
      <c r="K24" s="6" t="s">
        <v>16720</v>
      </c>
      <c r="L24" s="98" t="s">
        <v>17091</v>
      </c>
      <c r="M24" s="6">
        <v>112</v>
      </c>
      <c r="N24" s="115">
        <v>45660</v>
      </c>
    </row>
    <row r="25" spans="1:14" ht="20.100000000000001" customHeight="1" x14ac:dyDescent="0.25">
      <c r="A25" s="6">
        <v>22</v>
      </c>
      <c r="B25" s="6" t="s">
        <v>16733</v>
      </c>
      <c r="C25" s="114" t="s">
        <v>16734</v>
      </c>
      <c r="D25" s="6" t="s">
        <v>9</v>
      </c>
      <c r="E25" s="119">
        <v>50</v>
      </c>
      <c r="F25" s="98" t="s">
        <v>25</v>
      </c>
      <c r="G25" s="6">
        <v>2014</v>
      </c>
      <c r="H25" s="7" t="s">
        <v>17092</v>
      </c>
      <c r="I25" s="6" t="s">
        <v>16722</v>
      </c>
      <c r="J25" s="119">
        <v>342</v>
      </c>
      <c r="K25" s="6" t="s">
        <v>16720</v>
      </c>
      <c r="L25" s="98" t="s">
        <v>17091</v>
      </c>
      <c r="M25" s="6">
        <v>113</v>
      </c>
      <c r="N25" s="115">
        <v>45660</v>
      </c>
    </row>
    <row r="26" spans="1:14" ht="20.100000000000001" customHeight="1" x14ac:dyDescent="0.25">
      <c r="A26" s="6">
        <v>23</v>
      </c>
      <c r="B26" s="6" t="s">
        <v>16735</v>
      </c>
      <c r="C26" s="114" t="s">
        <v>16736</v>
      </c>
      <c r="D26" s="6" t="s">
        <v>9</v>
      </c>
      <c r="E26" s="119">
        <v>50</v>
      </c>
      <c r="F26" s="98" t="s">
        <v>25</v>
      </c>
      <c r="G26" s="6">
        <v>2014</v>
      </c>
      <c r="H26" s="7" t="s">
        <v>17092</v>
      </c>
      <c r="I26" s="6" t="s">
        <v>16722</v>
      </c>
      <c r="J26" s="119">
        <v>322</v>
      </c>
      <c r="K26" s="6" t="s">
        <v>16720</v>
      </c>
      <c r="L26" s="98" t="s">
        <v>17091</v>
      </c>
      <c r="M26" s="6">
        <v>114</v>
      </c>
      <c r="N26" s="115">
        <v>45660</v>
      </c>
    </row>
    <row r="27" spans="1:14" ht="20.100000000000001" customHeight="1" x14ac:dyDescent="0.25">
      <c r="A27" s="6">
        <v>24</v>
      </c>
      <c r="B27" s="6" t="s">
        <v>16737</v>
      </c>
      <c r="C27" s="114" t="s">
        <v>16738</v>
      </c>
      <c r="D27" s="6" t="s">
        <v>11</v>
      </c>
      <c r="E27" s="119">
        <v>50</v>
      </c>
      <c r="F27" s="98" t="s">
        <v>12</v>
      </c>
      <c r="G27" s="6">
        <v>2016</v>
      </c>
      <c r="H27" s="7" t="s">
        <v>17092</v>
      </c>
      <c r="I27" s="6" t="s">
        <v>16722</v>
      </c>
      <c r="J27" s="119">
        <v>345</v>
      </c>
      <c r="K27" s="6" t="s">
        <v>16720</v>
      </c>
      <c r="L27" s="98" t="s">
        <v>17091</v>
      </c>
      <c r="M27" s="6">
        <v>115</v>
      </c>
      <c r="N27" s="115">
        <v>45660</v>
      </c>
    </row>
    <row r="28" spans="1:14" ht="20.100000000000001" customHeight="1" x14ac:dyDescent="0.25">
      <c r="A28" s="6">
        <v>25</v>
      </c>
      <c r="B28" s="6" t="s">
        <v>16739</v>
      </c>
      <c r="C28" s="114" t="s">
        <v>16740</v>
      </c>
      <c r="D28" s="6" t="s">
        <v>11</v>
      </c>
      <c r="E28" s="119">
        <v>50</v>
      </c>
      <c r="F28" s="98" t="s">
        <v>12</v>
      </c>
      <c r="G28" s="6">
        <v>2016</v>
      </c>
      <c r="H28" s="7" t="s">
        <v>17092</v>
      </c>
      <c r="I28" s="6" t="s">
        <v>16722</v>
      </c>
      <c r="J28" s="119">
        <v>345</v>
      </c>
      <c r="K28" s="6" t="s">
        <v>16720</v>
      </c>
      <c r="L28" s="98" t="s">
        <v>17091</v>
      </c>
      <c r="M28" s="6">
        <v>116</v>
      </c>
      <c r="N28" s="115">
        <v>45660</v>
      </c>
    </row>
    <row r="29" spans="1:14" ht="20.100000000000001" customHeight="1" x14ac:dyDescent="0.25">
      <c r="A29" s="6">
        <v>26</v>
      </c>
      <c r="B29" s="6" t="s">
        <v>16741</v>
      </c>
      <c r="C29" s="114" t="s">
        <v>16742</v>
      </c>
      <c r="D29" s="6" t="s">
        <v>11</v>
      </c>
      <c r="E29" s="119">
        <v>50</v>
      </c>
      <c r="F29" s="98" t="s">
        <v>12</v>
      </c>
      <c r="G29" s="6">
        <v>2016</v>
      </c>
      <c r="H29" s="7" t="s">
        <v>17092</v>
      </c>
      <c r="I29" s="6" t="s">
        <v>16722</v>
      </c>
      <c r="J29" s="119">
        <v>350</v>
      </c>
      <c r="K29" s="6" t="s">
        <v>16720</v>
      </c>
      <c r="L29" s="98" t="s">
        <v>17091</v>
      </c>
      <c r="M29" s="6">
        <v>117</v>
      </c>
      <c r="N29" s="115">
        <v>45660</v>
      </c>
    </row>
    <row r="30" spans="1:14" ht="20.100000000000001" customHeight="1" x14ac:dyDescent="0.25">
      <c r="A30" s="6">
        <v>27</v>
      </c>
      <c r="B30" s="6" t="s">
        <v>16743</v>
      </c>
      <c r="C30" s="114" t="s">
        <v>16744</v>
      </c>
      <c r="D30" s="6" t="s">
        <v>26</v>
      </c>
      <c r="E30" s="119">
        <v>50</v>
      </c>
      <c r="F30" s="98" t="s">
        <v>12</v>
      </c>
      <c r="G30" s="6">
        <v>2012</v>
      </c>
      <c r="H30" s="7" t="s">
        <v>17092</v>
      </c>
      <c r="I30" s="6" t="s">
        <v>16722</v>
      </c>
      <c r="J30" s="119">
        <v>319</v>
      </c>
      <c r="K30" s="6" t="s">
        <v>16720</v>
      </c>
      <c r="L30" s="98" t="s">
        <v>17091</v>
      </c>
      <c r="M30" s="6">
        <v>118</v>
      </c>
      <c r="N30" s="115">
        <v>45660</v>
      </c>
    </row>
    <row r="31" spans="1:14" ht="20.100000000000001" customHeight="1" x14ac:dyDescent="0.25">
      <c r="A31" s="6">
        <v>28</v>
      </c>
      <c r="B31" s="6" t="s">
        <v>16745</v>
      </c>
      <c r="C31" s="114" t="s">
        <v>16746</v>
      </c>
      <c r="D31" s="6" t="s">
        <v>26</v>
      </c>
      <c r="E31" s="119">
        <v>50</v>
      </c>
      <c r="F31" s="98" t="s">
        <v>12</v>
      </c>
      <c r="G31" s="6">
        <v>2012</v>
      </c>
      <c r="H31" s="7" t="s">
        <v>17092</v>
      </c>
      <c r="I31" s="6" t="s">
        <v>16722</v>
      </c>
      <c r="J31" s="119">
        <v>324</v>
      </c>
      <c r="K31" s="6" t="s">
        <v>16720</v>
      </c>
      <c r="L31" s="98" t="s">
        <v>17091</v>
      </c>
      <c r="M31" s="6">
        <v>119</v>
      </c>
      <c r="N31" s="115">
        <v>45660</v>
      </c>
    </row>
    <row r="32" spans="1:14" ht="20.100000000000001" customHeight="1" x14ac:dyDescent="0.25">
      <c r="A32" s="6">
        <v>29</v>
      </c>
      <c r="B32" s="6" t="s">
        <v>16747</v>
      </c>
      <c r="C32" s="114" t="s">
        <v>16748</v>
      </c>
      <c r="D32" s="6" t="s">
        <v>26</v>
      </c>
      <c r="E32" s="119">
        <v>50</v>
      </c>
      <c r="F32" s="98" t="s">
        <v>68</v>
      </c>
      <c r="G32" s="6">
        <v>2014</v>
      </c>
      <c r="H32" s="7" t="s">
        <v>17092</v>
      </c>
      <c r="I32" s="6" t="s">
        <v>16722</v>
      </c>
      <c r="J32" s="119">
        <v>309</v>
      </c>
      <c r="K32" s="6" t="s">
        <v>16720</v>
      </c>
      <c r="L32" s="98" t="s">
        <v>17091</v>
      </c>
      <c r="M32" s="6">
        <v>120</v>
      </c>
      <c r="N32" s="115">
        <v>45660</v>
      </c>
    </row>
    <row r="33" spans="1:14" ht="20.100000000000001" customHeight="1" x14ac:dyDescent="0.25">
      <c r="A33" s="6">
        <v>30</v>
      </c>
      <c r="B33" s="6" t="s">
        <v>16749</v>
      </c>
      <c r="C33" s="114" t="s">
        <v>16750</v>
      </c>
      <c r="D33" s="6" t="s">
        <v>26</v>
      </c>
      <c r="E33" s="119">
        <v>50</v>
      </c>
      <c r="F33" s="98" t="s">
        <v>12</v>
      </c>
      <c r="G33" s="6">
        <v>2012</v>
      </c>
      <c r="H33" s="7" t="s">
        <v>17092</v>
      </c>
      <c r="I33" s="6" t="s">
        <v>16722</v>
      </c>
      <c r="J33" s="119">
        <v>315</v>
      </c>
      <c r="K33" s="6" t="s">
        <v>16720</v>
      </c>
      <c r="L33" s="98" t="s">
        <v>17091</v>
      </c>
      <c r="M33" s="6">
        <v>121</v>
      </c>
      <c r="N33" s="115">
        <v>45660</v>
      </c>
    </row>
    <row r="34" spans="1:14" ht="20.100000000000001" customHeight="1" x14ac:dyDescent="0.25">
      <c r="A34" s="6">
        <v>31</v>
      </c>
      <c r="B34" s="6" t="s">
        <v>16751</v>
      </c>
      <c r="C34" s="114" t="s">
        <v>16752</v>
      </c>
      <c r="D34" s="6" t="s">
        <v>26</v>
      </c>
      <c r="E34" s="119">
        <v>50</v>
      </c>
      <c r="F34" s="98" t="s">
        <v>25</v>
      </c>
      <c r="G34" s="6">
        <v>2012</v>
      </c>
      <c r="H34" s="7" t="s">
        <v>17092</v>
      </c>
      <c r="I34" s="6" t="s">
        <v>16722</v>
      </c>
      <c r="J34" s="119">
        <v>315</v>
      </c>
      <c r="K34" s="6" t="s">
        <v>16720</v>
      </c>
      <c r="L34" s="98" t="s">
        <v>17091</v>
      </c>
      <c r="M34" s="6">
        <v>122</v>
      </c>
      <c r="N34" s="115">
        <v>45660</v>
      </c>
    </row>
    <row r="35" spans="1:14" ht="20.100000000000001" customHeight="1" x14ac:dyDescent="0.25">
      <c r="A35" s="6">
        <v>32</v>
      </c>
      <c r="B35" s="6" t="s">
        <v>16753</v>
      </c>
      <c r="C35" s="114">
        <v>161502348</v>
      </c>
      <c r="D35" s="6" t="s">
        <v>11</v>
      </c>
      <c r="E35" s="119">
        <v>50</v>
      </c>
      <c r="F35" s="98" t="s">
        <v>12</v>
      </c>
      <c r="G35" s="6">
        <v>2016</v>
      </c>
      <c r="H35" s="7" t="s">
        <v>17092</v>
      </c>
      <c r="I35" s="6" t="s">
        <v>16722</v>
      </c>
      <c r="J35" s="119">
        <v>322</v>
      </c>
      <c r="K35" s="6" t="s">
        <v>16720</v>
      </c>
      <c r="L35" s="98" t="s">
        <v>17091</v>
      </c>
      <c r="M35" s="6">
        <v>123</v>
      </c>
      <c r="N35" s="115">
        <v>45660</v>
      </c>
    </row>
    <row r="36" spans="1:14" ht="20.100000000000001" customHeight="1" x14ac:dyDescent="0.25">
      <c r="A36" s="6">
        <v>33</v>
      </c>
      <c r="B36" s="6" t="s">
        <v>16754</v>
      </c>
      <c r="C36" s="114">
        <v>161502147</v>
      </c>
      <c r="D36" s="6" t="s">
        <v>11</v>
      </c>
      <c r="E36" s="119">
        <v>50</v>
      </c>
      <c r="F36" s="98" t="s">
        <v>68</v>
      </c>
      <c r="G36" s="6">
        <v>2016</v>
      </c>
      <c r="H36" s="7" t="s">
        <v>17092</v>
      </c>
      <c r="I36" s="6" t="s">
        <v>16722</v>
      </c>
      <c r="J36" s="119">
        <v>325</v>
      </c>
      <c r="K36" s="6" t="s">
        <v>16720</v>
      </c>
      <c r="L36" s="98" t="s">
        <v>17091</v>
      </c>
      <c r="M36" s="6">
        <v>124</v>
      </c>
      <c r="N36" s="115">
        <v>45660</v>
      </c>
    </row>
    <row r="37" spans="1:14" ht="20.100000000000001" customHeight="1" x14ac:dyDescent="0.25">
      <c r="A37" s="6">
        <v>34</v>
      </c>
      <c r="B37" s="6" t="s">
        <v>16755</v>
      </c>
      <c r="C37" s="114">
        <v>151502773</v>
      </c>
      <c r="D37" s="6" t="s">
        <v>11</v>
      </c>
      <c r="E37" s="119">
        <v>50</v>
      </c>
      <c r="F37" s="98" t="s">
        <v>68</v>
      </c>
      <c r="G37" s="6">
        <v>2015</v>
      </c>
      <c r="H37" s="7" t="s">
        <v>17092</v>
      </c>
      <c r="I37" s="6" t="s">
        <v>16722</v>
      </c>
      <c r="J37" s="119">
        <v>290</v>
      </c>
      <c r="K37" s="6" t="s">
        <v>16720</v>
      </c>
      <c r="L37" s="98" t="s">
        <v>17091</v>
      </c>
      <c r="M37" s="6">
        <v>125</v>
      </c>
      <c r="N37" s="115">
        <v>45660</v>
      </c>
    </row>
    <row r="38" spans="1:14" ht="20.100000000000001" customHeight="1" x14ac:dyDescent="0.25">
      <c r="A38" s="6">
        <v>35</v>
      </c>
      <c r="B38" s="6" t="s">
        <v>16756</v>
      </c>
      <c r="C38" s="114">
        <v>131500618</v>
      </c>
      <c r="D38" s="6" t="s">
        <v>11</v>
      </c>
      <c r="E38" s="119">
        <v>50</v>
      </c>
      <c r="F38" s="98" t="s">
        <v>12</v>
      </c>
      <c r="G38" s="6">
        <v>2013</v>
      </c>
      <c r="H38" s="7" t="s">
        <v>17092</v>
      </c>
      <c r="I38" s="6" t="s">
        <v>16722</v>
      </c>
      <c r="J38" s="119">
        <v>400</v>
      </c>
      <c r="K38" s="6" t="s">
        <v>16720</v>
      </c>
      <c r="L38" s="98" t="s">
        <v>17091</v>
      </c>
      <c r="M38" s="6">
        <v>126</v>
      </c>
      <c r="N38" s="115">
        <v>45660</v>
      </c>
    </row>
    <row r="39" spans="1:14" ht="20.100000000000001" customHeight="1" x14ac:dyDescent="0.25">
      <c r="A39" s="6">
        <v>36</v>
      </c>
      <c r="B39" s="6" t="s">
        <v>16757</v>
      </c>
      <c r="C39" s="114">
        <v>161502726</v>
      </c>
      <c r="D39" s="6" t="s">
        <v>11</v>
      </c>
      <c r="E39" s="119">
        <v>50</v>
      </c>
      <c r="F39" s="98" t="s">
        <v>12</v>
      </c>
      <c r="G39" s="6">
        <v>2016</v>
      </c>
      <c r="H39" s="7" t="s">
        <v>17092</v>
      </c>
      <c r="I39" s="6" t="s">
        <v>16722</v>
      </c>
      <c r="J39" s="119">
        <v>340</v>
      </c>
      <c r="K39" s="6" t="s">
        <v>16720</v>
      </c>
      <c r="L39" s="98" t="s">
        <v>17091</v>
      </c>
      <c r="M39" s="6">
        <v>127</v>
      </c>
      <c r="N39" s="115">
        <v>45660</v>
      </c>
    </row>
    <row r="40" spans="1:14" ht="20.100000000000001" customHeight="1" x14ac:dyDescent="0.25">
      <c r="A40" s="6">
        <v>37</v>
      </c>
      <c r="B40" s="6" t="s">
        <v>16758</v>
      </c>
      <c r="C40" s="114">
        <v>161502714</v>
      </c>
      <c r="D40" s="6" t="s">
        <v>11</v>
      </c>
      <c r="E40" s="119">
        <v>50</v>
      </c>
      <c r="F40" s="98" t="s">
        <v>68</v>
      </c>
      <c r="G40" s="6">
        <v>2016</v>
      </c>
      <c r="H40" s="7" t="s">
        <v>17092</v>
      </c>
      <c r="I40" s="6" t="s">
        <v>16722</v>
      </c>
      <c r="J40" s="119">
        <v>340</v>
      </c>
      <c r="K40" s="6" t="s">
        <v>16720</v>
      </c>
      <c r="L40" s="98" t="s">
        <v>17091</v>
      </c>
      <c r="M40" s="6">
        <v>128</v>
      </c>
      <c r="N40" s="115">
        <v>45660</v>
      </c>
    </row>
    <row r="41" spans="1:14" ht="20.100000000000001" customHeight="1" x14ac:dyDescent="0.25">
      <c r="A41" s="6">
        <v>38</v>
      </c>
      <c r="B41" s="6" t="s">
        <v>16759</v>
      </c>
      <c r="C41" s="114" t="s">
        <v>16760</v>
      </c>
      <c r="D41" s="6" t="s">
        <v>26</v>
      </c>
      <c r="E41" s="119">
        <v>50</v>
      </c>
      <c r="F41" s="98" t="s">
        <v>12</v>
      </c>
      <c r="G41" s="6">
        <v>2013</v>
      </c>
      <c r="H41" s="7" t="s">
        <v>17092</v>
      </c>
      <c r="I41" s="6" t="s">
        <v>16722</v>
      </c>
      <c r="J41" s="119">
        <v>300</v>
      </c>
      <c r="K41" s="6" t="s">
        <v>16720</v>
      </c>
      <c r="L41" s="98" t="s">
        <v>17091</v>
      </c>
      <c r="M41" s="6">
        <v>129</v>
      </c>
      <c r="N41" s="115">
        <v>45660</v>
      </c>
    </row>
    <row r="42" spans="1:14" ht="20.100000000000001" customHeight="1" x14ac:dyDescent="0.25">
      <c r="A42" s="6">
        <v>39</v>
      </c>
      <c r="B42" s="6" t="s">
        <v>16761</v>
      </c>
      <c r="C42" s="114">
        <v>161502608</v>
      </c>
      <c r="D42" s="6" t="s">
        <v>11</v>
      </c>
      <c r="E42" s="119">
        <v>50</v>
      </c>
      <c r="F42" s="98" t="s">
        <v>68</v>
      </c>
      <c r="G42" s="6">
        <v>2016</v>
      </c>
      <c r="H42" s="7" t="s">
        <v>17092</v>
      </c>
      <c r="I42" s="6" t="s">
        <v>16722</v>
      </c>
      <c r="J42" s="119">
        <v>340</v>
      </c>
      <c r="K42" s="6" t="s">
        <v>16720</v>
      </c>
      <c r="L42" s="98" t="s">
        <v>17091</v>
      </c>
      <c r="M42" s="6">
        <v>130</v>
      </c>
      <c r="N42" s="115">
        <v>45660</v>
      </c>
    </row>
    <row r="43" spans="1:14" ht="20.100000000000001" customHeight="1" x14ac:dyDescent="0.25">
      <c r="A43" s="6">
        <v>40</v>
      </c>
      <c r="B43" s="6" t="s">
        <v>16762</v>
      </c>
      <c r="C43" s="114">
        <v>161502749</v>
      </c>
      <c r="D43" s="6" t="s">
        <v>11</v>
      </c>
      <c r="E43" s="119">
        <v>50</v>
      </c>
      <c r="F43" s="98" t="s">
        <v>12</v>
      </c>
      <c r="G43" s="6">
        <v>2016</v>
      </c>
      <c r="H43" s="7" t="s">
        <v>17092</v>
      </c>
      <c r="I43" s="6" t="s">
        <v>16722</v>
      </c>
      <c r="J43" s="119">
        <v>340</v>
      </c>
      <c r="K43" s="6" t="s">
        <v>16720</v>
      </c>
      <c r="L43" s="98" t="s">
        <v>17091</v>
      </c>
      <c r="M43" s="6">
        <v>131</v>
      </c>
      <c r="N43" s="115">
        <v>45660</v>
      </c>
    </row>
    <row r="44" spans="1:14" ht="20.100000000000001" customHeight="1" x14ac:dyDescent="0.25">
      <c r="A44" s="6">
        <v>41</v>
      </c>
      <c r="B44" s="6" t="s">
        <v>16763</v>
      </c>
      <c r="C44" s="114" t="s">
        <v>16764</v>
      </c>
      <c r="D44" s="6" t="s">
        <v>26</v>
      </c>
      <c r="E44" s="119">
        <v>50</v>
      </c>
      <c r="F44" s="98" t="s">
        <v>68</v>
      </c>
      <c r="G44" s="6">
        <v>2015</v>
      </c>
      <c r="H44" s="7" t="s">
        <v>17092</v>
      </c>
      <c r="I44" s="6" t="s">
        <v>16722</v>
      </c>
      <c r="J44" s="119">
        <v>393</v>
      </c>
      <c r="K44" s="6" t="s">
        <v>16720</v>
      </c>
      <c r="L44" s="98" t="s">
        <v>17091</v>
      </c>
      <c r="M44" s="6">
        <v>132</v>
      </c>
      <c r="N44" s="115">
        <v>45660</v>
      </c>
    </row>
    <row r="45" spans="1:14" ht="20.100000000000001" customHeight="1" x14ac:dyDescent="0.25">
      <c r="A45" s="6">
        <v>42</v>
      </c>
      <c r="B45" s="6" t="s">
        <v>16765</v>
      </c>
      <c r="C45" s="114" t="s">
        <v>16766</v>
      </c>
      <c r="D45" s="6" t="s">
        <v>26</v>
      </c>
      <c r="E45" s="119">
        <v>50</v>
      </c>
      <c r="F45" s="98" t="s">
        <v>68</v>
      </c>
      <c r="G45" s="6">
        <v>2015</v>
      </c>
      <c r="H45" s="7" t="s">
        <v>17092</v>
      </c>
      <c r="I45" s="6" t="s">
        <v>16722</v>
      </c>
      <c r="J45" s="119">
        <v>397</v>
      </c>
      <c r="K45" s="6" t="s">
        <v>16720</v>
      </c>
      <c r="L45" s="98" t="s">
        <v>17091</v>
      </c>
      <c r="M45" s="6">
        <v>133</v>
      </c>
      <c r="N45" s="115">
        <v>45660</v>
      </c>
    </row>
    <row r="46" spans="1:14" ht="20.100000000000001" customHeight="1" x14ac:dyDescent="0.25">
      <c r="A46" s="6">
        <v>43</v>
      </c>
      <c r="B46" s="6" t="s">
        <v>16767</v>
      </c>
      <c r="C46" s="114" t="s">
        <v>16768</v>
      </c>
      <c r="D46" s="6" t="s">
        <v>26</v>
      </c>
      <c r="E46" s="119">
        <v>50</v>
      </c>
      <c r="F46" s="98" t="s">
        <v>68</v>
      </c>
      <c r="G46" s="6">
        <v>2015</v>
      </c>
      <c r="H46" s="7" t="s">
        <v>17092</v>
      </c>
      <c r="I46" s="6" t="s">
        <v>16722</v>
      </c>
      <c r="J46" s="119">
        <v>395</v>
      </c>
      <c r="K46" s="6" t="s">
        <v>16720</v>
      </c>
      <c r="L46" s="98" t="s">
        <v>17091</v>
      </c>
      <c r="M46" s="6">
        <v>134</v>
      </c>
      <c r="N46" s="115">
        <v>45660</v>
      </c>
    </row>
    <row r="47" spans="1:14" ht="20.100000000000001" customHeight="1" x14ac:dyDescent="0.25">
      <c r="A47" s="6">
        <v>44</v>
      </c>
      <c r="B47" s="6" t="s">
        <v>16769</v>
      </c>
      <c r="C47" s="114" t="s">
        <v>16770</v>
      </c>
      <c r="D47" s="6" t="s">
        <v>26</v>
      </c>
      <c r="E47" s="119">
        <v>50</v>
      </c>
      <c r="F47" s="98" t="s">
        <v>68</v>
      </c>
      <c r="G47" s="6">
        <v>2015</v>
      </c>
      <c r="H47" s="7" t="s">
        <v>17092</v>
      </c>
      <c r="I47" s="6" t="s">
        <v>16722</v>
      </c>
      <c r="J47" s="119">
        <v>395</v>
      </c>
      <c r="K47" s="6" t="s">
        <v>16720</v>
      </c>
      <c r="L47" s="98" t="s">
        <v>17091</v>
      </c>
      <c r="M47" s="6">
        <v>135</v>
      </c>
      <c r="N47" s="115">
        <v>45660</v>
      </c>
    </row>
    <row r="48" spans="1:14" ht="20.100000000000001" customHeight="1" x14ac:dyDescent="0.25">
      <c r="A48" s="6">
        <v>45</v>
      </c>
      <c r="B48" s="6" t="s">
        <v>16771</v>
      </c>
      <c r="C48" s="114" t="s">
        <v>16772</v>
      </c>
      <c r="D48" s="6" t="s">
        <v>26</v>
      </c>
      <c r="E48" s="119">
        <v>50</v>
      </c>
      <c r="F48" s="98" t="s">
        <v>68</v>
      </c>
      <c r="G48" s="6">
        <v>2015</v>
      </c>
      <c r="H48" s="7" t="s">
        <v>17092</v>
      </c>
      <c r="I48" s="6" t="s">
        <v>16722</v>
      </c>
      <c r="J48" s="119">
        <v>390</v>
      </c>
      <c r="K48" s="6" t="s">
        <v>16720</v>
      </c>
      <c r="L48" s="98" t="s">
        <v>17091</v>
      </c>
      <c r="M48" s="6">
        <v>136</v>
      </c>
      <c r="N48" s="115">
        <v>45660</v>
      </c>
    </row>
    <row r="49" spans="1:14" ht="20.100000000000001" customHeight="1" x14ac:dyDescent="0.25">
      <c r="A49" s="6">
        <v>46</v>
      </c>
      <c r="B49" s="6" t="s">
        <v>16773</v>
      </c>
      <c r="C49" s="114">
        <v>161502913</v>
      </c>
      <c r="D49" s="6" t="s">
        <v>11</v>
      </c>
      <c r="E49" s="119">
        <v>50</v>
      </c>
      <c r="F49" s="98" t="s">
        <v>68</v>
      </c>
      <c r="G49" s="6">
        <v>2016</v>
      </c>
      <c r="H49" s="7" t="s">
        <v>17092</v>
      </c>
      <c r="I49" s="6" t="s">
        <v>16722</v>
      </c>
      <c r="J49" s="119">
        <v>325</v>
      </c>
      <c r="K49" s="6" t="s">
        <v>16720</v>
      </c>
      <c r="L49" s="98" t="s">
        <v>17091</v>
      </c>
      <c r="M49" s="6">
        <v>137</v>
      </c>
      <c r="N49" s="115">
        <v>45719</v>
      </c>
    </row>
    <row r="50" spans="1:14" ht="20.100000000000001" customHeight="1" x14ac:dyDescent="0.25">
      <c r="A50" s="6">
        <v>47</v>
      </c>
      <c r="B50" s="6" t="s">
        <v>16774</v>
      </c>
      <c r="C50" s="114">
        <v>161502350</v>
      </c>
      <c r="D50" s="6" t="s">
        <v>11</v>
      </c>
      <c r="E50" s="119">
        <v>50</v>
      </c>
      <c r="F50" s="98" t="s">
        <v>68</v>
      </c>
      <c r="G50" s="6">
        <v>2016</v>
      </c>
      <c r="H50" s="7" t="s">
        <v>17092</v>
      </c>
      <c r="I50" s="6" t="s">
        <v>16722</v>
      </c>
      <c r="J50" s="119">
        <v>320</v>
      </c>
      <c r="K50" s="6" t="s">
        <v>16720</v>
      </c>
      <c r="L50" s="98" t="s">
        <v>17091</v>
      </c>
      <c r="M50" s="6">
        <v>138</v>
      </c>
      <c r="N50" s="115">
        <v>45719</v>
      </c>
    </row>
    <row r="51" spans="1:14" ht="20.100000000000001" customHeight="1" x14ac:dyDescent="0.25">
      <c r="A51" s="6">
        <v>48</v>
      </c>
      <c r="B51" s="6" t="s">
        <v>16775</v>
      </c>
      <c r="C51" s="114">
        <v>161502342</v>
      </c>
      <c r="D51" s="6" t="s">
        <v>11</v>
      </c>
      <c r="E51" s="119">
        <v>50</v>
      </c>
      <c r="F51" s="98" t="s">
        <v>68</v>
      </c>
      <c r="G51" s="6">
        <v>2016</v>
      </c>
      <c r="H51" s="7" t="s">
        <v>17092</v>
      </c>
      <c r="I51" s="6" t="s">
        <v>16722</v>
      </c>
      <c r="J51" s="119">
        <v>322</v>
      </c>
      <c r="K51" s="6" t="s">
        <v>16720</v>
      </c>
      <c r="L51" s="98" t="s">
        <v>17091</v>
      </c>
      <c r="M51" s="6">
        <v>139</v>
      </c>
      <c r="N51" s="115">
        <v>45719</v>
      </c>
    </row>
    <row r="52" spans="1:14" ht="20.100000000000001" customHeight="1" x14ac:dyDescent="0.25">
      <c r="A52" s="6">
        <v>49</v>
      </c>
      <c r="B52" s="6" t="s">
        <v>16776</v>
      </c>
      <c r="C52" s="114">
        <v>161502911</v>
      </c>
      <c r="D52" s="6" t="s">
        <v>11</v>
      </c>
      <c r="E52" s="119">
        <v>50</v>
      </c>
      <c r="F52" s="98" t="s">
        <v>68</v>
      </c>
      <c r="G52" s="6">
        <v>2016</v>
      </c>
      <c r="H52" s="7" t="s">
        <v>17092</v>
      </c>
      <c r="I52" s="6" t="s">
        <v>16722</v>
      </c>
      <c r="J52" s="119">
        <v>323</v>
      </c>
      <c r="K52" s="6" t="s">
        <v>16720</v>
      </c>
      <c r="L52" s="98" t="s">
        <v>17091</v>
      </c>
      <c r="M52" s="6">
        <v>140</v>
      </c>
      <c r="N52" s="115">
        <v>45719</v>
      </c>
    </row>
    <row r="53" spans="1:14" ht="20.100000000000001" customHeight="1" x14ac:dyDescent="0.25">
      <c r="A53" s="6">
        <v>50</v>
      </c>
      <c r="B53" s="6" t="s">
        <v>16777</v>
      </c>
      <c r="C53" s="114">
        <v>161502376</v>
      </c>
      <c r="D53" s="6" t="s">
        <v>11</v>
      </c>
      <c r="E53" s="119">
        <v>50</v>
      </c>
      <c r="F53" s="98" t="s">
        <v>68</v>
      </c>
      <c r="G53" s="6">
        <v>2016</v>
      </c>
      <c r="H53" s="7" t="s">
        <v>17092</v>
      </c>
      <c r="I53" s="6" t="s">
        <v>16722</v>
      </c>
      <c r="J53" s="119">
        <v>325</v>
      </c>
      <c r="K53" s="6" t="s">
        <v>16720</v>
      </c>
      <c r="L53" s="98" t="s">
        <v>17091</v>
      </c>
      <c r="M53" s="6">
        <v>141</v>
      </c>
      <c r="N53" s="115">
        <v>45719</v>
      </c>
    </row>
    <row r="54" spans="1:14" ht="20.100000000000001" customHeight="1" x14ac:dyDescent="0.25">
      <c r="A54" s="6">
        <v>51</v>
      </c>
      <c r="B54" s="6" t="s">
        <v>16778</v>
      </c>
      <c r="C54" s="114">
        <v>161502373</v>
      </c>
      <c r="D54" s="6" t="s">
        <v>11</v>
      </c>
      <c r="E54" s="119">
        <v>50</v>
      </c>
      <c r="F54" s="98" t="s">
        <v>68</v>
      </c>
      <c r="G54" s="6">
        <v>2016</v>
      </c>
      <c r="H54" s="7" t="s">
        <v>17092</v>
      </c>
      <c r="I54" s="6" t="s">
        <v>16722</v>
      </c>
      <c r="J54" s="119">
        <v>325</v>
      </c>
      <c r="K54" s="6" t="s">
        <v>16720</v>
      </c>
      <c r="L54" s="98" t="s">
        <v>17091</v>
      </c>
      <c r="M54" s="6">
        <v>142</v>
      </c>
      <c r="N54" s="115">
        <v>45719</v>
      </c>
    </row>
    <row r="55" spans="1:14" ht="20.100000000000001" customHeight="1" x14ac:dyDescent="0.25">
      <c r="A55" s="6">
        <v>52</v>
      </c>
      <c r="B55" s="6" t="s">
        <v>16779</v>
      </c>
      <c r="C55" s="114">
        <v>161502344</v>
      </c>
      <c r="D55" s="6" t="s">
        <v>11</v>
      </c>
      <c r="E55" s="119">
        <v>50</v>
      </c>
      <c r="F55" s="98" t="s">
        <v>68</v>
      </c>
      <c r="G55" s="6">
        <v>2016</v>
      </c>
      <c r="H55" s="7" t="s">
        <v>17092</v>
      </c>
      <c r="I55" s="6" t="s">
        <v>16722</v>
      </c>
      <c r="J55" s="119">
        <v>320</v>
      </c>
      <c r="K55" s="6" t="s">
        <v>16720</v>
      </c>
      <c r="L55" s="98" t="s">
        <v>17091</v>
      </c>
      <c r="M55" s="6">
        <v>143</v>
      </c>
      <c r="N55" s="115">
        <v>45719</v>
      </c>
    </row>
    <row r="56" spans="1:14" ht="20.100000000000001" customHeight="1" x14ac:dyDescent="0.25">
      <c r="A56" s="6">
        <v>53</v>
      </c>
      <c r="B56" s="6" t="s">
        <v>16780</v>
      </c>
      <c r="C56" s="114">
        <v>161502351</v>
      </c>
      <c r="D56" s="6" t="s">
        <v>11</v>
      </c>
      <c r="E56" s="119">
        <v>50</v>
      </c>
      <c r="F56" s="98" t="s">
        <v>68</v>
      </c>
      <c r="G56" s="6">
        <v>2016</v>
      </c>
      <c r="H56" s="7" t="s">
        <v>17092</v>
      </c>
      <c r="I56" s="6" t="s">
        <v>16722</v>
      </c>
      <c r="J56" s="119">
        <v>322</v>
      </c>
      <c r="K56" s="6" t="s">
        <v>16720</v>
      </c>
      <c r="L56" s="98" t="s">
        <v>17091</v>
      </c>
      <c r="M56" s="6">
        <v>144</v>
      </c>
      <c r="N56" s="115">
        <v>45719</v>
      </c>
    </row>
    <row r="57" spans="1:14" ht="20.100000000000001" customHeight="1" x14ac:dyDescent="0.25">
      <c r="A57" s="6">
        <v>54</v>
      </c>
      <c r="B57" s="6" t="s">
        <v>16781</v>
      </c>
      <c r="C57" s="114">
        <v>161501691</v>
      </c>
      <c r="D57" s="6" t="s">
        <v>11</v>
      </c>
      <c r="E57" s="119">
        <v>50</v>
      </c>
      <c r="F57" s="98" t="s">
        <v>102</v>
      </c>
      <c r="G57" s="6">
        <v>2016</v>
      </c>
      <c r="H57" s="7" t="s">
        <v>17092</v>
      </c>
      <c r="I57" s="6" t="s">
        <v>16722</v>
      </c>
      <c r="J57" s="119">
        <v>347</v>
      </c>
      <c r="K57" s="6" t="s">
        <v>16720</v>
      </c>
      <c r="L57" s="98" t="s">
        <v>17091</v>
      </c>
      <c r="M57" s="6">
        <v>145</v>
      </c>
      <c r="N57" s="115">
        <v>45719</v>
      </c>
    </row>
    <row r="58" spans="1:14" ht="20.100000000000001" customHeight="1" x14ac:dyDescent="0.25">
      <c r="A58" s="6">
        <v>55</v>
      </c>
      <c r="B58" s="6" t="s">
        <v>16782</v>
      </c>
      <c r="C58" s="114">
        <v>161502357</v>
      </c>
      <c r="D58" s="6" t="s">
        <v>11</v>
      </c>
      <c r="E58" s="119">
        <v>50</v>
      </c>
      <c r="F58" s="98" t="s">
        <v>68</v>
      </c>
      <c r="G58" s="6">
        <v>2016</v>
      </c>
      <c r="H58" s="7" t="s">
        <v>17092</v>
      </c>
      <c r="I58" s="6" t="s">
        <v>16722</v>
      </c>
      <c r="J58" s="119">
        <v>325</v>
      </c>
      <c r="K58" s="6" t="s">
        <v>16720</v>
      </c>
      <c r="L58" s="98" t="s">
        <v>17091</v>
      </c>
      <c r="M58" s="6">
        <v>146</v>
      </c>
      <c r="N58" s="115">
        <v>45719</v>
      </c>
    </row>
    <row r="59" spans="1:14" ht="20.100000000000001" customHeight="1" x14ac:dyDescent="0.25">
      <c r="A59" s="6">
        <v>56</v>
      </c>
      <c r="B59" s="6" t="s">
        <v>16783</v>
      </c>
      <c r="C59" s="114">
        <v>161501724</v>
      </c>
      <c r="D59" s="6" t="s">
        <v>11</v>
      </c>
      <c r="E59" s="119">
        <v>50</v>
      </c>
      <c r="F59" s="98" t="s">
        <v>102</v>
      </c>
      <c r="G59" s="6">
        <v>2016</v>
      </c>
      <c r="H59" s="7" t="s">
        <v>17092</v>
      </c>
      <c r="I59" s="6" t="s">
        <v>16722</v>
      </c>
      <c r="J59" s="119">
        <v>345</v>
      </c>
      <c r="K59" s="6" t="s">
        <v>16720</v>
      </c>
      <c r="L59" s="98" t="s">
        <v>17091</v>
      </c>
      <c r="M59" s="6">
        <v>147</v>
      </c>
      <c r="N59" s="115">
        <v>45719</v>
      </c>
    </row>
    <row r="60" spans="1:14" ht="20.100000000000001" customHeight="1" x14ac:dyDescent="0.25">
      <c r="A60" s="6">
        <v>57</v>
      </c>
      <c r="B60" s="6" t="s">
        <v>16784</v>
      </c>
      <c r="C60" s="114">
        <v>161502622</v>
      </c>
      <c r="D60" s="6" t="s">
        <v>11</v>
      </c>
      <c r="E60" s="119">
        <v>50</v>
      </c>
      <c r="F60" s="98" t="s">
        <v>102</v>
      </c>
      <c r="G60" s="6">
        <v>2016</v>
      </c>
      <c r="H60" s="7" t="s">
        <v>17092</v>
      </c>
      <c r="I60" s="6" t="s">
        <v>16722</v>
      </c>
      <c r="J60" s="119">
        <v>283</v>
      </c>
      <c r="K60" s="6" t="s">
        <v>16720</v>
      </c>
      <c r="L60" s="98" t="s">
        <v>17091</v>
      </c>
      <c r="M60" s="6">
        <v>148</v>
      </c>
      <c r="N60" s="115">
        <v>45719</v>
      </c>
    </row>
    <row r="61" spans="1:14" ht="20.100000000000001" customHeight="1" x14ac:dyDescent="0.25">
      <c r="A61" s="6">
        <v>58</v>
      </c>
      <c r="B61" s="6" t="s">
        <v>16785</v>
      </c>
      <c r="C61" s="114">
        <v>161501710</v>
      </c>
      <c r="D61" s="6" t="s">
        <v>11</v>
      </c>
      <c r="E61" s="119">
        <v>50</v>
      </c>
      <c r="F61" s="98" t="s">
        <v>102</v>
      </c>
      <c r="G61" s="6">
        <v>2016</v>
      </c>
      <c r="H61" s="7" t="s">
        <v>17092</v>
      </c>
      <c r="I61" s="6" t="s">
        <v>16722</v>
      </c>
      <c r="J61" s="119">
        <v>348</v>
      </c>
      <c r="K61" s="6" t="s">
        <v>16720</v>
      </c>
      <c r="L61" s="98" t="s">
        <v>17091</v>
      </c>
      <c r="M61" s="6">
        <v>149</v>
      </c>
      <c r="N61" s="115">
        <v>45719</v>
      </c>
    </row>
    <row r="62" spans="1:14" ht="20.100000000000001" customHeight="1" x14ac:dyDescent="0.25">
      <c r="A62" s="6">
        <v>59</v>
      </c>
      <c r="B62" s="6" t="s">
        <v>16786</v>
      </c>
      <c r="C62" s="114">
        <v>161502507</v>
      </c>
      <c r="D62" s="6" t="s">
        <v>11</v>
      </c>
      <c r="E62" s="119">
        <v>50</v>
      </c>
      <c r="F62" s="98" t="s">
        <v>68</v>
      </c>
      <c r="G62" s="6">
        <v>2016</v>
      </c>
      <c r="H62" s="7" t="s">
        <v>17092</v>
      </c>
      <c r="I62" s="6" t="s">
        <v>16722</v>
      </c>
      <c r="J62" s="119">
        <v>320</v>
      </c>
      <c r="K62" s="6" t="s">
        <v>16720</v>
      </c>
      <c r="L62" s="98" t="s">
        <v>17091</v>
      </c>
      <c r="M62" s="6">
        <v>150</v>
      </c>
      <c r="N62" s="115">
        <v>45719</v>
      </c>
    </row>
    <row r="63" spans="1:14" ht="20.100000000000001" customHeight="1" x14ac:dyDescent="0.25">
      <c r="A63" s="6">
        <v>60</v>
      </c>
      <c r="B63" s="6" t="s">
        <v>16787</v>
      </c>
      <c r="C63" s="114">
        <v>161501797</v>
      </c>
      <c r="D63" s="6" t="s">
        <v>11</v>
      </c>
      <c r="E63" s="119">
        <v>50</v>
      </c>
      <c r="F63" s="98" t="s">
        <v>102</v>
      </c>
      <c r="G63" s="6">
        <v>2016</v>
      </c>
      <c r="H63" s="7" t="s">
        <v>17092</v>
      </c>
      <c r="I63" s="6" t="s">
        <v>16722</v>
      </c>
      <c r="J63" s="119">
        <v>347</v>
      </c>
      <c r="K63" s="6" t="s">
        <v>16720</v>
      </c>
      <c r="L63" s="98" t="s">
        <v>17091</v>
      </c>
      <c r="M63" s="6">
        <v>151</v>
      </c>
      <c r="N63" s="115">
        <v>45719</v>
      </c>
    </row>
    <row r="64" spans="1:14" ht="20.100000000000001" customHeight="1" x14ac:dyDescent="0.25">
      <c r="A64" s="6">
        <v>61</v>
      </c>
      <c r="B64" s="6" t="s">
        <v>16788</v>
      </c>
      <c r="C64" s="114">
        <v>161502128</v>
      </c>
      <c r="D64" s="6" t="s">
        <v>11</v>
      </c>
      <c r="E64" s="119">
        <v>50</v>
      </c>
      <c r="F64" s="98" t="s">
        <v>68</v>
      </c>
      <c r="G64" s="6">
        <v>2016</v>
      </c>
      <c r="H64" s="7" t="s">
        <v>17092</v>
      </c>
      <c r="I64" s="6" t="s">
        <v>16722</v>
      </c>
      <c r="J64" s="119">
        <v>320</v>
      </c>
      <c r="K64" s="6" t="s">
        <v>16720</v>
      </c>
      <c r="L64" s="98" t="s">
        <v>17091</v>
      </c>
      <c r="M64" s="6">
        <v>152</v>
      </c>
      <c r="N64" s="115">
        <v>45719</v>
      </c>
    </row>
    <row r="65" spans="1:14" ht="20.100000000000001" customHeight="1" x14ac:dyDescent="0.25">
      <c r="A65" s="6">
        <v>62</v>
      </c>
      <c r="B65" s="6" t="s">
        <v>16789</v>
      </c>
      <c r="C65" s="114">
        <v>161502149</v>
      </c>
      <c r="D65" s="6" t="s">
        <v>11</v>
      </c>
      <c r="E65" s="119">
        <v>50</v>
      </c>
      <c r="F65" s="98" t="s">
        <v>68</v>
      </c>
      <c r="G65" s="6">
        <v>2016</v>
      </c>
      <c r="H65" s="7" t="s">
        <v>17092</v>
      </c>
      <c r="I65" s="6" t="s">
        <v>16722</v>
      </c>
      <c r="J65" s="119">
        <v>320</v>
      </c>
      <c r="K65" s="6" t="s">
        <v>16720</v>
      </c>
      <c r="L65" s="98" t="s">
        <v>17091</v>
      </c>
      <c r="M65" s="6">
        <v>153</v>
      </c>
      <c r="N65" s="115">
        <v>45719</v>
      </c>
    </row>
    <row r="66" spans="1:14" ht="20.100000000000001" customHeight="1" x14ac:dyDescent="0.25">
      <c r="A66" s="6">
        <v>63</v>
      </c>
      <c r="B66" s="6" t="s">
        <v>16790</v>
      </c>
      <c r="C66" s="114">
        <v>161501802</v>
      </c>
      <c r="D66" s="6" t="s">
        <v>11</v>
      </c>
      <c r="E66" s="119">
        <v>50</v>
      </c>
      <c r="F66" s="98" t="s">
        <v>102</v>
      </c>
      <c r="G66" s="6">
        <v>2016</v>
      </c>
      <c r="H66" s="7" t="s">
        <v>17092</v>
      </c>
      <c r="I66" s="6" t="s">
        <v>16722</v>
      </c>
      <c r="J66" s="119">
        <v>346</v>
      </c>
      <c r="K66" s="6" t="s">
        <v>16720</v>
      </c>
      <c r="L66" s="98" t="s">
        <v>17091</v>
      </c>
      <c r="M66" s="6">
        <v>154</v>
      </c>
      <c r="N66" s="115">
        <v>45719</v>
      </c>
    </row>
    <row r="67" spans="1:14" ht="20.100000000000001" customHeight="1" x14ac:dyDescent="0.25">
      <c r="A67" s="6">
        <v>64</v>
      </c>
      <c r="B67" s="6" t="s">
        <v>16791</v>
      </c>
      <c r="C67" s="114">
        <v>161501716</v>
      </c>
      <c r="D67" s="6" t="s">
        <v>11</v>
      </c>
      <c r="E67" s="119">
        <v>50</v>
      </c>
      <c r="F67" s="98" t="s">
        <v>102</v>
      </c>
      <c r="G67" s="6">
        <v>2016</v>
      </c>
      <c r="H67" s="7" t="s">
        <v>17092</v>
      </c>
      <c r="I67" s="6" t="s">
        <v>16722</v>
      </c>
      <c r="J67" s="119">
        <v>347</v>
      </c>
      <c r="K67" s="6" t="s">
        <v>16720</v>
      </c>
      <c r="L67" s="98" t="s">
        <v>17091</v>
      </c>
      <c r="M67" s="6">
        <v>155</v>
      </c>
      <c r="N67" s="115">
        <v>45719</v>
      </c>
    </row>
    <row r="68" spans="1:14" ht="20.100000000000001" customHeight="1" x14ac:dyDescent="0.25">
      <c r="A68" s="6">
        <v>65</v>
      </c>
      <c r="B68" s="6" t="s">
        <v>16792</v>
      </c>
      <c r="C68" s="114">
        <v>161502601</v>
      </c>
      <c r="D68" s="6" t="s">
        <v>11</v>
      </c>
      <c r="E68" s="119">
        <v>50</v>
      </c>
      <c r="F68" s="98" t="s">
        <v>102</v>
      </c>
      <c r="G68" s="6">
        <v>2016</v>
      </c>
      <c r="H68" s="7" t="s">
        <v>17092</v>
      </c>
      <c r="I68" s="6" t="s">
        <v>16722</v>
      </c>
      <c r="J68" s="119">
        <v>345</v>
      </c>
      <c r="K68" s="6" t="s">
        <v>16720</v>
      </c>
      <c r="L68" s="98" t="s">
        <v>17091</v>
      </c>
      <c r="M68" s="6">
        <v>156</v>
      </c>
      <c r="N68" s="115">
        <v>45719</v>
      </c>
    </row>
    <row r="69" spans="1:14" ht="20.100000000000001" customHeight="1" x14ac:dyDescent="0.25">
      <c r="A69" s="6">
        <v>66</v>
      </c>
      <c r="B69" s="6" t="s">
        <v>16793</v>
      </c>
      <c r="C69" s="114">
        <v>161502677</v>
      </c>
      <c r="D69" s="6" t="s">
        <v>11</v>
      </c>
      <c r="E69" s="119">
        <v>50</v>
      </c>
      <c r="F69" s="98" t="s">
        <v>102</v>
      </c>
      <c r="G69" s="6">
        <v>2016</v>
      </c>
      <c r="H69" s="7" t="s">
        <v>17092</v>
      </c>
      <c r="I69" s="6" t="s">
        <v>16722</v>
      </c>
      <c r="J69" s="119">
        <v>346</v>
      </c>
      <c r="K69" s="6" t="s">
        <v>16720</v>
      </c>
      <c r="L69" s="98" t="s">
        <v>17091</v>
      </c>
      <c r="M69" s="6">
        <v>157</v>
      </c>
      <c r="N69" s="115">
        <v>45719</v>
      </c>
    </row>
    <row r="70" spans="1:14" ht="20.100000000000001" customHeight="1" x14ac:dyDescent="0.25">
      <c r="A70" s="6">
        <v>67</v>
      </c>
      <c r="B70" s="6" t="s">
        <v>16794</v>
      </c>
      <c r="C70" s="114">
        <v>161501692</v>
      </c>
      <c r="D70" s="6" t="s">
        <v>11</v>
      </c>
      <c r="E70" s="119">
        <v>50</v>
      </c>
      <c r="F70" s="98" t="s">
        <v>102</v>
      </c>
      <c r="G70" s="6">
        <v>2016</v>
      </c>
      <c r="H70" s="7" t="s">
        <v>17092</v>
      </c>
      <c r="I70" s="6" t="s">
        <v>16722</v>
      </c>
      <c r="J70" s="119">
        <v>345</v>
      </c>
      <c r="K70" s="6" t="s">
        <v>16720</v>
      </c>
      <c r="L70" s="98" t="s">
        <v>17091</v>
      </c>
      <c r="M70" s="6">
        <v>158</v>
      </c>
      <c r="N70" s="115">
        <v>45719</v>
      </c>
    </row>
    <row r="71" spans="1:14" ht="20.100000000000001" customHeight="1" x14ac:dyDescent="0.25">
      <c r="A71" s="6">
        <v>68</v>
      </c>
      <c r="B71" s="6" t="s">
        <v>16795</v>
      </c>
      <c r="C71" s="114">
        <v>161502528</v>
      </c>
      <c r="D71" s="6" t="s">
        <v>11</v>
      </c>
      <c r="E71" s="119">
        <v>50</v>
      </c>
      <c r="F71" s="98" t="s">
        <v>68</v>
      </c>
      <c r="G71" s="6">
        <v>2016</v>
      </c>
      <c r="H71" s="7" t="s">
        <v>17092</v>
      </c>
      <c r="I71" s="6" t="s">
        <v>16722</v>
      </c>
      <c r="J71" s="119">
        <v>320</v>
      </c>
      <c r="K71" s="6" t="s">
        <v>16720</v>
      </c>
      <c r="L71" s="98" t="s">
        <v>17091</v>
      </c>
      <c r="M71" s="6">
        <v>159</v>
      </c>
      <c r="N71" s="115">
        <v>45719</v>
      </c>
    </row>
    <row r="72" spans="1:14" ht="20.100000000000001" customHeight="1" x14ac:dyDescent="0.25">
      <c r="A72" s="6">
        <v>69</v>
      </c>
      <c r="B72" s="6" t="s">
        <v>16796</v>
      </c>
      <c r="C72" s="114">
        <v>161502517</v>
      </c>
      <c r="D72" s="6" t="s">
        <v>11</v>
      </c>
      <c r="E72" s="119">
        <v>50</v>
      </c>
      <c r="F72" s="98" t="s">
        <v>68</v>
      </c>
      <c r="G72" s="6">
        <v>2016</v>
      </c>
      <c r="H72" s="7" t="s">
        <v>17092</v>
      </c>
      <c r="I72" s="6" t="s">
        <v>16722</v>
      </c>
      <c r="J72" s="119">
        <v>322</v>
      </c>
      <c r="K72" s="6" t="s">
        <v>16720</v>
      </c>
      <c r="L72" s="98" t="s">
        <v>17091</v>
      </c>
      <c r="M72" s="6">
        <v>160</v>
      </c>
      <c r="N72" s="115">
        <v>45719</v>
      </c>
    </row>
    <row r="73" spans="1:14" ht="20.100000000000001" customHeight="1" x14ac:dyDescent="0.25">
      <c r="A73" s="6">
        <v>70</v>
      </c>
      <c r="B73" s="6" t="s">
        <v>16797</v>
      </c>
      <c r="C73" s="114">
        <v>161502704</v>
      </c>
      <c r="D73" s="6" t="s">
        <v>11</v>
      </c>
      <c r="E73" s="119">
        <v>50</v>
      </c>
      <c r="F73" s="98" t="s">
        <v>102</v>
      </c>
      <c r="G73" s="6">
        <v>2016</v>
      </c>
      <c r="H73" s="7" t="s">
        <v>17092</v>
      </c>
      <c r="I73" s="6" t="s">
        <v>16722</v>
      </c>
      <c r="J73" s="119">
        <v>343</v>
      </c>
      <c r="K73" s="6" t="s">
        <v>16720</v>
      </c>
      <c r="L73" s="98" t="s">
        <v>17091</v>
      </c>
      <c r="M73" s="6">
        <v>161</v>
      </c>
      <c r="N73" s="115">
        <v>45719</v>
      </c>
    </row>
    <row r="74" spans="1:14" ht="20.100000000000001" customHeight="1" x14ac:dyDescent="0.25">
      <c r="A74" s="6">
        <v>71</v>
      </c>
      <c r="B74" s="6" t="s">
        <v>16798</v>
      </c>
      <c r="C74" s="114">
        <v>161502915</v>
      </c>
      <c r="D74" s="6" t="s">
        <v>11</v>
      </c>
      <c r="E74" s="119">
        <v>50</v>
      </c>
      <c r="F74" s="98" t="s">
        <v>68</v>
      </c>
      <c r="G74" s="6">
        <v>2016</v>
      </c>
      <c r="H74" s="7" t="s">
        <v>17092</v>
      </c>
      <c r="I74" s="6" t="s">
        <v>16722</v>
      </c>
      <c r="J74" s="119">
        <v>320</v>
      </c>
      <c r="K74" s="6" t="s">
        <v>16720</v>
      </c>
      <c r="L74" s="98" t="s">
        <v>17091</v>
      </c>
      <c r="M74" s="6">
        <v>162</v>
      </c>
      <c r="N74" s="115">
        <v>45719</v>
      </c>
    </row>
    <row r="75" spans="1:14" ht="20.100000000000001" customHeight="1" x14ac:dyDescent="0.25">
      <c r="A75" s="6">
        <v>72</v>
      </c>
      <c r="B75" s="6" t="s">
        <v>16799</v>
      </c>
      <c r="C75" s="114">
        <v>161501739</v>
      </c>
      <c r="D75" s="6" t="s">
        <v>11</v>
      </c>
      <c r="E75" s="119">
        <v>50</v>
      </c>
      <c r="F75" s="98" t="s">
        <v>102</v>
      </c>
      <c r="G75" s="6">
        <v>2016</v>
      </c>
      <c r="H75" s="7" t="s">
        <v>17092</v>
      </c>
      <c r="I75" s="6" t="s">
        <v>16722</v>
      </c>
      <c r="J75" s="119">
        <v>347</v>
      </c>
      <c r="K75" s="6" t="s">
        <v>16720</v>
      </c>
      <c r="L75" s="98" t="s">
        <v>17091</v>
      </c>
      <c r="M75" s="6">
        <v>163</v>
      </c>
      <c r="N75" s="115">
        <v>45719</v>
      </c>
    </row>
    <row r="76" spans="1:14" ht="20.100000000000001" customHeight="1" x14ac:dyDescent="0.25">
      <c r="A76" s="6">
        <v>73</v>
      </c>
      <c r="B76" s="6" t="s">
        <v>16800</v>
      </c>
      <c r="C76" s="114">
        <v>161501745</v>
      </c>
      <c r="D76" s="6" t="s">
        <v>11</v>
      </c>
      <c r="E76" s="119">
        <v>50</v>
      </c>
      <c r="F76" s="98" t="s">
        <v>102</v>
      </c>
      <c r="G76" s="6">
        <v>2016</v>
      </c>
      <c r="H76" s="7" t="s">
        <v>17092</v>
      </c>
      <c r="I76" s="6" t="s">
        <v>16722</v>
      </c>
      <c r="J76" s="119">
        <v>340</v>
      </c>
      <c r="K76" s="6" t="s">
        <v>16720</v>
      </c>
      <c r="L76" s="98" t="s">
        <v>17091</v>
      </c>
      <c r="M76" s="6">
        <v>164</v>
      </c>
      <c r="N76" s="115">
        <v>45719</v>
      </c>
    </row>
    <row r="77" spans="1:14" ht="20.100000000000001" customHeight="1" x14ac:dyDescent="0.25">
      <c r="A77" s="6">
        <v>74</v>
      </c>
      <c r="B77" s="6" t="s">
        <v>16801</v>
      </c>
      <c r="C77" s="114">
        <v>161502333</v>
      </c>
      <c r="D77" s="6" t="s">
        <v>11</v>
      </c>
      <c r="E77" s="119">
        <v>50</v>
      </c>
      <c r="F77" s="98" t="s">
        <v>68</v>
      </c>
      <c r="G77" s="6">
        <v>2016</v>
      </c>
      <c r="H77" s="7" t="s">
        <v>17092</v>
      </c>
      <c r="I77" s="6" t="s">
        <v>16722</v>
      </c>
      <c r="J77" s="119">
        <v>315</v>
      </c>
      <c r="K77" s="6" t="s">
        <v>16720</v>
      </c>
      <c r="L77" s="98" t="s">
        <v>17091</v>
      </c>
      <c r="M77" s="6">
        <v>165</v>
      </c>
      <c r="N77" s="115">
        <v>45719</v>
      </c>
    </row>
    <row r="78" spans="1:14" ht="20.100000000000001" customHeight="1" x14ac:dyDescent="0.25">
      <c r="A78" s="6">
        <v>75</v>
      </c>
      <c r="B78" s="6" t="s">
        <v>16802</v>
      </c>
      <c r="C78" s="114">
        <v>161501816</v>
      </c>
      <c r="D78" s="6" t="s">
        <v>11</v>
      </c>
      <c r="E78" s="119">
        <v>50</v>
      </c>
      <c r="F78" s="98" t="s">
        <v>102</v>
      </c>
      <c r="G78" s="6">
        <v>2016</v>
      </c>
      <c r="H78" s="7" t="s">
        <v>17092</v>
      </c>
      <c r="I78" s="6" t="s">
        <v>16722</v>
      </c>
      <c r="J78" s="119">
        <v>345</v>
      </c>
      <c r="K78" s="6" t="s">
        <v>16720</v>
      </c>
      <c r="L78" s="98" t="s">
        <v>17091</v>
      </c>
      <c r="M78" s="6">
        <v>166</v>
      </c>
      <c r="N78" s="115">
        <v>45719</v>
      </c>
    </row>
    <row r="79" spans="1:14" ht="20.100000000000001" customHeight="1" x14ac:dyDescent="0.25">
      <c r="A79" s="6">
        <v>76</v>
      </c>
      <c r="B79" s="6" t="s">
        <v>16803</v>
      </c>
      <c r="C79" s="114">
        <v>161502368</v>
      </c>
      <c r="D79" s="6" t="s">
        <v>11</v>
      </c>
      <c r="E79" s="119">
        <v>50</v>
      </c>
      <c r="F79" s="98" t="s">
        <v>68</v>
      </c>
      <c r="G79" s="6">
        <v>2016</v>
      </c>
      <c r="H79" s="7" t="s">
        <v>17092</v>
      </c>
      <c r="I79" s="6" t="s">
        <v>16722</v>
      </c>
      <c r="J79" s="119">
        <v>320</v>
      </c>
      <c r="K79" s="6" t="s">
        <v>16720</v>
      </c>
      <c r="L79" s="98" t="s">
        <v>17091</v>
      </c>
      <c r="M79" s="6">
        <v>167</v>
      </c>
      <c r="N79" s="115">
        <v>45719</v>
      </c>
    </row>
    <row r="80" spans="1:14" ht="20.100000000000001" customHeight="1" x14ac:dyDescent="0.25">
      <c r="A80" s="6">
        <v>77</v>
      </c>
      <c r="B80" s="6" t="s">
        <v>16804</v>
      </c>
      <c r="C80" s="114">
        <v>161502371</v>
      </c>
      <c r="D80" s="6" t="s">
        <v>11</v>
      </c>
      <c r="E80" s="119">
        <v>50</v>
      </c>
      <c r="F80" s="98" t="s">
        <v>68</v>
      </c>
      <c r="G80" s="6">
        <v>2016</v>
      </c>
      <c r="H80" s="7" t="s">
        <v>17092</v>
      </c>
      <c r="I80" s="6" t="s">
        <v>16722</v>
      </c>
      <c r="J80" s="119">
        <v>320</v>
      </c>
      <c r="K80" s="6" t="s">
        <v>16720</v>
      </c>
      <c r="L80" s="98" t="s">
        <v>17091</v>
      </c>
      <c r="M80" s="6">
        <v>168</v>
      </c>
      <c r="N80" s="115">
        <v>45719</v>
      </c>
    </row>
    <row r="81" spans="1:14" ht="20.100000000000001" customHeight="1" x14ac:dyDescent="0.25">
      <c r="A81" s="6">
        <v>78</v>
      </c>
      <c r="B81" s="6" t="s">
        <v>16805</v>
      </c>
      <c r="C81" s="114">
        <v>161502358</v>
      </c>
      <c r="D81" s="6" t="s">
        <v>11</v>
      </c>
      <c r="E81" s="119">
        <v>50</v>
      </c>
      <c r="F81" s="98" t="s">
        <v>68</v>
      </c>
      <c r="G81" s="6">
        <v>2016</v>
      </c>
      <c r="H81" s="7" t="s">
        <v>17092</v>
      </c>
      <c r="I81" s="6" t="s">
        <v>16722</v>
      </c>
      <c r="J81" s="119">
        <v>330</v>
      </c>
      <c r="K81" s="6" t="s">
        <v>16720</v>
      </c>
      <c r="L81" s="98" t="s">
        <v>17091</v>
      </c>
      <c r="M81" s="6">
        <v>169</v>
      </c>
      <c r="N81" s="115">
        <v>45719</v>
      </c>
    </row>
    <row r="82" spans="1:14" ht="20.100000000000001" customHeight="1" x14ac:dyDescent="0.25">
      <c r="A82" s="6">
        <v>79</v>
      </c>
      <c r="B82" s="6" t="s">
        <v>16806</v>
      </c>
      <c r="C82" s="114">
        <v>161502338</v>
      </c>
      <c r="D82" s="6" t="s">
        <v>11</v>
      </c>
      <c r="E82" s="119">
        <v>50</v>
      </c>
      <c r="F82" s="98" t="s">
        <v>68</v>
      </c>
      <c r="G82" s="6">
        <v>2016</v>
      </c>
      <c r="H82" s="7" t="s">
        <v>17092</v>
      </c>
      <c r="I82" s="6" t="s">
        <v>16722</v>
      </c>
      <c r="J82" s="119">
        <v>320</v>
      </c>
      <c r="K82" s="6" t="s">
        <v>16720</v>
      </c>
      <c r="L82" s="98" t="s">
        <v>17091</v>
      </c>
      <c r="M82" s="6">
        <v>170</v>
      </c>
      <c r="N82" s="115">
        <v>45719</v>
      </c>
    </row>
    <row r="83" spans="1:14" ht="20.100000000000001" customHeight="1" x14ac:dyDescent="0.25">
      <c r="A83" s="6">
        <v>80</v>
      </c>
      <c r="B83" s="6" t="s">
        <v>16807</v>
      </c>
      <c r="C83" s="114">
        <v>161502912</v>
      </c>
      <c r="D83" s="6" t="s">
        <v>11</v>
      </c>
      <c r="E83" s="119">
        <v>50</v>
      </c>
      <c r="F83" s="98" t="s">
        <v>68</v>
      </c>
      <c r="G83" s="6">
        <v>2016</v>
      </c>
      <c r="H83" s="7" t="s">
        <v>17092</v>
      </c>
      <c r="I83" s="6" t="s">
        <v>16722</v>
      </c>
      <c r="J83" s="119">
        <v>320</v>
      </c>
      <c r="K83" s="6" t="s">
        <v>16720</v>
      </c>
      <c r="L83" s="98" t="s">
        <v>17091</v>
      </c>
      <c r="M83" s="6">
        <v>171</v>
      </c>
      <c r="N83" s="115">
        <v>45719</v>
      </c>
    </row>
    <row r="84" spans="1:14" ht="20.100000000000001" customHeight="1" x14ac:dyDescent="0.25">
      <c r="A84" s="6">
        <v>81</v>
      </c>
      <c r="B84" s="6" t="s">
        <v>16808</v>
      </c>
      <c r="C84" s="114">
        <v>161501712</v>
      </c>
      <c r="D84" s="6" t="s">
        <v>11</v>
      </c>
      <c r="E84" s="119">
        <v>50</v>
      </c>
      <c r="F84" s="98" t="s">
        <v>102</v>
      </c>
      <c r="G84" s="6">
        <v>2016</v>
      </c>
      <c r="H84" s="7" t="s">
        <v>17092</v>
      </c>
      <c r="I84" s="6" t="s">
        <v>16722</v>
      </c>
      <c r="J84" s="119">
        <v>347</v>
      </c>
      <c r="K84" s="6" t="s">
        <v>16720</v>
      </c>
      <c r="L84" s="98" t="s">
        <v>17091</v>
      </c>
      <c r="M84" s="6">
        <v>172</v>
      </c>
      <c r="N84" s="115">
        <v>45719</v>
      </c>
    </row>
    <row r="85" spans="1:14" ht="20.100000000000001" customHeight="1" x14ac:dyDescent="0.25">
      <c r="A85" s="6">
        <v>82</v>
      </c>
      <c r="B85" s="6" t="s">
        <v>16809</v>
      </c>
      <c r="C85" s="114" t="s">
        <v>16810</v>
      </c>
      <c r="D85" s="6" t="s">
        <v>16721</v>
      </c>
      <c r="E85" s="119">
        <v>50</v>
      </c>
      <c r="F85" s="98" t="s">
        <v>102</v>
      </c>
      <c r="G85" s="6">
        <v>2014</v>
      </c>
      <c r="H85" s="7" t="s">
        <v>17092</v>
      </c>
      <c r="I85" s="6" t="s">
        <v>16722</v>
      </c>
      <c r="J85" s="119">
        <v>383</v>
      </c>
      <c r="K85" s="6" t="s">
        <v>16720</v>
      </c>
      <c r="L85" s="98" t="s">
        <v>17091</v>
      </c>
      <c r="M85" s="6">
        <v>173</v>
      </c>
      <c r="N85" s="115">
        <v>45719</v>
      </c>
    </row>
    <row r="86" spans="1:14" ht="20.100000000000001" customHeight="1" x14ac:dyDescent="0.25">
      <c r="A86" s="6">
        <v>83</v>
      </c>
      <c r="B86" s="6" t="s">
        <v>16811</v>
      </c>
      <c r="C86" s="114" t="s">
        <v>16812</v>
      </c>
      <c r="D86" s="6" t="s">
        <v>16721</v>
      </c>
      <c r="E86" s="119">
        <v>50</v>
      </c>
      <c r="F86" s="98" t="s">
        <v>102</v>
      </c>
      <c r="G86" s="6">
        <v>2014</v>
      </c>
      <c r="H86" s="7" t="s">
        <v>17092</v>
      </c>
      <c r="I86" s="6" t="s">
        <v>16722</v>
      </c>
      <c r="J86" s="119">
        <v>380</v>
      </c>
      <c r="K86" s="6" t="s">
        <v>16720</v>
      </c>
      <c r="L86" s="98" t="s">
        <v>17091</v>
      </c>
      <c r="M86" s="6">
        <v>174</v>
      </c>
      <c r="N86" s="115">
        <v>45719</v>
      </c>
    </row>
    <row r="87" spans="1:14" ht="20.100000000000001" customHeight="1" x14ac:dyDescent="0.25">
      <c r="A87" s="6">
        <v>84</v>
      </c>
      <c r="B87" s="6" t="s">
        <v>16813</v>
      </c>
      <c r="C87" s="114">
        <v>161502377</v>
      </c>
      <c r="D87" s="6" t="s">
        <v>11</v>
      </c>
      <c r="E87" s="119">
        <v>50</v>
      </c>
      <c r="F87" s="98" t="s">
        <v>68</v>
      </c>
      <c r="G87" s="6">
        <v>2016</v>
      </c>
      <c r="H87" s="7" t="s">
        <v>17092</v>
      </c>
      <c r="I87" s="6" t="s">
        <v>16722</v>
      </c>
      <c r="J87" s="119">
        <v>323</v>
      </c>
      <c r="K87" s="6" t="s">
        <v>16720</v>
      </c>
      <c r="L87" s="98" t="s">
        <v>17091</v>
      </c>
      <c r="M87" s="6">
        <v>175</v>
      </c>
      <c r="N87" s="115">
        <v>45719</v>
      </c>
    </row>
    <row r="88" spans="1:14" ht="20.100000000000001" customHeight="1" x14ac:dyDescent="0.25">
      <c r="A88" s="6">
        <v>85</v>
      </c>
      <c r="B88" s="6" t="s">
        <v>16814</v>
      </c>
      <c r="C88" s="114" t="s">
        <v>16815</v>
      </c>
      <c r="D88" s="6" t="s">
        <v>26</v>
      </c>
      <c r="E88" s="119">
        <v>50</v>
      </c>
      <c r="F88" s="98" t="s">
        <v>68</v>
      </c>
      <c r="G88" s="6">
        <v>2015</v>
      </c>
      <c r="H88" s="7" t="s">
        <v>17092</v>
      </c>
      <c r="I88" s="6" t="s">
        <v>16722</v>
      </c>
      <c r="J88" s="119">
        <v>395</v>
      </c>
      <c r="K88" s="6" t="s">
        <v>16720</v>
      </c>
      <c r="L88" s="98" t="s">
        <v>17091</v>
      </c>
      <c r="M88" s="6">
        <v>176</v>
      </c>
      <c r="N88" s="115">
        <v>45719</v>
      </c>
    </row>
    <row r="89" spans="1:14" ht="20.100000000000001" customHeight="1" x14ac:dyDescent="0.25">
      <c r="A89" s="6">
        <v>86</v>
      </c>
      <c r="B89" s="6" t="s">
        <v>16816</v>
      </c>
      <c r="C89" s="114">
        <v>161502349</v>
      </c>
      <c r="D89" s="6" t="s">
        <v>11</v>
      </c>
      <c r="E89" s="119">
        <v>50</v>
      </c>
      <c r="F89" s="98" t="s">
        <v>68</v>
      </c>
      <c r="G89" s="6">
        <v>2016</v>
      </c>
      <c r="H89" s="7" t="s">
        <v>17092</v>
      </c>
      <c r="I89" s="6" t="s">
        <v>16722</v>
      </c>
      <c r="J89" s="119">
        <v>325</v>
      </c>
      <c r="K89" s="6" t="s">
        <v>16720</v>
      </c>
      <c r="L89" s="98" t="s">
        <v>17091</v>
      </c>
      <c r="M89" s="6">
        <v>177</v>
      </c>
      <c r="N89" s="115">
        <v>45719</v>
      </c>
    </row>
    <row r="90" spans="1:14" ht="20.100000000000001" customHeight="1" x14ac:dyDescent="0.25">
      <c r="A90" s="6">
        <v>87</v>
      </c>
      <c r="B90" s="6" t="s">
        <v>16817</v>
      </c>
      <c r="C90" s="114">
        <v>161502341</v>
      </c>
      <c r="D90" s="6" t="s">
        <v>11</v>
      </c>
      <c r="E90" s="119">
        <v>50</v>
      </c>
      <c r="F90" s="98" t="s">
        <v>68</v>
      </c>
      <c r="G90" s="6">
        <v>2016</v>
      </c>
      <c r="H90" s="7" t="s">
        <v>17092</v>
      </c>
      <c r="I90" s="6" t="s">
        <v>16722</v>
      </c>
      <c r="J90" s="119">
        <v>321</v>
      </c>
      <c r="K90" s="6" t="s">
        <v>16720</v>
      </c>
      <c r="L90" s="98" t="s">
        <v>17091</v>
      </c>
      <c r="M90" s="6">
        <v>178</v>
      </c>
      <c r="N90" s="115">
        <v>45719</v>
      </c>
    </row>
    <row r="91" spans="1:14" ht="20.100000000000001" customHeight="1" x14ac:dyDescent="0.25">
      <c r="A91" s="6">
        <v>88</v>
      </c>
      <c r="B91" s="6" t="s">
        <v>16818</v>
      </c>
      <c r="C91" s="114">
        <v>161502345</v>
      </c>
      <c r="D91" s="6" t="s">
        <v>11</v>
      </c>
      <c r="E91" s="119">
        <v>50</v>
      </c>
      <c r="F91" s="98" t="s">
        <v>68</v>
      </c>
      <c r="G91" s="6">
        <v>2016</v>
      </c>
      <c r="H91" s="7" t="s">
        <v>17092</v>
      </c>
      <c r="I91" s="6" t="s">
        <v>16722</v>
      </c>
      <c r="J91" s="119">
        <v>322</v>
      </c>
      <c r="K91" s="6" t="s">
        <v>16720</v>
      </c>
      <c r="L91" s="98" t="s">
        <v>17091</v>
      </c>
      <c r="M91" s="6">
        <v>179</v>
      </c>
      <c r="N91" s="115">
        <v>45719</v>
      </c>
    </row>
    <row r="92" spans="1:14" ht="20.100000000000001" customHeight="1" x14ac:dyDescent="0.25">
      <c r="A92" s="6">
        <v>89</v>
      </c>
      <c r="B92" s="6" t="s">
        <v>16819</v>
      </c>
      <c r="C92" s="114">
        <v>161501702</v>
      </c>
      <c r="D92" s="6" t="s">
        <v>11</v>
      </c>
      <c r="E92" s="119">
        <v>50</v>
      </c>
      <c r="F92" s="98" t="s">
        <v>102</v>
      </c>
      <c r="G92" s="6">
        <v>2016</v>
      </c>
      <c r="H92" s="7" t="s">
        <v>17092</v>
      </c>
      <c r="I92" s="6" t="s">
        <v>16722</v>
      </c>
      <c r="J92" s="119">
        <v>345</v>
      </c>
      <c r="K92" s="6" t="s">
        <v>16720</v>
      </c>
      <c r="L92" s="98" t="s">
        <v>17091</v>
      </c>
      <c r="M92" s="6">
        <v>180</v>
      </c>
      <c r="N92" s="115">
        <v>45719</v>
      </c>
    </row>
    <row r="93" spans="1:14" ht="20.100000000000001" customHeight="1" x14ac:dyDescent="0.25">
      <c r="A93" s="6">
        <v>90</v>
      </c>
      <c r="B93" s="6" t="s">
        <v>16820</v>
      </c>
      <c r="C93" s="114">
        <v>161502458</v>
      </c>
      <c r="D93" s="6" t="s">
        <v>11</v>
      </c>
      <c r="E93" s="119">
        <v>50</v>
      </c>
      <c r="F93" s="98" t="s">
        <v>68</v>
      </c>
      <c r="G93" s="6">
        <v>2016</v>
      </c>
      <c r="H93" s="7" t="s">
        <v>17092</v>
      </c>
      <c r="I93" s="6" t="s">
        <v>16722</v>
      </c>
      <c r="J93" s="119">
        <v>322</v>
      </c>
      <c r="K93" s="6" t="s">
        <v>16720</v>
      </c>
      <c r="L93" s="98" t="s">
        <v>17091</v>
      </c>
      <c r="M93" s="6">
        <v>181</v>
      </c>
      <c r="N93" s="115">
        <v>45719</v>
      </c>
    </row>
    <row r="94" spans="1:14" ht="20.100000000000001" customHeight="1" x14ac:dyDescent="0.25">
      <c r="A94" s="6">
        <v>91</v>
      </c>
      <c r="B94" s="6" t="s">
        <v>16821</v>
      </c>
      <c r="C94" s="114">
        <v>161502145</v>
      </c>
      <c r="D94" s="6" t="s">
        <v>11</v>
      </c>
      <c r="E94" s="119">
        <v>50</v>
      </c>
      <c r="F94" s="98" t="s">
        <v>68</v>
      </c>
      <c r="G94" s="6">
        <v>2016</v>
      </c>
      <c r="H94" s="7" t="s">
        <v>17092</v>
      </c>
      <c r="I94" s="6" t="s">
        <v>16722</v>
      </c>
      <c r="J94" s="119">
        <v>320</v>
      </c>
      <c r="K94" s="6" t="s">
        <v>16720</v>
      </c>
      <c r="L94" s="98" t="s">
        <v>17091</v>
      </c>
      <c r="M94" s="6">
        <v>186</v>
      </c>
      <c r="N94" s="115">
        <v>45750</v>
      </c>
    </row>
    <row r="95" spans="1:14" ht="20.100000000000001" customHeight="1" x14ac:dyDescent="0.25">
      <c r="A95" s="6">
        <v>92</v>
      </c>
      <c r="B95" s="6" t="s">
        <v>16822</v>
      </c>
      <c r="C95" s="114">
        <v>161502113</v>
      </c>
      <c r="D95" s="6" t="s">
        <v>11</v>
      </c>
      <c r="E95" s="119">
        <v>50</v>
      </c>
      <c r="F95" s="98" t="s">
        <v>68</v>
      </c>
      <c r="G95" s="6">
        <v>2016</v>
      </c>
      <c r="H95" s="7" t="s">
        <v>17092</v>
      </c>
      <c r="I95" s="6" t="s">
        <v>16722</v>
      </c>
      <c r="J95" s="119">
        <v>320</v>
      </c>
      <c r="K95" s="6" t="s">
        <v>16720</v>
      </c>
      <c r="L95" s="98" t="s">
        <v>17091</v>
      </c>
      <c r="M95" s="6">
        <v>187</v>
      </c>
      <c r="N95" s="115">
        <v>45750</v>
      </c>
    </row>
    <row r="96" spans="1:14" ht="20.100000000000001" customHeight="1" x14ac:dyDescent="0.25">
      <c r="A96" s="6">
        <v>93</v>
      </c>
      <c r="B96" s="6" t="s">
        <v>16823</v>
      </c>
      <c r="C96" s="114">
        <v>161502119</v>
      </c>
      <c r="D96" s="6" t="s">
        <v>11</v>
      </c>
      <c r="E96" s="119">
        <v>50</v>
      </c>
      <c r="F96" s="98" t="s">
        <v>68</v>
      </c>
      <c r="G96" s="6">
        <v>2016</v>
      </c>
      <c r="H96" s="7" t="s">
        <v>17092</v>
      </c>
      <c r="I96" s="6" t="s">
        <v>16722</v>
      </c>
      <c r="J96" s="119">
        <v>322</v>
      </c>
      <c r="K96" s="6" t="s">
        <v>16720</v>
      </c>
      <c r="L96" s="98" t="s">
        <v>17091</v>
      </c>
      <c r="M96" s="6">
        <v>188</v>
      </c>
      <c r="N96" s="115">
        <v>45750</v>
      </c>
    </row>
    <row r="97" spans="1:14" ht="20.100000000000001" customHeight="1" x14ac:dyDescent="0.25">
      <c r="A97" s="6">
        <v>94</v>
      </c>
      <c r="B97" s="6" t="s">
        <v>16824</v>
      </c>
      <c r="C97" s="114">
        <v>161502115</v>
      </c>
      <c r="D97" s="6" t="s">
        <v>11</v>
      </c>
      <c r="E97" s="119">
        <v>50</v>
      </c>
      <c r="F97" s="98" t="s">
        <v>68</v>
      </c>
      <c r="G97" s="6">
        <v>2016</v>
      </c>
      <c r="H97" s="7" t="s">
        <v>17092</v>
      </c>
      <c r="I97" s="6" t="s">
        <v>16722</v>
      </c>
      <c r="J97" s="119">
        <v>320</v>
      </c>
      <c r="K97" s="6" t="s">
        <v>16720</v>
      </c>
      <c r="L97" s="98" t="s">
        <v>17091</v>
      </c>
      <c r="M97" s="6">
        <v>189</v>
      </c>
      <c r="N97" s="115">
        <v>45750</v>
      </c>
    </row>
    <row r="98" spans="1:14" ht="20.100000000000001" customHeight="1" x14ac:dyDescent="0.25">
      <c r="A98" s="6">
        <v>95</v>
      </c>
      <c r="B98" s="6" t="s">
        <v>16825</v>
      </c>
      <c r="C98" s="114">
        <v>161502144</v>
      </c>
      <c r="D98" s="6" t="s">
        <v>11</v>
      </c>
      <c r="E98" s="119">
        <v>50</v>
      </c>
      <c r="F98" s="98" t="s">
        <v>68</v>
      </c>
      <c r="G98" s="6">
        <v>2016</v>
      </c>
      <c r="H98" s="7" t="s">
        <v>17092</v>
      </c>
      <c r="I98" s="6" t="s">
        <v>16722</v>
      </c>
      <c r="J98" s="119">
        <v>320</v>
      </c>
      <c r="K98" s="6" t="s">
        <v>16720</v>
      </c>
      <c r="L98" s="98" t="s">
        <v>17091</v>
      </c>
      <c r="M98" s="6">
        <v>190</v>
      </c>
      <c r="N98" s="115">
        <v>45750</v>
      </c>
    </row>
    <row r="99" spans="1:14" ht="20.100000000000001" customHeight="1" x14ac:dyDescent="0.25">
      <c r="A99" s="6">
        <v>96</v>
      </c>
      <c r="B99" s="6" t="s">
        <v>16826</v>
      </c>
      <c r="C99" s="114">
        <v>161502140</v>
      </c>
      <c r="D99" s="6" t="s">
        <v>11</v>
      </c>
      <c r="E99" s="119">
        <v>50</v>
      </c>
      <c r="F99" s="98" t="s">
        <v>68</v>
      </c>
      <c r="G99" s="6">
        <v>2016</v>
      </c>
      <c r="H99" s="7" t="s">
        <v>17092</v>
      </c>
      <c r="I99" s="6" t="s">
        <v>16722</v>
      </c>
      <c r="J99" s="119">
        <v>320</v>
      </c>
      <c r="K99" s="6" t="s">
        <v>16720</v>
      </c>
      <c r="L99" s="98" t="s">
        <v>17091</v>
      </c>
      <c r="M99" s="6">
        <v>191</v>
      </c>
      <c r="N99" s="115">
        <v>45750</v>
      </c>
    </row>
    <row r="100" spans="1:14" ht="20.100000000000001" customHeight="1" x14ac:dyDescent="0.25">
      <c r="A100" s="6">
        <v>97</v>
      </c>
      <c r="B100" s="6" t="s">
        <v>16827</v>
      </c>
      <c r="C100" s="114">
        <v>161502146</v>
      </c>
      <c r="D100" s="6" t="s">
        <v>11</v>
      </c>
      <c r="E100" s="119">
        <v>50</v>
      </c>
      <c r="F100" s="98" t="s">
        <v>68</v>
      </c>
      <c r="G100" s="6">
        <v>2016</v>
      </c>
      <c r="H100" s="7" t="s">
        <v>17092</v>
      </c>
      <c r="I100" s="6" t="s">
        <v>16722</v>
      </c>
      <c r="J100" s="119">
        <v>325</v>
      </c>
      <c r="K100" s="6" t="s">
        <v>16720</v>
      </c>
      <c r="L100" s="98" t="s">
        <v>17091</v>
      </c>
      <c r="M100" s="6">
        <v>192</v>
      </c>
      <c r="N100" s="115">
        <v>45750</v>
      </c>
    </row>
    <row r="101" spans="1:14" ht="20.100000000000001" customHeight="1" x14ac:dyDescent="0.25">
      <c r="A101" s="6">
        <v>98</v>
      </c>
      <c r="B101" s="6" t="s">
        <v>16828</v>
      </c>
      <c r="C101" s="114">
        <v>161502432</v>
      </c>
      <c r="D101" s="6" t="s">
        <v>11</v>
      </c>
      <c r="E101" s="119">
        <v>50</v>
      </c>
      <c r="F101" s="98" t="s">
        <v>68</v>
      </c>
      <c r="G101" s="6">
        <v>2016</v>
      </c>
      <c r="H101" s="7" t="s">
        <v>17092</v>
      </c>
      <c r="I101" s="6" t="s">
        <v>16722</v>
      </c>
      <c r="J101" s="119">
        <v>320</v>
      </c>
      <c r="K101" s="6" t="s">
        <v>16720</v>
      </c>
      <c r="L101" s="98" t="s">
        <v>17091</v>
      </c>
      <c r="M101" s="6">
        <v>193</v>
      </c>
      <c r="N101" s="115">
        <v>45750</v>
      </c>
    </row>
    <row r="102" spans="1:14" ht="20.100000000000001" customHeight="1" x14ac:dyDescent="0.25">
      <c r="A102" s="6">
        <v>99</v>
      </c>
      <c r="B102" s="6" t="s">
        <v>16829</v>
      </c>
      <c r="C102" s="114">
        <v>161502386</v>
      </c>
      <c r="D102" s="6" t="s">
        <v>11</v>
      </c>
      <c r="E102" s="119">
        <v>50</v>
      </c>
      <c r="F102" s="98" t="s">
        <v>68</v>
      </c>
      <c r="G102" s="6">
        <v>2016</v>
      </c>
      <c r="H102" s="7" t="s">
        <v>17092</v>
      </c>
      <c r="I102" s="6" t="s">
        <v>16722</v>
      </c>
      <c r="J102" s="119">
        <v>324</v>
      </c>
      <c r="K102" s="6" t="s">
        <v>16720</v>
      </c>
      <c r="L102" s="98" t="s">
        <v>17091</v>
      </c>
      <c r="M102" s="6">
        <v>194</v>
      </c>
      <c r="N102" s="115">
        <v>45750</v>
      </c>
    </row>
    <row r="103" spans="1:14" ht="20.100000000000001" customHeight="1" x14ac:dyDescent="0.25">
      <c r="A103" s="6">
        <v>100</v>
      </c>
      <c r="B103" s="6" t="s">
        <v>16830</v>
      </c>
      <c r="C103" s="114">
        <v>161502337</v>
      </c>
      <c r="D103" s="6" t="s">
        <v>11</v>
      </c>
      <c r="E103" s="119">
        <v>50</v>
      </c>
      <c r="F103" s="98" t="s">
        <v>68</v>
      </c>
      <c r="G103" s="6">
        <v>2016</v>
      </c>
      <c r="H103" s="7" t="s">
        <v>17092</v>
      </c>
      <c r="I103" s="6" t="s">
        <v>16722</v>
      </c>
      <c r="J103" s="119">
        <v>322</v>
      </c>
      <c r="K103" s="6" t="s">
        <v>16720</v>
      </c>
      <c r="L103" s="98" t="s">
        <v>17091</v>
      </c>
      <c r="M103" s="6">
        <v>195</v>
      </c>
      <c r="N103" s="115">
        <v>45750</v>
      </c>
    </row>
    <row r="104" spans="1:14" ht="20.100000000000001" customHeight="1" x14ac:dyDescent="0.25">
      <c r="A104" s="6">
        <v>101</v>
      </c>
      <c r="B104" s="6" t="s">
        <v>16831</v>
      </c>
      <c r="C104" s="114">
        <v>161501814</v>
      </c>
      <c r="D104" s="6" t="s">
        <v>11</v>
      </c>
      <c r="E104" s="119">
        <v>50</v>
      </c>
      <c r="F104" s="98" t="s">
        <v>102</v>
      </c>
      <c r="G104" s="6">
        <v>2016</v>
      </c>
      <c r="H104" s="7" t="s">
        <v>17092</v>
      </c>
      <c r="I104" s="6" t="s">
        <v>16722</v>
      </c>
      <c r="J104" s="119">
        <v>350</v>
      </c>
      <c r="K104" s="6" t="s">
        <v>16720</v>
      </c>
      <c r="L104" s="98" t="s">
        <v>17091</v>
      </c>
      <c r="M104" s="6">
        <v>196</v>
      </c>
      <c r="N104" s="115">
        <v>45750</v>
      </c>
    </row>
    <row r="105" spans="1:14" ht="20.100000000000001" customHeight="1" x14ac:dyDescent="0.25">
      <c r="A105" s="6">
        <v>102</v>
      </c>
      <c r="B105" s="6" t="s">
        <v>16832</v>
      </c>
      <c r="C105" s="114">
        <v>161502690</v>
      </c>
      <c r="D105" s="6" t="s">
        <v>11</v>
      </c>
      <c r="E105" s="119">
        <v>50</v>
      </c>
      <c r="F105" s="98" t="s">
        <v>102</v>
      </c>
      <c r="G105" s="6">
        <v>2016</v>
      </c>
      <c r="H105" s="7" t="s">
        <v>17092</v>
      </c>
      <c r="I105" s="6" t="s">
        <v>16722</v>
      </c>
      <c r="J105" s="119">
        <v>325</v>
      </c>
      <c r="K105" s="6" t="s">
        <v>16720</v>
      </c>
      <c r="L105" s="98" t="s">
        <v>17091</v>
      </c>
      <c r="M105" s="6">
        <v>197</v>
      </c>
      <c r="N105" s="115">
        <v>45750</v>
      </c>
    </row>
    <row r="106" spans="1:14" ht="20.100000000000001" customHeight="1" x14ac:dyDescent="0.25">
      <c r="A106" s="6">
        <v>103</v>
      </c>
      <c r="B106" s="6" t="s">
        <v>16833</v>
      </c>
      <c r="C106" s="114">
        <v>161502724</v>
      </c>
      <c r="D106" s="6" t="s">
        <v>11</v>
      </c>
      <c r="E106" s="119">
        <v>50</v>
      </c>
      <c r="F106" s="98" t="s">
        <v>102</v>
      </c>
      <c r="G106" s="6">
        <v>2016</v>
      </c>
      <c r="H106" s="7" t="s">
        <v>17092</v>
      </c>
      <c r="I106" s="6" t="s">
        <v>16722</v>
      </c>
      <c r="J106" s="119">
        <v>342</v>
      </c>
      <c r="K106" s="6" t="s">
        <v>16720</v>
      </c>
      <c r="L106" s="98" t="s">
        <v>17091</v>
      </c>
      <c r="M106" s="6">
        <v>198</v>
      </c>
      <c r="N106" s="115">
        <v>45750</v>
      </c>
    </row>
    <row r="107" spans="1:14" ht="20.100000000000001" customHeight="1" x14ac:dyDescent="0.25">
      <c r="A107" s="6">
        <v>104</v>
      </c>
      <c r="B107" s="6" t="s">
        <v>16834</v>
      </c>
      <c r="C107" s="114">
        <v>161501638</v>
      </c>
      <c r="D107" s="6" t="s">
        <v>11</v>
      </c>
      <c r="E107" s="119">
        <v>50</v>
      </c>
      <c r="F107" s="98" t="s">
        <v>102</v>
      </c>
      <c r="G107" s="6">
        <v>2016</v>
      </c>
      <c r="H107" s="7" t="s">
        <v>17092</v>
      </c>
      <c r="I107" s="6" t="s">
        <v>16722</v>
      </c>
      <c r="J107" s="119">
        <v>347</v>
      </c>
      <c r="K107" s="6" t="s">
        <v>16720</v>
      </c>
      <c r="L107" s="98" t="s">
        <v>17091</v>
      </c>
      <c r="M107" s="6">
        <v>199</v>
      </c>
      <c r="N107" s="115">
        <v>45750</v>
      </c>
    </row>
    <row r="108" spans="1:14" ht="20.100000000000001" customHeight="1" x14ac:dyDescent="0.25">
      <c r="A108" s="6">
        <v>105</v>
      </c>
      <c r="B108" s="6" t="s">
        <v>16835</v>
      </c>
      <c r="C108" s="114" t="s">
        <v>16836</v>
      </c>
      <c r="D108" s="6" t="s">
        <v>26</v>
      </c>
      <c r="E108" s="119">
        <v>50</v>
      </c>
      <c r="F108" s="98" t="s">
        <v>68</v>
      </c>
      <c r="G108" s="6">
        <v>2015</v>
      </c>
      <c r="H108" s="7" t="s">
        <v>17092</v>
      </c>
      <c r="I108" s="6" t="s">
        <v>16722</v>
      </c>
      <c r="J108" s="119">
        <v>395</v>
      </c>
      <c r="K108" s="6" t="s">
        <v>16720</v>
      </c>
      <c r="L108" s="98" t="s">
        <v>17091</v>
      </c>
      <c r="M108" s="6">
        <v>200</v>
      </c>
      <c r="N108" s="115">
        <v>45750</v>
      </c>
    </row>
    <row r="109" spans="1:14" ht="20.100000000000001" customHeight="1" x14ac:dyDescent="0.25">
      <c r="A109" s="6">
        <v>106</v>
      </c>
      <c r="B109" s="6" t="s">
        <v>16837</v>
      </c>
      <c r="C109" s="114">
        <v>161501633</v>
      </c>
      <c r="D109" s="6" t="s">
        <v>11</v>
      </c>
      <c r="E109" s="119">
        <v>50</v>
      </c>
      <c r="F109" s="98" t="s">
        <v>102</v>
      </c>
      <c r="G109" s="6">
        <v>2016</v>
      </c>
      <c r="H109" s="7" t="s">
        <v>17092</v>
      </c>
      <c r="I109" s="6" t="s">
        <v>16722</v>
      </c>
      <c r="J109" s="119">
        <v>345</v>
      </c>
      <c r="K109" s="6" t="s">
        <v>16720</v>
      </c>
      <c r="L109" s="98" t="s">
        <v>17091</v>
      </c>
      <c r="M109" s="6">
        <v>201</v>
      </c>
      <c r="N109" s="115">
        <v>45750</v>
      </c>
    </row>
    <row r="110" spans="1:14" ht="20.100000000000001" customHeight="1" x14ac:dyDescent="0.25">
      <c r="A110" s="6">
        <v>107</v>
      </c>
      <c r="B110" s="6" t="s">
        <v>16838</v>
      </c>
      <c r="C110" s="114">
        <v>161501636</v>
      </c>
      <c r="D110" s="6" t="s">
        <v>11</v>
      </c>
      <c r="E110" s="119">
        <v>50</v>
      </c>
      <c r="F110" s="98" t="s">
        <v>102</v>
      </c>
      <c r="G110" s="6">
        <v>2016</v>
      </c>
      <c r="H110" s="7" t="s">
        <v>17092</v>
      </c>
      <c r="I110" s="6" t="s">
        <v>16722</v>
      </c>
      <c r="J110" s="119">
        <v>345</v>
      </c>
      <c r="K110" s="6" t="s">
        <v>16720</v>
      </c>
      <c r="L110" s="98" t="s">
        <v>17091</v>
      </c>
      <c r="M110" s="6">
        <v>202</v>
      </c>
      <c r="N110" s="115">
        <v>45750</v>
      </c>
    </row>
    <row r="111" spans="1:14" ht="20.100000000000001" customHeight="1" x14ac:dyDescent="0.25">
      <c r="A111" s="6">
        <v>108</v>
      </c>
      <c r="B111" s="6" t="s">
        <v>16839</v>
      </c>
      <c r="C111" s="114">
        <v>161502516</v>
      </c>
      <c r="D111" s="6" t="s">
        <v>11</v>
      </c>
      <c r="E111" s="119">
        <v>50</v>
      </c>
      <c r="F111" s="98" t="s">
        <v>68</v>
      </c>
      <c r="G111" s="6">
        <v>2016</v>
      </c>
      <c r="H111" s="7" t="s">
        <v>17092</v>
      </c>
      <c r="I111" s="6" t="s">
        <v>16722</v>
      </c>
      <c r="J111" s="119">
        <v>325</v>
      </c>
      <c r="K111" s="6" t="s">
        <v>16720</v>
      </c>
      <c r="L111" s="98" t="s">
        <v>17091</v>
      </c>
      <c r="M111" s="6">
        <v>203</v>
      </c>
      <c r="N111" s="115">
        <v>45750</v>
      </c>
    </row>
    <row r="112" spans="1:14" ht="20.100000000000001" customHeight="1" x14ac:dyDescent="0.25">
      <c r="A112" s="6">
        <v>109</v>
      </c>
      <c r="B112" s="6" t="s">
        <v>16840</v>
      </c>
      <c r="C112" s="114">
        <v>161501599</v>
      </c>
      <c r="D112" s="6" t="s">
        <v>11</v>
      </c>
      <c r="E112" s="119">
        <v>50</v>
      </c>
      <c r="F112" s="98" t="s">
        <v>68</v>
      </c>
      <c r="G112" s="6">
        <v>2016</v>
      </c>
      <c r="H112" s="7" t="s">
        <v>17092</v>
      </c>
      <c r="I112" s="6" t="s">
        <v>16722</v>
      </c>
      <c r="J112" s="119">
        <v>345</v>
      </c>
      <c r="K112" s="6" t="s">
        <v>16720</v>
      </c>
      <c r="L112" s="98" t="s">
        <v>17091</v>
      </c>
      <c r="M112" s="6">
        <v>204</v>
      </c>
      <c r="N112" s="115">
        <v>45750</v>
      </c>
    </row>
    <row r="113" spans="1:14" ht="20.100000000000001" customHeight="1" x14ac:dyDescent="0.25">
      <c r="A113" s="6">
        <v>110</v>
      </c>
      <c r="B113" s="6" t="s">
        <v>16841</v>
      </c>
      <c r="C113" s="114" t="s">
        <v>16842</v>
      </c>
      <c r="D113" s="6" t="s">
        <v>9</v>
      </c>
      <c r="E113" s="119">
        <v>50</v>
      </c>
      <c r="F113" s="98" t="s">
        <v>68</v>
      </c>
      <c r="G113" s="6">
        <v>2015</v>
      </c>
      <c r="H113" s="7" t="s">
        <v>17092</v>
      </c>
      <c r="I113" s="6" t="s">
        <v>16722</v>
      </c>
      <c r="J113" s="119">
        <v>395</v>
      </c>
      <c r="K113" s="6" t="s">
        <v>16720</v>
      </c>
      <c r="L113" s="98" t="s">
        <v>17091</v>
      </c>
      <c r="M113" s="6">
        <v>205</v>
      </c>
      <c r="N113" s="115">
        <v>45750</v>
      </c>
    </row>
    <row r="114" spans="1:14" ht="20.100000000000001" customHeight="1" x14ac:dyDescent="0.25">
      <c r="A114" s="6">
        <v>111</v>
      </c>
      <c r="B114" s="6" t="s">
        <v>16843</v>
      </c>
      <c r="C114" s="114" t="s">
        <v>16844</v>
      </c>
      <c r="D114" s="6" t="s">
        <v>26</v>
      </c>
      <c r="E114" s="119">
        <v>50</v>
      </c>
      <c r="F114" s="98" t="s">
        <v>68</v>
      </c>
      <c r="G114" s="6">
        <v>2015</v>
      </c>
      <c r="H114" s="7" t="s">
        <v>17092</v>
      </c>
      <c r="I114" s="6" t="s">
        <v>16722</v>
      </c>
      <c r="J114" s="119">
        <v>395</v>
      </c>
      <c r="K114" s="6" t="s">
        <v>16720</v>
      </c>
      <c r="L114" s="98" t="s">
        <v>17091</v>
      </c>
      <c r="M114" s="6">
        <v>206</v>
      </c>
      <c r="N114" s="115">
        <v>45750</v>
      </c>
    </row>
    <row r="115" spans="1:14" ht="20.100000000000001" customHeight="1" x14ac:dyDescent="0.25">
      <c r="A115" s="6">
        <v>112</v>
      </c>
      <c r="B115" s="6" t="s">
        <v>16845</v>
      </c>
      <c r="C115" s="114" t="s">
        <v>16846</v>
      </c>
      <c r="D115" s="6" t="s">
        <v>26</v>
      </c>
      <c r="E115" s="119">
        <v>50</v>
      </c>
      <c r="F115" s="98" t="s">
        <v>68</v>
      </c>
      <c r="G115" s="6">
        <v>2015</v>
      </c>
      <c r="H115" s="7" t="s">
        <v>17092</v>
      </c>
      <c r="I115" s="6" t="s">
        <v>16722</v>
      </c>
      <c r="J115" s="119">
        <v>392</v>
      </c>
      <c r="K115" s="6" t="s">
        <v>16720</v>
      </c>
      <c r="L115" s="98" t="s">
        <v>17091</v>
      </c>
      <c r="M115" s="6">
        <v>207</v>
      </c>
      <c r="N115" s="115">
        <v>45750</v>
      </c>
    </row>
    <row r="116" spans="1:14" ht="20.100000000000001" customHeight="1" x14ac:dyDescent="0.25">
      <c r="A116" s="6">
        <v>113</v>
      </c>
      <c r="B116" s="6" t="s">
        <v>16847</v>
      </c>
      <c r="C116" s="114">
        <v>161501807</v>
      </c>
      <c r="D116" s="6" t="s">
        <v>11</v>
      </c>
      <c r="E116" s="119">
        <v>50</v>
      </c>
      <c r="F116" s="98" t="s">
        <v>102</v>
      </c>
      <c r="G116" s="6">
        <v>2016</v>
      </c>
      <c r="H116" s="7" t="s">
        <v>17092</v>
      </c>
      <c r="I116" s="6" t="s">
        <v>16722</v>
      </c>
      <c r="J116" s="119">
        <v>345</v>
      </c>
      <c r="K116" s="6" t="s">
        <v>16720</v>
      </c>
      <c r="L116" s="98" t="s">
        <v>17091</v>
      </c>
      <c r="M116" s="6">
        <v>208</v>
      </c>
      <c r="N116" s="115">
        <v>45750</v>
      </c>
    </row>
    <row r="117" spans="1:14" ht="20.100000000000001" customHeight="1" x14ac:dyDescent="0.25">
      <c r="A117" s="6">
        <v>114</v>
      </c>
      <c r="B117" s="6" t="s">
        <v>16848</v>
      </c>
      <c r="C117" s="114">
        <v>161501822</v>
      </c>
      <c r="D117" s="6" t="s">
        <v>11</v>
      </c>
      <c r="E117" s="119">
        <v>50</v>
      </c>
      <c r="F117" s="98" t="s">
        <v>102</v>
      </c>
      <c r="G117" s="6">
        <v>2016</v>
      </c>
      <c r="H117" s="7" t="s">
        <v>17092</v>
      </c>
      <c r="I117" s="6" t="s">
        <v>16722</v>
      </c>
      <c r="J117" s="119">
        <v>345</v>
      </c>
      <c r="K117" s="6" t="s">
        <v>16720</v>
      </c>
      <c r="L117" s="98" t="s">
        <v>17091</v>
      </c>
      <c r="M117" s="6">
        <v>209</v>
      </c>
      <c r="N117" s="115">
        <v>45750</v>
      </c>
    </row>
    <row r="118" spans="1:14" ht="20.100000000000001" customHeight="1" x14ac:dyDescent="0.25">
      <c r="A118" s="6">
        <v>115</v>
      </c>
      <c r="B118" s="6" t="s">
        <v>16849</v>
      </c>
      <c r="C118" s="114">
        <v>161501747</v>
      </c>
      <c r="D118" s="6" t="s">
        <v>11</v>
      </c>
      <c r="E118" s="119">
        <v>50</v>
      </c>
      <c r="F118" s="98" t="s">
        <v>102</v>
      </c>
      <c r="G118" s="6">
        <v>2016</v>
      </c>
      <c r="H118" s="7" t="s">
        <v>17092</v>
      </c>
      <c r="I118" s="6" t="s">
        <v>16722</v>
      </c>
      <c r="J118" s="119">
        <v>345</v>
      </c>
      <c r="K118" s="6" t="s">
        <v>16720</v>
      </c>
      <c r="L118" s="98" t="s">
        <v>17091</v>
      </c>
      <c r="M118" s="6">
        <v>210</v>
      </c>
      <c r="N118" s="115">
        <v>45750</v>
      </c>
    </row>
    <row r="119" spans="1:14" ht="20.100000000000001" customHeight="1" x14ac:dyDescent="0.25">
      <c r="A119" s="6">
        <v>116</v>
      </c>
      <c r="B119" s="6" t="s">
        <v>16850</v>
      </c>
      <c r="C119" s="114">
        <v>161501632</v>
      </c>
      <c r="D119" s="6" t="s">
        <v>11</v>
      </c>
      <c r="E119" s="119">
        <v>50</v>
      </c>
      <c r="F119" s="98" t="s">
        <v>102</v>
      </c>
      <c r="G119" s="6">
        <v>2016</v>
      </c>
      <c r="H119" s="7" t="s">
        <v>17092</v>
      </c>
      <c r="I119" s="6" t="s">
        <v>16722</v>
      </c>
      <c r="J119" s="119">
        <v>345</v>
      </c>
      <c r="K119" s="6" t="s">
        <v>16720</v>
      </c>
      <c r="L119" s="98" t="s">
        <v>17091</v>
      </c>
      <c r="M119" s="6">
        <v>211</v>
      </c>
      <c r="N119" s="115">
        <v>45750</v>
      </c>
    </row>
    <row r="120" spans="1:14" ht="20.100000000000001" customHeight="1" x14ac:dyDescent="0.25">
      <c r="A120" s="6">
        <v>117</v>
      </c>
      <c r="B120" s="6" t="s">
        <v>16851</v>
      </c>
      <c r="C120" s="114" t="s">
        <v>16852</v>
      </c>
      <c r="D120" s="6" t="s">
        <v>26</v>
      </c>
      <c r="E120" s="119">
        <v>50</v>
      </c>
      <c r="F120" s="98" t="s">
        <v>68</v>
      </c>
      <c r="G120" s="6">
        <v>2015</v>
      </c>
      <c r="H120" s="7" t="s">
        <v>17092</v>
      </c>
      <c r="I120" s="6" t="s">
        <v>16722</v>
      </c>
      <c r="J120" s="119">
        <v>395</v>
      </c>
      <c r="K120" s="6" t="s">
        <v>16720</v>
      </c>
      <c r="L120" s="98" t="s">
        <v>17091</v>
      </c>
      <c r="M120" s="6">
        <v>212</v>
      </c>
      <c r="N120" s="115">
        <v>45750</v>
      </c>
    </row>
    <row r="121" spans="1:14" ht="20.100000000000001" customHeight="1" x14ac:dyDescent="0.25">
      <c r="A121" s="6">
        <v>118</v>
      </c>
      <c r="B121" s="6" t="s">
        <v>16853</v>
      </c>
      <c r="C121" s="114">
        <v>161501622</v>
      </c>
      <c r="D121" s="6" t="s">
        <v>11</v>
      </c>
      <c r="E121" s="119">
        <v>50</v>
      </c>
      <c r="F121" s="98" t="s">
        <v>102</v>
      </c>
      <c r="G121" s="6">
        <v>2016</v>
      </c>
      <c r="H121" s="7" t="s">
        <v>17092</v>
      </c>
      <c r="I121" s="6" t="s">
        <v>16722</v>
      </c>
      <c r="J121" s="119">
        <v>350</v>
      </c>
      <c r="K121" s="6" t="s">
        <v>16720</v>
      </c>
      <c r="L121" s="98" t="s">
        <v>17091</v>
      </c>
      <c r="M121" s="6">
        <v>213</v>
      </c>
      <c r="N121" s="115">
        <v>45750</v>
      </c>
    </row>
    <row r="122" spans="1:14" ht="20.100000000000001" customHeight="1" x14ac:dyDescent="0.25">
      <c r="A122" s="6">
        <v>119</v>
      </c>
      <c r="B122" s="6" t="s">
        <v>16854</v>
      </c>
      <c r="C122" s="114">
        <v>161501579</v>
      </c>
      <c r="D122" s="6" t="s">
        <v>11</v>
      </c>
      <c r="E122" s="119">
        <v>50</v>
      </c>
      <c r="F122" s="98" t="s">
        <v>102</v>
      </c>
      <c r="G122" s="6">
        <v>2016</v>
      </c>
      <c r="H122" s="7" t="s">
        <v>17092</v>
      </c>
      <c r="I122" s="6" t="s">
        <v>16722</v>
      </c>
      <c r="J122" s="119">
        <v>345</v>
      </c>
      <c r="K122" s="6" t="s">
        <v>16720</v>
      </c>
      <c r="L122" s="98" t="s">
        <v>17091</v>
      </c>
      <c r="M122" s="6">
        <v>214</v>
      </c>
      <c r="N122" s="115">
        <v>45750</v>
      </c>
    </row>
    <row r="123" spans="1:14" ht="20.100000000000001" customHeight="1" x14ac:dyDescent="0.25">
      <c r="A123" s="6">
        <v>120</v>
      </c>
      <c r="B123" s="6" t="s">
        <v>16855</v>
      </c>
      <c r="C123" s="114">
        <v>161502362</v>
      </c>
      <c r="D123" s="6" t="s">
        <v>11</v>
      </c>
      <c r="E123" s="119">
        <v>50</v>
      </c>
      <c r="F123" s="98" t="s">
        <v>68</v>
      </c>
      <c r="G123" s="6">
        <v>2016</v>
      </c>
      <c r="H123" s="7" t="s">
        <v>17092</v>
      </c>
      <c r="I123" s="6" t="s">
        <v>16722</v>
      </c>
      <c r="J123" s="119">
        <v>320</v>
      </c>
      <c r="K123" s="6" t="s">
        <v>16720</v>
      </c>
      <c r="L123" s="98" t="s">
        <v>17091</v>
      </c>
      <c r="M123" s="6">
        <v>215</v>
      </c>
      <c r="N123" s="115">
        <v>45750</v>
      </c>
    </row>
    <row r="124" spans="1:14" ht="20.100000000000001" customHeight="1" x14ac:dyDescent="0.25">
      <c r="A124" s="6">
        <v>121</v>
      </c>
      <c r="B124" s="6" t="s">
        <v>16856</v>
      </c>
      <c r="C124" s="114">
        <v>161502434</v>
      </c>
      <c r="D124" s="6" t="s">
        <v>11</v>
      </c>
      <c r="E124" s="119">
        <v>50</v>
      </c>
      <c r="F124" s="98" t="s">
        <v>68</v>
      </c>
      <c r="G124" s="6">
        <v>2016</v>
      </c>
      <c r="H124" s="7" t="s">
        <v>17092</v>
      </c>
      <c r="I124" s="6" t="s">
        <v>16722</v>
      </c>
      <c r="J124" s="119">
        <v>323</v>
      </c>
      <c r="K124" s="6" t="s">
        <v>16720</v>
      </c>
      <c r="L124" s="98" t="s">
        <v>17091</v>
      </c>
      <c r="M124" s="6">
        <v>216</v>
      </c>
      <c r="N124" s="115">
        <v>45750</v>
      </c>
    </row>
    <row r="125" spans="1:14" ht="20.100000000000001" customHeight="1" x14ac:dyDescent="0.25">
      <c r="A125" s="6">
        <v>122</v>
      </c>
      <c r="B125" s="6" t="s">
        <v>16857</v>
      </c>
      <c r="C125" s="114">
        <v>161501697</v>
      </c>
      <c r="D125" s="6" t="s">
        <v>11</v>
      </c>
      <c r="E125" s="119">
        <v>50</v>
      </c>
      <c r="F125" s="98" t="s">
        <v>102</v>
      </c>
      <c r="G125" s="6">
        <v>2016</v>
      </c>
      <c r="H125" s="7" t="s">
        <v>17092</v>
      </c>
      <c r="I125" s="6" t="s">
        <v>16722</v>
      </c>
      <c r="J125" s="119">
        <v>348</v>
      </c>
      <c r="K125" s="6" t="s">
        <v>16720</v>
      </c>
      <c r="L125" s="98" t="s">
        <v>17091</v>
      </c>
      <c r="M125" s="6">
        <v>217</v>
      </c>
      <c r="N125" s="115">
        <v>45750</v>
      </c>
    </row>
    <row r="126" spans="1:14" ht="20.100000000000001" customHeight="1" x14ac:dyDescent="0.25">
      <c r="A126" s="6">
        <v>123</v>
      </c>
      <c r="B126" s="6" t="s">
        <v>16858</v>
      </c>
      <c r="C126" s="114">
        <v>161501819</v>
      </c>
      <c r="D126" s="6" t="s">
        <v>11</v>
      </c>
      <c r="E126" s="119">
        <v>50</v>
      </c>
      <c r="F126" s="98" t="s">
        <v>68</v>
      </c>
      <c r="G126" s="6">
        <v>2016</v>
      </c>
      <c r="H126" s="7" t="s">
        <v>17092</v>
      </c>
      <c r="I126" s="6" t="s">
        <v>16722</v>
      </c>
      <c r="J126" s="119">
        <v>345</v>
      </c>
      <c r="K126" s="6" t="s">
        <v>16720</v>
      </c>
      <c r="L126" s="98" t="s">
        <v>17091</v>
      </c>
      <c r="M126" s="6">
        <v>218</v>
      </c>
      <c r="N126" s="115">
        <v>45750</v>
      </c>
    </row>
    <row r="127" spans="1:14" ht="20.100000000000001" customHeight="1" x14ac:dyDescent="0.25">
      <c r="A127" s="6">
        <v>124</v>
      </c>
      <c r="B127" s="6" t="s">
        <v>16859</v>
      </c>
      <c r="C127" s="114" t="s">
        <v>16860</v>
      </c>
      <c r="D127" s="6" t="s">
        <v>26</v>
      </c>
      <c r="E127" s="119">
        <v>50</v>
      </c>
      <c r="F127" s="98" t="s">
        <v>68</v>
      </c>
      <c r="G127" s="6">
        <v>2015</v>
      </c>
      <c r="H127" s="7" t="s">
        <v>17092</v>
      </c>
      <c r="I127" s="6" t="s">
        <v>16722</v>
      </c>
      <c r="J127" s="119">
        <v>395</v>
      </c>
      <c r="K127" s="6" t="s">
        <v>16720</v>
      </c>
      <c r="L127" s="98" t="s">
        <v>17091</v>
      </c>
      <c r="M127" s="6">
        <v>219</v>
      </c>
      <c r="N127" s="115">
        <v>45750</v>
      </c>
    </row>
    <row r="128" spans="1:14" ht="20.100000000000001" customHeight="1" x14ac:dyDescent="0.25">
      <c r="A128" s="6">
        <v>125</v>
      </c>
      <c r="B128" s="6" t="s">
        <v>16861</v>
      </c>
      <c r="C128" s="114" t="s">
        <v>16862</v>
      </c>
      <c r="D128" s="6" t="s">
        <v>11</v>
      </c>
      <c r="E128" s="119">
        <v>50</v>
      </c>
      <c r="F128" s="98" t="s">
        <v>68</v>
      </c>
      <c r="G128" s="6">
        <v>2016</v>
      </c>
      <c r="H128" s="7" t="s">
        <v>17092</v>
      </c>
      <c r="I128" s="6" t="s">
        <v>16722</v>
      </c>
      <c r="J128" s="119">
        <v>320</v>
      </c>
      <c r="K128" s="6" t="s">
        <v>16720</v>
      </c>
      <c r="L128" s="98" t="s">
        <v>17091</v>
      </c>
      <c r="M128" s="6">
        <v>220</v>
      </c>
      <c r="N128" s="115">
        <v>45750</v>
      </c>
    </row>
    <row r="129" spans="1:14" ht="20.100000000000001" customHeight="1" x14ac:dyDescent="0.25">
      <c r="A129" s="6">
        <v>126</v>
      </c>
      <c r="B129" s="6" t="s">
        <v>16863</v>
      </c>
      <c r="C129" s="114">
        <v>161502914</v>
      </c>
      <c r="D129" s="6" t="s">
        <v>11</v>
      </c>
      <c r="E129" s="119">
        <v>50</v>
      </c>
      <c r="F129" s="98" t="s">
        <v>68</v>
      </c>
      <c r="G129" s="6">
        <v>2016</v>
      </c>
      <c r="H129" s="7" t="s">
        <v>17092</v>
      </c>
      <c r="I129" s="6" t="s">
        <v>16722</v>
      </c>
      <c r="J129" s="119">
        <v>324</v>
      </c>
      <c r="K129" s="6" t="s">
        <v>16720</v>
      </c>
      <c r="L129" s="98" t="s">
        <v>17091</v>
      </c>
      <c r="M129" s="6">
        <v>221</v>
      </c>
      <c r="N129" s="115">
        <v>45750</v>
      </c>
    </row>
    <row r="130" spans="1:14" ht="20.100000000000001" customHeight="1" x14ac:dyDescent="0.25">
      <c r="A130" s="6">
        <v>127</v>
      </c>
      <c r="B130" s="6" t="s">
        <v>16864</v>
      </c>
      <c r="C130" s="114">
        <v>161502919</v>
      </c>
      <c r="D130" s="6" t="s">
        <v>11</v>
      </c>
      <c r="E130" s="119">
        <v>50</v>
      </c>
      <c r="F130" s="98" t="s">
        <v>68</v>
      </c>
      <c r="G130" s="6">
        <v>2016</v>
      </c>
      <c r="H130" s="7" t="s">
        <v>17092</v>
      </c>
      <c r="I130" s="6" t="s">
        <v>16722</v>
      </c>
      <c r="J130" s="119">
        <v>325</v>
      </c>
      <c r="K130" s="6" t="s">
        <v>16720</v>
      </c>
      <c r="L130" s="98" t="s">
        <v>17091</v>
      </c>
      <c r="M130" s="6">
        <v>222</v>
      </c>
      <c r="N130" s="115">
        <v>45750</v>
      </c>
    </row>
    <row r="131" spans="1:14" ht="20.100000000000001" customHeight="1" x14ac:dyDescent="0.25">
      <c r="A131" s="6">
        <v>128</v>
      </c>
      <c r="B131" s="6" t="s">
        <v>16865</v>
      </c>
      <c r="C131" s="114">
        <v>161501639</v>
      </c>
      <c r="D131" s="6" t="s">
        <v>11</v>
      </c>
      <c r="E131" s="119">
        <v>50</v>
      </c>
      <c r="F131" s="98" t="s">
        <v>102</v>
      </c>
      <c r="G131" s="6">
        <v>2016</v>
      </c>
      <c r="H131" s="7" t="s">
        <v>17092</v>
      </c>
      <c r="I131" s="6" t="s">
        <v>16722</v>
      </c>
      <c r="J131" s="119">
        <v>345</v>
      </c>
      <c r="K131" s="6" t="s">
        <v>16720</v>
      </c>
      <c r="L131" s="98" t="s">
        <v>17091</v>
      </c>
      <c r="M131" s="6">
        <v>223</v>
      </c>
      <c r="N131" s="115">
        <v>45750</v>
      </c>
    </row>
    <row r="132" spans="1:14" ht="20.100000000000001" customHeight="1" x14ac:dyDescent="0.25">
      <c r="A132" s="6">
        <v>129</v>
      </c>
      <c r="B132" s="6" t="s">
        <v>16866</v>
      </c>
      <c r="C132" s="114">
        <v>161502121</v>
      </c>
      <c r="D132" s="6" t="s">
        <v>11</v>
      </c>
      <c r="E132" s="119">
        <v>50</v>
      </c>
      <c r="F132" s="98" t="s">
        <v>68</v>
      </c>
      <c r="G132" s="6">
        <v>2016</v>
      </c>
      <c r="H132" s="7" t="s">
        <v>17092</v>
      </c>
      <c r="I132" s="6" t="s">
        <v>16722</v>
      </c>
      <c r="J132" s="119">
        <v>320</v>
      </c>
      <c r="K132" s="6" t="s">
        <v>16720</v>
      </c>
      <c r="L132" s="98" t="s">
        <v>17091</v>
      </c>
      <c r="M132" s="6">
        <v>224</v>
      </c>
      <c r="N132" s="115">
        <v>45750</v>
      </c>
    </row>
    <row r="133" spans="1:14" ht="20.100000000000001" customHeight="1" x14ac:dyDescent="0.25">
      <c r="A133" s="6">
        <v>130</v>
      </c>
      <c r="B133" s="6" t="s">
        <v>16867</v>
      </c>
      <c r="C133" s="114">
        <v>161501629</v>
      </c>
      <c r="D133" s="6" t="s">
        <v>11</v>
      </c>
      <c r="E133" s="119">
        <v>50</v>
      </c>
      <c r="F133" s="98" t="s">
        <v>102</v>
      </c>
      <c r="G133" s="6">
        <v>2016</v>
      </c>
      <c r="H133" s="7" t="s">
        <v>17092</v>
      </c>
      <c r="I133" s="6" t="s">
        <v>16722</v>
      </c>
      <c r="J133" s="119">
        <v>343</v>
      </c>
      <c r="K133" s="6" t="s">
        <v>16720</v>
      </c>
      <c r="L133" s="98" t="s">
        <v>17091</v>
      </c>
      <c r="M133" s="6">
        <v>225</v>
      </c>
      <c r="N133" s="115">
        <v>45750</v>
      </c>
    </row>
    <row r="134" spans="1:14" ht="20.100000000000001" customHeight="1" x14ac:dyDescent="0.25">
      <c r="A134" s="6">
        <v>131</v>
      </c>
      <c r="B134" s="6" t="s">
        <v>16868</v>
      </c>
      <c r="C134" s="114">
        <v>161501518</v>
      </c>
      <c r="D134" s="6" t="s">
        <v>11</v>
      </c>
      <c r="E134" s="119">
        <v>50</v>
      </c>
      <c r="F134" s="98" t="s">
        <v>102</v>
      </c>
      <c r="G134" s="6">
        <v>2016</v>
      </c>
      <c r="H134" s="7" t="s">
        <v>17092</v>
      </c>
      <c r="I134" s="6" t="s">
        <v>16722</v>
      </c>
      <c r="J134" s="119">
        <v>345</v>
      </c>
      <c r="K134" s="6" t="s">
        <v>16720</v>
      </c>
      <c r="L134" s="98" t="s">
        <v>17091</v>
      </c>
      <c r="M134" s="6">
        <v>226</v>
      </c>
      <c r="N134" s="115">
        <v>45750</v>
      </c>
    </row>
    <row r="135" spans="1:14" ht="20.100000000000001" customHeight="1" x14ac:dyDescent="0.25">
      <c r="A135" s="6">
        <v>132</v>
      </c>
      <c r="B135" s="6" t="s">
        <v>16869</v>
      </c>
      <c r="C135" s="114">
        <v>161501522</v>
      </c>
      <c r="D135" s="6" t="s">
        <v>11</v>
      </c>
      <c r="E135" s="119">
        <v>50</v>
      </c>
      <c r="F135" s="98" t="s">
        <v>102</v>
      </c>
      <c r="G135" s="6">
        <v>2016</v>
      </c>
      <c r="H135" s="7" t="s">
        <v>17092</v>
      </c>
      <c r="I135" s="6" t="s">
        <v>16722</v>
      </c>
      <c r="J135" s="119">
        <v>350</v>
      </c>
      <c r="K135" s="6" t="s">
        <v>16720</v>
      </c>
      <c r="L135" s="98" t="s">
        <v>17091</v>
      </c>
      <c r="M135" s="6">
        <v>227</v>
      </c>
      <c r="N135" s="115">
        <v>45750</v>
      </c>
    </row>
    <row r="136" spans="1:14" ht="20.100000000000001" customHeight="1" x14ac:dyDescent="0.25">
      <c r="A136" s="6">
        <v>133</v>
      </c>
      <c r="B136" s="6" t="s">
        <v>16870</v>
      </c>
      <c r="C136" s="114">
        <v>161501600</v>
      </c>
      <c r="D136" s="6" t="s">
        <v>11</v>
      </c>
      <c r="E136" s="119">
        <v>50</v>
      </c>
      <c r="F136" s="98" t="s">
        <v>102</v>
      </c>
      <c r="G136" s="6">
        <v>2016</v>
      </c>
      <c r="H136" s="7" t="s">
        <v>17092</v>
      </c>
      <c r="I136" s="6" t="s">
        <v>16722</v>
      </c>
      <c r="J136" s="119">
        <v>348</v>
      </c>
      <c r="K136" s="6" t="s">
        <v>16720</v>
      </c>
      <c r="L136" s="98" t="s">
        <v>17091</v>
      </c>
      <c r="M136" s="6">
        <v>228</v>
      </c>
      <c r="N136" s="115">
        <v>45750</v>
      </c>
    </row>
    <row r="137" spans="1:14" ht="20.100000000000001" customHeight="1" x14ac:dyDescent="0.25">
      <c r="A137" s="6">
        <v>134</v>
      </c>
      <c r="B137" s="6" t="s">
        <v>16871</v>
      </c>
      <c r="C137" s="114">
        <v>161501737</v>
      </c>
      <c r="D137" s="6" t="s">
        <v>11</v>
      </c>
      <c r="E137" s="119">
        <v>50</v>
      </c>
      <c r="F137" s="98" t="s">
        <v>102</v>
      </c>
      <c r="G137" s="6">
        <v>2016</v>
      </c>
      <c r="H137" s="7" t="s">
        <v>17092</v>
      </c>
      <c r="I137" s="6" t="s">
        <v>16722</v>
      </c>
      <c r="J137" s="119">
        <v>345</v>
      </c>
      <c r="K137" s="6" t="s">
        <v>16720</v>
      </c>
      <c r="L137" s="98" t="s">
        <v>17091</v>
      </c>
      <c r="M137" s="6">
        <v>229</v>
      </c>
      <c r="N137" s="115">
        <v>45750</v>
      </c>
    </row>
    <row r="138" spans="1:14" ht="20.100000000000001" customHeight="1" x14ac:dyDescent="0.25">
      <c r="A138" s="6">
        <v>135</v>
      </c>
      <c r="B138" s="6" t="s">
        <v>16872</v>
      </c>
      <c r="C138" s="114">
        <v>161501637</v>
      </c>
      <c r="D138" s="6" t="s">
        <v>11</v>
      </c>
      <c r="E138" s="119">
        <v>50</v>
      </c>
      <c r="F138" s="98" t="s">
        <v>68</v>
      </c>
      <c r="G138" s="6">
        <v>2016</v>
      </c>
      <c r="H138" s="7" t="s">
        <v>17092</v>
      </c>
      <c r="I138" s="6" t="s">
        <v>16722</v>
      </c>
      <c r="J138" s="119">
        <v>348</v>
      </c>
      <c r="K138" s="6" t="s">
        <v>16720</v>
      </c>
      <c r="L138" s="98" t="s">
        <v>17091</v>
      </c>
      <c r="M138" s="6">
        <v>230</v>
      </c>
      <c r="N138" s="115">
        <v>45750</v>
      </c>
    </row>
    <row r="139" spans="1:14" ht="20.100000000000001" customHeight="1" x14ac:dyDescent="0.25">
      <c r="A139" s="6">
        <v>136</v>
      </c>
      <c r="B139" s="6" t="s">
        <v>16873</v>
      </c>
      <c r="C139" s="114" t="s">
        <v>16874</v>
      </c>
      <c r="D139" s="6" t="s">
        <v>9</v>
      </c>
      <c r="E139" s="119">
        <v>50</v>
      </c>
      <c r="F139" s="98" t="s">
        <v>102</v>
      </c>
      <c r="G139" s="6">
        <v>2017</v>
      </c>
      <c r="H139" s="7" t="s">
        <v>17092</v>
      </c>
      <c r="I139" s="6" t="s">
        <v>16722</v>
      </c>
      <c r="J139" s="119">
        <v>375</v>
      </c>
      <c r="K139" s="6" t="s">
        <v>16720</v>
      </c>
      <c r="L139" s="98" t="s">
        <v>17091</v>
      </c>
      <c r="M139" s="6">
        <v>242</v>
      </c>
      <c r="N139" s="115">
        <v>45780</v>
      </c>
    </row>
    <row r="140" spans="1:14" ht="20.100000000000001" customHeight="1" x14ac:dyDescent="0.25">
      <c r="A140" s="6">
        <v>137</v>
      </c>
      <c r="B140" s="6" t="s">
        <v>16875</v>
      </c>
      <c r="C140" s="114" t="s">
        <v>16876</v>
      </c>
      <c r="D140" s="6" t="s">
        <v>9</v>
      </c>
      <c r="E140" s="119">
        <v>50</v>
      </c>
      <c r="F140" s="98" t="s">
        <v>102</v>
      </c>
      <c r="G140" s="6">
        <v>2017</v>
      </c>
      <c r="H140" s="7" t="s">
        <v>17092</v>
      </c>
      <c r="I140" s="6" t="s">
        <v>16722</v>
      </c>
      <c r="J140" s="119">
        <v>375</v>
      </c>
      <c r="K140" s="6" t="s">
        <v>16720</v>
      </c>
      <c r="L140" s="98" t="s">
        <v>17091</v>
      </c>
      <c r="M140" s="6">
        <v>243</v>
      </c>
      <c r="N140" s="115">
        <v>45780</v>
      </c>
    </row>
    <row r="141" spans="1:14" ht="20.100000000000001" customHeight="1" x14ac:dyDescent="0.25">
      <c r="A141" s="6">
        <v>138</v>
      </c>
      <c r="B141" s="6" t="s">
        <v>16877</v>
      </c>
      <c r="C141" s="114" t="s">
        <v>16878</v>
      </c>
      <c r="D141" s="6" t="s">
        <v>9</v>
      </c>
      <c r="E141" s="119">
        <v>50</v>
      </c>
      <c r="F141" s="98" t="s">
        <v>102</v>
      </c>
      <c r="G141" s="6">
        <v>2017</v>
      </c>
      <c r="H141" s="7" t="s">
        <v>17092</v>
      </c>
      <c r="I141" s="6" t="s">
        <v>16722</v>
      </c>
      <c r="J141" s="119">
        <v>380</v>
      </c>
      <c r="K141" s="6" t="s">
        <v>16720</v>
      </c>
      <c r="L141" s="98" t="s">
        <v>17091</v>
      </c>
      <c r="M141" s="6">
        <v>244</v>
      </c>
      <c r="N141" s="115">
        <v>45780</v>
      </c>
    </row>
    <row r="142" spans="1:14" ht="20.100000000000001" customHeight="1" x14ac:dyDescent="0.25">
      <c r="A142" s="6">
        <v>139</v>
      </c>
      <c r="B142" s="6" t="s">
        <v>16879</v>
      </c>
      <c r="C142" s="114">
        <v>161501783</v>
      </c>
      <c r="D142" s="6" t="s">
        <v>21</v>
      </c>
      <c r="E142" s="119">
        <v>50</v>
      </c>
      <c r="F142" s="98" t="s">
        <v>102</v>
      </c>
      <c r="G142" s="6">
        <v>2016</v>
      </c>
      <c r="H142" s="7" t="s">
        <v>17092</v>
      </c>
      <c r="I142" s="6" t="s">
        <v>16722</v>
      </c>
      <c r="J142" s="119">
        <v>355</v>
      </c>
      <c r="K142" s="6" t="s">
        <v>16720</v>
      </c>
      <c r="L142" s="98" t="s">
        <v>17091</v>
      </c>
      <c r="M142" s="6">
        <v>245</v>
      </c>
      <c r="N142" s="115">
        <v>45780</v>
      </c>
    </row>
    <row r="143" spans="1:14" ht="20.100000000000001" customHeight="1" x14ac:dyDescent="0.25">
      <c r="A143" s="6">
        <v>140</v>
      </c>
      <c r="B143" s="6" t="s">
        <v>16880</v>
      </c>
      <c r="C143" s="114" t="s">
        <v>16881</v>
      </c>
      <c r="D143" s="6" t="s">
        <v>26</v>
      </c>
      <c r="E143" s="119">
        <v>50</v>
      </c>
      <c r="F143" s="98" t="s">
        <v>25</v>
      </c>
      <c r="G143" s="6">
        <v>2013</v>
      </c>
      <c r="H143" s="7" t="s">
        <v>17092</v>
      </c>
      <c r="I143" s="6" t="s">
        <v>16722</v>
      </c>
      <c r="J143" s="119">
        <v>292</v>
      </c>
      <c r="K143" s="6" t="s">
        <v>16720</v>
      </c>
      <c r="L143" s="98" t="s">
        <v>17091</v>
      </c>
      <c r="M143" s="6">
        <v>246</v>
      </c>
      <c r="N143" s="115">
        <v>45780</v>
      </c>
    </row>
    <row r="144" spans="1:14" ht="20.100000000000001" customHeight="1" x14ac:dyDescent="0.25">
      <c r="A144" s="6">
        <v>141</v>
      </c>
      <c r="B144" s="6" t="s">
        <v>16882</v>
      </c>
      <c r="C144" s="114" t="s">
        <v>16883</v>
      </c>
      <c r="D144" s="6" t="s">
        <v>26</v>
      </c>
      <c r="E144" s="119">
        <v>50</v>
      </c>
      <c r="F144" s="98" t="s">
        <v>12</v>
      </c>
      <c r="G144" s="6">
        <v>2014</v>
      </c>
      <c r="H144" s="7" t="s">
        <v>17092</v>
      </c>
      <c r="I144" s="6" t="s">
        <v>16722</v>
      </c>
      <c r="J144" s="119">
        <v>305</v>
      </c>
      <c r="K144" s="6" t="s">
        <v>16720</v>
      </c>
      <c r="L144" s="98" t="s">
        <v>17091</v>
      </c>
      <c r="M144" s="6">
        <v>247</v>
      </c>
      <c r="N144" s="115">
        <v>45780</v>
      </c>
    </row>
    <row r="145" spans="1:14" ht="20.100000000000001" customHeight="1" x14ac:dyDescent="0.25">
      <c r="A145" s="6">
        <v>142</v>
      </c>
      <c r="B145" s="6" t="s">
        <v>16884</v>
      </c>
      <c r="C145" s="114" t="s">
        <v>16885</v>
      </c>
      <c r="D145" s="6" t="s">
        <v>9</v>
      </c>
      <c r="E145" s="119">
        <v>50</v>
      </c>
      <c r="F145" s="98" t="s">
        <v>68</v>
      </c>
      <c r="G145" s="6">
        <v>2012</v>
      </c>
      <c r="H145" s="7" t="s">
        <v>17092</v>
      </c>
      <c r="I145" s="6" t="s">
        <v>16722</v>
      </c>
      <c r="J145" s="119">
        <v>320</v>
      </c>
      <c r="K145" s="6" t="s">
        <v>16720</v>
      </c>
      <c r="L145" s="98" t="s">
        <v>17091</v>
      </c>
      <c r="M145" s="6">
        <v>248</v>
      </c>
      <c r="N145" s="115">
        <v>45780</v>
      </c>
    </row>
    <row r="146" spans="1:14" ht="20.100000000000001" customHeight="1" x14ac:dyDescent="0.25">
      <c r="A146" s="6">
        <v>143</v>
      </c>
      <c r="B146" s="6" t="s">
        <v>16886</v>
      </c>
      <c r="C146" s="114" t="s">
        <v>16887</v>
      </c>
      <c r="D146" s="6" t="s">
        <v>9</v>
      </c>
      <c r="E146" s="119">
        <v>50</v>
      </c>
      <c r="F146" s="98" t="s">
        <v>68</v>
      </c>
      <c r="G146" s="6">
        <v>2012</v>
      </c>
      <c r="H146" s="7" t="s">
        <v>17092</v>
      </c>
      <c r="I146" s="6" t="s">
        <v>16722</v>
      </c>
      <c r="J146" s="119">
        <v>320</v>
      </c>
      <c r="K146" s="6" t="s">
        <v>16720</v>
      </c>
      <c r="L146" s="98" t="s">
        <v>17091</v>
      </c>
      <c r="M146" s="6">
        <v>249</v>
      </c>
      <c r="N146" s="115">
        <v>45780</v>
      </c>
    </row>
    <row r="147" spans="1:14" ht="20.100000000000001" customHeight="1" x14ac:dyDescent="0.25">
      <c r="A147" s="6">
        <v>144</v>
      </c>
      <c r="B147" s="6" t="s">
        <v>16888</v>
      </c>
      <c r="C147" s="114" t="s">
        <v>16889</v>
      </c>
      <c r="D147" s="6" t="s">
        <v>11</v>
      </c>
      <c r="E147" s="119">
        <v>50</v>
      </c>
      <c r="F147" s="98" t="s">
        <v>102</v>
      </c>
      <c r="G147" s="6">
        <v>2016</v>
      </c>
      <c r="H147" s="7" t="s">
        <v>17092</v>
      </c>
      <c r="I147" s="6" t="s">
        <v>16722</v>
      </c>
      <c r="J147" s="119">
        <v>355</v>
      </c>
      <c r="K147" s="6" t="s">
        <v>16720</v>
      </c>
      <c r="L147" s="98" t="s">
        <v>17091</v>
      </c>
      <c r="M147" s="6">
        <v>250</v>
      </c>
      <c r="N147" s="115">
        <v>45780</v>
      </c>
    </row>
    <row r="148" spans="1:14" ht="20.100000000000001" customHeight="1" x14ac:dyDescent="0.25">
      <c r="A148" s="6">
        <v>145</v>
      </c>
      <c r="B148" s="6" t="s">
        <v>16890</v>
      </c>
      <c r="C148" s="114" t="s">
        <v>16891</v>
      </c>
      <c r="D148" s="6" t="s">
        <v>11</v>
      </c>
      <c r="E148" s="119">
        <v>50</v>
      </c>
      <c r="F148" s="98" t="s">
        <v>102</v>
      </c>
      <c r="G148" s="6">
        <v>2016</v>
      </c>
      <c r="H148" s="7" t="s">
        <v>17092</v>
      </c>
      <c r="I148" s="6" t="s">
        <v>16722</v>
      </c>
      <c r="J148" s="119">
        <v>350</v>
      </c>
      <c r="K148" s="6" t="s">
        <v>16720</v>
      </c>
      <c r="L148" s="98" t="s">
        <v>17091</v>
      </c>
      <c r="M148" s="6">
        <v>251</v>
      </c>
      <c r="N148" s="115">
        <v>45780</v>
      </c>
    </row>
    <row r="149" spans="1:14" ht="20.100000000000001" customHeight="1" x14ac:dyDescent="0.25">
      <c r="A149" s="6">
        <v>146</v>
      </c>
      <c r="B149" s="6" t="s">
        <v>16892</v>
      </c>
      <c r="C149" s="114" t="s">
        <v>16893</v>
      </c>
      <c r="D149" s="6" t="s">
        <v>11</v>
      </c>
      <c r="E149" s="119">
        <v>50</v>
      </c>
      <c r="F149" s="98" t="s">
        <v>102</v>
      </c>
      <c r="G149" s="6">
        <v>2016</v>
      </c>
      <c r="H149" s="7" t="s">
        <v>17092</v>
      </c>
      <c r="I149" s="6" t="s">
        <v>16722</v>
      </c>
      <c r="J149" s="119">
        <v>347</v>
      </c>
      <c r="K149" s="6" t="s">
        <v>16720</v>
      </c>
      <c r="L149" s="98" t="s">
        <v>17091</v>
      </c>
      <c r="M149" s="6">
        <v>252</v>
      </c>
      <c r="N149" s="115">
        <v>45780</v>
      </c>
    </row>
    <row r="150" spans="1:14" ht="20.100000000000001" customHeight="1" x14ac:dyDescent="0.25">
      <c r="A150" s="6">
        <v>147</v>
      </c>
      <c r="B150" s="6" t="s">
        <v>16894</v>
      </c>
      <c r="C150" s="114" t="s">
        <v>16895</v>
      </c>
      <c r="D150" s="6" t="s">
        <v>11</v>
      </c>
      <c r="E150" s="119">
        <v>50</v>
      </c>
      <c r="F150" s="98" t="s">
        <v>102</v>
      </c>
      <c r="G150" s="6">
        <v>2016</v>
      </c>
      <c r="H150" s="7" t="s">
        <v>17092</v>
      </c>
      <c r="I150" s="6" t="s">
        <v>16722</v>
      </c>
      <c r="J150" s="119">
        <v>350</v>
      </c>
      <c r="K150" s="6" t="s">
        <v>16720</v>
      </c>
      <c r="L150" s="98" t="s">
        <v>17091</v>
      </c>
      <c r="M150" s="6">
        <v>253</v>
      </c>
      <c r="N150" s="115">
        <v>45780</v>
      </c>
    </row>
    <row r="151" spans="1:14" ht="20.100000000000001" customHeight="1" x14ac:dyDescent="0.25">
      <c r="A151" s="6">
        <v>148</v>
      </c>
      <c r="B151" s="6" t="s">
        <v>16896</v>
      </c>
      <c r="C151" s="114" t="s">
        <v>16897</v>
      </c>
      <c r="D151" s="6" t="s">
        <v>11</v>
      </c>
      <c r="E151" s="119">
        <v>50</v>
      </c>
      <c r="F151" s="98" t="s">
        <v>102</v>
      </c>
      <c r="G151" s="6">
        <v>2016</v>
      </c>
      <c r="H151" s="7" t="s">
        <v>17092</v>
      </c>
      <c r="I151" s="6" t="s">
        <v>16722</v>
      </c>
      <c r="J151" s="119">
        <v>345</v>
      </c>
      <c r="K151" s="6" t="s">
        <v>16720</v>
      </c>
      <c r="L151" s="98" t="s">
        <v>17091</v>
      </c>
      <c r="M151" s="6">
        <v>254</v>
      </c>
      <c r="N151" s="115">
        <v>45780</v>
      </c>
    </row>
    <row r="152" spans="1:14" ht="20.100000000000001" customHeight="1" x14ac:dyDescent="0.25">
      <c r="A152" s="6">
        <v>149</v>
      </c>
      <c r="B152" s="6" t="s">
        <v>16898</v>
      </c>
      <c r="C152" s="114" t="s">
        <v>16899</v>
      </c>
      <c r="D152" s="6" t="s">
        <v>11</v>
      </c>
      <c r="E152" s="119">
        <v>50</v>
      </c>
      <c r="F152" s="98" t="s">
        <v>102</v>
      </c>
      <c r="G152" s="6">
        <v>2016</v>
      </c>
      <c r="H152" s="7" t="s">
        <v>17092</v>
      </c>
      <c r="I152" s="6" t="s">
        <v>16722</v>
      </c>
      <c r="J152" s="119">
        <v>345</v>
      </c>
      <c r="K152" s="6" t="s">
        <v>16720</v>
      </c>
      <c r="L152" s="98" t="s">
        <v>17091</v>
      </c>
      <c r="M152" s="6">
        <v>255</v>
      </c>
      <c r="N152" s="115">
        <v>45780</v>
      </c>
    </row>
    <row r="153" spans="1:14" ht="20.100000000000001" customHeight="1" x14ac:dyDescent="0.25">
      <c r="A153" s="6">
        <v>150</v>
      </c>
      <c r="B153" s="6" t="s">
        <v>16900</v>
      </c>
      <c r="C153" s="114" t="s">
        <v>16901</v>
      </c>
      <c r="D153" s="6" t="s">
        <v>26</v>
      </c>
      <c r="E153" s="119">
        <v>50</v>
      </c>
      <c r="F153" s="98" t="s">
        <v>102</v>
      </c>
      <c r="G153" s="6">
        <v>2012</v>
      </c>
      <c r="H153" s="7" t="s">
        <v>17092</v>
      </c>
      <c r="I153" s="6" t="s">
        <v>16722</v>
      </c>
      <c r="J153" s="119">
        <v>305</v>
      </c>
      <c r="K153" s="6" t="s">
        <v>16720</v>
      </c>
      <c r="L153" s="98" t="s">
        <v>17091</v>
      </c>
      <c r="M153" s="6">
        <v>256</v>
      </c>
      <c r="N153" s="115">
        <v>45780</v>
      </c>
    </row>
    <row r="154" spans="1:14" ht="20.100000000000001" customHeight="1" x14ac:dyDescent="0.25">
      <c r="A154" s="6">
        <v>151</v>
      </c>
      <c r="B154" s="6" t="s">
        <v>16902</v>
      </c>
      <c r="C154" s="114" t="s">
        <v>16903</v>
      </c>
      <c r="D154" s="6" t="s">
        <v>11</v>
      </c>
      <c r="E154" s="119">
        <v>50</v>
      </c>
      <c r="F154" s="98" t="s">
        <v>102</v>
      </c>
      <c r="G154" s="6">
        <v>2016</v>
      </c>
      <c r="H154" s="7" t="s">
        <v>17092</v>
      </c>
      <c r="I154" s="6" t="s">
        <v>16722</v>
      </c>
      <c r="J154" s="119">
        <v>349</v>
      </c>
      <c r="K154" s="6" t="s">
        <v>16720</v>
      </c>
      <c r="L154" s="98" t="s">
        <v>17091</v>
      </c>
      <c r="M154" s="6">
        <v>257</v>
      </c>
      <c r="N154" s="115">
        <v>45780</v>
      </c>
    </row>
    <row r="155" spans="1:14" ht="20.100000000000001" customHeight="1" x14ac:dyDescent="0.25">
      <c r="A155" s="6">
        <v>152</v>
      </c>
      <c r="B155" s="6" t="s">
        <v>16904</v>
      </c>
      <c r="C155" s="114" t="s">
        <v>16905</v>
      </c>
      <c r="D155" s="6" t="s">
        <v>11</v>
      </c>
      <c r="E155" s="119">
        <v>50</v>
      </c>
      <c r="F155" s="98" t="s">
        <v>102</v>
      </c>
      <c r="G155" s="6">
        <v>2017</v>
      </c>
      <c r="H155" s="7" t="s">
        <v>17092</v>
      </c>
      <c r="I155" s="6" t="s">
        <v>16722</v>
      </c>
      <c r="J155" s="119">
        <v>320</v>
      </c>
      <c r="K155" s="6" t="s">
        <v>16720</v>
      </c>
      <c r="L155" s="98" t="s">
        <v>17091</v>
      </c>
      <c r="M155" s="6">
        <v>258</v>
      </c>
      <c r="N155" s="115">
        <v>45780</v>
      </c>
    </row>
    <row r="156" spans="1:14" ht="20.100000000000001" customHeight="1" x14ac:dyDescent="0.25">
      <c r="A156" s="6">
        <v>153</v>
      </c>
      <c r="B156" s="6" t="s">
        <v>16906</v>
      </c>
      <c r="C156" s="114" t="s">
        <v>16907</v>
      </c>
      <c r="D156" s="6" t="s">
        <v>11</v>
      </c>
      <c r="E156" s="119">
        <v>50</v>
      </c>
      <c r="F156" s="98" t="s">
        <v>102</v>
      </c>
      <c r="G156" s="6">
        <v>2016</v>
      </c>
      <c r="H156" s="7" t="s">
        <v>17092</v>
      </c>
      <c r="I156" s="6" t="s">
        <v>16722</v>
      </c>
      <c r="J156" s="119">
        <v>347</v>
      </c>
      <c r="K156" s="6" t="s">
        <v>16720</v>
      </c>
      <c r="L156" s="98" t="s">
        <v>17091</v>
      </c>
      <c r="M156" s="6">
        <v>259</v>
      </c>
      <c r="N156" s="115">
        <v>45780</v>
      </c>
    </row>
    <row r="157" spans="1:14" ht="20.100000000000001" customHeight="1" x14ac:dyDescent="0.25">
      <c r="A157" s="6">
        <v>154</v>
      </c>
      <c r="B157" s="6" t="s">
        <v>16908</v>
      </c>
      <c r="C157" s="114" t="s">
        <v>16909</v>
      </c>
      <c r="D157" s="6" t="s">
        <v>26</v>
      </c>
      <c r="E157" s="119">
        <v>50</v>
      </c>
      <c r="F157" s="98" t="s">
        <v>102</v>
      </c>
      <c r="G157" s="6">
        <v>2017</v>
      </c>
      <c r="H157" s="7" t="s">
        <v>17092</v>
      </c>
      <c r="I157" s="6" t="s">
        <v>16722</v>
      </c>
      <c r="J157" s="119">
        <v>380</v>
      </c>
      <c r="K157" s="6" t="s">
        <v>16720</v>
      </c>
      <c r="L157" s="98" t="s">
        <v>17091</v>
      </c>
      <c r="M157" s="6">
        <v>260</v>
      </c>
      <c r="N157" s="115">
        <v>45780</v>
      </c>
    </row>
    <row r="158" spans="1:14" ht="20.100000000000001" customHeight="1" x14ac:dyDescent="0.25">
      <c r="A158" s="6">
        <v>155</v>
      </c>
      <c r="B158" s="6" t="s">
        <v>16910</v>
      </c>
      <c r="C158" s="114" t="s">
        <v>16911</v>
      </c>
      <c r="D158" s="6" t="s">
        <v>26</v>
      </c>
      <c r="E158" s="119">
        <v>50</v>
      </c>
      <c r="F158" s="98" t="s">
        <v>102</v>
      </c>
      <c r="G158" s="6">
        <v>2017</v>
      </c>
      <c r="H158" s="7" t="s">
        <v>17092</v>
      </c>
      <c r="I158" s="6" t="s">
        <v>16722</v>
      </c>
      <c r="J158" s="119">
        <v>380</v>
      </c>
      <c r="K158" s="6" t="s">
        <v>16720</v>
      </c>
      <c r="L158" s="98" t="s">
        <v>17091</v>
      </c>
      <c r="M158" s="6">
        <v>261</v>
      </c>
      <c r="N158" s="115">
        <v>45780</v>
      </c>
    </row>
    <row r="159" spans="1:14" ht="20.100000000000001" customHeight="1" x14ac:dyDescent="0.25">
      <c r="A159" s="6">
        <v>156</v>
      </c>
      <c r="B159" s="6" t="s">
        <v>16912</v>
      </c>
      <c r="C159" s="114" t="s">
        <v>16913</v>
      </c>
      <c r="D159" s="6" t="s">
        <v>26</v>
      </c>
      <c r="E159" s="119">
        <v>50</v>
      </c>
      <c r="F159" s="98" t="s">
        <v>102</v>
      </c>
      <c r="G159" s="6">
        <v>2017</v>
      </c>
      <c r="H159" s="7" t="s">
        <v>17092</v>
      </c>
      <c r="I159" s="6" t="s">
        <v>16722</v>
      </c>
      <c r="J159" s="119">
        <v>379</v>
      </c>
      <c r="K159" s="6" t="s">
        <v>16720</v>
      </c>
      <c r="L159" s="98" t="s">
        <v>17091</v>
      </c>
      <c r="M159" s="6">
        <v>262</v>
      </c>
      <c r="N159" s="115">
        <v>45780</v>
      </c>
    </row>
    <row r="160" spans="1:14" ht="20.100000000000001" customHeight="1" x14ac:dyDescent="0.25">
      <c r="A160" s="6">
        <v>157</v>
      </c>
      <c r="B160" s="6" t="s">
        <v>16914</v>
      </c>
      <c r="C160" s="114" t="s">
        <v>16915</v>
      </c>
      <c r="D160" s="6" t="s">
        <v>11</v>
      </c>
      <c r="E160" s="119">
        <v>50</v>
      </c>
      <c r="F160" s="98" t="s">
        <v>102</v>
      </c>
      <c r="G160" s="6">
        <v>2016</v>
      </c>
      <c r="H160" s="7" t="s">
        <v>17092</v>
      </c>
      <c r="I160" s="6" t="s">
        <v>16722</v>
      </c>
      <c r="J160" s="119">
        <v>350</v>
      </c>
      <c r="K160" s="6" t="s">
        <v>16720</v>
      </c>
      <c r="L160" s="98" t="s">
        <v>17091</v>
      </c>
      <c r="M160" s="6">
        <v>263</v>
      </c>
      <c r="N160" s="115">
        <v>45780</v>
      </c>
    </row>
    <row r="161" spans="1:14" ht="20.100000000000001" customHeight="1" x14ac:dyDescent="0.25">
      <c r="A161" s="6">
        <v>158</v>
      </c>
      <c r="B161" s="6" t="s">
        <v>16916</v>
      </c>
      <c r="C161" s="114" t="s">
        <v>16917</v>
      </c>
      <c r="D161" s="6" t="s">
        <v>11</v>
      </c>
      <c r="E161" s="119">
        <v>50</v>
      </c>
      <c r="F161" s="98" t="s">
        <v>102</v>
      </c>
      <c r="G161" s="6">
        <v>2016</v>
      </c>
      <c r="H161" s="7" t="s">
        <v>17092</v>
      </c>
      <c r="I161" s="6" t="s">
        <v>16722</v>
      </c>
      <c r="J161" s="119">
        <v>350</v>
      </c>
      <c r="K161" s="6" t="s">
        <v>16720</v>
      </c>
      <c r="L161" s="98" t="s">
        <v>17091</v>
      </c>
      <c r="M161" s="6">
        <v>264</v>
      </c>
      <c r="N161" s="115">
        <v>45780</v>
      </c>
    </row>
    <row r="162" spans="1:14" ht="20.100000000000001" customHeight="1" x14ac:dyDescent="0.25">
      <c r="A162" s="6">
        <v>159</v>
      </c>
      <c r="B162" s="6" t="s">
        <v>16918</v>
      </c>
      <c r="C162" s="114" t="s">
        <v>16919</v>
      </c>
      <c r="D162" s="6" t="s">
        <v>11</v>
      </c>
      <c r="E162" s="119">
        <v>50</v>
      </c>
      <c r="F162" s="98" t="s">
        <v>102</v>
      </c>
      <c r="G162" s="6">
        <v>2016</v>
      </c>
      <c r="H162" s="7" t="s">
        <v>17092</v>
      </c>
      <c r="I162" s="6" t="s">
        <v>16722</v>
      </c>
      <c r="J162" s="119">
        <v>350</v>
      </c>
      <c r="K162" s="6" t="s">
        <v>16720</v>
      </c>
      <c r="L162" s="98" t="s">
        <v>17091</v>
      </c>
      <c r="M162" s="6">
        <v>265</v>
      </c>
      <c r="N162" s="115">
        <v>45780</v>
      </c>
    </row>
    <row r="163" spans="1:14" ht="20.100000000000001" customHeight="1" x14ac:dyDescent="0.25">
      <c r="A163" s="6">
        <v>160</v>
      </c>
      <c r="B163" s="6" t="s">
        <v>16920</v>
      </c>
      <c r="C163" s="114" t="s">
        <v>16921</v>
      </c>
      <c r="D163" s="6" t="s">
        <v>11</v>
      </c>
      <c r="E163" s="119">
        <v>50</v>
      </c>
      <c r="F163" s="98" t="s">
        <v>102</v>
      </c>
      <c r="G163" s="6">
        <v>2016</v>
      </c>
      <c r="H163" s="7" t="s">
        <v>17092</v>
      </c>
      <c r="I163" s="6" t="s">
        <v>16722</v>
      </c>
      <c r="J163" s="119">
        <v>347</v>
      </c>
      <c r="K163" s="6" t="s">
        <v>16720</v>
      </c>
      <c r="L163" s="98" t="s">
        <v>17091</v>
      </c>
      <c r="M163" s="6">
        <v>266</v>
      </c>
      <c r="N163" s="115">
        <v>45780</v>
      </c>
    </row>
    <row r="164" spans="1:14" ht="20.100000000000001" customHeight="1" x14ac:dyDescent="0.25">
      <c r="A164" s="6">
        <v>161</v>
      </c>
      <c r="B164" s="6" t="s">
        <v>16922</v>
      </c>
      <c r="C164" s="114" t="s">
        <v>16923</v>
      </c>
      <c r="D164" s="6" t="s">
        <v>11</v>
      </c>
      <c r="E164" s="119">
        <v>50</v>
      </c>
      <c r="F164" s="98" t="s">
        <v>102</v>
      </c>
      <c r="G164" s="6">
        <v>2016</v>
      </c>
      <c r="H164" s="7" t="s">
        <v>17092</v>
      </c>
      <c r="I164" s="6" t="s">
        <v>16722</v>
      </c>
      <c r="J164" s="119">
        <v>350</v>
      </c>
      <c r="K164" s="6" t="s">
        <v>16720</v>
      </c>
      <c r="L164" s="98" t="s">
        <v>17091</v>
      </c>
      <c r="M164" s="6">
        <v>267</v>
      </c>
      <c r="N164" s="115">
        <v>45780</v>
      </c>
    </row>
    <row r="165" spans="1:14" ht="20.100000000000001" customHeight="1" x14ac:dyDescent="0.25">
      <c r="A165" s="6">
        <v>162</v>
      </c>
      <c r="B165" s="6" t="s">
        <v>16924</v>
      </c>
      <c r="C165" s="114" t="s">
        <v>16925</v>
      </c>
      <c r="D165" s="6" t="s">
        <v>11</v>
      </c>
      <c r="E165" s="119">
        <v>50</v>
      </c>
      <c r="F165" s="98" t="s">
        <v>102</v>
      </c>
      <c r="G165" s="6">
        <v>2016</v>
      </c>
      <c r="H165" s="7" t="s">
        <v>17092</v>
      </c>
      <c r="I165" s="6" t="s">
        <v>16722</v>
      </c>
      <c r="J165" s="119">
        <v>350</v>
      </c>
      <c r="K165" s="6" t="s">
        <v>16720</v>
      </c>
      <c r="L165" s="98" t="s">
        <v>17091</v>
      </c>
      <c r="M165" s="6">
        <v>268</v>
      </c>
      <c r="N165" s="115">
        <v>45780</v>
      </c>
    </row>
    <row r="166" spans="1:14" ht="20.100000000000001" customHeight="1" x14ac:dyDescent="0.25">
      <c r="A166" s="6">
        <v>163</v>
      </c>
      <c r="B166" s="6" t="s">
        <v>16926</v>
      </c>
      <c r="C166" s="114" t="s">
        <v>16927</v>
      </c>
      <c r="D166" s="6" t="s">
        <v>26</v>
      </c>
      <c r="E166" s="119">
        <v>50</v>
      </c>
      <c r="F166" s="98" t="s">
        <v>102</v>
      </c>
      <c r="G166" s="6">
        <v>2016</v>
      </c>
      <c r="H166" s="7" t="s">
        <v>17092</v>
      </c>
      <c r="I166" s="6" t="s">
        <v>16722</v>
      </c>
      <c r="J166" s="119">
        <v>300</v>
      </c>
      <c r="K166" s="6" t="s">
        <v>16720</v>
      </c>
      <c r="L166" s="98" t="s">
        <v>17091</v>
      </c>
      <c r="M166" s="6">
        <v>269</v>
      </c>
      <c r="N166" s="115">
        <v>45780</v>
      </c>
    </row>
    <row r="167" spans="1:14" ht="20.100000000000001" customHeight="1" x14ac:dyDescent="0.25">
      <c r="A167" s="6">
        <v>164</v>
      </c>
      <c r="B167" s="6" t="s">
        <v>16928</v>
      </c>
      <c r="C167" s="114" t="s">
        <v>16929</v>
      </c>
      <c r="D167" s="6" t="s">
        <v>26</v>
      </c>
      <c r="E167" s="119">
        <v>50</v>
      </c>
      <c r="F167" s="98" t="s">
        <v>102</v>
      </c>
      <c r="G167" s="6">
        <v>2012</v>
      </c>
      <c r="H167" s="7" t="s">
        <v>17092</v>
      </c>
      <c r="I167" s="6" t="s">
        <v>16722</v>
      </c>
      <c r="J167" s="119">
        <v>310</v>
      </c>
      <c r="K167" s="6" t="s">
        <v>16720</v>
      </c>
      <c r="L167" s="98" t="s">
        <v>17091</v>
      </c>
      <c r="M167" s="6">
        <v>270</v>
      </c>
      <c r="N167" s="115">
        <v>45780</v>
      </c>
    </row>
    <row r="168" spans="1:14" ht="20.100000000000001" customHeight="1" x14ac:dyDescent="0.25">
      <c r="A168" s="6">
        <v>165</v>
      </c>
      <c r="B168" s="6" t="s">
        <v>16930</v>
      </c>
      <c r="C168" s="114" t="s">
        <v>16931</v>
      </c>
      <c r="D168" s="6" t="s">
        <v>11</v>
      </c>
      <c r="E168" s="119">
        <v>50</v>
      </c>
      <c r="F168" s="98" t="s">
        <v>110</v>
      </c>
      <c r="G168" s="6">
        <v>2016</v>
      </c>
      <c r="H168" s="7" t="s">
        <v>17092</v>
      </c>
      <c r="I168" s="6" t="s">
        <v>16722</v>
      </c>
      <c r="J168" s="119">
        <v>348</v>
      </c>
      <c r="K168" s="6" t="s">
        <v>16720</v>
      </c>
      <c r="L168" s="98" t="s">
        <v>17091</v>
      </c>
      <c r="M168" s="6">
        <v>271</v>
      </c>
      <c r="N168" s="115">
        <v>45780</v>
      </c>
    </row>
    <row r="169" spans="1:14" ht="20.100000000000001" customHeight="1" x14ac:dyDescent="0.25">
      <c r="A169" s="6">
        <v>166</v>
      </c>
      <c r="B169" s="6" t="s">
        <v>16932</v>
      </c>
      <c r="C169" s="114" t="s">
        <v>16933</v>
      </c>
      <c r="D169" s="6" t="s">
        <v>26</v>
      </c>
      <c r="E169" s="119">
        <v>50</v>
      </c>
      <c r="F169" s="98" t="s">
        <v>110</v>
      </c>
      <c r="G169" s="6">
        <v>2012</v>
      </c>
      <c r="H169" s="7" t="s">
        <v>17092</v>
      </c>
      <c r="I169" s="6" t="s">
        <v>16722</v>
      </c>
      <c r="J169" s="119">
        <v>310</v>
      </c>
      <c r="K169" s="6" t="s">
        <v>16720</v>
      </c>
      <c r="L169" s="98" t="s">
        <v>17091</v>
      </c>
      <c r="M169" s="6">
        <v>272</v>
      </c>
      <c r="N169" s="115">
        <v>45780</v>
      </c>
    </row>
    <row r="170" spans="1:14" ht="20.100000000000001" customHeight="1" x14ac:dyDescent="0.25">
      <c r="A170" s="6">
        <v>167</v>
      </c>
      <c r="B170" s="6" t="s">
        <v>16934</v>
      </c>
      <c r="C170" s="114" t="s">
        <v>16935</v>
      </c>
      <c r="D170" s="6" t="s">
        <v>26</v>
      </c>
      <c r="E170" s="119">
        <v>50</v>
      </c>
      <c r="F170" s="98" t="s">
        <v>110</v>
      </c>
      <c r="G170" s="6">
        <v>2012</v>
      </c>
      <c r="H170" s="7" t="s">
        <v>17092</v>
      </c>
      <c r="I170" s="6" t="s">
        <v>16722</v>
      </c>
      <c r="J170" s="119">
        <v>310</v>
      </c>
      <c r="K170" s="6" t="s">
        <v>16720</v>
      </c>
      <c r="L170" s="98" t="s">
        <v>17091</v>
      </c>
      <c r="M170" s="6">
        <v>273</v>
      </c>
      <c r="N170" s="115">
        <v>45780</v>
      </c>
    </row>
    <row r="171" spans="1:14" ht="20.100000000000001" customHeight="1" x14ac:dyDescent="0.25">
      <c r="A171" s="6">
        <v>168</v>
      </c>
      <c r="B171" s="6" t="s">
        <v>16936</v>
      </c>
      <c r="C171" s="114" t="s">
        <v>16937</v>
      </c>
      <c r="D171" s="6" t="s">
        <v>26</v>
      </c>
      <c r="E171" s="119">
        <v>50</v>
      </c>
      <c r="F171" s="98" t="s">
        <v>110</v>
      </c>
      <c r="G171" s="6">
        <v>2014</v>
      </c>
      <c r="H171" s="7" t="s">
        <v>17092</v>
      </c>
      <c r="I171" s="6" t="s">
        <v>16722</v>
      </c>
      <c r="J171" s="119">
        <v>312</v>
      </c>
      <c r="K171" s="6" t="s">
        <v>16720</v>
      </c>
      <c r="L171" s="98" t="s">
        <v>17091</v>
      </c>
      <c r="M171" s="6">
        <v>274</v>
      </c>
      <c r="N171" s="115">
        <v>45780</v>
      </c>
    </row>
    <row r="172" spans="1:14" ht="20.100000000000001" customHeight="1" x14ac:dyDescent="0.25">
      <c r="A172" s="6">
        <v>169</v>
      </c>
      <c r="B172" s="6" t="s">
        <v>16938</v>
      </c>
      <c r="C172" s="114" t="s">
        <v>16939</v>
      </c>
      <c r="D172" s="6" t="s">
        <v>26</v>
      </c>
      <c r="E172" s="119">
        <v>50</v>
      </c>
      <c r="F172" s="98" t="s">
        <v>12</v>
      </c>
      <c r="G172" s="6">
        <v>2017</v>
      </c>
      <c r="H172" s="7" t="s">
        <v>17092</v>
      </c>
      <c r="I172" s="6" t="s">
        <v>16722</v>
      </c>
      <c r="J172" s="119">
        <v>378</v>
      </c>
      <c r="K172" s="6" t="s">
        <v>16720</v>
      </c>
      <c r="L172" s="98" t="s">
        <v>17091</v>
      </c>
      <c r="M172" s="6">
        <v>275</v>
      </c>
      <c r="N172" s="115">
        <v>45780</v>
      </c>
    </row>
    <row r="173" spans="1:14" ht="20.100000000000001" customHeight="1" x14ac:dyDescent="0.25">
      <c r="A173" s="6">
        <v>170</v>
      </c>
      <c r="B173" s="6" t="s">
        <v>16940</v>
      </c>
      <c r="C173" s="114" t="s">
        <v>16941</v>
      </c>
      <c r="D173" s="6" t="s">
        <v>26</v>
      </c>
      <c r="E173" s="119">
        <v>50</v>
      </c>
      <c r="F173" s="98" t="s">
        <v>12</v>
      </c>
      <c r="G173" s="6">
        <v>2017</v>
      </c>
      <c r="H173" s="7" t="s">
        <v>17092</v>
      </c>
      <c r="I173" s="6" t="s">
        <v>16722</v>
      </c>
      <c r="J173" s="119">
        <v>378</v>
      </c>
      <c r="K173" s="6" t="s">
        <v>16720</v>
      </c>
      <c r="L173" s="98" t="s">
        <v>17091</v>
      </c>
      <c r="M173" s="6">
        <v>276</v>
      </c>
      <c r="N173" s="115">
        <v>45780</v>
      </c>
    </row>
    <row r="174" spans="1:14" ht="20.100000000000001" customHeight="1" x14ac:dyDescent="0.25">
      <c r="A174" s="6">
        <v>171</v>
      </c>
      <c r="B174" s="6" t="s">
        <v>16942</v>
      </c>
      <c r="C174" s="114" t="s">
        <v>16943</v>
      </c>
      <c r="D174" s="6" t="s">
        <v>26</v>
      </c>
      <c r="E174" s="119">
        <v>50</v>
      </c>
      <c r="F174" s="98" t="s">
        <v>68</v>
      </c>
      <c r="G174" s="6">
        <v>2013</v>
      </c>
      <c r="H174" s="7" t="s">
        <v>17092</v>
      </c>
      <c r="I174" s="6" t="s">
        <v>16722</v>
      </c>
      <c r="J174" s="119">
        <v>233</v>
      </c>
      <c r="K174" s="6" t="s">
        <v>16720</v>
      </c>
      <c r="L174" s="98" t="s">
        <v>17091</v>
      </c>
      <c r="M174" s="6">
        <v>277</v>
      </c>
      <c r="N174" s="115">
        <v>45780</v>
      </c>
    </row>
    <row r="175" spans="1:14" ht="20.100000000000001" customHeight="1" x14ac:dyDescent="0.25">
      <c r="A175" s="6">
        <v>172</v>
      </c>
      <c r="B175" s="6" t="s">
        <v>16944</v>
      </c>
      <c r="C175" s="114" t="s">
        <v>16945</v>
      </c>
      <c r="D175" s="6" t="s">
        <v>26</v>
      </c>
      <c r="E175" s="119">
        <v>50</v>
      </c>
      <c r="F175" s="98" t="s">
        <v>12</v>
      </c>
      <c r="G175" s="6">
        <v>2012</v>
      </c>
      <c r="H175" s="7" t="s">
        <v>17092</v>
      </c>
      <c r="I175" s="6" t="s">
        <v>16722</v>
      </c>
      <c r="J175" s="119">
        <v>309</v>
      </c>
      <c r="K175" s="6" t="s">
        <v>16720</v>
      </c>
      <c r="L175" s="98" t="s">
        <v>17091</v>
      </c>
      <c r="M175" s="6">
        <v>278</v>
      </c>
      <c r="N175" s="115">
        <v>45780</v>
      </c>
    </row>
    <row r="176" spans="1:14" ht="20.100000000000001" customHeight="1" x14ac:dyDescent="0.25">
      <c r="A176" s="6">
        <v>173</v>
      </c>
      <c r="B176" s="6" t="s">
        <v>1211</v>
      </c>
      <c r="C176" s="114" t="s">
        <v>57</v>
      </c>
      <c r="D176" s="6" t="s">
        <v>9</v>
      </c>
      <c r="E176" s="119">
        <v>50</v>
      </c>
      <c r="F176" s="98" t="s">
        <v>25</v>
      </c>
      <c r="G176" s="6">
        <v>2014</v>
      </c>
      <c r="H176" s="7" t="s">
        <v>17092</v>
      </c>
      <c r="I176" s="6" t="s">
        <v>16722</v>
      </c>
      <c r="J176" s="119">
        <v>308</v>
      </c>
      <c r="K176" s="6" t="s">
        <v>16720</v>
      </c>
      <c r="L176" s="98" t="s">
        <v>17091</v>
      </c>
      <c r="M176" s="6">
        <v>279</v>
      </c>
      <c r="N176" s="115">
        <v>45780</v>
      </c>
    </row>
    <row r="177" spans="1:14" ht="20.100000000000001" customHeight="1" x14ac:dyDescent="0.25">
      <c r="A177" s="6">
        <v>174</v>
      </c>
      <c r="B177" s="6" t="s">
        <v>1108</v>
      </c>
      <c r="C177" s="114" t="s">
        <v>58</v>
      </c>
      <c r="D177" s="6" t="s">
        <v>9</v>
      </c>
      <c r="E177" s="119">
        <v>50</v>
      </c>
      <c r="F177" s="98" t="s">
        <v>25</v>
      </c>
      <c r="G177" s="6">
        <v>2014</v>
      </c>
      <c r="H177" s="7" t="s">
        <v>17092</v>
      </c>
      <c r="I177" s="6" t="s">
        <v>16722</v>
      </c>
      <c r="J177" s="119">
        <v>308</v>
      </c>
      <c r="K177" s="6" t="s">
        <v>16720</v>
      </c>
      <c r="L177" s="98" t="s">
        <v>17091</v>
      </c>
      <c r="M177" s="6">
        <v>280</v>
      </c>
      <c r="N177" s="115">
        <v>45780</v>
      </c>
    </row>
    <row r="178" spans="1:14" ht="20.100000000000001" customHeight="1" x14ac:dyDescent="0.25">
      <c r="A178" s="6">
        <v>175</v>
      </c>
      <c r="B178" s="6" t="s">
        <v>5232</v>
      </c>
      <c r="C178" s="114" t="s">
        <v>67</v>
      </c>
      <c r="D178" s="6" t="s">
        <v>9</v>
      </c>
      <c r="E178" s="119">
        <v>50</v>
      </c>
      <c r="F178" s="98" t="s">
        <v>68</v>
      </c>
      <c r="G178" s="6">
        <v>2014</v>
      </c>
      <c r="H178" s="7" t="s">
        <v>17092</v>
      </c>
      <c r="I178" s="6" t="s">
        <v>16722</v>
      </c>
      <c r="J178" s="119">
        <v>310</v>
      </c>
      <c r="K178" s="6" t="s">
        <v>16720</v>
      </c>
      <c r="L178" s="98" t="s">
        <v>17091</v>
      </c>
      <c r="M178" s="6">
        <v>281</v>
      </c>
      <c r="N178" s="115">
        <v>45780</v>
      </c>
    </row>
    <row r="179" spans="1:14" ht="20.100000000000001" customHeight="1" x14ac:dyDescent="0.25">
      <c r="A179" s="6">
        <v>176</v>
      </c>
      <c r="B179" s="6" t="s">
        <v>8904</v>
      </c>
      <c r="C179" s="114" t="s">
        <v>71</v>
      </c>
      <c r="D179" s="6" t="s">
        <v>9</v>
      </c>
      <c r="E179" s="119">
        <v>50</v>
      </c>
      <c r="F179" s="98" t="s">
        <v>68</v>
      </c>
      <c r="G179" s="6">
        <v>2014</v>
      </c>
      <c r="H179" s="7" t="s">
        <v>17092</v>
      </c>
      <c r="I179" s="6" t="s">
        <v>16722</v>
      </c>
      <c r="J179" s="119">
        <v>330</v>
      </c>
      <c r="K179" s="6" t="s">
        <v>16720</v>
      </c>
      <c r="L179" s="98" t="s">
        <v>17091</v>
      </c>
      <c r="M179" s="6">
        <v>282</v>
      </c>
      <c r="N179" s="115">
        <v>45780</v>
      </c>
    </row>
    <row r="180" spans="1:14" ht="20.100000000000001" customHeight="1" x14ac:dyDescent="0.25">
      <c r="A180" s="6">
        <v>177</v>
      </c>
      <c r="B180" s="6" t="s">
        <v>9127</v>
      </c>
      <c r="C180" s="114" t="s">
        <v>77</v>
      </c>
      <c r="D180" s="6" t="s">
        <v>11</v>
      </c>
      <c r="E180" s="119">
        <v>50</v>
      </c>
      <c r="F180" s="98" t="s">
        <v>12</v>
      </c>
      <c r="G180" s="6">
        <v>2015</v>
      </c>
      <c r="H180" s="7" t="s">
        <v>17092</v>
      </c>
      <c r="I180" s="6" t="s">
        <v>16722</v>
      </c>
      <c r="J180" s="119">
        <v>355</v>
      </c>
      <c r="K180" s="6" t="s">
        <v>16720</v>
      </c>
      <c r="L180" s="98" t="s">
        <v>17091</v>
      </c>
      <c r="M180" s="6">
        <v>283</v>
      </c>
      <c r="N180" s="115">
        <v>45780</v>
      </c>
    </row>
    <row r="181" spans="1:14" ht="20.100000000000001" customHeight="1" x14ac:dyDescent="0.25">
      <c r="A181" s="6">
        <v>178</v>
      </c>
      <c r="B181" s="6" t="s">
        <v>12884</v>
      </c>
      <c r="C181" s="114" t="s">
        <v>78</v>
      </c>
      <c r="D181" s="6" t="s">
        <v>9</v>
      </c>
      <c r="E181" s="119">
        <v>50</v>
      </c>
      <c r="F181" s="98" t="s">
        <v>12</v>
      </c>
      <c r="G181" s="6">
        <v>2014</v>
      </c>
      <c r="H181" s="7" t="s">
        <v>17092</v>
      </c>
      <c r="I181" s="6" t="s">
        <v>16722</v>
      </c>
      <c r="J181" s="119">
        <v>320</v>
      </c>
      <c r="K181" s="6" t="s">
        <v>16720</v>
      </c>
      <c r="L181" s="98" t="s">
        <v>17091</v>
      </c>
      <c r="M181" s="6">
        <v>284</v>
      </c>
      <c r="N181" s="115">
        <v>45780</v>
      </c>
    </row>
    <row r="182" spans="1:14" ht="20.100000000000001" customHeight="1" x14ac:dyDescent="0.25">
      <c r="A182" s="6">
        <v>179</v>
      </c>
      <c r="B182" s="6" t="s">
        <v>14642</v>
      </c>
      <c r="C182" s="114" t="s">
        <v>79</v>
      </c>
      <c r="D182" s="6" t="s">
        <v>9</v>
      </c>
      <c r="E182" s="119">
        <v>50</v>
      </c>
      <c r="F182" s="98" t="s">
        <v>12</v>
      </c>
      <c r="G182" s="6">
        <v>2015</v>
      </c>
      <c r="H182" s="7" t="s">
        <v>17092</v>
      </c>
      <c r="I182" s="6" t="s">
        <v>16722</v>
      </c>
      <c r="J182" s="119">
        <v>342</v>
      </c>
      <c r="K182" s="6" t="s">
        <v>16720</v>
      </c>
      <c r="L182" s="98" t="s">
        <v>17091</v>
      </c>
      <c r="M182" s="6">
        <v>285</v>
      </c>
      <c r="N182" s="115">
        <v>45780</v>
      </c>
    </row>
    <row r="183" spans="1:14" ht="20.100000000000001" customHeight="1" x14ac:dyDescent="0.25">
      <c r="A183" s="6">
        <v>180</v>
      </c>
      <c r="B183" s="6" t="s">
        <v>1380</v>
      </c>
      <c r="C183" s="114" t="s">
        <v>82</v>
      </c>
      <c r="D183" s="6" t="s">
        <v>9</v>
      </c>
      <c r="E183" s="119">
        <v>50</v>
      </c>
      <c r="F183" s="98" t="s">
        <v>25</v>
      </c>
      <c r="G183" s="6">
        <v>2012</v>
      </c>
      <c r="H183" s="7" t="s">
        <v>17092</v>
      </c>
      <c r="I183" s="6" t="s">
        <v>16722</v>
      </c>
      <c r="J183" s="119">
        <v>318</v>
      </c>
      <c r="K183" s="6" t="s">
        <v>16720</v>
      </c>
      <c r="L183" s="98" t="s">
        <v>17091</v>
      </c>
      <c r="M183" s="6">
        <v>286</v>
      </c>
      <c r="N183" s="115">
        <v>45780</v>
      </c>
    </row>
    <row r="184" spans="1:14" ht="20.100000000000001" customHeight="1" x14ac:dyDescent="0.25">
      <c r="A184" s="6">
        <v>181</v>
      </c>
      <c r="B184" s="6" t="s">
        <v>3714</v>
      </c>
      <c r="C184" s="114" t="s">
        <v>87</v>
      </c>
      <c r="D184" s="6" t="s">
        <v>11</v>
      </c>
      <c r="E184" s="119">
        <v>50</v>
      </c>
      <c r="F184" s="98" t="s">
        <v>12</v>
      </c>
      <c r="G184" s="6">
        <v>2016</v>
      </c>
      <c r="H184" s="7" t="s">
        <v>17092</v>
      </c>
      <c r="I184" s="6" t="s">
        <v>16722</v>
      </c>
      <c r="J184" s="119">
        <v>340</v>
      </c>
      <c r="K184" s="6" t="s">
        <v>16720</v>
      </c>
      <c r="L184" s="98" t="s">
        <v>17091</v>
      </c>
      <c r="M184" s="6">
        <v>288</v>
      </c>
      <c r="N184" s="115">
        <v>45811</v>
      </c>
    </row>
    <row r="185" spans="1:14" ht="20.100000000000001" customHeight="1" x14ac:dyDescent="0.25">
      <c r="A185" s="6">
        <v>182</v>
      </c>
      <c r="B185" s="6" t="s">
        <v>1437</v>
      </c>
      <c r="C185" s="114" t="s">
        <v>88</v>
      </c>
      <c r="D185" s="6" t="s">
        <v>9</v>
      </c>
      <c r="E185" s="119">
        <v>50</v>
      </c>
      <c r="F185" s="98" t="s">
        <v>12</v>
      </c>
      <c r="G185" s="6">
        <v>2013</v>
      </c>
      <c r="H185" s="7" t="s">
        <v>17092</v>
      </c>
      <c r="I185" s="6" t="s">
        <v>16722</v>
      </c>
      <c r="J185" s="119">
        <v>323</v>
      </c>
      <c r="K185" s="6" t="s">
        <v>16720</v>
      </c>
      <c r="L185" s="98" t="s">
        <v>17091</v>
      </c>
      <c r="M185" s="6">
        <v>289</v>
      </c>
      <c r="N185" s="115">
        <v>45811</v>
      </c>
    </row>
    <row r="186" spans="1:14" ht="20.100000000000001" customHeight="1" x14ac:dyDescent="0.25">
      <c r="A186" s="6">
        <v>183</v>
      </c>
      <c r="B186" s="6" t="s">
        <v>12949</v>
      </c>
      <c r="C186" s="114" t="s">
        <v>89</v>
      </c>
      <c r="D186" s="6" t="s">
        <v>9</v>
      </c>
      <c r="E186" s="119">
        <v>50</v>
      </c>
      <c r="F186" s="98" t="s">
        <v>25</v>
      </c>
      <c r="G186" s="6">
        <v>2014</v>
      </c>
      <c r="H186" s="7" t="s">
        <v>17092</v>
      </c>
      <c r="I186" s="6" t="s">
        <v>16722</v>
      </c>
      <c r="J186" s="119">
        <v>320</v>
      </c>
      <c r="K186" s="6" t="s">
        <v>16720</v>
      </c>
      <c r="L186" s="98" t="s">
        <v>17091</v>
      </c>
      <c r="M186" s="6">
        <v>290</v>
      </c>
      <c r="N186" s="115">
        <v>45811</v>
      </c>
    </row>
    <row r="187" spans="1:14" ht="20.100000000000001" customHeight="1" x14ac:dyDescent="0.25">
      <c r="A187" s="6">
        <v>184</v>
      </c>
      <c r="B187" s="6" t="s">
        <v>11021</v>
      </c>
      <c r="C187" s="114" t="s">
        <v>90</v>
      </c>
      <c r="D187" s="6" t="s">
        <v>9</v>
      </c>
      <c r="E187" s="119">
        <v>50</v>
      </c>
      <c r="F187" s="98" t="s">
        <v>12</v>
      </c>
      <c r="G187" s="6">
        <v>2014</v>
      </c>
      <c r="H187" s="7" t="s">
        <v>17092</v>
      </c>
      <c r="I187" s="6" t="s">
        <v>16722</v>
      </c>
      <c r="J187" s="119">
        <v>338</v>
      </c>
      <c r="K187" s="6" t="s">
        <v>16720</v>
      </c>
      <c r="L187" s="98" t="s">
        <v>17091</v>
      </c>
      <c r="M187" s="6">
        <v>291</v>
      </c>
      <c r="N187" s="115">
        <v>45811</v>
      </c>
    </row>
    <row r="188" spans="1:14" ht="20.100000000000001" customHeight="1" x14ac:dyDescent="0.25">
      <c r="A188" s="6">
        <v>185</v>
      </c>
      <c r="B188" s="6" t="s">
        <v>7426</v>
      </c>
      <c r="C188" s="114" t="s">
        <v>115</v>
      </c>
      <c r="D188" s="6" t="s">
        <v>9</v>
      </c>
      <c r="E188" s="119">
        <v>50</v>
      </c>
      <c r="F188" s="98" t="s">
        <v>12</v>
      </c>
      <c r="G188" s="6">
        <v>2013</v>
      </c>
      <c r="H188" s="7" t="s">
        <v>17092</v>
      </c>
      <c r="I188" s="6" t="s">
        <v>16722</v>
      </c>
      <c r="J188" s="119">
        <v>316</v>
      </c>
      <c r="K188" s="6" t="s">
        <v>16720</v>
      </c>
      <c r="L188" s="98" t="s">
        <v>17091</v>
      </c>
      <c r="M188" s="6">
        <v>292</v>
      </c>
      <c r="N188" s="115">
        <v>45811</v>
      </c>
    </row>
    <row r="189" spans="1:14" ht="20.100000000000001" customHeight="1" x14ac:dyDescent="0.25">
      <c r="A189" s="6">
        <v>186</v>
      </c>
      <c r="B189" s="6" t="s">
        <v>9314</v>
      </c>
      <c r="C189" s="114" t="s">
        <v>116</v>
      </c>
      <c r="D189" s="6" t="s">
        <v>9</v>
      </c>
      <c r="E189" s="119">
        <v>50</v>
      </c>
      <c r="F189" s="98" t="s">
        <v>25</v>
      </c>
      <c r="G189" s="6">
        <v>2012</v>
      </c>
      <c r="H189" s="7" t="s">
        <v>17092</v>
      </c>
      <c r="I189" s="6" t="s">
        <v>16722</v>
      </c>
      <c r="J189" s="119">
        <v>315</v>
      </c>
      <c r="K189" s="6" t="s">
        <v>16720</v>
      </c>
      <c r="L189" s="98" t="s">
        <v>17091</v>
      </c>
      <c r="M189" s="6">
        <v>293</v>
      </c>
      <c r="N189" s="115">
        <v>45811</v>
      </c>
    </row>
    <row r="190" spans="1:14" ht="20.100000000000001" customHeight="1" x14ac:dyDescent="0.25">
      <c r="A190" s="6">
        <v>187</v>
      </c>
      <c r="B190" s="6" t="s">
        <v>14903</v>
      </c>
      <c r="C190" s="114" t="s">
        <v>117</v>
      </c>
      <c r="D190" s="6" t="s">
        <v>9</v>
      </c>
      <c r="E190" s="119">
        <v>50</v>
      </c>
      <c r="F190" s="98" t="s">
        <v>12</v>
      </c>
      <c r="G190" s="6">
        <v>2012</v>
      </c>
      <c r="H190" s="7" t="s">
        <v>17092</v>
      </c>
      <c r="I190" s="6" t="s">
        <v>16722</v>
      </c>
      <c r="J190" s="119">
        <v>290</v>
      </c>
      <c r="K190" s="6" t="s">
        <v>16720</v>
      </c>
      <c r="L190" s="98" t="s">
        <v>17091</v>
      </c>
      <c r="M190" s="6">
        <v>294</v>
      </c>
      <c r="N190" s="115">
        <v>45811</v>
      </c>
    </row>
    <row r="191" spans="1:14" ht="20.100000000000001" customHeight="1" x14ac:dyDescent="0.25">
      <c r="A191" s="6">
        <v>188</v>
      </c>
      <c r="B191" s="6" t="s">
        <v>11310</v>
      </c>
      <c r="C191" s="114" t="s">
        <v>118</v>
      </c>
      <c r="D191" s="6" t="s">
        <v>11</v>
      </c>
      <c r="E191" s="119">
        <v>50</v>
      </c>
      <c r="F191" s="98" t="s">
        <v>12</v>
      </c>
      <c r="G191" s="6">
        <v>2016</v>
      </c>
      <c r="H191" s="7" t="s">
        <v>17092</v>
      </c>
      <c r="I191" s="6" t="s">
        <v>16722</v>
      </c>
      <c r="J191" s="119">
        <v>342</v>
      </c>
      <c r="K191" s="6" t="s">
        <v>16720</v>
      </c>
      <c r="L191" s="98" t="s">
        <v>17091</v>
      </c>
      <c r="M191" s="6">
        <v>295</v>
      </c>
      <c r="N191" s="115">
        <v>45811</v>
      </c>
    </row>
    <row r="192" spans="1:14" ht="20.100000000000001" customHeight="1" x14ac:dyDescent="0.25">
      <c r="A192" s="6">
        <v>189</v>
      </c>
      <c r="B192" s="6" t="s">
        <v>5523</v>
      </c>
      <c r="C192" s="114" t="s">
        <v>132</v>
      </c>
      <c r="D192" s="6" t="s">
        <v>9</v>
      </c>
      <c r="E192" s="119">
        <v>50</v>
      </c>
      <c r="F192" s="98" t="s">
        <v>12</v>
      </c>
      <c r="G192" s="6">
        <v>2013</v>
      </c>
      <c r="H192" s="7" t="s">
        <v>17092</v>
      </c>
      <c r="I192" s="6" t="s">
        <v>16722</v>
      </c>
      <c r="J192" s="119">
        <v>315</v>
      </c>
      <c r="K192" s="6" t="s">
        <v>16720</v>
      </c>
      <c r="L192" s="98" t="s">
        <v>17091</v>
      </c>
      <c r="M192" s="6">
        <v>296</v>
      </c>
      <c r="N192" s="115">
        <v>45811</v>
      </c>
    </row>
    <row r="193" spans="1:14" ht="20.100000000000001" customHeight="1" x14ac:dyDescent="0.25">
      <c r="A193" s="6">
        <v>190</v>
      </c>
      <c r="B193" s="6" t="s">
        <v>4568</v>
      </c>
      <c r="C193" s="114" t="s">
        <v>4567</v>
      </c>
      <c r="D193" s="6" t="s">
        <v>9</v>
      </c>
      <c r="E193" s="119">
        <v>50</v>
      </c>
      <c r="F193" s="98" t="s">
        <v>12</v>
      </c>
      <c r="G193" s="6">
        <v>2013</v>
      </c>
      <c r="H193" s="7" t="s">
        <v>17092</v>
      </c>
      <c r="I193" s="6" t="s">
        <v>16722</v>
      </c>
      <c r="J193" s="119">
        <v>298</v>
      </c>
      <c r="K193" s="6" t="s">
        <v>16720</v>
      </c>
      <c r="L193" s="98" t="s">
        <v>17091</v>
      </c>
      <c r="M193" s="6">
        <v>297</v>
      </c>
      <c r="N193" s="115">
        <v>45811</v>
      </c>
    </row>
    <row r="194" spans="1:14" ht="20.100000000000001" customHeight="1" x14ac:dyDescent="0.25">
      <c r="A194" s="6">
        <v>191</v>
      </c>
      <c r="B194" s="6" t="s">
        <v>16990</v>
      </c>
      <c r="C194" s="114" t="s">
        <v>16991</v>
      </c>
      <c r="D194" s="6" t="s">
        <v>26</v>
      </c>
      <c r="E194" s="119">
        <v>50</v>
      </c>
      <c r="F194" s="98" t="s">
        <v>12</v>
      </c>
      <c r="G194" s="6">
        <v>2012</v>
      </c>
      <c r="H194" s="7" t="s">
        <v>17092</v>
      </c>
      <c r="I194" s="6" t="s">
        <v>16722</v>
      </c>
      <c r="J194" s="119">
        <v>311</v>
      </c>
      <c r="K194" s="6" t="s">
        <v>16720</v>
      </c>
      <c r="L194" s="98" t="s">
        <v>17091</v>
      </c>
      <c r="M194" s="6">
        <v>298</v>
      </c>
      <c r="N194" s="115">
        <v>45811</v>
      </c>
    </row>
    <row r="195" spans="1:14" ht="20.100000000000001" customHeight="1" x14ac:dyDescent="0.25">
      <c r="A195" s="6">
        <v>192</v>
      </c>
      <c r="B195" s="6" t="s">
        <v>16992</v>
      </c>
      <c r="C195" s="114" t="s">
        <v>16993</v>
      </c>
      <c r="D195" s="6" t="s">
        <v>26</v>
      </c>
      <c r="E195" s="119">
        <v>50</v>
      </c>
      <c r="F195" s="98" t="s">
        <v>12</v>
      </c>
      <c r="G195" s="6">
        <v>2012</v>
      </c>
      <c r="H195" s="7" t="s">
        <v>17092</v>
      </c>
      <c r="I195" s="6" t="s">
        <v>16722</v>
      </c>
      <c r="J195" s="119">
        <v>315</v>
      </c>
      <c r="K195" s="6" t="s">
        <v>16720</v>
      </c>
      <c r="L195" s="98" t="s">
        <v>17091</v>
      </c>
      <c r="M195" s="6">
        <v>299</v>
      </c>
      <c r="N195" s="115">
        <v>45811</v>
      </c>
    </row>
    <row r="196" spans="1:14" ht="20.100000000000001" customHeight="1" x14ac:dyDescent="0.25">
      <c r="A196" s="6">
        <v>193</v>
      </c>
      <c r="B196" s="6" t="s">
        <v>16994</v>
      </c>
      <c r="C196" s="114">
        <v>161501706</v>
      </c>
      <c r="D196" s="6" t="s">
        <v>11</v>
      </c>
      <c r="E196" s="119">
        <v>50</v>
      </c>
      <c r="F196" s="98" t="s">
        <v>12</v>
      </c>
      <c r="G196" s="6">
        <v>2016</v>
      </c>
      <c r="H196" s="7" t="s">
        <v>17092</v>
      </c>
      <c r="I196" s="6" t="s">
        <v>16722</v>
      </c>
      <c r="J196" s="119">
        <v>342</v>
      </c>
      <c r="K196" s="6" t="s">
        <v>16720</v>
      </c>
      <c r="L196" s="98" t="s">
        <v>17091</v>
      </c>
      <c r="M196" s="6">
        <v>300</v>
      </c>
      <c r="N196" s="115">
        <v>45811</v>
      </c>
    </row>
    <row r="197" spans="1:14" ht="20.100000000000001" customHeight="1" x14ac:dyDescent="0.25">
      <c r="A197" s="6">
        <v>194</v>
      </c>
      <c r="B197" s="6" t="s">
        <v>16995</v>
      </c>
      <c r="C197" s="114">
        <v>161501561</v>
      </c>
      <c r="D197" s="6" t="s">
        <v>11</v>
      </c>
      <c r="E197" s="119">
        <v>50</v>
      </c>
      <c r="F197" s="98" t="s">
        <v>12</v>
      </c>
      <c r="G197" s="6">
        <v>2016</v>
      </c>
      <c r="H197" s="7" t="s">
        <v>17092</v>
      </c>
      <c r="I197" s="6" t="s">
        <v>16722</v>
      </c>
      <c r="J197" s="119">
        <v>340</v>
      </c>
      <c r="K197" s="6" t="s">
        <v>16720</v>
      </c>
      <c r="L197" s="98" t="s">
        <v>17091</v>
      </c>
      <c r="M197" s="6">
        <v>301</v>
      </c>
      <c r="N197" s="115">
        <v>45811</v>
      </c>
    </row>
    <row r="198" spans="1:14" ht="20.100000000000001" customHeight="1" x14ac:dyDescent="0.25">
      <c r="A198" s="6">
        <v>195</v>
      </c>
      <c r="B198" s="6" t="s">
        <v>16996</v>
      </c>
      <c r="C198" s="114" t="s">
        <v>16997</v>
      </c>
      <c r="D198" s="6" t="s">
        <v>26</v>
      </c>
      <c r="E198" s="119">
        <v>50</v>
      </c>
      <c r="F198" s="98" t="s">
        <v>12</v>
      </c>
      <c r="G198" s="6">
        <v>2014</v>
      </c>
      <c r="H198" s="7" t="s">
        <v>17092</v>
      </c>
      <c r="I198" s="6" t="s">
        <v>16722</v>
      </c>
      <c r="J198" s="119">
        <v>320</v>
      </c>
      <c r="K198" s="6" t="s">
        <v>16720</v>
      </c>
      <c r="L198" s="98" t="s">
        <v>17091</v>
      </c>
      <c r="M198" s="6">
        <v>302</v>
      </c>
      <c r="N198" s="115">
        <v>45811</v>
      </c>
    </row>
    <row r="199" spans="1:14" ht="20.100000000000001" customHeight="1" x14ac:dyDescent="0.25">
      <c r="A199" s="6">
        <v>196</v>
      </c>
      <c r="B199" s="6" t="s">
        <v>16998</v>
      </c>
      <c r="C199" s="114" t="s">
        <v>13195</v>
      </c>
      <c r="D199" s="6" t="s">
        <v>11</v>
      </c>
      <c r="E199" s="119">
        <v>50</v>
      </c>
      <c r="F199" s="98" t="s">
        <v>102</v>
      </c>
      <c r="G199" s="6">
        <v>2016</v>
      </c>
      <c r="H199" s="7" t="s">
        <v>17092</v>
      </c>
      <c r="I199" s="6" t="s">
        <v>16722</v>
      </c>
      <c r="J199" s="119">
        <v>340</v>
      </c>
      <c r="K199" s="6" t="s">
        <v>16720</v>
      </c>
      <c r="L199" s="98" t="s">
        <v>17091</v>
      </c>
      <c r="M199" s="6">
        <v>303</v>
      </c>
      <c r="N199" s="115">
        <v>45811</v>
      </c>
    </row>
    <row r="200" spans="1:14" ht="20.100000000000001" customHeight="1" x14ac:dyDescent="0.25">
      <c r="A200" s="6">
        <v>197</v>
      </c>
      <c r="B200" s="6" t="s">
        <v>16999</v>
      </c>
      <c r="C200" s="114" t="s">
        <v>17000</v>
      </c>
      <c r="D200" s="6" t="s">
        <v>26</v>
      </c>
      <c r="E200" s="119">
        <v>50</v>
      </c>
      <c r="F200" s="98" t="s">
        <v>25</v>
      </c>
      <c r="G200" s="6">
        <v>2013</v>
      </c>
      <c r="H200" s="7" t="s">
        <v>17092</v>
      </c>
      <c r="I200" s="6" t="s">
        <v>16722</v>
      </c>
      <c r="J200" s="119">
        <v>323</v>
      </c>
      <c r="K200" s="6" t="s">
        <v>16720</v>
      </c>
      <c r="L200" s="98" t="s">
        <v>17091</v>
      </c>
      <c r="M200" s="6">
        <v>304</v>
      </c>
      <c r="N200" s="115">
        <v>45811</v>
      </c>
    </row>
    <row r="201" spans="1:14" ht="20.100000000000001" customHeight="1" x14ac:dyDescent="0.25">
      <c r="A201" s="6">
        <v>198</v>
      </c>
      <c r="B201" s="6" t="s">
        <v>17001</v>
      </c>
      <c r="C201" s="114">
        <v>161502787</v>
      </c>
      <c r="D201" s="6" t="s">
        <v>21</v>
      </c>
      <c r="E201" s="119">
        <v>50</v>
      </c>
      <c r="F201" s="98" t="s">
        <v>102</v>
      </c>
      <c r="G201" s="6">
        <v>2016</v>
      </c>
      <c r="H201" s="7" t="s">
        <v>17092</v>
      </c>
      <c r="I201" s="6" t="s">
        <v>16722</v>
      </c>
      <c r="J201" s="119">
        <v>350</v>
      </c>
      <c r="K201" s="6" t="s">
        <v>16720</v>
      </c>
      <c r="L201" s="98" t="s">
        <v>17091</v>
      </c>
      <c r="M201" s="6">
        <v>305</v>
      </c>
      <c r="N201" s="115">
        <v>45811</v>
      </c>
    </row>
    <row r="202" spans="1:14" ht="20.100000000000001" customHeight="1" x14ac:dyDescent="0.25">
      <c r="A202" s="6">
        <v>199</v>
      </c>
      <c r="B202" s="6" t="s">
        <v>17002</v>
      </c>
      <c r="C202" s="114" t="s">
        <v>17003</v>
      </c>
      <c r="D202" s="6" t="s">
        <v>9</v>
      </c>
      <c r="E202" s="119">
        <v>50</v>
      </c>
      <c r="F202" s="98" t="s">
        <v>12</v>
      </c>
      <c r="G202" s="6">
        <v>2013</v>
      </c>
      <c r="H202" s="7" t="s">
        <v>17092</v>
      </c>
      <c r="I202" s="6" t="s">
        <v>16722</v>
      </c>
      <c r="J202" s="119">
        <v>322</v>
      </c>
      <c r="K202" s="6" t="s">
        <v>16720</v>
      </c>
      <c r="L202" s="98" t="s">
        <v>17091</v>
      </c>
      <c r="M202" s="6">
        <v>306</v>
      </c>
      <c r="N202" s="115">
        <v>45811</v>
      </c>
    </row>
    <row r="203" spans="1:14" ht="20.100000000000001" customHeight="1" x14ac:dyDescent="0.25">
      <c r="A203" s="6">
        <v>200</v>
      </c>
      <c r="B203" s="6" t="s">
        <v>17004</v>
      </c>
      <c r="C203" s="114" t="s">
        <v>17005</v>
      </c>
      <c r="D203" s="6" t="s">
        <v>26</v>
      </c>
      <c r="E203" s="119">
        <v>50</v>
      </c>
      <c r="F203" s="98" t="s">
        <v>12</v>
      </c>
      <c r="G203" s="6">
        <v>2012</v>
      </c>
      <c r="H203" s="7" t="s">
        <v>17092</v>
      </c>
      <c r="I203" s="6" t="s">
        <v>16722</v>
      </c>
      <c r="J203" s="119">
        <v>315</v>
      </c>
      <c r="K203" s="6" t="s">
        <v>16720</v>
      </c>
      <c r="L203" s="98" t="s">
        <v>17091</v>
      </c>
      <c r="M203" s="6">
        <v>307</v>
      </c>
      <c r="N203" s="115">
        <v>45811</v>
      </c>
    </row>
    <row r="204" spans="1:14" ht="20.100000000000001" customHeight="1" x14ac:dyDescent="0.25">
      <c r="A204" s="6">
        <v>201</v>
      </c>
      <c r="B204" s="6" t="s">
        <v>17006</v>
      </c>
      <c r="C204" s="114" t="s">
        <v>17007</v>
      </c>
      <c r="D204" s="6" t="s">
        <v>26</v>
      </c>
      <c r="E204" s="119">
        <v>50</v>
      </c>
      <c r="F204" s="98" t="s">
        <v>102</v>
      </c>
      <c r="G204" s="6">
        <v>2012</v>
      </c>
      <c r="H204" s="7" t="s">
        <v>17092</v>
      </c>
      <c r="I204" s="6" t="s">
        <v>16722</v>
      </c>
      <c r="J204" s="119">
        <v>320</v>
      </c>
      <c r="K204" s="6" t="s">
        <v>16720</v>
      </c>
      <c r="L204" s="98" t="s">
        <v>17091</v>
      </c>
      <c r="M204" s="6">
        <v>308</v>
      </c>
      <c r="N204" s="115">
        <v>45811</v>
      </c>
    </row>
    <row r="205" spans="1:14" ht="20.100000000000001" customHeight="1" x14ac:dyDescent="0.25">
      <c r="A205" s="6">
        <v>202</v>
      </c>
      <c r="B205" s="6" t="s">
        <v>17008</v>
      </c>
      <c r="C205" s="114" t="s">
        <v>17009</v>
      </c>
      <c r="D205" s="6" t="s">
        <v>26</v>
      </c>
      <c r="E205" s="119">
        <v>50</v>
      </c>
      <c r="F205" s="98" t="s">
        <v>102</v>
      </c>
      <c r="G205" s="6">
        <v>2012</v>
      </c>
      <c r="H205" s="7" t="s">
        <v>17092</v>
      </c>
      <c r="I205" s="6" t="s">
        <v>16722</v>
      </c>
      <c r="J205" s="119">
        <v>310</v>
      </c>
      <c r="K205" s="6" t="s">
        <v>16720</v>
      </c>
      <c r="L205" s="98" t="s">
        <v>17091</v>
      </c>
      <c r="M205" s="6">
        <v>309</v>
      </c>
      <c r="N205" s="115">
        <v>45811</v>
      </c>
    </row>
    <row r="206" spans="1:14" ht="20.100000000000001" customHeight="1" x14ac:dyDescent="0.25">
      <c r="A206" s="6">
        <v>203</v>
      </c>
      <c r="B206" s="6" t="s">
        <v>11341</v>
      </c>
      <c r="C206" s="114" t="s">
        <v>11340</v>
      </c>
      <c r="D206" s="6" t="s">
        <v>11</v>
      </c>
      <c r="E206" s="119">
        <v>50</v>
      </c>
      <c r="F206" s="98" t="s">
        <v>25</v>
      </c>
      <c r="G206" s="6">
        <v>2014</v>
      </c>
      <c r="H206" s="7" t="s">
        <v>17444</v>
      </c>
      <c r="I206" s="6" t="s">
        <v>16722</v>
      </c>
      <c r="J206" s="119">
        <v>304</v>
      </c>
      <c r="K206" s="6" t="s">
        <v>16720</v>
      </c>
      <c r="L206" s="98" t="s">
        <v>17091</v>
      </c>
      <c r="M206" s="6">
        <v>310</v>
      </c>
      <c r="N206" s="115">
        <v>45811</v>
      </c>
    </row>
    <row r="207" spans="1:14" ht="20.100000000000001" customHeight="1" x14ac:dyDescent="0.25">
      <c r="A207" s="6">
        <v>204</v>
      </c>
      <c r="B207" s="6" t="s">
        <v>14532</v>
      </c>
      <c r="C207" s="114" t="s">
        <v>14531</v>
      </c>
      <c r="D207" s="6" t="s">
        <v>9</v>
      </c>
      <c r="E207" s="119">
        <v>50</v>
      </c>
      <c r="F207" s="98" t="s">
        <v>12</v>
      </c>
      <c r="G207" s="6">
        <v>2012</v>
      </c>
      <c r="H207" s="7" t="s">
        <v>17444</v>
      </c>
      <c r="I207" s="6" t="s">
        <v>16722</v>
      </c>
      <c r="J207" s="119">
        <v>268</v>
      </c>
      <c r="K207" s="6" t="s">
        <v>16720</v>
      </c>
      <c r="L207" s="98" t="s">
        <v>17091</v>
      </c>
      <c r="M207" s="6">
        <v>311</v>
      </c>
      <c r="N207" s="115">
        <v>45811</v>
      </c>
    </row>
    <row r="208" spans="1:14" ht="20.100000000000001" customHeight="1" x14ac:dyDescent="0.25">
      <c r="A208" s="6">
        <v>205</v>
      </c>
      <c r="B208" s="6" t="s">
        <v>3202</v>
      </c>
      <c r="C208" s="114" t="s">
        <v>3201</v>
      </c>
      <c r="D208" s="6" t="s">
        <v>39</v>
      </c>
      <c r="E208" s="119">
        <v>50</v>
      </c>
      <c r="F208" s="98" t="s">
        <v>10</v>
      </c>
      <c r="G208" s="6" t="s">
        <v>42</v>
      </c>
      <c r="H208" s="7" t="s">
        <v>17440</v>
      </c>
      <c r="I208" s="6" t="s">
        <v>16722</v>
      </c>
      <c r="J208" s="119">
        <v>300</v>
      </c>
      <c r="K208" s="6" t="s">
        <v>16720</v>
      </c>
      <c r="L208" s="98" t="s">
        <v>17091</v>
      </c>
      <c r="M208" s="6">
        <v>312</v>
      </c>
      <c r="N208" s="115">
        <v>45811</v>
      </c>
    </row>
    <row r="209" spans="1:14" ht="20.100000000000001" customHeight="1" x14ac:dyDescent="0.25">
      <c r="A209" s="6">
        <v>206</v>
      </c>
      <c r="B209" s="6" t="s">
        <v>17445</v>
      </c>
      <c r="C209" s="114" t="s">
        <v>17446</v>
      </c>
      <c r="D209" s="6" t="s">
        <v>9</v>
      </c>
      <c r="E209" s="119">
        <v>50</v>
      </c>
      <c r="F209" s="98" t="s">
        <v>12</v>
      </c>
      <c r="G209" s="6">
        <v>2001</v>
      </c>
      <c r="H209" s="7" t="s">
        <v>17444</v>
      </c>
      <c r="I209" s="6" t="s">
        <v>16722</v>
      </c>
      <c r="J209" s="119">
        <v>345</v>
      </c>
      <c r="K209" s="6" t="s">
        <v>16720</v>
      </c>
      <c r="L209" s="98" t="s">
        <v>17091</v>
      </c>
      <c r="M209" s="6">
        <v>313</v>
      </c>
      <c r="N209" s="115">
        <v>45811</v>
      </c>
    </row>
    <row r="210" spans="1:14" ht="20.100000000000001" customHeight="1" x14ac:dyDescent="0.25">
      <c r="A210" s="6">
        <v>207</v>
      </c>
      <c r="B210" s="6" t="s">
        <v>3835</v>
      </c>
      <c r="C210" s="114" t="s">
        <v>17447</v>
      </c>
      <c r="D210" s="6" t="s">
        <v>11</v>
      </c>
      <c r="E210" s="119">
        <v>50</v>
      </c>
      <c r="F210" s="98" t="s">
        <v>10</v>
      </c>
      <c r="G210" s="6">
        <v>1975</v>
      </c>
      <c r="H210" s="7" t="s">
        <v>17440</v>
      </c>
      <c r="I210" s="6" t="s">
        <v>16722</v>
      </c>
      <c r="J210" s="119">
        <v>358</v>
      </c>
      <c r="K210" s="6" t="s">
        <v>16720</v>
      </c>
      <c r="L210" s="98" t="s">
        <v>17091</v>
      </c>
      <c r="M210" s="6">
        <v>314</v>
      </c>
      <c r="N210" s="115">
        <v>45811</v>
      </c>
    </row>
    <row r="211" spans="1:14" ht="20.100000000000001" customHeight="1" x14ac:dyDescent="0.25">
      <c r="A211" s="6">
        <v>208</v>
      </c>
      <c r="B211" s="6" t="s">
        <v>17448</v>
      </c>
      <c r="C211" s="114" t="s">
        <v>17449</v>
      </c>
      <c r="D211" s="6" t="s">
        <v>11</v>
      </c>
      <c r="E211" s="119">
        <v>50</v>
      </c>
      <c r="F211" s="98" t="s">
        <v>25</v>
      </c>
      <c r="G211" s="6">
        <v>2016</v>
      </c>
      <c r="H211" s="7" t="s">
        <v>17444</v>
      </c>
      <c r="I211" s="6" t="s">
        <v>16722</v>
      </c>
      <c r="J211" s="119">
        <v>320</v>
      </c>
      <c r="K211" s="6" t="s">
        <v>16720</v>
      </c>
      <c r="L211" s="98" t="s">
        <v>17091</v>
      </c>
      <c r="M211" s="6">
        <v>315</v>
      </c>
      <c r="N211" s="115">
        <v>45811</v>
      </c>
    </row>
    <row r="212" spans="1:14" ht="20.100000000000001" customHeight="1" x14ac:dyDescent="0.25">
      <c r="A212" s="6">
        <v>209</v>
      </c>
      <c r="B212" s="6" t="s">
        <v>16946</v>
      </c>
      <c r="C212" s="114" t="s">
        <v>16947</v>
      </c>
      <c r="D212" s="6" t="s">
        <v>16721</v>
      </c>
      <c r="E212" s="119">
        <v>75</v>
      </c>
      <c r="F212" s="98" t="s">
        <v>12</v>
      </c>
      <c r="G212" s="6">
        <v>2014</v>
      </c>
      <c r="H212" s="7" t="s">
        <v>17092</v>
      </c>
      <c r="I212" s="6" t="s">
        <v>16722</v>
      </c>
      <c r="J212" s="119">
        <v>430</v>
      </c>
      <c r="K212" s="6" t="s">
        <v>16720</v>
      </c>
      <c r="L212" s="98" t="s">
        <v>17091</v>
      </c>
      <c r="M212" s="6">
        <v>316</v>
      </c>
      <c r="N212" s="115">
        <v>45811</v>
      </c>
    </row>
    <row r="213" spans="1:14" ht="20.100000000000001" customHeight="1" x14ac:dyDescent="0.25">
      <c r="A213" s="6">
        <v>210</v>
      </c>
      <c r="B213" s="6" t="s">
        <v>16948</v>
      </c>
      <c r="C213" s="114" t="s">
        <v>16949</v>
      </c>
      <c r="D213" s="6" t="s">
        <v>16721</v>
      </c>
      <c r="E213" s="119">
        <v>75</v>
      </c>
      <c r="F213" s="98" t="s">
        <v>12</v>
      </c>
      <c r="G213" s="6">
        <v>2014</v>
      </c>
      <c r="H213" s="7" t="s">
        <v>17092</v>
      </c>
      <c r="I213" s="6" t="s">
        <v>16722</v>
      </c>
      <c r="J213" s="119">
        <v>470</v>
      </c>
      <c r="K213" s="6" t="s">
        <v>16720</v>
      </c>
      <c r="L213" s="98" t="s">
        <v>17091</v>
      </c>
      <c r="M213" s="6">
        <v>317</v>
      </c>
      <c r="N213" s="115">
        <v>45811</v>
      </c>
    </row>
    <row r="214" spans="1:14" ht="20.100000000000001" customHeight="1" x14ac:dyDescent="0.25">
      <c r="A214" s="6">
        <v>211</v>
      </c>
      <c r="B214" s="6" t="s">
        <v>16950</v>
      </c>
      <c r="C214" s="114" t="s">
        <v>16951</v>
      </c>
      <c r="D214" s="6" t="s">
        <v>9</v>
      </c>
      <c r="E214" s="119">
        <v>75</v>
      </c>
      <c r="F214" s="98" t="s">
        <v>12</v>
      </c>
      <c r="G214" s="6">
        <v>2015</v>
      </c>
      <c r="H214" s="7" t="s">
        <v>17092</v>
      </c>
      <c r="I214" s="6" t="s">
        <v>16722</v>
      </c>
      <c r="J214" s="119">
        <v>387</v>
      </c>
      <c r="K214" s="6" t="s">
        <v>16720</v>
      </c>
      <c r="L214" s="98" t="s">
        <v>17091</v>
      </c>
      <c r="M214" s="6">
        <v>318</v>
      </c>
      <c r="N214" s="115">
        <v>45811</v>
      </c>
    </row>
    <row r="215" spans="1:14" ht="20.100000000000001" customHeight="1" x14ac:dyDescent="0.25">
      <c r="A215" s="6">
        <v>212</v>
      </c>
      <c r="B215" s="6" t="s">
        <v>16952</v>
      </c>
      <c r="C215" s="114" t="s">
        <v>16953</v>
      </c>
      <c r="D215" s="6" t="s">
        <v>11</v>
      </c>
      <c r="E215" s="119">
        <v>75</v>
      </c>
      <c r="F215" s="98" t="s">
        <v>68</v>
      </c>
      <c r="G215" s="6">
        <v>2013</v>
      </c>
      <c r="H215" s="7" t="s">
        <v>17092</v>
      </c>
      <c r="I215" s="6" t="s">
        <v>16722</v>
      </c>
      <c r="J215" s="119">
        <v>395</v>
      </c>
      <c r="K215" s="6" t="s">
        <v>16720</v>
      </c>
      <c r="L215" s="98" t="s">
        <v>17091</v>
      </c>
      <c r="M215" s="6">
        <v>319</v>
      </c>
      <c r="N215" s="115">
        <v>45811</v>
      </c>
    </row>
    <row r="216" spans="1:14" ht="20.100000000000001" customHeight="1" x14ac:dyDescent="0.25">
      <c r="A216" s="6">
        <v>213</v>
      </c>
      <c r="B216" s="6" t="s">
        <v>16954</v>
      </c>
      <c r="C216" s="114" t="s">
        <v>16955</v>
      </c>
      <c r="D216" s="6" t="s">
        <v>26</v>
      </c>
      <c r="E216" s="119">
        <v>75</v>
      </c>
      <c r="F216" s="98" t="s">
        <v>25</v>
      </c>
      <c r="G216" s="6">
        <v>2014</v>
      </c>
      <c r="H216" s="7" t="s">
        <v>17092</v>
      </c>
      <c r="I216" s="6" t="s">
        <v>16722</v>
      </c>
      <c r="J216" s="119">
        <v>403</v>
      </c>
      <c r="K216" s="6" t="s">
        <v>16720</v>
      </c>
      <c r="L216" s="98" t="s">
        <v>17091</v>
      </c>
      <c r="M216" s="6">
        <v>320</v>
      </c>
      <c r="N216" s="115">
        <v>45811</v>
      </c>
    </row>
    <row r="217" spans="1:14" ht="20.100000000000001" customHeight="1" x14ac:dyDescent="0.25">
      <c r="A217" s="6">
        <v>214</v>
      </c>
      <c r="B217" s="6" t="s">
        <v>16956</v>
      </c>
      <c r="C217" s="114" t="s">
        <v>16957</v>
      </c>
      <c r="D217" s="6" t="s">
        <v>16721</v>
      </c>
      <c r="E217" s="119">
        <v>75</v>
      </c>
      <c r="F217" s="98" t="s">
        <v>12</v>
      </c>
      <c r="G217" s="6">
        <v>2014</v>
      </c>
      <c r="H217" s="7" t="s">
        <v>17092</v>
      </c>
      <c r="I217" s="6" t="s">
        <v>16722</v>
      </c>
      <c r="J217" s="119">
        <v>429</v>
      </c>
      <c r="K217" s="6" t="s">
        <v>16720</v>
      </c>
      <c r="L217" s="98" t="s">
        <v>17091</v>
      </c>
      <c r="M217" s="6">
        <v>321</v>
      </c>
      <c r="N217" s="115">
        <v>45811</v>
      </c>
    </row>
    <row r="218" spans="1:14" ht="20.100000000000001" customHeight="1" x14ac:dyDescent="0.25">
      <c r="A218" s="6">
        <v>215</v>
      </c>
      <c r="B218" s="6" t="s">
        <v>16958</v>
      </c>
      <c r="C218" s="114" t="s">
        <v>16959</v>
      </c>
      <c r="D218" s="6" t="s">
        <v>16721</v>
      </c>
      <c r="E218" s="119">
        <v>75</v>
      </c>
      <c r="F218" s="98" t="s">
        <v>12</v>
      </c>
      <c r="G218" s="6">
        <v>2014</v>
      </c>
      <c r="H218" s="7" t="s">
        <v>17092</v>
      </c>
      <c r="I218" s="6" t="s">
        <v>16722</v>
      </c>
      <c r="J218" s="119">
        <v>427</v>
      </c>
      <c r="K218" s="6" t="s">
        <v>16720</v>
      </c>
      <c r="L218" s="98" t="s">
        <v>17091</v>
      </c>
      <c r="M218" s="6">
        <v>322</v>
      </c>
      <c r="N218" s="115">
        <v>45811</v>
      </c>
    </row>
    <row r="219" spans="1:14" ht="20.100000000000001" customHeight="1" x14ac:dyDescent="0.25">
      <c r="A219" s="6">
        <v>216</v>
      </c>
      <c r="B219" s="6" t="s">
        <v>16960</v>
      </c>
      <c r="C219" s="114" t="s">
        <v>16961</v>
      </c>
      <c r="D219" s="6" t="s">
        <v>26</v>
      </c>
      <c r="E219" s="119">
        <v>75</v>
      </c>
      <c r="F219" s="98" t="s">
        <v>25</v>
      </c>
      <c r="G219" s="6">
        <v>2012</v>
      </c>
      <c r="H219" s="7" t="s">
        <v>17092</v>
      </c>
      <c r="I219" s="6" t="s">
        <v>16722</v>
      </c>
      <c r="J219" s="119">
        <v>400</v>
      </c>
      <c r="K219" s="6" t="s">
        <v>16720</v>
      </c>
      <c r="L219" s="98" t="s">
        <v>17091</v>
      </c>
      <c r="M219" s="6">
        <v>323</v>
      </c>
      <c r="N219" s="115">
        <v>45811</v>
      </c>
    </row>
    <row r="220" spans="1:14" ht="20.100000000000001" customHeight="1" x14ac:dyDescent="0.25">
      <c r="A220" s="6">
        <v>217</v>
      </c>
      <c r="B220" s="6" t="s">
        <v>16962</v>
      </c>
      <c r="C220" s="114" t="s">
        <v>16963</v>
      </c>
      <c r="D220" s="6" t="s">
        <v>26</v>
      </c>
      <c r="E220" s="119">
        <v>75</v>
      </c>
      <c r="F220" s="98" t="s">
        <v>25</v>
      </c>
      <c r="G220" s="6">
        <v>2014</v>
      </c>
      <c r="H220" s="7" t="s">
        <v>17092</v>
      </c>
      <c r="I220" s="6" t="s">
        <v>16722</v>
      </c>
      <c r="J220" s="119">
        <v>396</v>
      </c>
      <c r="K220" s="6" t="s">
        <v>16720</v>
      </c>
      <c r="L220" s="98" t="s">
        <v>17091</v>
      </c>
      <c r="M220" s="6">
        <v>324</v>
      </c>
      <c r="N220" s="115">
        <v>45811</v>
      </c>
    </row>
    <row r="221" spans="1:14" ht="20.100000000000001" customHeight="1" x14ac:dyDescent="0.25">
      <c r="A221" s="6">
        <v>218</v>
      </c>
      <c r="B221" s="6" t="s">
        <v>16964</v>
      </c>
      <c r="C221" s="114" t="s">
        <v>16965</v>
      </c>
      <c r="D221" s="6" t="s">
        <v>26</v>
      </c>
      <c r="E221" s="119">
        <v>75</v>
      </c>
      <c r="F221" s="98" t="s">
        <v>68</v>
      </c>
      <c r="G221" s="6">
        <v>2012</v>
      </c>
      <c r="H221" s="7" t="s">
        <v>17092</v>
      </c>
      <c r="I221" s="6" t="s">
        <v>16722</v>
      </c>
      <c r="J221" s="119">
        <v>400</v>
      </c>
      <c r="K221" s="6" t="s">
        <v>16720</v>
      </c>
      <c r="L221" s="98" t="s">
        <v>17091</v>
      </c>
      <c r="M221" s="6">
        <v>325</v>
      </c>
      <c r="N221" s="115">
        <v>45811</v>
      </c>
    </row>
    <row r="222" spans="1:14" ht="20.100000000000001" customHeight="1" x14ac:dyDescent="0.25">
      <c r="A222" s="6">
        <v>219</v>
      </c>
      <c r="B222" s="6" t="s">
        <v>16966</v>
      </c>
      <c r="C222" s="114" t="s">
        <v>16967</v>
      </c>
      <c r="D222" s="6" t="s">
        <v>26</v>
      </c>
      <c r="E222" s="119">
        <v>75</v>
      </c>
      <c r="F222" s="98" t="s">
        <v>102</v>
      </c>
      <c r="G222" s="6">
        <v>2013</v>
      </c>
      <c r="H222" s="7" t="s">
        <v>17092</v>
      </c>
      <c r="I222" s="6" t="s">
        <v>16722</v>
      </c>
      <c r="J222" s="119">
        <v>410</v>
      </c>
      <c r="K222" s="6" t="s">
        <v>16720</v>
      </c>
      <c r="L222" s="98" t="s">
        <v>17091</v>
      </c>
      <c r="M222" s="6">
        <v>326</v>
      </c>
      <c r="N222" s="115">
        <v>45811</v>
      </c>
    </row>
    <row r="223" spans="1:14" ht="20.100000000000001" customHeight="1" x14ac:dyDescent="0.25">
      <c r="A223" s="6">
        <v>220</v>
      </c>
      <c r="B223" s="6" t="s">
        <v>16968</v>
      </c>
      <c r="C223" s="114" t="s">
        <v>16969</v>
      </c>
      <c r="D223" s="6" t="s">
        <v>9</v>
      </c>
      <c r="E223" s="119">
        <v>75</v>
      </c>
      <c r="F223" s="98" t="s">
        <v>25</v>
      </c>
      <c r="G223" s="6">
        <v>2013</v>
      </c>
      <c r="H223" s="7" t="s">
        <v>17092</v>
      </c>
      <c r="I223" s="6" t="s">
        <v>16722</v>
      </c>
      <c r="J223" s="119">
        <v>383</v>
      </c>
      <c r="K223" s="6" t="s">
        <v>16720</v>
      </c>
      <c r="L223" s="98" t="s">
        <v>17091</v>
      </c>
      <c r="M223" s="6">
        <v>327</v>
      </c>
      <c r="N223" s="115">
        <v>45811</v>
      </c>
    </row>
    <row r="224" spans="1:14" ht="20.100000000000001" customHeight="1" x14ac:dyDescent="0.25">
      <c r="A224" s="6">
        <v>221</v>
      </c>
      <c r="B224" s="6" t="s">
        <v>16970</v>
      </c>
      <c r="C224" s="114" t="s">
        <v>16971</v>
      </c>
      <c r="D224" s="6" t="s">
        <v>9</v>
      </c>
      <c r="E224" s="119">
        <v>75</v>
      </c>
      <c r="F224" s="98" t="s">
        <v>12</v>
      </c>
      <c r="G224" s="6">
        <v>2013</v>
      </c>
      <c r="H224" s="7" t="s">
        <v>17092</v>
      </c>
      <c r="I224" s="6" t="s">
        <v>16722</v>
      </c>
      <c r="J224" s="119">
        <v>380</v>
      </c>
      <c r="K224" s="6" t="s">
        <v>16720</v>
      </c>
      <c r="L224" s="98" t="s">
        <v>17091</v>
      </c>
      <c r="M224" s="6">
        <v>328</v>
      </c>
      <c r="N224" s="115">
        <v>45811</v>
      </c>
    </row>
    <row r="225" spans="1:14" ht="20.100000000000001" customHeight="1" x14ac:dyDescent="0.25">
      <c r="A225" s="6">
        <v>222</v>
      </c>
      <c r="B225" s="6" t="s">
        <v>16972</v>
      </c>
      <c r="C225" s="114" t="s">
        <v>16973</v>
      </c>
      <c r="D225" s="6" t="s">
        <v>26</v>
      </c>
      <c r="E225" s="119">
        <v>75</v>
      </c>
      <c r="F225" s="98" t="s">
        <v>25</v>
      </c>
      <c r="G225" s="6">
        <v>2014</v>
      </c>
      <c r="H225" s="7" t="s">
        <v>17092</v>
      </c>
      <c r="I225" s="6" t="s">
        <v>16722</v>
      </c>
      <c r="J225" s="119">
        <v>375</v>
      </c>
      <c r="K225" s="6" t="s">
        <v>16720</v>
      </c>
      <c r="L225" s="98" t="s">
        <v>17091</v>
      </c>
      <c r="M225" s="6">
        <v>329</v>
      </c>
      <c r="N225" s="115">
        <v>45811</v>
      </c>
    </row>
    <row r="226" spans="1:14" ht="20.100000000000001" customHeight="1" x14ac:dyDescent="0.25">
      <c r="A226" s="6">
        <v>223</v>
      </c>
      <c r="B226" s="6" t="s">
        <v>17010</v>
      </c>
      <c r="C226" s="114" t="s">
        <v>17011</v>
      </c>
      <c r="D226" s="6" t="s">
        <v>9</v>
      </c>
      <c r="E226" s="119">
        <v>75</v>
      </c>
      <c r="F226" s="98" t="s">
        <v>12</v>
      </c>
      <c r="G226" s="6">
        <v>2013</v>
      </c>
      <c r="H226" s="7" t="s">
        <v>17092</v>
      </c>
      <c r="I226" s="6" t="s">
        <v>16722</v>
      </c>
      <c r="J226" s="119">
        <v>364</v>
      </c>
      <c r="K226" s="6" t="s">
        <v>16720</v>
      </c>
      <c r="L226" s="98" t="s">
        <v>17091</v>
      </c>
      <c r="M226" s="6">
        <v>330</v>
      </c>
      <c r="N226" s="115">
        <v>45811</v>
      </c>
    </row>
    <row r="227" spans="1:14" ht="20.100000000000001" customHeight="1" x14ac:dyDescent="0.25">
      <c r="A227" s="6">
        <v>224</v>
      </c>
      <c r="B227" s="6" t="s">
        <v>17012</v>
      </c>
      <c r="C227" s="114" t="s">
        <v>17013</v>
      </c>
      <c r="D227" s="6" t="s">
        <v>9</v>
      </c>
      <c r="E227" s="119">
        <v>75</v>
      </c>
      <c r="F227" s="98" t="s">
        <v>12</v>
      </c>
      <c r="G227" s="6">
        <v>2015</v>
      </c>
      <c r="H227" s="7" t="s">
        <v>17092</v>
      </c>
      <c r="I227" s="6" t="s">
        <v>16722</v>
      </c>
      <c r="J227" s="119">
        <v>386</v>
      </c>
      <c r="K227" s="6" t="s">
        <v>16720</v>
      </c>
      <c r="L227" s="98" t="s">
        <v>17091</v>
      </c>
      <c r="M227" s="6">
        <v>331</v>
      </c>
      <c r="N227" s="115">
        <v>45811</v>
      </c>
    </row>
    <row r="228" spans="1:14" ht="20.100000000000001" customHeight="1" x14ac:dyDescent="0.25">
      <c r="A228" s="6">
        <v>225</v>
      </c>
      <c r="B228" s="6" t="s">
        <v>17014</v>
      </c>
      <c r="C228" s="114" t="s">
        <v>17015</v>
      </c>
      <c r="D228" s="6" t="s">
        <v>9</v>
      </c>
      <c r="E228" s="119">
        <v>75</v>
      </c>
      <c r="F228" s="98" t="s">
        <v>25</v>
      </c>
      <c r="G228" s="6">
        <v>2014</v>
      </c>
      <c r="H228" s="7" t="s">
        <v>17092</v>
      </c>
      <c r="I228" s="6" t="s">
        <v>16722</v>
      </c>
      <c r="J228" s="119">
        <v>375</v>
      </c>
      <c r="K228" s="6" t="s">
        <v>16720</v>
      </c>
      <c r="L228" s="98" t="s">
        <v>17091</v>
      </c>
      <c r="M228" s="6">
        <v>332</v>
      </c>
      <c r="N228" s="115">
        <v>45811</v>
      </c>
    </row>
    <row r="229" spans="1:14" ht="20.100000000000001" customHeight="1" x14ac:dyDescent="0.25">
      <c r="A229" s="6">
        <v>226</v>
      </c>
      <c r="B229" s="6" t="s">
        <v>17016</v>
      </c>
      <c r="C229" s="114" t="s">
        <v>17017</v>
      </c>
      <c r="D229" s="6" t="s">
        <v>26</v>
      </c>
      <c r="E229" s="119">
        <v>75</v>
      </c>
      <c r="F229" s="98" t="s">
        <v>68</v>
      </c>
      <c r="G229" s="6">
        <v>2014</v>
      </c>
      <c r="H229" s="7" t="s">
        <v>17092</v>
      </c>
      <c r="I229" s="6" t="s">
        <v>16722</v>
      </c>
      <c r="J229" s="119">
        <v>401</v>
      </c>
      <c r="K229" s="6" t="s">
        <v>16720</v>
      </c>
      <c r="L229" s="98" t="s">
        <v>17091</v>
      </c>
      <c r="M229" s="6">
        <v>339</v>
      </c>
      <c r="N229" s="115">
        <v>45841</v>
      </c>
    </row>
    <row r="230" spans="1:14" ht="20.100000000000001" customHeight="1" x14ac:dyDescent="0.25">
      <c r="A230" s="6">
        <v>227</v>
      </c>
      <c r="B230" s="6" t="s">
        <v>17018</v>
      </c>
      <c r="C230" s="114" t="s">
        <v>17019</v>
      </c>
      <c r="D230" s="6" t="s">
        <v>26</v>
      </c>
      <c r="E230" s="119">
        <v>75</v>
      </c>
      <c r="F230" s="98" t="s">
        <v>102</v>
      </c>
      <c r="G230" s="6">
        <v>2012</v>
      </c>
      <c r="H230" s="7" t="s">
        <v>17092</v>
      </c>
      <c r="I230" s="6" t="s">
        <v>16722</v>
      </c>
      <c r="J230" s="119">
        <v>402</v>
      </c>
      <c r="K230" s="6" t="s">
        <v>16720</v>
      </c>
      <c r="L230" s="98" t="s">
        <v>17091</v>
      </c>
      <c r="M230" s="6">
        <v>340</v>
      </c>
      <c r="N230" s="115">
        <v>45841</v>
      </c>
    </row>
    <row r="231" spans="1:14" ht="20.100000000000001" customHeight="1" x14ac:dyDescent="0.25">
      <c r="A231" s="6">
        <v>228</v>
      </c>
      <c r="B231" s="6" t="s">
        <v>1724</v>
      </c>
      <c r="C231" s="114" t="s">
        <v>1723</v>
      </c>
      <c r="D231" s="6" t="s">
        <v>9</v>
      </c>
      <c r="E231" s="119">
        <v>75</v>
      </c>
      <c r="F231" s="98" t="s">
        <v>12</v>
      </c>
      <c r="G231" s="6">
        <v>2006</v>
      </c>
      <c r="H231" s="7" t="s">
        <v>17444</v>
      </c>
      <c r="I231" s="6" t="s">
        <v>16722</v>
      </c>
      <c r="J231" s="119">
        <v>459</v>
      </c>
      <c r="K231" s="6" t="s">
        <v>16720</v>
      </c>
      <c r="L231" s="98" t="s">
        <v>17091</v>
      </c>
      <c r="M231" s="6">
        <v>341</v>
      </c>
      <c r="N231" s="115">
        <v>45841</v>
      </c>
    </row>
    <row r="232" spans="1:14" ht="20.100000000000001" customHeight="1" x14ac:dyDescent="0.25">
      <c r="A232" s="6">
        <v>229</v>
      </c>
      <c r="B232" s="6" t="s">
        <v>7169</v>
      </c>
      <c r="C232" s="114" t="s">
        <v>7168</v>
      </c>
      <c r="D232" s="6" t="s">
        <v>9</v>
      </c>
      <c r="E232" s="119">
        <v>75</v>
      </c>
      <c r="F232" s="98" t="s">
        <v>12</v>
      </c>
      <c r="G232" s="6">
        <v>1997</v>
      </c>
      <c r="H232" s="7" t="s">
        <v>17444</v>
      </c>
      <c r="I232" s="6" t="s">
        <v>16722</v>
      </c>
      <c r="J232" s="119">
        <v>381</v>
      </c>
      <c r="K232" s="6" t="s">
        <v>16720</v>
      </c>
      <c r="L232" s="98" t="s">
        <v>17091</v>
      </c>
      <c r="M232" s="6">
        <v>342</v>
      </c>
      <c r="N232" s="115">
        <v>45841</v>
      </c>
    </row>
    <row r="233" spans="1:14" ht="20.100000000000001" customHeight="1" x14ac:dyDescent="0.25">
      <c r="A233" s="6">
        <v>230</v>
      </c>
      <c r="B233" s="6" t="s">
        <v>8803</v>
      </c>
      <c r="C233" s="114" t="s">
        <v>8802</v>
      </c>
      <c r="D233" s="6" t="s">
        <v>9</v>
      </c>
      <c r="E233" s="119">
        <v>75</v>
      </c>
      <c r="F233" s="98" t="s">
        <v>12</v>
      </c>
      <c r="G233" s="6" t="s">
        <v>17450</v>
      </c>
      <c r="H233" s="7" t="s">
        <v>17444</v>
      </c>
      <c r="I233" s="6" t="s">
        <v>16722</v>
      </c>
      <c r="J233" s="119">
        <v>425</v>
      </c>
      <c r="K233" s="6" t="s">
        <v>16720</v>
      </c>
      <c r="L233" s="98" t="s">
        <v>17091</v>
      </c>
      <c r="M233" s="6">
        <v>343</v>
      </c>
      <c r="N233" s="115">
        <v>45841</v>
      </c>
    </row>
    <row r="234" spans="1:14" ht="20.100000000000001" customHeight="1" x14ac:dyDescent="0.25">
      <c r="A234" s="6">
        <v>231</v>
      </c>
      <c r="B234" s="6" t="s">
        <v>10750</v>
      </c>
      <c r="C234" s="114" t="s">
        <v>10749</v>
      </c>
      <c r="D234" s="6" t="s">
        <v>9</v>
      </c>
      <c r="E234" s="119">
        <v>75</v>
      </c>
      <c r="F234" s="98" t="s">
        <v>12</v>
      </c>
      <c r="G234" s="6" t="s">
        <v>17451</v>
      </c>
      <c r="H234" s="7" t="s">
        <v>17444</v>
      </c>
      <c r="I234" s="6" t="s">
        <v>16722</v>
      </c>
      <c r="J234" s="119">
        <v>425</v>
      </c>
      <c r="K234" s="6" t="s">
        <v>16720</v>
      </c>
      <c r="L234" s="98" t="s">
        <v>17091</v>
      </c>
      <c r="M234" s="6">
        <v>344</v>
      </c>
      <c r="N234" s="115">
        <v>45841</v>
      </c>
    </row>
    <row r="235" spans="1:14" ht="20.100000000000001" customHeight="1" x14ac:dyDescent="0.25">
      <c r="A235" s="6">
        <v>232</v>
      </c>
      <c r="B235" s="6" t="s">
        <v>1208</v>
      </c>
      <c r="C235" s="114" t="s">
        <v>1207</v>
      </c>
      <c r="D235" s="6" t="s">
        <v>18</v>
      </c>
      <c r="E235" s="119">
        <v>75</v>
      </c>
      <c r="F235" s="98" t="s">
        <v>10</v>
      </c>
      <c r="G235" s="6" t="s">
        <v>17452</v>
      </c>
      <c r="H235" s="7" t="s">
        <v>17440</v>
      </c>
      <c r="I235" s="6" t="s">
        <v>16722</v>
      </c>
      <c r="J235" s="119">
        <v>445</v>
      </c>
      <c r="K235" s="6" t="s">
        <v>16720</v>
      </c>
      <c r="L235" s="98" t="s">
        <v>17091</v>
      </c>
      <c r="M235" s="6">
        <v>345</v>
      </c>
      <c r="N235" s="115">
        <v>45841</v>
      </c>
    </row>
    <row r="236" spans="1:14" ht="20.100000000000001" customHeight="1" x14ac:dyDescent="0.25">
      <c r="A236" s="6">
        <v>233</v>
      </c>
      <c r="B236" s="6" t="s">
        <v>17453</v>
      </c>
      <c r="C236" s="114" t="s">
        <v>17454</v>
      </c>
      <c r="D236" s="6" t="s">
        <v>11</v>
      </c>
      <c r="E236" s="119">
        <v>75</v>
      </c>
      <c r="F236" s="98" t="s">
        <v>12</v>
      </c>
      <c r="G236" s="6">
        <v>2003</v>
      </c>
      <c r="H236" s="7" t="s">
        <v>17444</v>
      </c>
      <c r="I236" s="6" t="s">
        <v>16722</v>
      </c>
      <c r="J236" s="119">
        <v>449</v>
      </c>
      <c r="K236" s="6" t="s">
        <v>16720</v>
      </c>
      <c r="L236" s="98" t="s">
        <v>17091</v>
      </c>
      <c r="M236" s="6">
        <v>346</v>
      </c>
      <c r="N236" s="115">
        <v>45841</v>
      </c>
    </row>
    <row r="237" spans="1:14" ht="20.100000000000001" customHeight="1" x14ac:dyDescent="0.25">
      <c r="A237" s="6">
        <v>234</v>
      </c>
      <c r="B237" s="6" t="s">
        <v>17455</v>
      </c>
      <c r="C237" s="114" t="s">
        <v>17456</v>
      </c>
      <c r="D237" s="6" t="s">
        <v>11</v>
      </c>
      <c r="E237" s="119">
        <v>75</v>
      </c>
      <c r="F237" s="98" t="s">
        <v>12</v>
      </c>
      <c r="G237" s="6">
        <v>2003</v>
      </c>
      <c r="H237" s="7" t="s">
        <v>17444</v>
      </c>
      <c r="I237" s="6" t="s">
        <v>16722</v>
      </c>
      <c r="J237" s="119">
        <v>468</v>
      </c>
      <c r="K237" s="6" t="s">
        <v>16720</v>
      </c>
      <c r="L237" s="98" t="s">
        <v>17091</v>
      </c>
      <c r="M237" s="6">
        <v>347</v>
      </c>
      <c r="N237" s="115">
        <v>45841</v>
      </c>
    </row>
    <row r="238" spans="1:14" ht="20.100000000000001" customHeight="1" x14ac:dyDescent="0.25">
      <c r="A238" s="6">
        <v>235</v>
      </c>
      <c r="B238" s="6" t="s">
        <v>17457</v>
      </c>
      <c r="C238" s="114" t="s">
        <v>17458</v>
      </c>
      <c r="D238" s="6" t="s">
        <v>11</v>
      </c>
      <c r="E238" s="119">
        <v>75</v>
      </c>
      <c r="F238" s="98" t="s">
        <v>12</v>
      </c>
      <c r="G238" s="6">
        <v>2003</v>
      </c>
      <c r="H238" s="7" t="s">
        <v>17444</v>
      </c>
      <c r="I238" s="6" t="s">
        <v>16722</v>
      </c>
      <c r="J238" s="119">
        <v>468</v>
      </c>
      <c r="K238" s="6" t="s">
        <v>16720</v>
      </c>
      <c r="L238" s="98" t="s">
        <v>17091</v>
      </c>
      <c r="M238" s="6">
        <v>348</v>
      </c>
      <c r="N238" s="115">
        <v>45841</v>
      </c>
    </row>
    <row r="239" spans="1:14" ht="20.100000000000001" customHeight="1" x14ac:dyDescent="0.25">
      <c r="A239" s="6">
        <v>236</v>
      </c>
      <c r="B239" s="6" t="s">
        <v>17460</v>
      </c>
      <c r="C239" s="114" t="s">
        <v>17461</v>
      </c>
      <c r="D239" s="6" t="s">
        <v>11</v>
      </c>
      <c r="E239" s="119">
        <v>75</v>
      </c>
      <c r="F239" s="98" t="s">
        <v>12</v>
      </c>
      <c r="G239" s="6">
        <v>2003</v>
      </c>
      <c r="H239" s="7" t="s">
        <v>17444</v>
      </c>
      <c r="I239" s="6" t="s">
        <v>16722</v>
      </c>
      <c r="J239" s="119">
        <v>368</v>
      </c>
      <c r="K239" s="6" t="s">
        <v>16720</v>
      </c>
      <c r="L239" s="98" t="s">
        <v>17091</v>
      </c>
      <c r="M239" s="6">
        <v>349</v>
      </c>
      <c r="N239" s="115">
        <v>45841</v>
      </c>
    </row>
    <row r="240" spans="1:14" ht="20.100000000000001" customHeight="1" x14ac:dyDescent="0.25">
      <c r="A240" s="6">
        <v>237</v>
      </c>
      <c r="B240" s="6" t="s">
        <v>17462</v>
      </c>
      <c r="C240" s="114" t="s">
        <v>17463</v>
      </c>
      <c r="D240" s="6" t="s">
        <v>11</v>
      </c>
      <c r="E240" s="119">
        <v>75</v>
      </c>
      <c r="F240" s="98" t="s">
        <v>12</v>
      </c>
      <c r="G240" s="6">
        <v>1997</v>
      </c>
      <c r="H240" s="7" t="s">
        <v>17444</v>
      </c>
      <c r="I240" s="6" t="s">
        <v>16722</v>
      </c>
      <c r="J240" s="119">
        <v>510</v>
      </c>
      <c r="K240" s="6" t="s">
        <v>16720</v>
      </c>
      <c r="L240" s="98" t="s">
        <v>17091</v>
      </c>
      <c r="M240" s="6">
        <v>350</v>
      </c>
      <c r="N240" s="115">
        <v>45841</v>
      </c>
    </row>
    <row r="241" spans="1:14" ht="20.100000000000001" customHeight="1" x14ac:dyDescent="0.25">
      <c r="A241" s="6">
        <v>238</v>
      </c>
      <c r="B241" s="6" t="s">
        <v>13179</v>
      </c>
      <c r="C241" s="114" t="s">
        <v>13178</v>
      </c>
      <c r="D241" s="6" t="s">
        <v>11</v>
      </c>
      <c r="E241" s="119">
        <v>100</v>
      </c>
      <c r="F241" s="98" t="s">
        <v>12</v>
      </c>
      <c r="G241" s="6">
        <v>1997</v>
      </c>
      <c r="H241" s="7" t="s">
        <v>17444</v>
      </c>
      <c r="I241" s="6" t="s">
        <v>16722</v>
      </c>
      <c r="J241" s="119">
        <v>485</v>
      </c>
      <c r="K241" s="6" t="s">
        <v>16720</v>
      </c>
      <c r="L241" s="98" t="s">
        <v>17091</v>
      </c>
      <c r="M241" s="6">
        <v>351</v>
      </c>
      <c r="N241" s="115">
        <v>45841</v>
      </c>
    </row>
    <row r="242" spans="1:14" ht="20.100000000000001" customHeight="1" x14ac:dyDescent="0.25">
      <c r="A242" s="6">
        <v>239</v>
      </c>
      <c r="B242" s="6" t="s">
        <v>15039</v>
      </c>
      <c r="C242" s="114" t="s">
        <v>15038</v>
      </c>
      <c r="D242" s="6" t="s">
        <v>9</v>
      </c>
      <c r="E242" s="119">
        <v>100</v>
      </c>
      <c r="F242" s="98" t="s">
        <v>12</v>
      </c>
      <c r="G242" s="6">
        <v>2009</v>
      </c>
      <c r="H242" s="7" t="s">
        <v>17444</v>
      </c>
      <c r="I242" s="6" t="s">
        <v>16722</v>
      </c>
      <c r="J242" s="119">
        <v>377</v>
      </c>
      <c r="K242" s="6" t="s">
        <v>16720</v>
      </c>
      <c r="L242" s="98" t="s">
        <v>17091</v>
      </c>
      <c r="M242" s="6">
        <v>352</v>
      </c>
      <c r="N242" s="115">
        <v>45841</v>
      </c>
    </row>
    <row r="243" spans="1:14" ht="20.100000000000001" customHeight="1" x14ac:dyDescent="0.25">
      <c r="A243" s="6">
        <v>240</v>
      </c>
      <c r="B243" s="6" t="s">
        <v>7696</v>
      </c>
      <c r="C243" s="114" t="s">
        <v>7695</v>
      </c>
      <c r="D243" s="6" t="s">
        <v>9</v>
      </c>
      <c r="E243" s="119">
        <v>100</v>
      </c>
      <c r="F243" s="98" t="s">
        <v>12</v>
      </c>
      <c r="G243" s="6">
        <v>2009</v>
      </c>
      <c r="H243" s="7" t="s">
        <v>17444</v>
      </c>
      <c r="I243" s="6" t="s">
        <v>16722</v>
      </c>
      <c r="J243" s="119">
        <v>390</v>
      </c>
      <c r="K243" s="6" t="s">
        <v>16720</v>
      </c>
      <c r="L243" s="98" t="s">
        <v>17091</v>
      </c>
      <c r="M243" s="6">
        <v>353</v>
      </c>
      <c r="N243" s="115">
        <v>45841</v>
      </c>
    </row>
    <row r="244" spans="1:14" ht="20.100000000000001" customHeight="1" x14ac:dyDescent="0.25">
      <c r="A244" s="6">
        <v>241</v>
      </c>
      <c r="B244" s="6" t="s">
        <v>14605</v>
      </c>
      <c r="C244" s="114" t="s">
        <v>14604</v>
      </c>
      <c r="D244" s="6" t="s">
        <v>9</v>
      </c>
      <c r="E244" s="119">
        <v>100</v>
      </c>
      <c r="F244" s="98" t="s">
        <v>12</v>
      </c>
      <c r="G244" s="6">
        <v>2002</v>
      </c>
      <c r="H244" s="7" t="s">
        <v>17444</v>
      </c>
      <c r="I244" s="6" t="s">
        <v>16722</v>
      </c>
      <c r="J244" s="119">
        <v>470</v>
      </c>
      <c r="K244" s="6" t="s">
        <v>16720</v>
      </c>
      <c r="L244" s="98" t="s">
        <v>17091</v>
      </c>
      <c r="M244" s="6">
        <v>354</v>
      </c>
      <c r="N244" s="115">
        <v>45841</v>
      </c>
    </row>
    <row r="245" spans="1:14" ht="20.100000000000001" customHeight="1" x14ac:dyDescent="0.25">
      <c r="A245" s="6">
        <v>242</v>
      </c>
      <c r="B245" s="6" t="s">
        <v>7230</v>
      </c>
      <c r="C245" s="114" t="s">
        <v>7229</v>
      </c>
      <c r="D245" s="6" t="s">
        <v>11</v>
      </c>
      <c r="E245" s="119">
        <v>100</v>
      </c>
      <c r="F245" s="98" t="s">
        <v>12</v>
      </c>
      <c r="G245" s="6">
        <v>2004</v>
      </c>
      <c r="H245" s="7" t="s">
        <v>17444</v>
      </c>
      <c r="I245" s="6" t="s">
        <v>16722</v>
      </c>
      <c r="J245" s="119">
        <v>485</v>
      </c>
      <c r="K245" s="6" t="s">
        <v>16720</v>
      </c>
      <c r="L245" s="98" t="s">
        <v>17091</v>
      </c>
      <c r="M245" s="6">
        <v>355</v>
      </c>
      <c r="N245" s="115">
        <v>45841</v>
      </c>
    </row>
    <row r="246" spans="1:14" ht="20.100000000000001" customHeight="1" x14ac:dyDescent="0.25">
      <c r="A246" s="6">
        <v>243</v>
      </c>
      <c r="B246" s="6" t="s">
        <v>7264</v>
      </c>
      <c r="C246" s="114" t="s">
        <v>17464</v>
      </c>
      <c r="D246" s="6" t="s">
        <v>9</v>
      </c>
      <c r="E246" s="119">
        <v>100</v>
      </c>
      <c r="F246" s="98" t="s">
        <v>12</v>
      </c>
      <c r="G246" s="6">
        <v>2013</v>
      </c>
      <c r="H246" s="7" t="s">
        <v>17444</v>
      </c>
      <c r="I246" s="6" t="s">
        <v>16722</v>
      </c>
      <c r="J246" s="119">
        <v>380</v>
      </c>
      <c r="K246" s="6" t="s">
        <v>16720</v>
      </c>
      <c r="L246" s="98" t="s">
        <v>17091</v>
      </c>
      <c r="M246" s="6">
        <v>356</v>
      </c>
      <c r="N246" s="115">
        <v>45841</v>
      </c>
    </row>
    <row r="247" spans="1:14" ht="20.100000000000001" customHeight="1" x14ac:dyDescent="0.25">
      <c r="A247" s="6">
        <v>244</v>
      </c>
      <c r="B247" s="6" t="s">
        <v>9439</v>
      </c>
      <c r="C247" s="114" t="s">
        <v>9438</v>
      </c>
      <c r="D247" s="6" t="s">
        <v>9</v>
      </c>
      <c r="E247" s="119">
        <v>100</v>
      </c>
      <c r="F247" s="98" t="s">
        <v>12</v>
      </c>
      <c r="G247" s="6">
        <v>2015</v>
      </c>
      <c r="H247" s="7" t="s">
        <v>17444</v>
      </c>
      <c r="I247" s="6" t="s">
        <v>16722</v>
      </c>
      <c r="J247" s="119">
        <v>402</v>
      </c>
      <c r="K247" s="6" t="s">
        <v>16720</v>
      </c>
      <c r="L247" s="98" t="s">
        <v>17091</v>
      </c>
      <c r="M247" s="6">
        <v>357</v>
      </c>
      <c r="N247" s="115">
        <v>45841</v>
      </c>
    </row>
    <row r="248" spans="1:14" ht="20.100000000000001" customHeight="1" x14ac:dyDescent="0.25">
      <c r="A248" s="6">
        <v>245</v>
      </c>
      <c r="B248" s="6" t="s">
        <v>9678</v>
      </c>
      <c r="C248" s="114" t="s">
        <v>17465</v>
      </c>
      <c r="D248" s="6" t="s">
        <v>26</v>
      </c>
      <c r="E248" s="119">
        <v>100</v>
      </c>
      <c r="F248" s="98" t="s">
        <v>102</v>
      </c>
      <c r="G248" s="6">
        <v>2015</v>
      </c>
      <c r="H248" s="7" t="s">
        <v>17444</v>
      </c>
      <c r="I248" s="6" t="s">
        <v>16722</v>
      </c>
      <c r="J248" s="119">
        <v>394</v>
      </c>
      <c r="K248" s="6" t="s">
        <v>16720</v>
      </c>
      <c r="L248" s="98" t="s">
        <v>17091</v>
      </c>
      <c r="M248" s="6">
        <v>358</v>
      </c>
      <c r="N248" s="115">
        <v>45841</v>
      </c>
    </row>
    <row r="249" spans="1:14" ht="20.100000000000001" customHeight="1" x14ac:dyDescent="0.25">
      <c r="A249" s="6">
        <v>246</v>
      </c>
      <c r="B249" s="6" t="s">
        <v>6096</v>
      </c>
      <c r="C249" s="114" t="s">
        <v>6095</v>
      </c>
      <c r="D249" s="6" t="s">
        <v>9</v>
      </c>
      <c r="E249" s="119">
        <v>100</v>
      </c>
      <c r="F249" s="98" t="s">
        <v>12</v>
      </c>
      <c r="G249" s="6">
        <v>2013</v>
      </c>
      <c r="H249" s="7" t="s">
        <v>17444</v>
      </c>
      <c r="I249" s="6" t="s">
        <v>16722</v>
      </c>
      <c r="J249" s="119">
        <v>840</v>
      </c>
      <c r="K249" s="6" t="s">
        <v>16720</v>
      </c>
      <c r="L249" s="98" t="s">
        <v>17091</v>
      </c>
      <c r="M249" s="6">
        <v>359</v>
      </c>
      <c r="N249" s="115">
        <v>45841</v>
      </c>
    </row>
    <row r="250" spans="1:14" ht="20.100000000000001" customHeight="1" x14ac:dyDescent="0.25">
      <c r="A250" s="6">
        <v>247</v>
      </c>
      <c r="B250" s="6" t="s">
        <v>4466</v>
      </c>
      <c r="C250" s="114">
        <v>161000987</v>
      </c>
      <c r="D250" s="6" t="s">
        <v>11</v>
      </c>
      <c r="E250" s="119">
        <v>100</v>
      </c>
      <c r="F250" s="98" t="s">
        <v>102</v>
      </c>
      <c r="G250" s="6">
        <v>2016</v>
      </c>
      <c r="H250" s="7" t="s">
        <v>17444</v>
      </c>
      <c r="I250" s="6" t="s">
        <v>16722</v>
      </c>
      <c r="J250" s="119">
        <v>441</v>
      </c>
      <c r="K250" s="6" t="s">
        <v>16720</v>
      </c>
      <c r="L250" s="98" t="s">
        <v>17091</v>
      </c>
      <c r="M250" s="6">
        <v>360</v>
      </c>
      <c r="N250" s="115">
        <v>45841</v>
      </c>
    </row>
    <row r="251" spans="1:14" ht="20.100000000000001" customHeight="1" x14ac:dyDescent="0.25">
      <c r="A251" s="6">
        <v>248</v>
      </c>
      <c r="B251" s="6" t="s">
        <v>11875</v>
      </c>
      <c r="C251" s="114" t="s">
        <v>17466</v>
      </c>
      <c r="D251" s="6" t="s">
        <v>9</v>
      </c>
      <c r="E251" s="119">
        <v>100</v>
      </c>
      <c r="F251" s="98" t="s">
        <v>102</v>
      </c>
      <c r="G251" s="6">
        <v>2015</v>
      </c>
      <c r="H251" s="7" t="s">
        <v>17444</v>
      </c>
      <c r="I251" s="6" t="s">
        <v>16722</v>
      </c>
      <c r="J251" s="119">
        <v>404</v>
      </c>
      <c r="K251" s="6" t="s">
        <v>16720</v>
      </c>
      <c r="L251" s="98" t="s">
        <v>17091</v>
      </c>
      <c r="M251" s="6">
        <v>361</v>
      </c>
      <c r="N251" s="115">
        <v>45841</v>
      </c>
    </row>
    <row r="252" spans="1:14" ht="20.100000000000001" customHeight="1" x14ac:dyDescent="0.25">
      <c r="A252" s="6">
        <v>249</v>
      </c>
      <c r="B252" s="6" t="s">
        <v>13732</v>
      </c>
      <c r="C252" s="114" t="s">
        <v>13731</v>
      </c>
      <c r="D252" s="6" t="s">
        <v>9</v>
      </c>
      <c r="E252" s="119">
        <v>100</v>
      </c>
      <c r="F252" s="98" t="s">
        <v>102</v>
      </c>
      <c r="G252" s="6">
        <v>2014</v>
      </c>
      <c r="H252" s="7" t="s">
        <v>17444</v>
      </c>
      <c r="I252" s="6" t="s">
        <v>16722</v>
      </c>
      <c r="J252" s="119">
        <v>363</v>
      </c>
      <c r="K252" s="6" t="s">
        <v>16720</v>
      </c>
      <c r="L252" s="98" t="s">
        <v>17091</v>
      </c>
      <c r="M252" s="6">
        <v>362</v>
      </c>
      <c r="N252" s="115">
        <v>45841</v>
      </c>
    </row>
    <row r="253" spans="1:14" ht="20.100000000000001" customHeight="1" x14ac:dyDescent="0.25">
      <c r="A253" s="6">
        <v>250</v>
      </c>
      <c r="B253" s="6" t="s">
        <v>16974</v>
      </c>
      <c r="C253" s="114" t="s">
        <v>16975</v>
      </c>
      <c r="D253" s="6" t="s">
        <v>9</v>
      </c>
      <c r="E253" s="119">
        <v>160</v>
      </c>
      <c r="F253" s="98" t="s">
        <v>14</v>
      </c>
      <c r="G253" s="6">
        <v>2015</v>
      </c>
      <c r="H253" s="7" t="s">
        <v>17092</v>
      </c>
      <c r="I253" s="6" t="s">
        <v>16722</v>
      </c>
      <c r="J253" s="119">
        <v>1210</v>
      </c>
      <c r="K253" s="6" t="s">
        <v>16720</v>
      </c>
      <c r="L253" s="98" t="s">
        <v>17091</v>
      </c>
      <c r="M253" s="6">
        <v>363</v>
      </c>
      <c r="N253" s="115">
        <v>45841</v>
      </c>
    </row>
    <row r="254" spans="1:14" ht="20.100000000000001" customHeight="1" x14ac:dyDescent="0.25">
      <c r="A254" s="6">
        <v>251</v>
      </c>
      <c r="B254" s="6" t="s">
        <v>17020</v>
      </c>
      <c r="C254" s="114" t="s">
        <v>17021</v>
      </c>
      <c r="D254" s="6" t="s">
        <v>9</v>
      </c>
      <c r="E254" s="119">
        <v>160</v>
      </c>
      <c r="F254" s="98" t="s">
        <v>14</v>
      </c>
      <c r="G254" s="6">
        <v>2015</v>
      </c>
      <c r="H254" s="7" t="s">
        <v>17092</v>
      </c>
      <c r="I254" s="6" t="s">
        <v>16722</v>
      </c>
      <c r="J254" s="119">
        <v>1220</v>
      </c>
      <c r="K254" s="6" t="s">
        <v>16720</v>
      </c>
      <c r="L254" s="98" t="s">
        <v>17091</v>
      </c>
      <c r="M254" s="6">
        <v>364</v>
      </c>
      <c r="N254" s="115">
        <v>45841</v>
      </c>
    </row>
    <row r="255" spans="1:14" ht="20.100000000000001" customHeight="1" x14ac:dyDescent="0.25">
      <c r="A255" s="6">
        <v>252</v>
      </c>
      <c r="B255" s="6" t="s">
        <v>17022</v>
      </c>
      <c r="C255" s="114" t="s">
        <v>17023</v>
      </c>
      <c r="D255" s="6" t="s">
        <v>9</v>
      </c>
      <c r="E255" s="119">
        <v>160</v>
      </c>
      <c r="F255" s="98" t="s">
        <v>14</v>
      </c>
      <c r="G255" s="6">
        <v>2015</v>
      </c>
      <c r="H255" s="7" t="s">
        <v>17092</v>
      </c>
      <c r="I255" s="6" t="s">
        <v>16722</v>
      </c>
      <c r="J255" s="119">
        <v>1160</v>
      </c>
      <c r="K255" s="6" t="s">
        <v>16720</v>
      </c>
      <c r="L255" s="98" t="s">
        <v>17091</v>
      </c>
      <c r="M255" s="6">
        <v>365</v>
      </c>
      <c r="N255" s="115">
        <v>45841</v>
      </c>
    </row>
    <row r="256" spans="1:14" ht="20.100000000000001" customHeight="1" x14ac:dyDescent="0.25">
      <c r="A256" s="6">
        <v>253</v>
      </c>
      <c r="B256" s="6" t="s">
        <v>14989</v>
      </c>
      <c r="C256" s="114" t="s">
        <v>14988</v>
      </c>
      <c r="D256" s="6" t="s">
        <v>15</v>
      </c>
      <c r="E256" s="119">
        <v>160</v>
      </c>
      <c r="F256" s="98" t="s">
        <v>14</v>
      </c>
      <c r="G256" s="6">
        <v>1998</v>
      </c>
      <c r="H256" s="7" t="s">
        <v>17444</v>
      </c>
      <c r="I256" s="6" t="s">
        <v>16722</v>
      </c>
      <c r="J256" s="119">
        <v>1092</v>
      </c>
      <c r="K256" s="6" t="s">
        <v>16720</v>
      </c>
      <c r="L256" s="98" t="s">
        <v>17091</v>
      </c>
      <c r="M256" s="6">
        <v>366</v>
      </c>
      <c r="N256" s="115">
        <v>45841</v>
      </c>
    </row>
    <row r="257" spans="1:14" ht="20.100000000000001" customHeight="1" x14ac:dyDescent="0.25">
      <c r="A257" s="6">
        <v>254</v>
      </c>
      <c r="B257" s="6" t="s">
        <v>1330</v>
      </c>
      <c r="C257" s="114" t="s">
        <v>1329</v>
      </c>
      <c r="D257" s="6" t="s">
        <v>9</v>
      </c>
      <c r="E257" s="119">
        <v>160</v>
      </c>
      <c r="F257" s="98" t="s">
        <v>14</v>
      </c>
      <c r="G257" s="6">
        <v>2005</v>
      </c>
      <c r="H257" s="7" t="s">
        <v>17444</v>
      </c>
      <c r="I257" s="6" t="s">
        <v>16722</v>
      </c>
      <c r="J257" s="119">
        <v>880</v>
      </c>
      <c r="K257" s="6" t="s">
        <v>16720</v>
      </c>
      <c r="L257" s="98" t="s">
        <v>17091</v>
      </c>
      <c r="M257" s="6">
        <v>367</v>
      </c>
      <c r="N257" s="115">
        <v>45841</v>
      </c>
    </row>
    <row r="258" spans="1:14" ht="20.100000000000001" customHeight="1" x14ac:dyDescent="0.25">
      <c r="A258" s="6">
        <v>255</v>
      </c>
      <c r="B258" s="6" t="s">
        <v>9236</v>
      </c>
      <c r="C258" s="114" t="s">
        <v>9235</v>
      </c>
      <c r="D258" s="6" t="s">
        <v>9</v>
      </c>
      <c r="E258" s="119">
        <v>160</v>
      </c>
      <c r="F258" s="98" t="s">
        <v>14</v>
      </c>
      <c r="G258" s="6">
        <v>2005</v>
      </c>
      <c r="H258" s="7" t="s">
        <v>17444</v>
      </c>
      <c r="I258" s="6" t="s">
        <v>16722</v>
      </c>
      <c r="J258" s="119">
        <v>887</v>
      </c>
      <c r="K258" s="6" t="s">
        <v>16720</v>
      </c>
      <c r="L258" s="98" t="s">
        <v>17091</v>
      </c>
      <c r="M258" s="6">
        <v>368</v>
      </c>
      <c r="N258" s="115">
        <v>45841</v>
      </c>
    </row>
    <row r="259" spans="1:14" ht="20.100000000000001" customHeight="1" x14ac:dyDescent="0.25">
      <c r="A259" s="6">
        <v>256</v>
      </c>
      <c r="B259" s="6" t="s">
        <v>1654</v>
      </c>
      <c r="C259" s="114" t="s">
        <v>1653</v>
      </c>
      <c r="D259" s="6" t="s">
        <v>9</v>
      </c>
      <c r="E259" s="119">
        <v>160</v>
      </c>
      <c r="F259" s="98" t="s">
        <v>14</v>
      </c>
      <c r="G259" s="6">
        <v>2005</v>
      </c>
      <c r="H259" s="7" t="s">
        <v>17444</v>
      </c>
      <c r="I259" s="6" t="s">
        <v>16722</v>
      </c>
      <c r="J259" s="119">
        <v>840</v>
      </c>
      <c r="K259" s="6" t="s">
        <v>16720</v>
      </c>
      <c r="L259" s="98" t="s">
        <v>17091</v>
      </c>
      <c r="M259" s="6">
        <v>369</v>
      </c>
      <c r="N259" s="115">
        <v>45841</v>
      </c>
    </row>
    <row r="260" spans="1:14" ht="20.100000000000001" customHeight="1" x14ac:dyDescent="0.25">
      <c r="A260" s="6">
        <v>257</v>
      </c>
      <c r="B260" s="6" t="s">
        <v>17024</v>
      </c>
      <c r="C260" s="114" t="s">
        <v>17025</v>
      </c>
      <c r="D260" s="6" t="s">
        <v>26</v>
      </c>
      <c r="E260" s="119">
        <v>250</v>
      </c>
      <c r="F260" s="98" t="s">
        <v>14</v>
      </c>
      <c r="G260" s="6">
        <v>2006</v>
      </c>
      <c r="H260" s="7" t="s">
        <v>17092</v>
      </c>
      <c r="I260" s="6" t="s">
        <v>16722</v>
      </c>
      <c r="J260" s="119">
        <v>1197</v>
      </c>
      <c r="K260" s="6" t="s">
        <v>16720</v>
      </c>
      <c r="L260" s="98" t="s">
        <v>17091</v>
      </c>
      <c r="M260" s="6">
        <v>370</v>
      </c>
      <c r="N260" s="115">
        <v>45841</v>
      </c>
    </row>
    <row r="261" spans="1:14" ht="20.100000000000001" customHeight="1" x14ac:dyDescent="0.25">
      <c r="A261" s="6">
        <v>258</v>
      </c>
      <c r="B261" s="6" t="s">
        <v>17026</v>
      </c>
      <c r="C261" s="114" t="s">
        <v>17027</v>
      </c>
      <c r="D261" s="6" t="s">
        <v>26</v>
      </c>
      <c r="E261" s="119">
        <v>250</v>
      </c>
      <c r="F261" s="98" t="s">
        <v>22</v>
      </c>
      <c r="G261" s="6">
        <v>2006</v>
      </c>
      <c r="H261" s="7" t="s">
        <v>17092</v>
      </c>
      <c r="I261" s="6" t="s">
        <v>16722</v>
      </c>
      <c r="J261" s="119">
        <v>1175</v>
      </c>
      <c r="K261" s="6" t="s">
        <v>16720</v>
      </c>
      <c r="L261" s="98" t="s">
        <v>17091</v>
      </c>
      <c r="M261" s="6">
        <v>371</v>
      </c>
      <c r="N261" s="115">
        <v>45841</v>
      </c>
    </row>
    <row r="262" spans="1:14" ht="20.100000000000001" customHeight="1" x14ac:dyDescent="0.25">
      <c r="A262" s="6">
        <v>259</v>
      </c>
      <c r="B262" s="6" t="s">
        <v>17028</v>
      </c>
      <c r="C262" s="114" t="s">
        <v>13010</v>
      </c>
      <c r="D262" s="6" t="s">
        <v>9</v>
      </c>
      <c r="E262" s="119">
        <v>250</v>
      </c>
      <c r="F262" s="98" t="s">
        <v>22</v>
      </c>
      <c r="G262" s="6">
        <v>2006</v>
      </c>
      <c r="H262" s="7" t="s">
        <v>17092</v>
      </c>
      <c r="I262" s="6" t="s">
        <v>16722</v>
      </c>
      <c r="J262" s="119">
        <v>1230</v>
      </c>
      <c r="K262" s="6" t="s">
        <v>16720</v>
      </c>
      <c r="L262" s="98" t="s">
        <v>17091</v>
      </c>
      <c r="M262" s="6">
        <v>372</v>
      </c>
      <c r="N262" s="115">
        <v>45841</v>
      </c>
    </row>
    <row r="263" spans="1:14" ht="20.100000000000001" customHeight="1" x14ac:dyDescent="0.25">
      <c r="A263" s="6">
        <v>260</v>
      </c>
      <c r="B263" s="6" t="s">
        <v>17029</v>
      </c>
      <c r="C263" s="114" t="s">
        <v>17030</v>
      </c>
      <c r="D263" s="6" t="s">
        <v>26</v>
      </c>
      <c r="E263" s="119">
        <v>250</v>
      </c>
      <c r="F263" s="98" t="s">
        <v>14</v>
      </c>
      <c r="G263" s="6">
        <v>2007</v>
      </c>
      <c r="H263" s="7" t="s">
        <v>17092</v>
      </c>
      <c r="I263" s="6" t="s">
        <v>16722</v>
      </c>
      <c r="J263" s="119">
        <v>1184</v>
      </c>
      <c r="K263" s="6" t="s">
        <v>16720</v>
      </c>
      <c r="L263" s="98" t="s">
        <v>17091</v>
      </c>
      <c r="M263" s="6">
        <v>373</v>
      </c>
      <c r="N263" s="115">
        <v>45841</v>
      </c>
    </row>
    <row r="264" spans="1:14" ht="20.100000000000001" customHeight="1" x14ac:dyDescent="0.25">
      <c r="A264" s="6">
        <v>261</v>
      </c>
      <c r="B264" s="6" t="s">
        <v>1375</v>
      </c>
      <c r="C264" s="114" t="s">
        <v>1374</v>
      </c>
      <c r="D264" s="6" t="s">
        <v>11</v>
      </c>
      <c r="E264" s="119">
        <v>250</v>
      </c>
      <c r="F264" s="98" t="s">
        <v>14</v>
      </c>
      <c r="G264" s="6">
        <v>2012</v>
      </c>
      <c r="H264" s="7" t="s">
        <v>17444</v>
      </c>
      <c r="I264" s="6" t="s">
        <v>16722</v>
      </c>
      <c r="J264" s="119">
        <v>1470</v>
      </c>
      <c r="K264" s="6" t="s">
        <v>16720</v>
      </c>
      <c r="L264" s="98" t="s">
        <v>17091</v>
      </c>
      <c r="M264" s="6">
        <v>374</v>
      </c>
      <c r="N264" s="115">
        <v>45841</v>
      </c>
    </row>
    <row r="265" spans="1:14" ht="20.100000000000001" customHeight="1" x14ac:dyDescent="0.25">
      <c r="A265" s="6">
        <v>262</v>
      </c>
      <c r="B265" s="6" t="s">
        <v>13095</v>
      </c>
      <c r="C265" s="114" t="s">
        <v>13094</v>
      </c>
      <c r="D265" s="6" t="s">
        <v>9</v>
      </c>
      <c r="E265" s="119">
        <v>250</v>
      </c>
      <c r="F265" s="98" t="s">
        <v>22</v>
      </c>
      <c r="G265" s="6">
        <v>2017</v>
      </c>
      <c r="H265" s="7" t="s">
        <v>17444</v>
      </c>
      <c r="I265" s="6" t="s">
        <v>16722</v>
      </c>
      <c r="J265" s="119">
        <v>1261</v>
      </c>
      <c r="K265" s="6" t="s">
        <v>16720</v>
      </c>
      <c r="L265" s="98" t="s">
        <v>17091</v>
      </c>
      <c r="M265" s="6">
        <v>375</v>
      </c>
      <c r="N265" s="115">
        <v>45841</v>
      </c>
    </row>
    <row r="266" spans="1:14" ht="20.100000000000001" customHeight="1" x14ac:dyDescent="0.25">
      <c r="A266" s="6">
        <v>263</v>
      </c>
      <c r="B266" s="6" t="s">
        <v>1358</v>
      </c>
      <c r="C266" s="114">
        <v>120605253</v>
      </c>
      <c r="D266" s="6" t="s">
        <v>9</v>
      </c>
      <c r="E266" s="119">
        <v>250</v>
      </c>
      <c r="F266" s="98" t="s">
        <v>14</v>
      </c>
      <c r="G266" s="6">
        <v>2005</v>
      </c>
      <c r="H266" s="7" t="s">
        <v>17444</v>
      </c>
      <c r="I266" s="6" t="s">
        <v>16722</v>
      </c>
      <c r="J266" s="119">
        <v>1137</v>
      </c>
      <c r="K266" s="6" t="s">
        <v>16720</v>
      </c>
      <c r="L266" s="98" t="s">
        <v>17091</v>
      </c>
      <c r="M266" s="6">
        <v>376</v>
      </c>
      <c r="N266" s="115">
        <v>45841</v>
      </c>
    </row>
    <row r="267" spans="1:14" ht="45" x14ac:dyDescent="0.25">
      <c r="A267" s="6">
        <v>264</v>
      </c>
      <c r="B267" s="6" t="s">
        <v>1325</v>
      </c>
      <c r="C267" s="114" t="s">
        <v>1324</v>
      </c>
      <c r="D267" s="6" t="s">
        <v>21</v>
      </c>
      <c r="E267" s="119">
        <v>250</v>
      </c>
      <c r="F267" s="98" t="s">
        <v>14</v>
      </c>
      <c r="G267" s="6">
        <v>2012</v>
      </c>
      <c r="H267" s="7" t="s">
        <v>17444</v>
      </c>
      <c r="I267" s="6" t="s">
        <v>16722</v>
      </c>
      <c r="J267" s="119">
        <v>1410</v>
      </c>
      <c r="K267" s="6" t="s">
        <v>16720</v>
      </c>
      <c r="L267" s="98" t="s">
        <v>17441</v>
      </c>
      <c r="M267" s="6">
        <v>3002</v>
      </c>
      <c r="N267" s="115" t="s">
        <v>17442</v>
      </c>
    </row>
    <row r="268" spans="1:14" ht="18.75" customHeight="1" x14ac:dyDescent="0.25">
      <c r="A268" s="6">
        <v>265</v>
      </c>
      <c r="B268" s="6" t="s">
        <v>11715</v>
      </c>
      <c r="C268" s="114" t="s">
        <v>11714</v>
      </c>
      <c r="D268" s="6" t="s">
        <v>9</v>
      </c>
      <c r="E268" s="119">
        <v>250</v>
      </c>
      <c r="F268" s="98" t="s">
        <v>22</v>
      </c>
      <c r="G268" s="6">
        <v>2017</v>
      </c>
      <c r="H268" s="7" t="s">
        <v>17444</v>
      </c>
      <c r="I268" s="6" t="s">
        <v>16722</v>
      </c>
      <c r="J268" s="119">
        <v>1120</v>
      </c>
      <c r="K268" s="6" t="s">
        <v>16720</v>
      </c>
      <c r="L268" s="98" t="s">
        <v>17091</v>
      </c>
      <c r="M268" s="6">
        <v>3011</v>
      </c>
      <c r="N268" s="115" t="s">
        <v>17442</v>
      </c>
    </row>
    <row r="269" spans="1:14" ht="18.75" customHeight="1" x14ac:dyDescent="0.25">
      <c r="A269" s="6">
        <v>266</v>
      </c>
      <c r="B269" s="6" t="s">
        <v>6024</v>
      </c>
      <c r="C269" s="114" t="s">
        <v>6023</v>
      </c>
      <c r="D269" s="6" t="s">
        <v>9</v>
      </c>
      <c r="E269" s="119">
        <v>250</v>
      </c>
      <c r="F269" s="98" t="s">
        <v>22</v>
      </c>
      <c r="G269" s="6">
        <v>2013</v>
      </c>
      <c r="H269" s="7" t="s">
        <v>17444</v>
      </c>
      <c r="I269" s="6" t="s">
        <v>16722</v>
      </c>
      <c r="J269" s="119">
        <v>840</v>
      </c>
      <c r="K269" s="6" t="s">
        <v>16720</v>
      </c>
      <c r="L269" s="98" t="s">
        <v>17091</v>
      </c>
      <c r="M269" s="6">
        <v>600124</v>
      </c>
      <c r="N269" s="115">
        <v>45904</v>
      </c>
    </row>
    <row r="270" spans="1:14" ht="18.75" customHeight="1" x14ac:dyDescent="0.25">
      <c r="A270" s="6">
        <v>267</v>
      </c>
      <c r="B270" s="6" t="s">
        <v>17468</v>
      </c>
      <c r="C270" s="114">
        <v>16941115</v>
      </c>
      <c r="D270" s="6" t="s">
        <v>16721</v>
      </c>
      <c r="E270" s="119">
        <v>250</v>
      </c>
      <c r="F270" s="98" t="s">
        <v>14</v>
      </c>
      <c r="G270" s="6">
        <v>2016</v>
      </c>
      <c r="H270" s="7" t="s">
        <v>17444</v>
      </c>
      <c r="I270" s="6" t="s">
        <v>16722</v>
      </c>
      <c r="J270" s="119">
        <v>1427</v>
      </c>
      <c r="K270" s="6" t="s">
        <v>16720</v>
      </c>
      <c r="L270" s="98" t="s">
        <v>17091</v>
      </c>
      <c r="M270" s="6">
        <v>600164</v>
      </c>
      <c r="N270" s="115">
        <v>45965</v>
      </c>
    </row>
    <row r="271" spans="1:14" ht="18.75" customHeight="1" x14ac:dyDescent="0.25">
      <c r="A271" s="6">
        <v>268</v>
      </c>
      <c r="B271" s="6" t="s">
        <v>17469</v>
      </c>
      <c r="C271" s="114">
        <v>12061746</v>
      </c>
      <c r="D271" s="6" t="s">
        <v>26</v>
      </c>
      <c r="E271" s="119">
        <v>250</v>
      </c>
      <c r="F271" s="98" t="s">
        <v>14</v>
      </c>
      <c r="G271" s="6">
        <v>2017</v>
      </c>
      <c r="H271" s="7" t="s">
        <v>17444</v>
      </c>
      <c r="I271" s="6" t="s">
        <v>16722</v>
      </c>
      <c r="J271" s="119">
        <v>1275</v>
      </c>
      <c r="K271" s="6" t="s">
        <v>16720</v>
      </c>
      <c r="L271" s="98" t="s">
        <v>17091</v>
      </c>
      <c r="M271" s="6">
        <v>3029</v>
      </c>
      <c r="N271" s="115" t="s">
        <v>17442</v>
      </c>
    </row>
    <row r="272" spans="1:14" ht="18.75" customHeight="1" x14ac:dyDescent="0.25">
      <c r="A272" s="6">
        <v>269</v>
      </c>
      <c r="B272" s="6" t="s">
        <v>17470</v>
      </c>
      <c r="C272" s="114" t="s">
        <v>17471</v>
      </c>
      <c r="D272" s="6" t="s">
        <v>11</v>
      </c>
      <c r="E272" s="119">
        <v>250</v>
      </c>
      <c r="F272" s="98" t="s">
        <v>14</v>
      </c>
      <c r="G272" s="6">
        <v>2007</v>
      </c>
      <c r="H272" s="7" t="s">
        <v>17444</v>
      </c>
      <c r="I272" s="6" t="s">
        <v>16722</v>
      </c>
      <c r="J272" s="119">
        <v>1320</v>
      </c>
      <c r="K272" s="6" t="s">
        <v>16720</v>
      </c>
      <c r="L272" s="98" t="s">
        <v>17091</v>
      </c>
      <c r="M272" s="6">
        <v>600165</v>
      </c>
      <c r="N272" s="115">
        <v>45965</v>
      </c>
    </row>
    <row r="273" spans="1:14" ht="18.75" customHeight="1" x14ac:dyDescent="0.25">
      <c r="A273" s="6">
        <v>270</v>
      </c>
      <c r="B273" s="6" t="s">
        <v>17472</v>
      </c>
      <c r="C273" s="114" t="s">
        <v>17473</v>
      </c>
      <c r="D273" s="6" t="s">
        <v>9</v>
      </c>
      <c r="E273" s="119">
        <v>250</v>
      </c>
      <c r="F273" s="98" t="s">
        <v>22</v>
      </c>
      <c r="G273" s="6">
        <v>2008</v>
      </c>
      <c r="H273" s="7" t="s">
        <v>17444</v>
      </c>
      <c r="I273" s="6" t="s">
        <v>16722</v>
      </c>
      <c r="J273" s="119">
        <v>1185</v>
      </c>
      <c r="K273" s="6" t="s">
        <v>16720</v>
      </c>
      <c r="L273" s="98" t="s">
        <v>17091</v>
      </c>
      <c r="M273" s="6">
        <v>3050</v>
      </c>
      <c r="N273" s="115" t="s">
        <v>17442</v>
      </c>
    </row>
    <row r="274" spans="1:14" ht="18.75" customHeight="1" x14ac:dyDescent="0.25">
      <c r="A274" s="6">
        <v>271</v>
      </c>
      <c r="B274" s="6" t="s">
        <v>17474</v>
      </c>
      <c r="C274" s="114" t="s">
        <v>17475</v>
      </c>
      <c r="D274" s="6" t="s">
        <v>11</v>
      </c>
      <c r="E274" s="119">
        <v>250</v>
      </c>
      <c r="F274" s="98" t="s">
        <v>14</v>
      </c>
      <c r="G274" s="6">
        <v>2007</v>
      </c>
      <c r="H274" s="7" t="s">
        <v>17444</v>
      </c>
      <c r="I274" s="6" t="s">
        <v>16722</v>
      </c>
      <c r="J274" s="119">
        <v>1323</v>
      </c>
      <c r="K274" s="6" t="s">
        <v>16720</v>
      </c>
      <c r="L274" s="98" t="s">
        <v>17091</v>
      </c>
      <c r="M274" s="6">
        <v>600166</v>
      </c>
      <c r="N274" s="115">
        <v>45965</v>
      </c>
    </row>
    <row r="275" spans="1:14" ht="18.75" customHeight="1" x14ac:dyDescent="0.25">
      <c r="A275" s="6">
        <v>272</v>
      </c>
      <c r="B275" s="6" t="s">
        <v>17476</v>
      </c>
      <c r="C275" s="114" t="s">
        <v>17477</v>
      </c>
      <c r="D275" s="6" t="s">
        <v>11</v>
      </c>
      <c r="E275" s="119">
        <v>250</v>
      </c>
      <c r="F275" s="98" t="s">
        <v>14</v>
      </c>
      <c r="G275" s="6">
        <v>2007</v>
      </c>
      <c r="H275" s="7" t="s">
        <v>17444</v>
      </c>
      <c r="I275" s="6" t="s">
        <v>16722</v>
      </c>
      <c r="J275" s="119">
        <v>1323</v>
      </c>
      <c r="K275" s="6" t="s">
        <v>16720</v>
      </c>
      <c r="L275" s="98" t="s">
        <v>17091</v>
      </c>
      <c r="M275" s="6">
        <v>600167</v>
      </c>
      <c r="N275" s="115">
        <v>45965</v>
      </c>
    </row>
    <row r="276" spans="1:14" ht="18.75" customHeight="1" x14ac:dyDescent="0.25">
      <c r="A276" s="6">
        <v>273</v>
      </c>
      <c r="B276" s="6" t="s">
        <v>17478</v>
      </c>
      <c r="C276" s="114" t="s">
        <v>17479</v>
      </c>
      <c r="D276" s="6" t="s">
        <v>11</v>
      </c>
      <c r="E276" s="119">
        <v>250</v>
      </c>
      <c r="F276" s="98" t="s">
        <v>14</v>
      </c>
      <c r="G276" s="6">
        <v>2007</v>
      </c>
      <c r="H276" s="7" t="s">
        <v>17444</v>
      </c>
      <c r="I276" s="6" t="s">
        <v>16722</v>
      </c>
      <c r="J276" s="119">
        <v>1333</v>
      </c>
      <c r="K276" s="6" t="s">
        <v>16720</v>
      </c>
      <c r="L276" s="98" t="s">
        <v>17091</v>
      </c>
      <c r="M276" s="6">
        <v>600168</v>
      </c>
      <c r="N276" s="115">
        <v>45965</v>
      </c>
    </row>
    <row r="277" spans="1:14" ht="18.75" customHeight="1" x14ac:dyDescent="0.25">
      <c r="A277" s="6">
        <v>274</v>
      </c>
      <c r="B277" s="6" t="s">
        <v>17480</v>
      </c>
      <c r="C277" s="114" t="s">
        <v>17481</v>
      </c>
      <c r="D277" s="6" t="s">
        <v>11</v>
      </c>
      <c r="E277" s="119">
        <v>250</v>
      </c>
      <c r="F277" s="98" t="s">
        <v>22</v>
      </c>
      <c r="G277" s="6">
        <v>2007</v>
      </c>
      <c r="H277" s="7" t="s">
        <v>17444</v>
      </c>
      <c r="I277" s="6" t="s">
        <v>16722</v>
      </c>
      <c r="J277" s="119">
        <v>1330</v>
      </c>
      <c r="K277" s="6" t="s">
        <v>16720</v>
      </c>
      <c r="L277" s="98" t="s">
        <v>17091</v>
      </c>
      <c r="M277" s="6">
        <v>600169</v>
      </c>
      <c r="N277" s="115">
        <v>45965</v>
      </c>
    </row>
    <row r="278" spans="1:14" ht="18.75" customHeight="1" x14ac:dyDescent="0.25">
      <c r="A278" s="6">
        <v>275</v>
      </c>
      <c r="B278" s="6" t="s">
        <v>17482</v>
      </c>
      <c r="C278" s="114" t="s">
        <v>17483</v>
      </c>
      <c r="D278" s="6" t="s">
        <v>11</v>
      </c>
      <c r="E278" s="119">
        <v>250</v>
      </c>
      <c r="F278" s="98" t="s">
        <v>22</v>
      </c>
      <c r="G278" s="6">
        <v>2004</v>
      </c>
      <c r="H278" s="7" t="s">
        <v>17444</v>
      </c>
      <c r="I278" s="6" t="s">
        <v>16722</v>
      </c>
      <c r="J278" s="119">
        <v>1067</v>
      </c>
      <c r="K278" s="6" t="s">
        <v>16720</v>
      </c>
      <c r="L278" s="98" t="s">
        <v>17091</v>
      </c>
      <c r="M278" s="6">
        <v>600170</v>
      </c>
      <c r="N278" s="115">
        <v>45965</v>
      </c>
    </row>
    <row r="279" spans="1:14" ht="18.75" customHeight="1" x14ac:dyDescent="0.25">
      <c r="A279" s="6">
        <v>276</v>
      </c>
      <c r="B279" s="6" t="s">
        <v>16976</v>
      </c>
      <c r="C279" s="114" t="s">
        <v>16977</v>
      </c>
      <c r="D279" s="6" t="s">
        <v>26</v>
      </c>
      <c r="E279" s="119">
        <v>320</v>
      </c>
      <c r="F279" s="98" t="s">
        <v>14</v>
      </c>
      <c r="G279" s="6">
        <v>2007</v>
      </c>
      <c r="H279" s="7" t="s">
        <v>17092</v>
      </c>
      <c r="I279" s="6" t="s">
        <v>16722</v>
      </c>
      <c r="J279" s="119">
        <v>1314</v>
      </c>
      <c r="K279" s="6" t="s">
        <v>16720</v>
      </c>
      <c r="L279" s="98" t="s">
        <v>17091</v>
      </c>
      <c r="M279" s="6">
        <v>3061</v>
      </c>
      <c r="N279" s="115" t="s">
        <v>17442</v>
      </c>
    </row>
    <row r="280" spans="1:14" ht="18.75" customHeight="1" x14ac:dyDescent="0.25">
      <c r="A280" s="6">
        <v>277</v>
      </c>
      <c r="B280" s="6" t="s">
        <v>17031</v>
      </c>
      <c r="C280" s="114">
        <v>122320225</v>
      </c>
      <c r="D280" s="6" t="s">
        <v>11</v>
      </c>
      <c r="E280" s="119">
        <v>320</v>
      </c>
      <c r="F280" s="98" t="s">
        <v>14</v>
      </c>
      <c r="G280" s="6">
        <v>2012</v>
      </c>
      <c r="H280" s="7" t="s">
        <v>17092</v>
      </c>
      <c r="I280" s="6" t="s">
        <v>16722</v>
      </c>
      <c r="J280" s="119">
        <v>1836</v>
      </c>
      <c r="K280" s="6" t="s">
        <v>16720</v>
      </c>
      <c r="L280" s="98" t="s">
        <v>17091</v>
      </c>
      <c r="M280" s="6">
        <v>600171</v>
      </c>
      <c r="N280" s="115">
        <v>45965</v>
      </c>
    </row>
    <row r="281" spans="1:14" ht="18.75" customHeight="1" x14ac:dyDescent="0.25">
      <c r="A281" s="6">
        <v>278</v>
      </c>
      <c r="B281" s="6" t="s">
        <v>17032</v>
      </c>
      <c r="C281" s="114" t="s">
        <v>17033</v>
      </c>
      <c r="D281" s="6" t="s">
        <v>11</v>
      </c>
      <c r="E281" s="119">
        <v>320</v>
      </c>
      <c r="F281" s="98" t="s">
        <v>14</v>
      </c>
      <c r="G281" s="6">
        <v>2006</v>
      </c>
      <c r="H281" s="7" t="s">
        <v>17092</v>
      </c>
      <c r="I281" s="6" t="s">
        <v>16722</v>
      </c>
      <c r="J281" s="119">
        <v>1700</v>
      </c>
      <c r="K281" s="6" t="s">
        <v>16720</v>
      </c>
      <c r="L281" s="98" t="s">
        <v>17091</v>
      </c>
      <c r="M281" s="6">
        <v>600172</v>
      </c>
      <c r="N281" s="115">
        <v>45965</v>
      </c>
    </row>
    <row r="282" spans="1:14" ht="18.75" customHeight="1" x14ac:dyDescent="0.25">
      <c r="A282" s="6">
        <v>279</v>
      </c>
      <c r="B282" s="6" t="s">
        <v>17034</v>
      </c>
      <c r="C282" s="114">
        <v>102320228</v>
      </c>
      <c r="D282" s="6" t="s">
        <v>11</v>
      </c>
      <c r="E282" s="119">
        <v>320</v>
      </c>
      <c r="F282" s="98" t="s">
        <v>14</v>
      </c>
      <c r="G282" s="6">
        <v>2010</v>
      </c>
      <c r="H282" s="7" t="s">
        <v>17092</v>
      </c>
      <c r="I282" s="6" t="s">
        <v>16722</v>
      </c>
      <c r="J282" s="119">
        <v>1372</v>
      </c>
      <c r="K282" s="6" t="s">
        <v>16720</v>
      </c>
      <c r="L282" s="98" t="s">
        <v>17091</v>
      </c>
      <c r="M282" s="6">
        <v>600180</v>
      </c>
      <c r="N282" s="115" t="s">
        <v>17459</v>
      </c>
    </row>
    <row r="283" spans="1:14" ht="18.75" customHeight="1" x14ac:dyDescent="0.25">
      <c r="A283" s="6">
        <v>280</v>
      </c>
      <c r="B283" s="6" t="s">
        <v>17035</v>
      </c>
      <c r="C283" s="114" t="s">
        <v>17036</v>
      </c>
      <c r="D283" s="6" t="s">
        <v>9</v>
      </c>
      <c r="E283" s="119">
        <v>320</v>
      </c>
      <c r="F283" s="98" t="s">
        <v>14</v>
      </c>
      <c r="G283" s="6">
        <v>2013</v>
      </c>
      <c r="H283" s="7" t="s">
        <v>17092</v>
      </c>
      <c r="I283" s="6" t="s">
        <v>16722</v>
      </c>
      <c r="J283" s="119">
        <v>1680</v>
      </c>
      <c r="K283" s="6" t="s">
        <v>16720</v>
      </c>
      <c r="L283" s="98" t="s">
        <v>17091</v>
      </c>
      <c r="M283" s="6">
        <v>600181</v>
      </c>
      <c r="N283" s="115" t="s">
        <v>17459</v>
      </c>
    </row>
    <row r="284" spans="1:14" ht="18.75" customHeight="1" x14ac:dyDescent="0.25">
      <c r="A284" s="6">
        <v>281</v>
      </c>
      <c r="B284" s="6" t="s">
        <v>17037</v>
      </c>
      <c r="C284" s="114" t="s">
        <v>17038</v>
      </c>
      <c r="D284" s="6" t="s">
        <v>9</v>
      </c>
      <c r="E284" s="119">
        <v>320</v>
      </c>
      <c r="F284" s="98" t="s">
        <v>14</v>
      </c>
      <c r="G284" s="6">
        <v>2015</v>
      </c>
      <c r="H284" s="7" t="s">
        <v>17092</v>
      </c>
      <c r="I284" s="6" t="s">
        <v>16722</v>
      </c>
      <c r="J284" s="119">
        <v>1765</v>
      </c>
      <c r="K284" s="6" t="s">
        <v>16720</v>
      </c>
      <c r="L284" s="98" t="s">
        <v>17091</v>
      </c>
      <c r="M284" s="6">
        <v>600183</v>
      </c>
      <c r="N284" s="115" t="s">
        <v>17459</v>
      </c>
    </row>
    <row r="285" spans="1:14" ht="18.75" customHeight="1" x14ac:dyDescent="0.25">
      <c r="A285" s="6">
        <v>282</v>
      </c>
      <c r="B285" s="6" t="s">
        <v>17039</v>
      </c>
      <c r="C285" s="114" t="s">
        <v>17040</v>
      </c>
      <c r="D285" s="6" t="s">
        <v>26</v>
      </c>
      <c r="E285" s="119">
        <v>320</v>
      </c>
      <c r="F285" s="98" t="s">
        <v>14</v>
      </c>
      <c r="G285" s="6">
        <v>2006</v>
      </c>
      <c r="H285" s="7" t="s">
        <v>17092</v>
      </c>
      <c r="I285" s="6" t="s">
        <v>16722</v>
      </c>
      <c r="J285" s="119">
        <v>1360</v>
      </c>
      <c r="K285" s="6" t="s">
        <v>16720</v>
      </c>
      <c r="L285" s="98" t="s">
        <v>17091</v>
      </c>
      <c r="M285" s="6">
        <v>600184</v>
      </c>
      <c r="N285" s="115" t="s">
        <v>17459</v>
      </c>
    </row>
    <row r="286" spans="1:14" ht="18.75" customHeight="1" x14ac:dyDescent="0.25">
      <c r="A286" s="6">
        <v>283</v>
      </c>
      <c r="B286" s="6" t="s">
        <v>17041</v>
      </c>
      <c r="C286" s="114" t="s">
        <v>17042</v>
      </c>
      <c r="D286" s="6" t="s">
        <v>26</v>
      </c>
      <c r="E286" s="119">
        <v>320</v>
      </c>
      <c r="F286" s="98" t="s">
        <v>14</v>
      </c>
      <c r="G286" s="6">
        <v>2006</v>
      </c>
      <c r="H286" s="7" t="s">
        <v>17092</v>
      </c>
      <c r="I286" s="6" t="s">
        <v>16722</v>
      </c>
      <c r="J286" s="119">
        <v>1355</v>
      </c>
      <c r="K286" s="6" t="s">
        <v>16720</v>
      </c>
      <c r="L286" s="98" t="s">
        <v>17091</v>
      </c>
      <c r="M286" s="6">
        <v>600125</v>
      </c>
      <c r="N286" s="115">
        <v>45904</v>
      </c>
    </row>
    <row r="287" spans="1:14" ht="18.75" customHeight="1" x14ac:dyDescent="0.25">
      <c r="A287" s="6">
        <v>284</v>
      </c>
      <c r="B287" s="6" t="s">
        <v>17043</v>
      </c>
      <c r="C287" s="114" t="s">
        <v>17044</v>
      </c>
      <c r="D287" s="6" t="s">
        <v>26</v>
      </c>
      <c r="E287" s="119">
        <v>320</v>
      </c>
      <c r="F287" s="98" t="s">
        <v>14</v>
      </c>
      <c r="G287" s="6">
        <v>2007</v>
      </c>
      <c r="H287" s="7" t="s">
        <v>17092</v>
      </c>
      <c r="I287" s="6" t="s">
        <v>16722</v>
      </c>
      <c r="J287" s="119">
        <v>1324</v>
      </c>
      <c r="K287" s="6" t="s">
        <v>16720</v>
      </c>
      <c r="L287" s="98" t="s">
        <v>17091</v>
      </c>
      <c r="M287" s="6">
        <v>600127</v>
      </c>
      <c r="N287" s="115">
        <v>45904</v>
      </c>
    </row>
    <row r="288" spans="1:14" ht="18.75" customHeight="1" x14ac:dyDescent="0.25">
      <c r="A288" s="6">
        <v>285</v>
      </c>
      <c r="B288" s="6" t="s">
        <v>17045</v>
      </c>
      <c r="C288" s="114" t="s">
        <v>17046</v>
      </c>
      <c r="D288" s="6" t="s">
        <v>11</v>
      </c>
      <c r="E288" s="119">
        <v>320</v>
      </c>
      <c r="F288" s="98" t="s">
        <v>22</v>
      </c>
      <c r="G288" s="6">
        <v>2013</v>
      </c>
      <c r="H288" s="7" t="s">
        <v>17092</v>
      </c>
      <c r="I288" s="6" t="s">
        <v>16722</v>
      </c>
      <c r="J288" s="119">
        <v>1825</v>
      </c>
      <c r="K288" s="6" t="s">
        <v>16720</v>
      </c>
      <c r="L288" s="98" t="s">
        <v>17091</v>
      </c>
      <c r="M288" s="6">
        <v>600185</v>
      </c>
      <c r="N288" s="115" t="s">
        <v>17459</v>
      </c>
    </row>
    <row r="289" spans="1:14" ht="18.75" customHeight="1" x14ac:dyDescent="0.25">
      <c r="A289" s="6">
        <v>286</v>
      </c>
      <c r="B289" s="6" t="s">
        <v>3754</v>
      </c>
      <c r="C289" s="114" t="s">
        <v>3753</v>
      </c>
      <c r="D289" s="6" t="s">
        <v>11</v>
      </c>
      <c r="E289" s="119">
        <v>320</v>
      </c>
      <c r="F289" s="98" t="s">
        <v>22</v>
      </c>
      <c r="G289" s="6">
        <v>2006</v>
      </c>
      <c r="H289" s="7" t="s">
        <v>17444</v>
      </c>
      <c r="I289" s="6" t="s">
        <v>16722</v>
      </c>
      <c r="J289" s="119">
        <v>1667</v>
      </c>
      <c r="K289" s="6" t="s">
        <v>16720</v>
      </c>
      <c r="L289" s="98" t="s">
        <v>17091</v>
      </c>
      <c r="M289" s="6">
        <v>600187</v>
      </c>
      <c r="N289" s="115" t="s">
        <v>17459</v>
      </c>
    </row>
    <row r="290" spans="1:14" ht="18.75" customHeight="1" x14ac:dyDescent="0.25">
      <c r="A290" s="6">
        <v>287</v>
      </c>
      <c r="B290" s="6" t="s">
        <v>9447</v>
      </c>
      <c r="C290" s="114" t="s">
        <v>9446</v>
      </c>
      <c r="D290" s="6" t="s">
        <v>11</v>
      </c>
      <c r="E290" s="119">
        <v>320</v>
      </c>
      <c r="F290" s="98" t="s">
        <v>22</v>
      </c>
      <c r="G290" s="6">
        <v>2007</v>
      </c>
      <c r="H290" s="7" t="s">
        <v>17444</v>
      </c>
      <c r="I290" s="6" t="s">
        <v>16722</v>
      </c>
      <c r="J290" s="119">
        <v>1430</v>
      </c>
      <c r="K290" s="6" t="s">
        <v>16720</v>
      </c>
      <c r="L290" s="98" t="s">
        <v>17091</v>
      </c>
      <c r="M290" s="6">
        <v>600188</v>
      </c>
      <c r="N290" s="115" t="s">
        <v>17459</v>
      </c>
    </row>
    <row r="291" spans="1:14" ht="18.75" customHeight="1" x14ac:dyDescent="0.25">
      <c r="A291" s="6">
        <v>288</v>
      </c>
      <c r="B291" s="6" t="s">
        <v>5288</v>
      </c>
      <c r="C291" s="114" t="s">
        <v>5287</v>
      </c>
      <c r="D291" s="6" t="s">
        <v>9</v>
      </c>
      <c r="E291" s="119">
        <v>320</v>
      </c>
      <c r="F291" s="98" t="s">
        <v>13</v>
      </c>
      <c r="G291" s="6">
        <v>2004</v>
      </c>
      <c r="H291" s="7" t="s">
        <v>17444</v>
      </c>
      <c r="I291" s="6" t="s">
        <v>16722</v>
      </c>
      <c r="J291" s="119">
        <v>1640</v>
      </c>
      <c r="K291" s="6" t="s">
        <v>16720</v>
      </c>
      <c r="L291" s="98" t="s">
        <v>17091</v>
      </c>
      <c r="M291" s="6">
        <v>600189</v>
      </c>
      <c r="N291" s="115" t="s">
        <v>17459</v>
      </c>
    </row>
    <row r="292" spans="1:14" ht="18.75" customHeight="1" x14ac:dyDescent="0.25">
      <c r="A292" s="6">
        <v>289</v>
      </c>
      <c r="B292" s="6" t="s">
        <v>6945</v>
      </c>
      <c r="C292" s="114" t="s">
        <v>17484</v>
      </c>
      <c r="D292" s="6" t="s">
        <v>11</v>
      </c>
      <c r="E292" s="119">
        <v>320</v>
      </c>
      <c r="F292" s="98" t="s">
        <v>17485</v>
      </c>
      <c r="G292" s="6" t="s">
        <v>193</v>
      </c>
      <c r="H292" s="7" t="s">
        <v>17440</v>
      </c>
      <c r="I292" s="6" t="s">
        <v>16722</v>
      </c>
      <c r="J292" s="119">
        <v>1840</v>
      </c>
      <c r="K292" s="6" t="s">
        <v>16720</v>
      </c>
      <c r="L292" s="98" t="s">
        <v>17091</v>
      </c>
      <c r="M292" s="6">
        <v>600128</v>
      </c>
      <c r="N292" s="115">
        <v>45904</v>
      </c>
    </row>
    <row r="293" spans="1:14" ht="18.75" customHeight="1" x14ac:dyDescent="0.25">
      <c r="A293" s="6">
        <v>290</v>
      </c>
      <c r="B293" s="6" t="s">
        <v>9703</v>
      </c>
      <c r="C293" s="114" t="s">
        <v>9702</v>
      </c>
      <c r="D293" s="6" t="s">
        <v>17487</v>
      </c>
      <c r="E293" s="119">
        <v>320</v>
      </c>
      <c r="F293" s="98" t="s">
        <v>14</v>
      </c>
      <c r="G293" s="6">
        <v>2013</v>
      </c>
      <c r="H293" s="7" t="s">
        <v>17444</v>
      </c>
      <c r="I293" s="6" t="s">
        <v>16722</v>
      </c>
      <c r="J293" s="119">
        <v>1415</v>
      </c>
      <c r="K293" s="6" t="s">
        <v>16720</v>
      </c>
      <c r="L293" s="98" t="s">
        <v>17091</v>
      </c>
      <c r="M293" s="6">
        <v>600190</v>
      </c>
      <c r="N293" s="115" t="s">
        <v>17459</v>
      </c>
    </row>
    <row r="294" spans="1:14" ht="18.75" customHeight="1" x14ac:dyDescent="0.25">
      <c r="A294" s="6">
        <v>291</v>
      </c>
      <c r="B294" s="6" t="s">
        <v>16978</v>
      </c>
      <c r="C294" s="114" t="s">
        <v>16979</v>
      </c>
      <c r="D294" s="6" t="s">
        <v>9</v>
      </c>
      <c r="E294" s="119">
        <v>400</v>
      </c>
      <c r="F294" s="98" t="s">
        <v>14</v>
      </c>
      <c r="G294" s="6">
        <v>2006</v>
      </c>
      <c r="H294" s="7" t="s">
        <v>17092</v>
      </c>
      <c r="I294" s="6" t="s">
        <v>16722</v>
      </c>
      <c r="J294" s="119">
        <v>1645</v>
      </c>
      <c r="K294" s="6" t="s">
        <v>16720</v>
      </c>
      <c r="L294" s="98" t="s">
        <v>17091</v>
      </c>
      <c r="M294" s="6">
        <v>600129</v>
      </c>
      <c r="N294" s="115">
        <v>45904</v>
      </c>
    </row>
    <row r="295" spans="1:14" ht="18.75" customHeight="1" x14ac:dyDescent="0.25">
      <c r="A295" s="6">
        <v>292</v>
      </c>
      <c r="B295" s="6" t="s">
        <v>16980</v>
      </c>
      <c r="C295" s="114" t="s">
        <v>16981</v>
      </c>
      <c r="D295" s="6" t="s">
        <v>9</v>
      </c>
      <c r="E295" s="119">
        <v>400</v>
      </c>
      <c r="F295" s="98" t="s">
        <v>14</v>
      </c>
      <c r="G295" s="6">
        <v>2006</v>
      </c>
      <c r="H295" s="7" t="s">
        <v>17092</v>
      </c>
      <c r="I295" s="6" t="s">
        <v>16722</v>
      </c>
      <c r="J295" s="119">
        <v>1795</v>
      </c>
      <c r="K295" s="6" t="s">
        <v>16720</v>
      </c>
      <c r="L295" s="98" t="s">
        <v>17091</v>
      </c>
      <c r="M295" s="6">
        <v>600130</v>
      </c>
      <c r="N295" s="115">
        <v>45904</v>
      </c>
    </row>
    <row r="296" spans="1:14" ht="18.75" customHeight="1" x14ac:dyDescent="0.25">
      <c r="A296" s="6">
        <v>293</v>
      </c>
      <c r="B296" s="6" t="s">
        <v>16982</v>
      </c>
      <c r="C296" s="114" t="s">
        <v>16983</v>
      </c>
      <c r="D296" s="6" t="s">
        <v>9</v>
      </c>
      <c r="E296" s="119">
        <v>400</v>
      </c>
      <c r="F296" s="98" t="s">
        <v>14</v>
      </c>
      <c r="G296" s="6">
        <v>2006</v>
      </c>
      <c r="H296" s="7" t="s">
        <v>17092</v>
      </c>
      <c r="I296" s="6" t="s">
        <v>16722</v>
      </c>
      <c r="J296" s="119">
        <v>1800</v>
      </c>
      <c r="K296" s="6" t="s">
        <v>16720</v>
      </c>
      <c r="L296" s="98" t="s">
        <v>17091</v>
      </c>
      <c r="M296" s="6">
        <v>600191</v>
      </c>
      <c r="N296" s="115" t="s">
        <v>17459</v>
      </c>
    </row>
    <row r="297" spans="1:14" ht="18.75" customHeight="1" x14ac:dyDescent="0.25">
      <c r="A297" s="6">
        <v>294</v>
      </c>
      <c r="B297" s="6" t="s">
        <v>16984</v>
      </c>
      <c r="C297" s="114" t="s">
        <v>16985</v>
      </c>
      <c r="D297" s="6" t="s">
        <v>26</v>
      </c>
      <c r="E297" s="119">
        <v>400</v>
      </c>
      <c r="F297" s="98" t="s">
        <v>22</v>
      </c>
      <c r="G297" s="6">
        <v>2014</v>
      </c>
      <c r="H297" s="7" t="s">
        <v>17092</v>
      </c>
      <c r="I297" s="6" t="s">
        <v>16722</v>
      </c>
      <c r="J297" s="119">
        <v>1834</v>
      </c>
      <c r="K297" s="6" t="s">
        <v>16720</v>
      </c>
      <c r="L297" s="98" t="s">
        <v>17091</v>
      </c>
      <c r="M297" s="6">
        <v>600192</v>
      </c>
      <c r="N297" s="115" t="s">
        <v>17459</v>
      </c>
    </row>
    <row r="298" spans="1:14" ht="18.75" customHeight="1" x14ac:dyDescent="0.25">
      <c r="A298" s="6">
        <v>295</v>
      </c>
      <c r="B298" s="6" t="s">
        <v>17047</v>
      </c>
      <c r="C298" s="114">
        <v>141113312</v>
      </c>
      <c r="D298" s="6" t="s">
        <v>9</v>
      </c>
      <c r="E298" s="119">
        <v>400</v>
      </c>
      <c r="F298" s="98" t="s">
        <v>14</v>
      </c>
      <c r="G298" s="6">
        <v>2013</v>
      </c>
      <c r="H298" s="7" t="s">
        <v>17092</v>
      </c>
      <c r="I298" s="6" t="s">
        <v>16722</v>
      </c>
      <c r="J298" s="119">
        <v>1780</v>
      </c>
      <c r="K298" s="6" t="s">
        <v>16720</v>
      </c>
      <c r="L298" s="98" t="s">
        <v>17091</v>
      </c>
      <c r="M298" s="6">
        <v>600193</v>
      </c>
      <c r="N298" s="115" t="s">
        <v>17459</v>
      </c>
    </row>
    <row r="299" spans="1:14" ht="18.75" customHeight="1" x14ac:dyDescent="0.25">
      <c r="A299" s="6">
        <v>296</v>
      </c>
      <c r="B299" s="6" t="s">
        <v>17048</v>
      </c>
      <c r="C299" s="114" t="s">
        <v>17049</v>
      </c>
      <c r="D299" s="6" t="s">
        <v>26</v>
      </c>
      <c r="E299" s="119">
        <v>400</v>
      </c>
      <c r="F299" s="98" t="s">
        <v>14</v>
      </c>
      <c r="G299" s="6">
        <v>2016</v>
      </c>
      <c r="H299" s="7" t="s">
        <v>17092</v>
      </c>
      <c r="I299" s="6" t="s">
        <v>16722</v>
      </c>
      <c r="J299" s="119">
        <v>2000</v>
      </c>
      <c r="K299" s="6" t="s">
        <v>16720</v>
      </c>
      <c r="L299" s="98" t="s">
        <v>17091</v>
      </c>
      <c r="M299" s="6">
        <v>600194</v>
      </c>
      <c r="N299" s="115" t="s">
        <v>17459</v>
      </c>
    </row>
    <row r="300" spans="1:14" ht="18.75" customHeight="1" x14ac:dyDescent="0.25">
      <c r="A300" s="6">
        <v>297</v>
      </c>
      <c r="B300" s="6" t="s">
        <v>17050</v>
      </c>
      <c r="C300" s="114" t="s">
        <v>17051</v>
      </c>
      <c r="D300" s="6" t="s">
        <v>11</v>
      </c>
      <c r="E300" s="119">
        <v>400</v>
      </c>
      <c r="F300" s="98" t="s">
        <v>14</v>
      </c>
      <c r="G300" s="6">
        <v>2016</v>
      </c>
      <c r="H300" s="7" t="s">
        <v>17092</v>
      </c>
      <c r="I300" s="6" t="s">
        <v>16722</v>
      </c>
      <c r="J300" s="119">
        <v>2043</v>
      </c>
      <c r="K300" s="6" t="s">
        <v>16720</v>
      </c>
      <c r="L300" s="98" t="s">
        <v>17091</v>
      </c>
      <c r="M300" s="6">
        <v>600195</v>
      </c>
      <c r="N300" s="115" t="s">
        <v>17459</v>
      </c>
    </row>
    <row r="301" spans="1:14" ht="18.75" customHeight="1" x14ac:dyDescent="0.25">
      <c r="A301" s="6">
        <v>298</v>
      </c>
      <c r="B301" s="6" t="s">
        <v>17052</v>
      </c>
      <c r="C301" s="114" t="s">
        <v>17053</v>
      </c>
      <c r="D301" s="6" t="s">
        <v>9</v>
      </c>
      <c r="E301" s="119">
        <v>400</v>
      </c>
      <c r="F301" s="98" t="s">
        <v>14</v>
      </c>
      <c r="G301" s="6">
        <v>2006</v>
      </c>
      <c r="H301" s="7" t="s">
        <v>17092</v>
      </c>
      <c r="I301" s="6" t="s">
        <v>16722</v>
      </c>
      <c r="J301" s="119">
        <v>1775</v>
      </c>
      <c r="K301" s="6" t="s">
        <v>16720</v>
      </c>
      <c r="L301" s="98" t="s">
        <v>17091</v>
      </c>
      <c r="M301" s="6">
        <v>600179</v>
      </c>
      <c r="N301" s="115" t="s">
        <v>17459</v>
      </c>
    </row>
    <row r="302" spans="1:14" ht="18.75" customHeight="1" x14ac:dyDescent="0.25">
      <c r="A302" s="6">
        <v>299</v>
      </c>
      <c r="B302" s="6" t="s">
        <v>17054</v>
      </c>
      <c r="C302" s="114" t="s">
        <v>17055</v>
      </c>
      <c r="D302" s="6" t="s">
        <v>16721</v>
      </c>
      <c r="E302" s="119">
        <v>400</v>
      </c>
      <c r="F302" s="98" t="s">
        <v>14</v>
      </c>
      <c r="G302" s="6">
        <v>2015</v>
      </c>
      <c r="H302" s="7" t="s">
        <v>17092</v>
      </c>
      <c r="I302" s="6" t="s">
        <v>16722</v>
      </c>
      <c r="J302" s="119">
        <v>1854</v>
      </c>
      <c r="K302" s="6" t="s">
        <v>16720</v>
      </c>
      <c r="L302" s="98" t="s">
        <v>17091</v>
      </c>
      <c r="M302" s="6">
        <v>600198</v>
      </c>
      <c r="N302" s="115" t="s">
        <v>17467</v>
      </c>
    </row>
    <row r="303" spans="1:14" ht="18.75" customHeight="1" x14ac:dyDescent="0.25">
      <c r="A303" s="6">
        <v>300</v>
      </c>
      <c r="B303" s="6" t="s">
        <v>17056</v>
      </c>
      <c r="C303" s="114" t="s">
        <v>17057</v>
      </c>
      <c r="D303" s="6" t="s">
        <v>16721</v>
      </c>
      <c r="E303" s="119">
        <v>400</v>
      </c>
      <c r="F303" s="98" t="s">
        <v>14</v>
      </c>
      <c r="G303" s="6">
        <v>2015</v>
      </c>
      <c r="H303" s="7" t="s">
        <v>17092</v>
      </c>
      <c r="I303" s="6" t="s">
        <v>16722</v>
      </c>
      <c r="J303" s="119">
        <v>1862</v>
      </c>
      <c r="K303" s="6" t="s">
        <v>16720</v>
      </c>
      <c r="L303" s="98" t="s">
        <v>17091</v>
      </c>
      <c r="M303" s="6">
        <v>600199</v>
      </c>
      <c r="N303" s="115" t="s">
        <v>17467</v>
      </c>
    </row>
    <row r="304" spans="1:14" ht="18.75" customHeight="1" x14ac:dyDescent="0.25">
      <c r="A304" s="6">
        <v>301</v>
      </c>
      <c r="B304" s="6" t="s">
        <v>17058</v>
      </c>
      <c r="C304" s="114" t="s">
        <v>17059</v>
      </c>
      <c r="D304" s="6" t="s">
        <v>11</v>
      </c>
      <c r="E304" s="119">
        <v>400</v>
      </c>
      <c r="F304" s="98" t="s">
        <v>14</v>
      </c>
      <c r="G304" s="6">
        <v>2007</v>
      </c>
      <c r="H304" s="7" t="s">
        <v>17092</v>
      </c>
      <c r="I304" s="6" t="s">
        <v>16722</v>
      </c>
      <c r="J304" s="119">
        <v>1620</v>
      </c>
      <c r="K304" s="6" t="s">
        <v>16720</v>
      </c>
      <c r="L304" s="98" t="s">
        <v>17091</v>
      </c>
      <c r="M304" s="6">
        <v>600131</v>
      </c>
      <c r="N304" s="115">
        <v>45904</v>
      </c>
    </row>
    <row r="305" spans="1:14" ht="18.75" customHeight="1" x14ac:dyDescent="0.25">
      <c r="A305" s="6">
        <v>302</v>
      </c>
      <c r="B305" s="6" t="s">
        <v>17060</v>
      </c>
      <c r="C305" s="114" t="s">
        <v>17061</v>
      </c>
      <c r="D305" s="6" t="s">
        <v>9</v>
      </c>
      <c r="E305" s="119">
        <v>400</v>
      </c>
      <c r="F305" s="98" t="s">
        <v>14</v>
      </c>
      <c r="G305" s="6">
        <v>2006</v>
      </c>
      <c r="H305" s="7" t="s">
        <v>17092</v>
      </c>
      <c r="I305" s="6" t="s">
        <v>16722</v>
      </c>
      <c r="J305" s="119">
        <v>1775</v>
      </c>
      <c r="K305" s="6" t="s">
        <v>16720</v>
      </c>
      <c r="L305" s="98" t="s">
        <v>17091</v>
      </c>
      <c r="M305" s="6">
        <v>600200</v>
      </c>
      <c r="N305" s="115" t="s">
        <v>17467</v>
      </c>
    </row>
    <row r="306" spans="1:14" ht="18.75" customHeight="1" x14ac:dyDescent="0.25">
      <c r="A306" s="6">
        <v>303</v>
      </c>
      <c r="B306" s="6" t="s">
        <v>17062</v>
      </c>
      <c r="C306" s="114" t="s">
        <v>17063</v>
      </c>
      <c r="D306" s="6" t="s">
        <v>9</v>
      </c>
      <c r="E306" s="119">
        <v>400</v>
      </c>
      <c r="F306" s="98" t="s">
        <v>14</v>
      </c>
      <c r="G306" s="6">
        <v>2006</v>
      </c>
      <c r="H306" s="7" t="s">
        <v>17092</v>
      </c>
      <c r="I306" s="6" t="s">
        <v>16722</v>
      </c>
      <c r="J306" s="119">
        <v>1791</v>
      </c>
      <c r="K306" s="6" t="s">
        <v>16720</v>
      </c>
      <c r="L306" s="98" t="s">
        <v>17091</v>
      </c>
      <c r="M306" s="6">
        <v>600201</v>
      </c>
      <c r="N306" s="115" t="s">
        <v>17467</v>
      </c>
    </row>
    <row r="307" spans="1:14" ht="18.75" customHeight="1" x14ac:dyDescent="0.25">
      <c r="A307" s="6">
        <v>304</v>
      </c>
      <c r="B307" s="6" t="s">
        <v>17064</v>
      </c>
      <c r="C307" s="114" t="s">
        <v>17065</v>
      </c>
      <c r="D307" s="6" t="s">
        <v>26</v>
      </c>
      <c r="E307" s="119">
        <v>400</v>
      </c>
      <c r="F307" s="98" t="s">
        <v>14</v>
      </c>
      <c r="G307" s="6">
        <v>2007</v>
      </c>
      <c r="H307" s="7" t="s">
        <v>17092</v>
      </c>
      <c r="I307" s="6" t="s">
        <v>16722</v>
      </c>
      <c r="J307" s="119">
        <v>1725</v>
      </c>
      <c r="K307" s="6" t="s">
        <v>16720</v>
      </c>
      <c r="L307" s="98" t="s">
        <v>17091</v>
      </c>
      <c r="M307" s="6">
        <v>600132</v>
      </c>
      <c r="N307" s="115">
        <v>45904</v>
      </c>
    </row>
    <row r="308" spans="1:14" ht="18.75" customHeight="1" x14ac:dyDescent="0.25">
      <c r="A308" s="6">
        <v>305</v>
      </c>
      <c r="B308" s="6" t="s">
        <v>17066</v>
      </c>
      <c r="C308" s="114" t="s">
        <v>17067</v>
      </c>
      <c r="D308" s="6" t="s">
        <v>9</v>
      </c>
      <c r="E308" s="119">
        <v>400</v>
      </c>
      <c r="F308" s="98" t="s">
        <v>22</v>
      </c>
      <c r="G308" s="6">
        <v>2006</v>
      </c>
      <c r="H308" s="7" t="s">
        <v>17092</v>
      </c>
      <c r="I308" s="6" t="s">
        <v>16722</v>
      </c>
      <c r="J308" s="119">
        <v>1700</v>
      </c>
      <c r="K308" s="6" t="s">
        <v>16720</v>
      </c>
      <c r="L308" s="98" t="s">
        <v>17091</v>
      </c>
      <c r="M308" s="6">
        <v>600133</v>
      </c>
      <c r="N308" s="115">
        <v>45904</v>
      </c>
    </row>
    <row r="309" spans="1:14" ht="18.75" customHeight="1" x14ac:dyDescent="0.25">
      <c r="A309" s="6">
        <v>306</v>
      </c>
      <c r="B309" s="6" t="s">
        <v>17068</v>
      </c>
      <c r="C309" s="114" t="s">
        <v>17069</v>
      </c>
      <c r="D309" s="6" t="s">
        <v>11</v>
      </c>
      <c r="E309" s="119">
        <v>400</v>
      </c>
      <c r="F309" s="98" t="s">
        <v>14</v>
      </c>
      <c r="G309" s="6">
        <v>2007</v>
      </c>
      <c r="H309" s="7" t="s">
        <v>17092</v>
      </c>
      <c r="I309" s="6" t="s">
        <v>16722</v>
      </c>
      <c r="J309" s="119">
        <v>1620</v>
      </c>
      <c r="K309" s="6" t="s">
        <v>16720</v>
      </c>
      <c r="L309" s="98" t="s">
        <v>17091</v>
      </c>
      <c r="M309" s="6">
        <v>600134</v>
      </c>
      <c r="N309" s="115">
        <v>45904</v>
      </c>
    </row>
    <row r="310" spans="1:14" ht="18.75" customHeight="1" x14ac:dyDescent="0.25">
      <c r="A310" s="6">
        <v>307</v>
      </c>
      <c r="B310" s="6" t="s">
        <v>17070</v>
      </c>
      <c r="C310" s="114" t="s">
        <v>17071</v>
      </c>
      <c r="D310" s="6" t="s">
        <v>11</v>
      </c>
      <c r="E310" s="119">
        <v>400</v>
      </c>
      <c r="F310" s="98" t="s">
        <v>14</v>
      </c>
      <c r="G310" s="6">
        <v>2013</v>
      </c>
      <c r="H310" s="7" t="s">
        <v>17092</v>
      </c>
      <c r="I310" s="6" t="s">
        <v>16722</v>
      </c>
      <c r="J310" s="119">
        <v>1914</v>
      </c>
      <c r="K310" s="6" t="s">
        <v>16720</v>
      </c>
      <c r="L310" s="98" t="s">
        <v>17091</v>
      </c>
      <c r="M310" s="6">
        <v>600135</v>
      </c>
      <c r="N310" s="115">
        <v>45904</v>
      </c>
    </row>
    <row r="311" spans="1:14" ht="18.75" customHeight="1" x14ac:dyDescent="0.25">
      <c r="A311" s="6">
        <v>308</v>
      </c>
      <c r="B311" s="6" t="s">
        <v>17072</v>
      </c>
      <c r="C311" s="114" t="s">
        <v>17073</v>
      </c>
      <c r="D311" s="6" t="s">
        <v>26</v>
      </c>
      <c r="E311" s="119">
        <v>400</v>
      </c>
      <c r="F311" s="98" t="s">
        <v>22</v>
      </c>
      <c r="G311" s="6">
        <v>2014</v>
      </c>
      <c r="H311" s="7" t="s">
        <v>17092</v>
      </c>
      <c r="I311" s="6" t="s">
        <v>16722</v>
      </c>
      <c r="J311" s="119">
        <v>1800</v>
      </c>
      <c r="K311" s="6" t="s">
        <v>16720</v>
      </c>
      <c r="L311" s="98" t="s">
        <v>17091</v>
      </c>
      <c r="M311" s="6">
        <v>600136</v>
      </c>
      <c r="N311" s="115">
        <v>45904</v>
      </c>
    </row>
    <row r="312" spans="1:14" ht="18.75" customHeight="1" x14ac:dyDescent="0.25">
      <c r="A312" s="6">
        <v>309</v>
      </c>
      <c r="B312" s="6" t="s">
        <v>17074</v>
      </c>
      <c r="C312" s="114" t="s">
        <v>17075</v>
      </c>
      <c r="D312" s="6" t="s">
        <v>26</v>
      </c>
      <c r="E312" s="119">
        <v>400</v>
      </c>
      <c r="F312" s="98" t="s">
        <v>14</v>
      </c>
      <c r="G312" s="6">
        <v>2006</v>
      </c>
      <c r="H312" s="7" t="s">
        <v>17092</v>
      </c>
      <c r="I312" s="6" t="s">
        <v>16722</v>
      </c>
      <c r="J312" s="119">
        <v>1770</v>
      </c>
      <c r="K312" s="6" t="s">
        <v>16720</v>
      </c>
      <c r="L312" s="98" t="s">
        <v>17091</v>
      </c>
      <c r="M312" s="6">
        <v>600137</v>
      </c>
      <c r="N312" s="115">
        <v>45904</v>
      </c>
    </row>
    <row r="313" spans="1:14" ht="18.75" customHeight="1" x14ac:dyDescent="0.25">
      <c r="A313" s="6">
        <v>310</v>
      </c>
      <c r="B313" s="6" t="s">
        <v>17076</v>
      </c>
      <c r="C313" s="114" t="s">
        <v>17077</v>
      </c>
      <c r="D313" s="6" t="s">
        <v>26</v>
      </c>
      <c r="E313" s="119">
        <v>400</v>
      </c>
      <c r="F313" s="98" t="s">
        <v>22</v>
      </c>
      <c r="G313" s="6">
        <v>2013</v>
      </c>
      <c r="H313" s="7" t="s">
        <v>17092</v>
      </c>
      <c r="I313" s="6" t="s">
        <v>16722</v>
      </c>
      <c r="J313" s="119">
        <v>1858</v>
      </c>
      <c r="K313" s="6" t="s">
        <v>16720</v>
      </c>
      <c r="L313" s="98" t="s">
        <v>17091</v>
      </c>
      <c r="M313" s="6">
        <v>600138</v>
      </c>
      <c r="N313" s="115">
        <v>45904</v>
      </c>
    </row>
    <row r="314" spans="1:14" ht="18.75" customHeight="1" x14ac:dyDescent="0.25">
      <c r="A314" s="6">
        <v>311</v>
      </c>
      <c r="B314" s="6" t="s">
        <v>17078</v>
      </c>
      <c r="C314" s="114" t="s">
        <v>17079</v>
      </c>
      <c r="D314" s="6" t="s">
        <v>26</v>
      </c>
      <c r="E314" s="119">
        <v>400</v>
      </c>
      <c r="F314" s="98" t="s">
        <v>14</v>
      </c>
      <c r="G314" s="6">
        <v>2006</v>
      </c>
      <c r="H314" s="7" t="s">
        <v>17092</v>
      </c>
      <c r="I314" s="6" t="s">
        <v>16722</v>
      </c>
      <c r="J314" s="119">
        <v>1635</v>
      </c>
      <c r="K314" s="6" t="s">
        <v>16720</v>
      </c>
      <c r="L314" s="98" t="s">
        <v>17091</v>
      </c>
      <c r="M314" s="6">
        <v>600139</v>
      </c>
      <c r="N314" s="115">
        <v>45904</v>
      </c>
    </row>
    <row r="315" spans="1:14" ht="18.75" customHeight="1" x14ac:dyDescent="0.25">
      <c r="A315" s="6">
        <v>312</v>
      </c>
      <c r="B315" s="6" t="s">
        <v>17080</v>
      </c>
      <c r="C315" s="114" t="s">
        <v>17081</v>
      </c>
      <c r="D315" s="6" t="s">
        <v>26</v>
      </c>
      <c r="E315" s="119">
        <v>400</v>
      </c>
      <c r="F315" s="98" t="s">
        <v>14</v>
      </c>
      <c r="G315" s="6">
        <v>2006</v>
      </c>
      <c r="H315" s="7" t="s">
        <v>17092</v>
      </c>
      <c r="I315" s="6" t="s">
        <v>16722</v>
      </c>
      <c r="J315" s="119">
        <v>1682</v>
      </c>
      <c r="K315" s="6" t="s">
        <v>16720</v>
      </c>
      <c r="L315" s="98" t="s">
        <v>17091</v>
      </c>
      <c r="M315" s="6">
        <v>600202</v>
      </c>
      <c r="N315" s="115" t="s">
        <v>17467</v>
      </c>
    </row>
    <row r="316" spans="1:14" ht="18.75" customHeight="1" x14ac:dyDescent="0.25">
      <c r="A316" s="6">
        <v>313</v>
      </c>
      <c r="B316" s="6" t="s">
        <v>17082</v>
      </c>
      <c r="C316" s="114" t="s">
        <v>17083</v>
      </c>
      <c r="D316" s="6" t="s">
        <v>11</v>
      </c>
      <c r="E316" s="119">
        <v>400</v>
      </c>
      <c r="F316" s="98" t="s">
        <v>22</v>
      </c>
      <c r="G316" s="6">
        <v>2006</v>
      </c>
      <c r="H316" s="7" t="s">
        <v>17092</v>
      </c>
      <c r="I316" s="6" t="s">
        <v>16722</v>
      </c>
      <c r="J316" s="119">
        <v>1825</v>
      </c>
      <c r="K316" s="6" t="s">
        <v>16720</v>
      </c>
      <c r="L316" s="98" t="s">
        <v>17091</v>
      </c>
      <c r="M316" s="6">
        <v>600203</v>
      </c>
      <c r="N316" s="115" t="s">
        <v>17467</v>
      </c>
    </row>
    <row r="317" spans="1:14" ht="18.75" customHeight="1" x14ac:dyDescent="0.25">
      <c r="A317" s="6">
        <v>314</v>
      </c>
      <c r="B317" s="6" t="s">
        <v>1729</v>
      </c>
      <c r="C317" s="114" t="s">
        <v>1728</v>
      </c>
      <c r="D317" s="6" t="s">
        <v>9</v>
      </c>
      <c r="E317" s="119">
        <v>400</v>
      </c>
      <c r="F317" s="98" t="s">
        <v>14</v>
      </c>
      <c r="G317" s="6">
        <v>2004</v>
      </c>
      <c r="H317" s="7" t="s">
        <v>17444</v>
      </c>
      <c r="I317" s="6" t="s">
        <v>16722</v>
      </c>
      <c r="J317" s="119">
        <v>1613</v>
      </c>
      <c r="K317" s="6" t="s">
        <v>16720</v>
      </c>
      <c r="L317" s="98" t="s">
        <v>17091</v>
      </c>
      <c r="M317" s="6">
        <v>600204</v>
      </c>
      <c r="N317" s="115" t="s">
        <v>17467</v>
      </c>
    </row>
    <row r="318" spans="1:14" ht="18.75" customHeight="1" x14ac:dyDescent="0.25">
      <c r="A318" s="6">
        <v>315</v>
      </c>
      <c r="B318" s="6" t="s">
        <v>9355</v>
      </c>
      <c r="C318" s="114" t="s">
        <v>9354</v>
      </c>
      <c r="D318" s="6" t="s">
        <v>15</v>
      </c>
      <c r="E318" s="119">
        <v>400</v>
      </c>
      <c r="F318" s="98" t="s">
        <v>14</v>
      </c>
      <c r="G318" s="6">
        <v>1997</v>
      </c>
      <c r="H318" s="7" t="s">
        <v>17444</v>
      </c>
      <c r="I318" s="6" t="s">
        <v>16722</v>
      </c>
      <c r="J318" s="119">
        <v>1773</v>
      </c>
      <c r="K318" s="6" t="s">
        <v>16720</v>
      </c>
      <c r="L318" s="98" t="s">
        <v>17091</v>
      </c>
      <c r="M318" s="6">
        <v>600205</v>
      </c>
      <c r="N318" s="115" t="s">
        <v>17467</v>
      </c>
    </row>
    <row r="319" spans="1:14" ht="18.75" customHeight="1" x14ac:dyDescent="0.25">
      <c r="A319" s="6">
        <v>316</v>
      </c>
      <c r="B319" s="6" t="s">
        <v>11228</v>
      </c>
      <c r="C319" s="114" t="s">
        <v>11227</v>
      </c>
      <c r="D319" s="6" t="s">
        <v>17</v>
      </c>
      <c r="E319" s="119">
        <v>400</v>
      </c>
      <c r="F319" s="98" t="s">
        <v>14</v>
      </c>
      <c r="G319" s="6">
        <v>1997</v>
      </c>
      <c r="H319" s="7" t="s">
        <v>17444</v>
      </c>
      <c r="I319" s="6" t="s">
        <v>16722</v>
      </c>
      <c r="J319" s="119">
        <v>1865</v>
      </c>
      <c r="K319" s="6" t="s">
        <v>16720</v>
      </c>
      <c r="L319" s="98" t="s">
        <v>17091</v>
      </c>
      <c r="M319" s="6">
        <v>3135</v>
      </c>
      <c r="N319" s="115" t="s">
        <v>17486</v>
      </c>
    </row>
    <row r="320" spans="1:14" ht="18.75" customHeight="1" x14ac:dyDescent="0.25">
      <c r="A320" s="6">
        <v>317</v>
      </c>
      <c r="B320" s="6" t="s">
        <v>7504</v>
      </c>
      <c r="C320" s="114" t="s">
        <v>7503</v>
      </c>
      <c r="D320" s="6" t="s">
        <v>9</v>
      </c>
      <c r="E320" s="119">
        <v>400</v>
      </c>
      <c r="F320" s="98" t="s">
        <v>14</v>
      </c>
      <c r="G320" s="6">
        <v>2000</v>
      </c>
      <c r="H320" s="7" t="s">
        <v>17444</v>
      </c>
      <c r="I320" s="6" t="s">
        <v>16722</v>
      </c>
      <c r="J320" s="119">
        <v>1776</v>
      </c>
      <c r="K320" s="6" t="s">
        <v>16720</v>
      </c>
      <c r="L320" s="98" t="s">
        <v>17091</v>
      </c>
      <c r="M320" s="6">
        <v>600206</v>
      </c>
      <c r="N320" s="115" t="s">
        <v>17467</v>
      </c>
    </row>
    <row r="321" spans="1:14" ht="18.75" customHeight="1" x14ac:dyDescent="0.25">
      <c r="A321" s="6">
        <v>318</v>
      </c>
      <c r="B321" s="6" t="s">
        <v>9351</v>
      </c>
      <c r="C321" s="114" t="s">
        <v>9350</v>
      </c>
      <c r="D321" s="6" t="s">
        <v>24</v>
      </c>
      <c r="E321" s="119">
        <v>400</v>
      </c>
      <c r="F321" s="98" t="s">
        <v>14</v>
      </c>
      <c r="G321" s="6">
        <v>2003</v>
      </c>
      <c r="H321" s="7" t="s">
        <v>17444</v>
      </c>
      <c r="I321" s="6" t="s">
        <v>16722</v>
      </c>
      <c r="J321" s="119">
        <v>1425</v>
      </c>
      <c r="K321" s="6" t="s">
        <v>16720</v>
      </c>
      <c r="L321" s="98" t="s">
        <v>17091</v>
      </c>
      <c r="M321" s="6">
        <v>600207</v>
      </c>
      <c r="N321" s="115" t="s">
        <v>17467</v>
      </c>
    </row>
    <row r="322" spans="1:14" ht="18.75" customHeight="1" x14ac:dyDescent="0.25">
      <c r="A322" s="6">
        <v>319</v>
      </c>
      <c r="B322" s="6" t="s">
        <v>11250</v>
      </c>
      <c r="C322" s="114" t="s">
        <v>11249</v>
      </c>
      <c r="D322" s="6" t="s">
        <v>9</v>
      </c>
      <c r="E322" s="119">
        <v>400</v>
      </c>
      <c r="F322" s="98" t="s">
        <v>14</v>
      </c>
      <c r="G322" s="6">
        <v>2000</v>
      </c>
      <c r="H322" s="7" t="s">
        <v>17444</v>
      </c>
      <c r="I322" s="6" t="s">
        <v>16722</v>
      </c>
      <c r="J322" s="119">
        <v>1775</v>
      </c>
      <c r="K322" s="6" t="s">
        <v>16720</v>
      </c>
      <c r="L322" s="98" t="s">
        <v>17091</v>
      </c>
      <c r="M322" s="6">
        <v>600208</v>
      </c>
      <c r="N322" s="115" t="s">
        <v>17467</v>
      </c>
    </row>
    <row r="323" spans="1:14" ht="18.75" customHeight="1" x14ac:dyDescent="0.25">
      <c r="A323" s="6">
        <v>320</v>
      </c>
      <c r="B323" s="6" t="s">
        <v>3871</v>
      </c>
      <c r="C323" s="114" t="s">
        <v>3870</v>
      </c>
      <c r="D323" s="6" t="s">
        <v>9</v>
      </c>
      <c r="E323" s="119">
        <v>400</v>
      </c>
      <c r="F323" s="98" t="s">
        <v>22</v>
      </c>
      <c r="G323" s="6">
        <v>2012</v>
      </c>
      <c r="H323" s="7" t="s">
        <v>17444</v>
      </c>
      <c r="I323" s="6" t="s">
        <v>16722</v>
      </c>
      <c r="J323" s="119">
        <v>1711</v>
      </c>
      <c r="K323" s="6" t="s">
        <v>16720</v>
      </c>
      <c r="L323" s="98" t="s">
        <v>17091</v>
      </c>
      <c r="M323" s="6">
        <v>600209</v>
      </c>
      <c r="N323" s="115" t="s">
        <v>17467</v>
      </c>
    </row>
    <row r="324" spans="1:14" ht="18.75" customHeight="1" x14ac:dyDescent="0.25">
      <c r="A324" s="6">
        <v>321</v>
      </c>
      <c r="B324" s="6" t="s">
        <v>5338</v>
      </c>
      <c r="C324" s="114" t="s">
        <v>5337</v>
      </c>
      <c r="D324" s="6" t="s">
        <v>9</v>
      </c>
      <c r="E324" s="119">
        <v>400</v>
      </c>
      <c r="F324" s="98" t="s">
        <v>14</v>
      </c>
      <c r="G324" s="6">
        <v>2006</v>
      </c>
      <c r="H324" s="7" t="s">
        <v>17444</v>
      </c>
      <c r="I324" s="6" t="s">
        <v>16722</v>
      </c>
      <c r="J324" s="119">
        <v>1672</v>
      </c>
      <c r="K324" s="6" t="s">
        <v>16720</v>
      </c>
      <c r="L324" s="98" t="s">
        <v>17091</v>
      </c>
      <c r="M324" s="6">
        <v>600210</v>
      </c>
      <c r="N324" s="115" t="s">
        <v>17467</v>
      </c>
    </row>
    <row r="325" spans="1:14" ht="18.75" customHeight="1" x14ac:dyDescent="0.25">
      <c r="A325" s="6">
        <v>322</v>
      </c>
      <c r="B325" s="6" t="s">
        <v>12861</v>
      </c>
      <c r="C325" s="114" t="s">
        <v>12860</v>
      </c>
      <c r="D325" s="6" t="s">
        <v>9</v>
      </c>
      <c r="E325" s="119">
        <v>400</v>
      </c>
      <c r="F325" s="98" t="s">
        <v>13</v>
      </c>
      <c r="G325" s="6">
        <v>2004</v>
      </c>
      <c r="H325" s="7" t="s">
        <v>17444</v>
      </c>
      <c r="I325" s="6" t="s">
        <v>16722</v>
      </c>
      <c r="J325" s="119">
        <v>1650</v>
      </c>
      <c r="K325" s="6" t="s">
        <v>16720</v>
      </c>
      <c r="L325" s="98" t="s">
        <v>17091</v>
      </c>
      <c r="M325" s="6">
        <v>600211</v>
      </c>
      <c r="N325" s="115" t="s">
        <v>17467</v>
      </c>
    </row>
    <row r="326" spans="1:14" ht="18.75" customHeight="1" x14ac:dyDescent="0.25">
      <c r="A326" s="6">
        <v>323</v>
      </c>
      <c r="B326" s="6" t="s">
        <v>3418</v>
      </c>
      <c r="C326" s="114" t="s">
        <v>17489</v>
      </c>
      <c r="D326" s="6" t="s">
        <v>11</v>
      </c>
      <c r="E326" s="119">
        <v>400</v>
      </c>
      <c r="F326" s="98" t="s">
        <v>14</v>
      </c>
      <c r="G326" s="6">
        <v>2000</v>
      </c>
      <c r="H326" s="7" t="s">
        <v>17444</v>
      </c>
      <c r="I326" s="6" t="s">
        <v>16722</v>
      </c>
      <c r="J326" s="119">
        <v>1760</v>
      </c>
      <c r="K326" s="6" t="s">
        <v>16720</v>
      </c>
      <c r="L326" s="98" t="s">
        <v>17091</v>
      </c>
      <c r="M326" s="6">
        <v>600212</v>
      </c>
      <c r="N326" s="115" t="s">
        <v>17467</v>
      </c>
    </row>
    <row r="327" spans="1:14" ht="18.75" customHeight="1" x14ac:dyDescent="0.25">
      <c r="A327" s="6">
        <v>324</v>
      </c>
      <c r="B327" s="6" t="s">
        <v>14665</v>
      </c>
      <c r="C327" s="114" t="s">
        <v>14664</v>
      </c>
      <c r="D327" s="6" t="s">
        <v>17</v>
      </c>
      <c r="E327" s="119">
        <v>400</v>
      </c>
      <c r="F327" s="98" t="s">
        <v>22</v>
      </c>
      <c r="G327" s="6">
        <v>1997</v>
      </c>
      <c r="H327" s="7" t="s">
        <v>17444</v>
      </c>
      <c r="I327" s="6" t="s">
        <v>16722</v>
      </c>
      <c r="J327" s="119">
        <v>1800</v>
      </c>
      <c r="K327" s="6" t="s">
        <v>16720</v>
      </c>
      <c r="L327" s="98" t="s">
        <v>17091</v>
      </c>
      <c r="M327" s="6">
        <v>600214</v>
      </c>
      <c r="N327" s="115" t="s">
        <v>17488</v>
      </c>
    </row>
    <row r="328" spans="1:14" ht="18.75" customHeight="1" x14ac:dyDescent="0.25">
      <c r="A328" s="6">
        <v>325</v>
      </c>
      <c r="B328" s="6" t="s">
        <v>10867</v>
      </c>
      <c r="C328" s="114" t="s">
        <v>10866</v>
      </c>
      <c r="D328" s="6" t="s">
        <v>9</v>
      </c>
      <c r="E328" s="119">
        <v>400</v>
      </c>
      <c r="F328" s="98" t="s">
        <v>13</v>
      </c>
      <c r="G328" s="6">
        <v>2005</v>
      </c>
      <c r="H328" s="7" t="s">
        <v>17444</v>
      </c>
      <c r="I328" s="6" t="s">
        <v>16722</v>
      </c>
      <c r="J328" s="119">
        <v>1550</v>
      </c>
      <c r="K328" s="6" t="s">
        <v>16720</v>
      </c>
      <c r="L328" s="98" t="s">
        <v>17091</v>
      </c>
      <c r="M328" s="6">
        <v>600215</v>
      </c>
      <c r="N328" s="115" t="s">
        <v>17488</v>
      </c>
    </row>
    <row r="329" spans="1:14" ht="18.75" customHeight="1" x14ac:dyDescent="0.25">
      <c r="A329" s="6">
        <v>326</v>
      </c>
      <c r="B329" s="6" t="s">
        <v>7134</v>
      </c>
      <c r="C329" s="114" t="s">
        <v>7133</v>
      </c>
      <c r="D329" s="6" t="s">
        <v>9</v>
      </c>
      <c r="E329" s="119">
        <v>400</v>
      </c>
      <c r="F329" s="98" t="s">
        <v>13</v>
      </c>
      <c r="G329" s="6">
        <v>2005</v>
      </c>
      <c r="H329" s="7" t="s">
        <v>17444</v>
      </c>
      <c r="I329" s="6" t="s">
        <v>16722</v>
      </c>
      <c r="J329" s="119">
        <v>1460</v>
      </c>
      <c r="K329" s="6" t="s">
        <v>16720</v>
      </c>
      <c r="L329" s="98" t="s">
        <v>17091</v>
      </c>
      <c r="M329" s="6">
        <v>600216</v>
      </c>
      <c r="N329" s="115" t="s">
        <v>17488</v>
      </c>
    </row>
    <row r="330" spans="1:14" ht="18.75" customHeight="1" x14ac:dyDescent="0.25">
      <c r="A330" s="6">
        <v>327</v>
      </c>
      <c r="B330" s="6" t="s">
        <v>5333</v>
      </c>
      <c r="C330" s="114" t="s">
        <v>5332</v>
      </c>
      <c r="D330" s="6" t="s">
        <v>9</v>
      </c>
      <c r="E330" s="119">
        <v>400</v>
      </c>
      <c r="F330" s="98" t="s">
        <v>13</v>
      </c>
      <c r="G330" s="6">
        <v>2005</v>
      </c>
      <c r="H330" s="7" t="s">
        <v>17444</v>
      </c>
      <c r="I330" s="6" t="s">
        <v>16722</v>
      </c>
      <c r="J330" s="119">
        <v>1525</v>
      </c>
      <c r="K330" s="6" t="s">
        <v>16720</v>
      </c>
      <c r="L330" s="98" t="s">
        <v>17091</v>
      </c>
      <c r="M330" s="6">
        <v>600217</v>
      </c>
      <c r="N330" s="115" t="s">
        <v>17488</v>
      </c>
    </row>
    <row r="331" spans="1:14" ht="18.75" customHeight="1" x14ac:dyDescent="0.25">
      <c r="A331" s="6">
        <v>328</v>
      </c>
      <c r="B331" s="6" t="s">
        <v>10918</v>
      </c>
      <c r="C331" s="114" t="s">
        <v>10917</v>
      </c>
      <c r="D331" s="6" t="s">
        <v>11</v>
      </c>
      <c r="E331" s="119">
        <v>400</v>
      </c>
      <c r="F331" s="98" t="s">
        <v>14</v>
      </c>
      <c r="G331" s="6">
        <v>2006</v>
      </c>
      <c r="H331" s="7" t="s">
        <v>17444</v>
      </c>
      <c r="I331" s="6" t="s">
        <v>16722</v>
      </c>
      <c r="J331" s="119">
        <v>1539</v>
      </c>
      <c r="K331" s="6" t="s">
        <v>16720</v>
      </c>
      <c r="L331" s="98" t="s">
        <v>17091</v>
      </c>
      <c r="M331" s="6">
        <v>600218</v>
      </c>
      <c r="N331" s="115" t="s">
        <v>17488</v>
      </c>
    </row>
    <row r="332" spans="1:14" ht="18.75" customHeight="1" x14ac:dyDescent="0.25">
      <c r="A332" s="6">
        <v>329</v>
      </c>
      <c r="B332" s="6" t="s">
        <v>7345</v>
      </c>
      <c r="C332" s="114" t="s">
        <v>7344</v>
      </c>
      <c r="D332" s="6" t="s">
        <v>17</v>
      </c>
      <c r="E332" s="119">
        <v>400</v>
      </c>
      <c r="F332" s="98" t="s">
        <v>14</v>
      </c>
      <c r="G332" s="6">
        <v>1997</v>
      </c>
      <c r="H332" s="7" t="s">
        <v>17440</v>
      </c>
      <c r="I332" s="6" t="s">
        <v>16722</v>
      </c>
      <c r="J332" s="119">
        <v>1543</v>
      </c>
      <c r="K332" s="6" t="s">
        <v>16720</v>
      </c>
      <c r="L332" s="98" t="s">
        <v>17091</v>
      </c>
      <c r="M332" s="6">
        <v>600219</v>
      </c>
      <c r="N332" s="115" t="s">
        <v>17488</v>
      </c>
    </row>
    <row r="333" spans="1:14" ht="18.75" customHeight="1" x14ac:dyDescent="0.25">
      <c r="A333" s="6">
        <v>330</v>
      </c>
      <c r="B333" s="6" t="s">
        <v>4095</v>
      </c>
      <c r="C333" s="114" t="s">
        <v>4094</v>
      </c>
      <c r="D333" s="6" t="s">
        <v>9</v>
      </c>
      <c r="E333" s="119">
        <v>400</v>
      </c>
      <c r="F333" s="98" t="s">
        <v>14</v>
      </c>
      <c r="G333" s="6">
        <v>2007</v>
      </c>
      <c r="H333" s="7" t="s">
        <v>17444</v>
      </c>
      <c r="I333" s="6" t="s">
        <v>16722</v>
      </c>
      <c r="J333" s="119">
        <v>1533</v>
      </c>
      <c r="K333" s="6" t="s">
        <v>16720</v>
      </c>
      <c r="L333" s="98" t="s">
        <v>17091</v>
      </c>
      <c r="M333" s="6">
        <v>600220</v>
      </c>
      <c r="N333" s="115" t="s">
        <v>17488</v>
      </c>
    </row>
    <row r="334" spans="1:14" ht="18.75" customHeight="1" x14ac:dyDescent="0.25">
      <c r="A334" s="6">
        <v>331</v>
      </c>
      <c r="B334" s="6" t="s">
        <v>6226</v>
      </c>
      <c r="C334" s="114" t="s">
        <v>6225</v>
      </c>
      <c r="D334" s="6" t="s">
        <v>9</v>
      </c>
      <c r="E334" s="119">
        <v>400</v>
      </c>
      <c r="F334" s="98" t="s">
        <v>14</v>
      </c>
      <c r="G334" s="6">
        <v>2011</v>
      </c>
      <c r="H334" s="7" t="s">
        <v>17444</v>
      </c>
      <c r="I334" s="6" t="s">
        <v>16722</v>
      </c>
      <c r="J334" s="119">
        <v>1502</v>
      </c>
      <c r="K334" s="6" t="s">
        <v>16720</v>
      </c>
      <c r="L334" s="98" t="s">
        <v>17091</v>
      </c>
      <c r="M334" s="6">
        <v>600221</v>
      </c>
      <c r="N334" s="115" t="s">
        <v>17488</v>
      </c>
    </row>
    <row r="335" spans="1:14" ht="18.75" customHeight="1" x14ac:dyDescent="0.25">
      <c r="A335" s="6">
        <v>332</v>
      </c>
      <c r="B335" s="6" t="s">
        <v>8259</v>
      </c>
      <c r="C335" s="114" t="s">
        <v>8258</v>
      </c>
      <c r="D335" s="6" t="s">
        <v>9</v>
      </c>
      <c r="E335" s="119">
        <v>400</v>
      </c>
      <c r="F335" s="98" t="s">
        <v>22</v>
      </c>
      <c r="G335" s="6">
        <v>2005</v>
      </c>
      <c r="H335" s="7" t="s">
        <v>17444</v>
      </c>
      <c r="I335" s="6" t="s">
        <v>16722</v>
      </c>
      <c r="J335" s="119">
        <v>1597</v>
      </c>
      <c r="K335" s="6" t="s">
        <v>16720</v>
      </c>
      <c r="L335" s="98" t="s">
        <v>17091</v>
      </c>
      <c r="M335" s="6">
        <v>600143</v>
      </c>
      <c r="N335" s="115">
        <v>45934</v>
      </c>
    </row>
    <row r="336" spans="1:14" ht="18.75" customHeight="1" x14ac:dyDescent="0.25">
      <c r="A336" s="6">
        <v>333</v>
      </c>
      <c r="B336" s="6" t="s">
        <v>10098</v>
      </c>
      <c r="C336" s="114">
        <v>19001215</v>
      </c>
      <c r="D336" s="6" t="s">
        <v>16721</v>
      </c>
      <c r="E336" s="119">
        <v>400</v>
      </c>
      <c r="F336" s="98" t="s">
        <v>14</v>
      </c>
      <c r="G336" s="6">
        <v>2015</v>
      </c>
      <c r="H336" s="7" t="s">
        <v>17444</v>
      </c>
      <c r="I336" s="6" t="s">
        <v>16722</v>
      </c>
      <c r="J336" s="119">
        <v>1800</v>
      </c>
      <c r="K336" s="6" t="s">
        <v>16720</v>
      </c>
      <c r="L336" s="98" t="s">
        <v>17091</v>
      </c>
      <c r="M336" s="6">
        <v>3141</v>
      </c>
      <c r="N336" s="115" t="s">
        <v>17486</v>
      </c>
    </row>
    <row r="337" spans="1:14" ht="18.75" customHeight="1" x14ac:dyDescent="0.25">
      <c r="A337" s="6">
        <v>334</v>
      </c>
      <c r="B337" s="6" t="s">
        <v>17491</v>
      </c>
      <c r="C337" s="114">
        <v>14121610</v>
      </c>
      <c r="D337" s="6" t="s">
        <v>9</v>
      </c>
      <c r="E337" s="119">
        <v>400</v>
      </c>
      <c r="F337" s="98" t="s">
        <v>14</v>
      </c>
      <c r="G337" s="6">
        <v>2016</v>
      </c>
      <c r="H337" s="7" t="s">
        <v>17444</v>
      </c>
      <c r="I337" s="6" t="s">
        <v>16722</v>
      </c>
      <c r="J337" s="119">
        <v>1782</v>
      </c>
      <c r="K337" s="6" t="s">
        <v>16720</v>
      </c>
      <c r="L337" s="98" t="s">
        <v>17091</v>
      </c>
      <c r="M337" s="6">
        <v>600144</v>
      </c>
      <c r="N337" s="115">
        <v>45934</v>
      </c>
    </row>
    <row r="338" spans="1:14" ht="18.75" customHeight="1" x14ac:dyDescent="0.25">
      <c r="A338" s="6">
        <v>335</v>
      </c>
      <c r="B338" s="6" t="s">
        <v>17492</v>
      </c>
      <c r="C338" s="114">
        <v>14120691</v>
      </c>
      <c r="D338" s="6" t="s">
        <v>9</v>
      </c>
      <c r="E338" s="119">
        <v>400</v>
      </c>
      <c r="F338" s="98" t="s">
        <v>14</v>
      </c>
      <c r="G338" s="6">
        <v>2006</v>
      </c>
      <c r="H338" s="7" t="s">
        <v>17444</v>
      </c>
      <c r="I338" s="6" t="s">
        <v>16722</v>
      </c>
      <c r="J338" s="119">
        <v>1411</v>
      </c>
      <c r="K338" s="6" t="s">
        <v>16720</v>
      </c>
      <c r="L338" s="98" t="s">
        <v>17091</v>
      </c>
      <c r="M338" s="6">
        <v>600145</v>
      </c>
      <c r="N338" s="115">
        <v>45934</v>
      </c>
    </row>
    <row r="339" spans="1:14" ht="18.75" customHeight="1" x14ac:dyDescent="0.25">
      <c r="A339" s="6">
        <v>336</v>
      </c>
      <c r="B339" s="6" t="s">
        <v>17493</v>
      </c>
      <c r="C339" s="114">
        <v>172400397</v>
      </c>
      <c r="D339" s="6" t="s">
        <v>11</v>
      </c>
      <c r="E339" s="119">
        <v>400</v>
      </c>
      <c r="F339" s="98" t="s">
        <v>14</v>
      </c>
      <c r="G339" s="6">
        <v>2017</v>
      </c>
      <c r="H339" s="7" t="s">
        <v>17444</v>
      </c>
      <c r="I339" s="6" t="s">
        <v>16722</v>
      </c>
      <c r="J339" s="119">
        <v>1692</v>
      </c>
      <c r="K339" s="6" t="s">
        <v>16720</v>
      </c>
      <c r="L339" s="98" t="s">
        <v>17091</v>
      </c>
      <c r="M339" s="6">
        <v>4606</v>
      </c>
      <c r="N339" s="115" t="s">
        <v>17490</v>
      </c>
    </row>
    <row r="340" spans="1:14" ht="18.75" customHeight="1" x14ac:dyDescent="0.25">
      <c r="A340" s="6">
        <v>337</v>
      </c>
      <c r="B340" s="6" t="s">
        <v>17494</v>
      </c>
      <c r="C340" s="114" t="s">
        <v>17495</v>
      </c>
      <c r="D340" s="6" t="s">
        <v>9</v>
      </c>
      <c r="E340" s="119">
        <v>400</v>
      </c>
      <c r="F340" s="98" t="s">
        <v>14</v>
      </c>
      <c r="G340" s="6">
        <v>2016</v>
      </c>
      <c r="H340" s="7" t="s">
        <v>17444</v>
      </c>
      <c r="I340" s="6" t="s">
        <v>16722</v>
      </c>
      <c r="J340" s="119">
        <v>1990</v>
      </c>
      <c r="K340" s="6" t="s">
        <v>16720</v>
      </c>
      <c r="L340" s="98" t="s">
        <v>17091</v>
      </c>
      <c r="M340" s="6">
        <v>600222</v>
      </c>
      <c r="N340" s="115" t="s">
        <v>17488</v>
      </c>
    </row>
    <row r="341" spans="1:14" ht="18.75" customHeight="1" x14ac:dyDescent="0.25">
      <c r="A341" s="6">
        <v>338</v>
      </c>
      <c r="B341" s="6" t="s">
        <v>17084</v>
      </c>
      <c r="C341" s="114" t="s">
        <v>17085</v>
      </c>
      <c r="D341" s="6" t="s">
        <v>26</v>
      </c>
      <c r="E341" s="119">
        <v>560</v>
      </c>
      <c r="F341" s="98" t="s">
        <v>14</v>
      </c>
      <c r="G341" s="6">
        <v>2007</v>
      </c>
      <c r="H341" s="7" t="s">
        <v>17092</v>
      </c>
      <c r="I341" s="6" t="s">
        <v>16722</v>
      </c>
      <c r="J341" s="119">
        <v>1876</v>
      </c>
      <c r="K341" s="6" t="s">
        <v>16720</v>
      </c>
      <c r="L341" s="98" t="s">
        <v>17091</v>
      </c>
      <c r="M341" s="6">
        <v>600146</v>
      </c>
      <c r="N341" s="115">
        <v>45934</v>
      </c>
    </row>
    <row r="342" spans="1:14" ht="18.75" customHeight="1" x14ac:dyDescent="0.25">
      <c r="A342" s="6">
        <v>339</v>
      </c>
      <c r="B342" s="6" t="s">
        <v>9021</v>
      </c>
      <c r="C342" s="114" t="s">
        <v>9020</v>
      </c>
      <c r="D342" s="6" t="s">
        <v>16721</v>
      </c>
      <c r="E342" s="119">
        <v>560</v>
      </c>
      <c r="F342" s="98" t="s">
        <v>14</v>
      </c>
      <c r="G342" s="6" t="s">
        <v>17451</v>
      </c>
      <c r="H342" s="7" t="s">
        <v>17444</v>
      </c>
      <c r="I342" s="6" t="s">
        <v>16722</v>
      </c>
      <c r="J342" s="119">
        <v>2228</v>
      </c>
      <c r="K342" s="6" t="s">
        <v>16720</v>
      </c>
      <c r="L342" s="98" t="s">
        <v>17091</v>
      </c>
      <c r="M342" s="6">
        <v>600149</v>
      </c>
      <c r="N342" s="115">
        <v>45934</v>
      </c>
    </row>
    <row r="343" spans="1:14" ht="18.75" customHeight="1" x14ac:dyDescent="0.25">
      <c r="A343" s="6">
        <v>340</v>
      </c>
      <c r="B343" s="6" t="s">
        <v>5547</v>
      </c>
      <c r="C343" s="114" t="s">
        <v>5546</v>
      </c>
      <c r="D343" s="6" t="s">
        <v>9</v>
      </c>
      <c r="E343" s="119">
        <v>560</v>
      </c>
      <c r="F343" s="98" t="s">
        <v>14</v>
      </c>
      <c r="G343" s="6">
        <v>2017</v>
      </c>
      <c r="H343" s="7" t="s">
        <v>17444</v>
      </c>
      <c r="I343" s="6" t="s">
        <v>16722</v>
      </c>
      <c r="J343" s="119">
        <v>1953</v>
      </c>
      <c r="K343" s="6" t="s">
        <v>16720</v>
      </c>
      <c r="L343" s="98" t="s">
        <v>17091</v>
      </c>
      <c r="M343" s="6">
        <v>600148</v>
      </c>
      <c r="N343" s="115">
        <v>45934</v>
      </c>
    </row>
    <row r="344" spans="1:14" ht="18.75" customHeight="1" x14ac:dyDescent="0.25">
      <c r="A344" s="6">
        <v>341</v>
      </c>
      <c r="B344" s="6" t="s">
        <v>7567</v>
      </c>
      <c r="C344" s="114" t="s">
        <v>7566</v>
      </c>
      <c r="D344" s="6" t="s">
        <v>9</v>
      </c>
      <c r="E344" s="119">
        <v>560</v>
      </c>
      <c r="F344" s="98" t="s">
        <v>14</v>
      </c>
      <c r="G344" s="6">
        <v>2007</v>
      </c>
      <c r="H344" s="7" t="s">
        <v>17444</v>
      </c>
      <c r="I344" s="6" t="s">
        <v>16722</v>
      </c>
      <c r="J344" s="119">
        <v>2040</v>
      </c>
      <c r="K344" s="6" t="s">
        <v>16720</v>
      </c>
      <c r="L344" s="98" t="s">
        <v>17091</v>
      </c>
      <c r="M344" s="6">
        <v>600150</v>
      </c>
      <c r="N344" s="115">
        <v>45934</v>
      </c>
    </row>
    <row r="345" spans="1:14" ht="18.75" customHeight="1" x14ac:dyDescent="0.25">
      <c r="A345" s="6">
        <v>342</v>
      </c>
      <c r="B345" s="6" t="s">
        <v>7562</v>
      </c>
      <c r="C345" s="114" t="s">
        <v>7561</v>
      </c>
      <c r="D345" s="6" t="s">
        <v>9</v>
      </c>
      <c r="E345" s="119">
        <v>560</v>
      </c>
      <c r="F345" s="98" t="s">
        <v>14</v>
      </c>
      <c r="G345" s="6">
        <v>2007</v>
      </c>
      <c r="H345" s="7" t="s">
        <v>17444</v>
      </c>
      <c r="I345" s="6" t="s">
        <v>16722</v>
      </c>
      <c r="J345" s="119">
        <v>1732</v>
      </c>
      <c r="K345" s="6" t="s">
        <v>16720</v>
      </c>
      <c r="L345" s="98" t="s">
        <v>17091</v>
      </c>
      <c r="M345" s="6">
        <v>600223</v>
      </c>
      <c r="N345" s="115" t="s">
        <v>17488</v>
      </c>
    </row>
    <row r="346" spans="1:14" ht="18.75" customHeight="1" x14ac:dyDescent="0.25">
      <c r="A346" s="6">
        <v>343</v>
      </c>
      <c r="B346" s="6" t="s">
        <v>11048</v>
      </c>
      <c r="C346" s="114" t="s">
        <v>11047</v>
      </c>
      <c r="D346" s="6" t="s">
        <v>9</v>
      </c>
      <c r="E346" s="119">
        <v>560</v>
      </c>
      <c r="F346" s="98" t="s">
        <v>14</v>
      </c>
      <c r="G346" s="6">
        <v>2002</v>
      </c>
      <c r="H346" s="7" t="s">
        <v>17440</v>
      </c>
      <c r="I346" s="6" t="s">
        <v>16722</v>
      </c>
      <c r="J346" s="119">
        <v>1796</v>
      </c>
      <c r="K346" s="6" t="s">
        <v>16720</v>
      </c>
      <c r="L346" s="98" t="s">
        <v>17091</v>
      </c>
      <c r="M346" s="6">
        <v>600151</v>
      </c>
      <c r="N346" s="115">
        <v>45934</v>
      </c>
    </row>
    <row r="347" spans="1:14" ht="18.75" customHeight="1" x14ac:dyDescent="0.25">
      <c r="A347" s="6">
        <v>344</v>
      </c>
      <c r="B347" s="6" t="s">
        <v>2254</v>
      </c>
      <c r="C347" s="114" t="s">
        <v>2253</v>
      </c>
      <c r="D347" s="6" t="s">
        <v>9</v>
      </c>
      <c r="E347" s="119">
        <v>560</v>
      </c>
      <c r="F347" s="98" t="s">
        <v>14</v>
      </c>
      <c r="G347" s="6">
        <v>2007</v>
      </c>
      <c r="H347" s="7" t="s">
        <v>17444</v>
      </c>
      <c r="I347" s="6" t="s">
        <v>16722</v>
      </c>
      <c r="J347" s="119">
        <v>1601</v>
      </c>
      <c r="K347" s="6" t="s">
        <v>16720</v>
      </c>
      <c r="L347" s="98" t="s">
        <v>17091</v>
      </c>
      <c r="M347" s="6">
        <v>600152</v>
      </c>
      <c r="N347" s="115">
        <v>45934</v>
      </c>
    </row>
    <row r="348" spans="1:14" ht="18.75" customHeight="1" x14ac:dyDescent="0.25">
      <c r="A348" s="6">
        <v>345</v>
      </c>
      <c r="B348" s="6" t="s">
        <v>2758</v>
      </c>
      <c r="C348" s="114" t="s">
        <v>2757</v>
      </c>
      <c r="D348" s="6" t="s">
        <v>17496</v>
      </c>
      <c r="E348" s="119">
        <v>560</v>
      </c>
      <c r="F348" s="98" t="s">
        <v>14</v>
      </c>
      <c r="G348" s="6">
        <v>2017</v>
      </c>
      <c r="H348" s="7" t="s">
        <v>17444</v>
      </c>
      <c r="I348" s="6" t="s">
        <v>16722</v>
      </c>
      <c r="J348" s="119">
        <v>1839</v>
      </c>
      <c r="K348" s="6" t="s">
        <v>16720</v>
      </c>
      <c r="L348" s="98" t="s">
        <v>17091</v>
      </c>
      <c r="M348" s="6">
        <v>600147</v>
      </c>
      <c r="N348" s="115">
        <v>45934</v>
      </c>
    </row>
    <row r="349" spans="1:14" ht="18.75" customHeight="1" x14ac:dyDescent="0.25">
      <c r="A349" s="6">
        <v>346</v>
      </c>
      <c r="B349" s="6" t="s">
        <v>17497</v>
      </c>
      <c r="C349" s="114">
        <v>151210582</v>
      </c>
      <c r="D349" s="6" t="s">
        <v>9</v>
      </c>
      <c r="E349" s="119">
        <v>560</v>
      </c>
      <c r="F349" s="98" t="s">
        <v>22</v>
      </c>
      <c r="G349" s="6">
        <v>2010</v>
      </c>
      <c r="H349" s="7" t="s">
        <v>17444</v>
      </c>
      <c r="I349" s="6" t="s">
        <v>16722</v>
      </c>
      <c r="J349" s="119">
        <v>1859</v>
      </c>
      <c r="K349" s="6" t="s">
        <v>16720</v>
      </c>
      <c r="L349" s="98" t="s">
        <v>17091</v>
      </c>
      <c r="M349" s="6">
        <v>3142</v>
      </c>
      <c r="N349" s="115" t="s">
        <v>17486</v>
      </c>
    </row>
    <row r="350" spans="1:14" ht="18.75" customHeight="1" x14ac:dyDescent="0.25">
      <c r="A350" s="6">
        <v>347</v>
      </c>
      <c r="B350" s="6" t="s">
        <v>17498</v>
      </c>
      <c r="C350" s="114">
        <v>151007128</v>
      </c>
      <c r="D350" s="6" t="s">
        <v>9</v>
      </c>
      <c r="E350" s="119">
        <v>560</v>
      </c>
      <c r="F350" s="98" t="s">
        <v>14</v>
      </c>
      <c r="G350" s="6">
        <v>2007</v>
      </c>
      <c r="H350" s="7" t="s">
        <v>17444</v>
      </c>
      <c r="I350" s="6" t="s">
        <v>16722</v>
      </c>
      <c r="J350" s="119">
        <v>1760</v>
      </c>
      <c r="K350" s="6" t="s">
        <v>16720</v>
      </c>
      <c r="L350" s="98" t="s">
        <v>17091</v>
      </c>
      <c r="M350" s="6">
        <v>600224</v>
      </c>
      <c r="N350" s="115" t="s">
        <v>17488</v>
      </c>
    </row>
    <row r="351" spans="1:14" ht="18.75" customHeight="1" x14ac:dyDescent="0.25">
      <c r="A351" s="6">
        <v>348</v>
      </c>
      <c r="B351" s="6" t="s">
        <v>17499</v>
      </c>
      <c r="C351" s="114" t="s">
        <v>17500</v>
      </c>
      <c r="D351" s="6" t="s">
        <v>16721</v>
      </c>
      <c r="E351" s="119">
        <v>560</v>
      </c>
      <c r="F351" s="98" t="s">
        <v>22</v>
      </c>
      <c r="G351" s="6">
        <v>2008</v>
      </c>
      <c r="H351" s="7" t="s">
        <v>17444</v>
      </c>
      <c r="I351" s="6" t="s">
        <v>16722</v>
      </c>
      <c r="J351" s="119">
        <v>2243</v>
      </c>
      <c r="K351" s="6" t="s">
        <v>16720</v>
      </c>
      <c r="L351" s="98" t="s">
        <v>17091</v>
      </c>
      <c r="M351" s="6">
        <v>600153</v>
      </c>
      <c r="N351" s="115">
        <v>45934</v>
      </c>
    </row>
    <row r="352" spans="1:14" ht="18.75" customHeight="1" x14ac:dyDescent="0.25">
      <c r="A352" s="6">
        <v>349</v>
      </c>
      <c r="B352" s="6" t="s">
        <v>17501</v>
      </c>
      <c r="C352" s="114" t="s">
        <v>17502</v>
      </c>
      <c r="D352" s="6" t="s">
        <v>21</v>
      </c>
      <c r="E352" s="119">
        <v>560</v>
      </c>
      <c r="F352" s="98" t="s">
        <v>14</v>
      </c>
      <c r="G352" s="6">
        <v>2010</v>
      </c>
      <c r="H352" s="7" t="s">
        <v>17444</v>
      </c>
      <c r="I352" s="6" t="s">
        <v>16722</v>
      </c>
      <c r="J352" s="119">
        <v>2545</v>
      </c>
      <c r="K352" s="6" t="s">
        <v>16720</v>
      </c>
      <c r="L352" s="98" t="s">
        <v>17091</v>
      </c>
      <c r="M352" s="6">
        <v>600154</v>
      </c>
      <c r="N352" s="115">
        <v>45934</v>
      </c>
    </row>
    <row r="353" spans="1:14" ht="18.75" customHeight="1" x14ac:dyDescent="0.25">
      <c r="A353" s="6">
        <v>350</v>
      </c>
      <c r="B353" s="6" t="s">
        <v>17503</v>
      </c>
      <c r="C353" s="114" t="s">
        <v>17504</v>
      </c>
      <c r="D353" s="6" t="s">
        <v>11</v>
      </c>
      <c r="E353" s="119">
        <v>560</v>
      </c>
      <c r="F353" s="98" t="s">
        <v>14</v>
      </c>
      <c r="G353" s="6">
        <v>2015</v>
      </c>
      <c r="H353" s="7" t="s">
        <v>17444</v>
      </c>
      <c r="I353" s="6" t="s">
        <v>16722</v>
      </c>
      <c r="J353" s="119">
        <v>2416</v>
      </c>
      <c r="K353" s="6" t="s">
        <v>16720</v>
      </c>
      <c r="L353" s="98" t="s">
        <v>17091</v>
      </c>
      <c r="M353" s="6">
        <v>600225</v>
      </c>
      <c r="N353" s="115" t="s">
        <v>17488</v>
      </c>
    </row>
    <row r="354" spans="1:14" ht="18.75" customHeight="1" x14ac:dyDescent="0.25">
      <c r="A354" s="6">
        <v>351</v>
      </c>
      <c r="B354" s="6" t="s">
        <v>17505</v>
      </c>
      <c r="C354" s="114" t="s">
        <v>17506</v>
      </c>
      <c r="D354" s="6" t="s">
        <v>9</v>
      </c>
      <c r="E354" s="119">
        <v>560</v>
      </c>
      <c r="F354" s="98" t="s">
        <v>14</v>
      </c>
      <c r="G354" s="6">
        <v>2006</v>
      </c>
      <c r="H354" s="7" t="s">
        <v>17444</v>
      </c>
      <c r="I354" s="6" t="s">
        <v>16722</v>
      </c>
      <c r="J354" s="119">
        <v>2182</v>
      </c>
      <c r="K354" s="6" t="s">
        <v>16720</v>
      </c>
      <c r="L354" s="98" t="s">
        <v>17091</v>
      </c>
      <c r="M354" s="6">
        <v>600155</v>
      </c>
      <c r="N354" s="115">
        <v>45934</v>
      </c>
    </row>
    <row r="355" spans="1:14" ht="18.75" customHeight="1" x14ac:dyDescent="0.25">
      <c r="A355" s="6">
        <v>352</v>
      </c>
      <c r="B355" s="6" t="s">
        <v>17507</v>
      </c>
      <c r="C355" s="114" t="s">
        <v>17508</v>
      </c>
      <c r="D355" s="6" t="s">
        <v>11</v>
      </c>
      <c r="E355" s="119">
        <v>560</v>
      </c>
      <c r="F355" s="98" t="s">
        <v>14</v>
      </c>
      <c r="G355" s="6">
        <v>2007</v>
      </c>
      <c r="H355" s="7" t="s">
        <v>17444</v>
      </c>
      <c r="I355" s="6" t="s">
        <v>16722</v>
      </c>
      <c r="J355" s="119">
        <v>1830</v>
      </c>
      <c r="K355" s="6" t="s">
        <v>16720</v>
      </c>
      <c r="L355" s="98" t="s">
        <v>17091</v>
      </c>
      <c r="M355" s="6">
        <v>600226</v>
      </c>
      <c r="N355" s="115" t="s">
        <v>17488</v>
      </c>
    </row>
    <row r="356" spans="1:14" ht="18.75" customHeight="1" x14ac:dyDescent="0.25">
      <c r="A356" s="6">
        <v>353</v>
      </c>
      <c r="B356" s="6" t="s">
        <v>17509</v>
      </c>
      <c r="C356" s="114" t="s">
        <v>17510</v>
      </c>
      <c r="D356" s="6" t="s">
        <v>17511</v>
      </c>
      <c r="E356" s="119">
        <v>630</v>
      </c>
      <c r="F356" s="98" t="s">
        <v>22</v>
      </c>
      <c r="G356" s="6">
        <v>2016</v>
      </c>
      <c r="H356" s="7" t="s">
        <v>17444</v>
      </c>
      <c r="I356" s="6" t="s">
        <v>16722</v>
      </c>
      <c r="J356" s="119">
        <v>2235</v>
      </c>
      <c r="K356" s="6" t="s">
        <v>16720</v>
      </c>
      <c r="L356" s="98" t="s">
        <v>17091</v>
      </c>
      <c r="M356" s="6">
        <v>600156</v>
      </c>
      <c r="N356" s="115">
        <v>45934</v>
      </c>
    </row>
    <row r="357" spans="1:14" ht="18.75" customHeight="1" x14ac:dyDescent="0.25">
      <c r="A357" s="6">
        <v>354</v>
      </c>
      <c r="B357" s="6" t="s">
        <v>12126</v>
      </c>
      <c r="C357" s="114">
        <v>170307143</v>
      </c>
      <c r="D357" s="6" t="s">
        <v>26</v>
      </c>
      <c r="E357" s="119">
        <v>750</v>
      </c>
      <c r="F357" s="98" t="s">
        <v>14</v>
      </c>
      <c r="G357" s="6">
        <v>2007</v>
      </c>
      <c r="H357" s="7" t="s">
        <v>17444</v>
      </c>
      <c r="I357" s="6" t="s">
        <v>16722</v>
      </c>
      <c r="J357" s="119">
        <v>2428</v>
      </c>
      <c r="K357" s="6" t="s">
        <v>16720</v>
      </c>
      <c r="L357" s="98" t="s">
        <v>17091</v>
      </c>
      <c r="M357" s="6">
        <v>600157</v>
      </c>
      <c r="N357" s="115">
        <v>45934</v>
      </c>
    </row>
    <row r="358" spans="1:14" ht="18.75" customHeight="1" x14ac:dyDescent="0.25">
      <c r="A358" s="6">
        <v>355</v>
      </c>
      <c r="B358" s="6" t="s">
        <v>17512</v>
      </c>
      <c r="C358" s="114" t="s">
        <v>17513</v>
      </c>
      <c r="D358" s="6" t="s">
        <v>11</v>
      </c>
      <c r="E358" s="119">
        <v>750</v>
      </c>
      <c r="F358" s="98" t="s">
        <v>14</v>
      </c>
      <c r="G358" s="6">
        <v>2015</v>
      </c>
      <c r="H358" s="7" t="s">
        <v>17444</v>
      </c>
      <c r="I358" s="6" t="s">
        <v>16722</v>
      </c>
      <c r="J358" s="119">
        <v>2560</v>
      </c>
      <c r="K358" s="6" t="s">
        <v>16720</v>
      </c>
      <c r="L358" s="98" t="s">
        <v>17091</v>
      </c>
      <c r="M358" s="6">
        <v>600158</v>
      </c>
      <c r="N358" s="115">
        <v>45965</v>
      </c>
    </row>
    <row r="359" spans="1:14" ht="18.75" customHeight="1" x14ac:dyDescent="0.25">
      <c r="A359" s="6">
        <v>356</v>
      </c>
      <c r="B359" s="6" t="s">
        <v>17514</v>
      </c>
      <c r="C359" s="114" t="s">
        <v>17515</v>
      </c>
      <c r="D359" s="6" t="s">
        <v>10991</v>
      </c>
      <c r="E359" s="119">
        <v>750</v>
      </c>
      <c r="F359" s="98" t="s">
        <v>14</v>
      </c>
      <c r="G359" s="6">
        <v>2017</v>
      </c>
      <c r="H359" s="7" t="s">
        <v>17444</v>
      </c>
      <c r="I359" s="6" t="s">
        <v>16722</v>
      </c>
      <c r="J359" s="119">
        <v>2477</v>
      </c>
      <c r="K359" s="6" t="s">
        <v>16720</v>
      </c>
      <c r="L359" s="98" t="s">
        <v>17091</v>
      </c>
      <c r="M359" s="6">
        <v>600159</v>
      </c>
      <c r="N359" s="115">
        <v>45965</v>
      </c>
    </row>
    <row r="360" spans="1:14" ht="18.75" customHeight="1" x14ac:dyDescent="0.25">
      <c r="A360" s="6">
        <v>357</v>
      </c>
      <c r="B360" s="6" t="s">
        <v>17516</v>
      </c>
      <c r="C360" s="114" t="s">
        <v>17517</v>
      </c>
      <c r="D360" s="6" t="s">
        <v>10991</v>
      </c>
      <c r="E360" s="119">
        <v>750</v>
      </c>
      <c r="F360" s="98" t="s">
        <v>14</v>
      </c>
      <c r="G360" s="6">
        <v>2017</v>
      </c>
      <c r="H360" s="7" t="s">
        <v>17444</v>
      </c>
      <c r="I360" s="6" t="s">
        <v>16722</v>
      </c>
      <c r="J360" s="119">
        <v>2648</v>
      </c>
      <c r="K360" s="6" t="s">
        <v>16720</v>
      </c>
      <c r="L360" s="98" t="s">
        <v>17091</v>
      </c>
      <c r="M360" s="6">
        <v>600160</v>
      </c>
      <c r="N360" s="115">
        <v>45965</v>
      </c>
    </row>
    <row r="361" spans="1:14" ht="18.75" customHeight="1" x14ac:dyDescent="0.25">
      <c r="A361" s="6">
        <v>358</v>
      </c>
      <c r="B361" s="6" t="s">
        <v>16986</v>
      </c>
      <c r="C361" s="114" t="s">
        <v>16987</v>
      </c>
      <c r="D361" s="6" t="s">
        <v>16988</v>
      </c>
      <c r="E361" s="119">
        <v>1000</v>
      </c>
      <c r="F361" s="98" t="s">
        <v>16989</v>
      </c>
      <c r="G361" s="6">
        <v>2008</v>
      </c>
      <c r="H361" s="7" t="s">
        <v>17092</v>
      </c>
      <c r="I361" s="6" t="s">
        <v>16722</v>
      </c>
      <c r="J361" s="119">
        <v>4388</v>
      </c>
      <c r="K361" s="6" t="s">
        <v>16720</v>
      </c>
      <c r="L361" s="98" t="s">
        <v>17091</v>
      </c>
      <c r="M361" s="6">
        <v>600161</v>
      </c>
      <c r="N361" s="115">
        <v>45965</v>
      </c>
    </row>
    <row r="362" spans="1:14" ht="18.75" customHeight="1" x14ac:dyDescent="0.25">
      <c r="A362" s="6">
        <v>359</v>
      </c>
      <c r="B362" s="6" t="s">
        <v>17086</v>
      </c>
      <c r="C362" s="114" t="s">
        <v>17087</v>
      </c>
      <c r="D362" s="6" t="s">
        <v>26</v>
      </c>
      <c r="E362" s="119">
        <v>1000</v>
      </c>
      <c r="F362" s="98" t="s">
        <v>14</v>
      </c>
      <c r="G362" s="6">
        <v>2011</v>
      </c>
      <c r="H362" s="7" t="s">
        <v>17092</v>
      </c>
      <c r="I362" s="6" t="s">
        <v>16722</v>
      </c>
      <c r="J362" s="119">
        <v>3075</v>
      </c>
      <c r="K362" s="6" t="s">
        <v>16720</v>
      </c>
      <c r="L362" s="98" t="s">
        <v>17091</v>
      </c>
      <c r="M362" s="6">
        <v>600162</v>
      </c>
      <c r="N362" s="115">
        <v>45965</v>
      </c>
    </row>
    <row r="363" spans="1:14" ht="18.75" customHeight="1" x14ac:dyDescent="0.25">
      <c r="A363" s="6">
        <v>360</v>
      </c>
      <c r="B363" s="6" t="s">
        <v>17088</v>
      </c>
      <c r="C363" s="114" t="s">
        <v>17089</v>
      </c>
      <c r="D363" s="6" t="s">
        <v>11</v>
      </c>
      <c r="E363" s="119">
        <v>1000</v>
      </c>
      <c r="F363" s="98" t="s">
        <v>22</v>
      </c>
      <c r="G363" s="6">
        <v>2007</v>
      </c>
      <c r="H363" s="7" t="s">
        <v>17092</v>
      </c>
      <c r="I363" s="6" t="s">
        <v>16722</v>
      </c>
      <c r="J363" s="119">
        <v>2760</v>
      </c>
      <c r="K363" s="6" t="s">
        <v>16720</v>
      </c>
      <c r="L363" s="98" t="s">
        <v>17091</v>
      </c>
      <c r="M363" s="6">
        <v>600163</v>
      </c>
      <c r="N363" s="115">
        <v>45965</v>
      </c>
    </row>
    <row r="364" spans="1:14" ht="18.75" customHeight="1" x14ac:dyDescent="0.25">
      <c r="A364" s="6">
        <v>361</v>
      </c>
      <c r="B364" s="6" t="s">
        <v>17518</v>
      </c>
      <c r="C364" s="114" t="s">
        <v>7876</v>
      </c>
      <c r="D364" s="6" t="s">
        <v>11</v>
      </c>
      <c r="E364" s="119">
        <v>1250</v>
      </c>
      <c r="F364" s="98" t="s">
        <v>14</v>
      </c>
      <c r="G364" s="6">
        <v>2006</v>
      </c>
      <c r="H364" s="7" t="s">
        <v>17444</v>
      </c>
      <c r="I364" s="6" t="s">
        <v>16722</v>
      </c>
      <c r="J364" s="119">
        <v>3408</v>
      </c>
      <c r="K364" s="6" t="s">
        <v>16720</v>
      </c>
      <c r="L364" s="98" t="s">
        <v>17091</v>
      </c>
      <c r="M364" s="6">
        <v>600227</v>
      </c>
      <c r="N364" s="115" t="s">
        <v>17488</v>
      </c>
    </row>
    <row r="365" spans="1:14" ht="20.100000000000001" customHeight="1" x14ac:dyDescent="0.25">
      <c r="A365" s="113">
        <f>A364</f>
        <v>361</v>
      </c>
      <c r="B365" s="292" t="s">
        <v>16716</v>
      </c>
      <c r="C365" s="293"/>
      <c r="D365" s="294"/>
      <c r="E365" s="118">
        <f>SUM(E4:E364)</f>
        <v>59475</v>
      </c>
      <c r="F365" s="110"/>
      <c r="G365" s="111"/>
      <c r="H365" s="6"/>
      <c r="I365" s="6"/>
      <c r="J365" s="118">
        <f>SUM(J4:J364)</f>
        <v>277895</v>
      </c>
      <c r="K365" s="6"/>
      <c r="L365" s="116"/>
      <c r="M365" s="6"/>
      <c r="N365" s="6"/>
    </row>
  </sheetData>
  <sortState ref="A4:K364">
    <sortCondition ref="E4:E364"/>
    <sortCondition ref="I4:I364"/>
  </sortState>
  <mergeCells count="2">
    <mergeCell ref="A1:L1"/>
    <mergeCell ref="B365:D365"/>
  </mergeCells>
  <conditionalFormatting sqref="B3">
    <cfRule type="duplicateValues" dxfId="50" priority="24"/>
  </conditionalFormatting>
  <conditionalFormatting sqref="B5">
    <cfRule type="duplicateValues" dxfId="49" priority="28"/>
  </conditionalFormatting>
  <conditionalFormatting sqref="B5:B95">
    <cfRule type="duplicateValues" dxfId="48" priority="25"/>
  </conditionalFormatting>
  <conditionalFormatting sqref="B24:B85">
    <cfRule type="duplicateValues" dxfId="47" priority="27"/>
  </conditionalFormatting>
  <conditionalFormatting sqref="B86:B95 B6:B23">
    <cfRule type="duplicateValues" dxfId="46" priority="32"/>
  </conditionalFormatting>
  <conditionalFormatting sqref="B96">
    <cfRule type="duplicateValues" dxfId="45" priority="39"/>
  </conditionalFormatting>
  <conditionalFormatting sqref="B96:B186">
    <cfRule type="duplicateValues" dxfId="44" priority="36"/>
  </conditionalFormatting>
  <conditionalFormatting sqref="B115:B176">
    <cfRule type="duplicateValues" dxfId="43" priority="38"/>
  </conditionalFormatting>
  <conditionalFormatting sqref="B177:B186 B97:B114">
    <cfRule type="duplicateValues" dxfId="42" priority="43"/>
  </conditionalFormatting>
  <conditionalFormatting sqref="B188:B205">
    <cfRule type="duplicateValues" dxfId="41" priority="470"/>
  </conditionalFormatting>
  <conditionalFormatting sqref="B206:B266">
    <cfRule type="duplicateValues" dxfId="40" priority="458"/>
  </conditionalFormatting>
  <conditionalFormatting sqref="B267">
    <cfRule type="duplicateValues" dxfId="39" priority="14"/>
    <cfRule type="duplicateValues" dxfId="38" priority="16"/>
  </conditionalFormatting>
  <conditionalFormatting sqref="B267:B364">
    <cfRule type="duplicateValues" dxfId="37" priority="1"/>
    <cfRule type="duplicateValues" dxfId="36" priority="2"/>
  </conditionalFormatting>
  <conditionalFormatting sqref="B268">
    <cfRule type="duplicateValues" dxfId="35" priority="5"/>
  </conditionalFormatting>
  <conditionalFormatting sqref="B268:B358">
    <cfRule type="duplicateValues" dxfId="34" priority="3"/>
  </conditionalFormatting>
  <conditionalFormatting sqref="B287:B348">
    <cfRule type="duplicateValues" dxfId="33" priority="4"/>
  </conditionalFormatting>
  <conditionalFormatting sqref="B349:B358 B269:B286">
    <cfRule type="duplicateValues" dxfId="32" priority="9"/>
  </conditionalFormatting>
  <conditionalFormatting sqref="B359">
    <cfRule type="duplicateValues" dxfId="31" priority="11"/>
  </conditionalFormatting>
  <conditionalFormatting sqref="B359:B364">
    <cfRule type="duplicateValues" dxfId="30" priority="20"/>
  </conditionalFormatting>
  <conditionalFormatting sqref="B360:B364">
    <cfRule type="duplicateValues" dxfId="29" priority="18"/>
  </conditionalFormatting>
  <conditionalFormatting sqref="B366:B1048576 B4 B187">
    <cfRule type="duplicateValues" dxfId="28" priority="409"/>
  </conditionalFormatting>
  <conditionalFormatting sqref="B366:B1048576 B187:B266 B1:B2 B4">
    <cfRule type="duplicateValues" dxfId="27" priority="47"/>
  </conditionalFormatting>
  <conditionalFormatting sqref="C3">
    <cfRule type="duplicateValues" dxfId="26" priority="23"/>
  </conditionalFormatting>
  <conditionalFormatting sqref="C5">
    <cfRule type="duplicateValues" dxfId="25" priority="29"/>
  </conditionalFormatting>
  <conditionalFormatting sqref="C5:C95">
    <cfRule type="duplicateValues" dxfId="24" priority="30"/>
  </conditionalFormatting>
  <conditionalFormatting sqref="C24:C85">
    <cfRule type="duplicateValues" dxfId="23" priority="31"/>
  </conditionalFormatting>
  <conditionalFormatting sqref="C86:C95 C6:C23">
    <cfRule type="duplicateValues" dxfId="22" priority="33"/>
  </conditionalFormatting>
  <conditionalFormatting sqref="C96">
    <cfRule type="duplicateValues" dxfId="21" priority="40"/>
  </conditionalFormatting>
  <conditionalFormatting sqref="C96:C186">
    <cfRule type="duplicateValues" dxfId="20" priority="41"/>
  </conditionalFormatting>
  <conditionalFormatting sqref="C115:C176">
    <cfRule type="duplicateValues" dxfId="19" priority="42"/>
  </conditionalFormatting>
  <conditionalFormatting sqref="C177:C186 C97:C114">
    <cfRule type="duplicateValues" dxfId="18" priority="44"/>
  </conditionalFormatting>
  <conditionalFormatting sqref="C188:C205">
    <cfRule type="duplicateValues" dxfId="17" priority="471"/>
  </conditionalFormatting>
  <conditionalFormatting sqref="C206:C266">
    <cfRule type="duplicateValues" dxfId="16" priority="465"/>
  </conditionalFormatting>
  <conditionalFormatting sqref="C267">
    <cfRule type="duplicateValues" dxfId="15" priority="15"/>
  </conditionalFormatting>
  <conditionalFormatting sqref="C268">
    <cfRule type="duplicateValues" dxfId="14" priority="6"/>
  </conditionalFormatting>
  <conditionalFormatting sqref="C268:C358">
    <cfRule type="duplicateValues" dxfId="13" priority="7"/>
  </conditionalFormatting>
  <conditionalFormatting sqref="C287:C348">
    <cfRule type="duplicateValues" dxfId="12" priority="8"/>
  </conditionalFormatting>
  <conditionalFormatting sqref="C349:C358 C269:C286">
    <cfRule type="duplicateValues" dxfId="11" priority="10"/>
  </conditionalFormatting>
  <conditionalFormatting sqref="C359">
    <cfRule type="duplicateValues" dxfId="10" priority="12"/>
  </conditionalFormatting>
  <conditionalFormatting sqref="C359:C364">
    <cfRule type="duplicateValues" dxfId="9" priority="17"/>
  </conditionalFormatting>
  <conditionalFormatting sqref="C360:C364">
    <cfRule type="duplicateValues" dxfId="8" priority="19"/>
  </conditionalFormatting>
  <conditionalFormatting sqref="C366:C1048576 C1:C2 C187 C4">
    <cfRule type="duplicateValues" dxfId="7" priority="413"/>
  </conditionalFormatting>
  <conditionalFormatting sqref="C366:C1048576 C1:C2 C187:C266 C4">
    <cfRule type="duplicateValues" dxfId="6" priority="416"/>
  </conditionalFormatting>
  <conditionalFormatting sqref="M4:M266">
    <cfRule type="duplicateValues" dxfId="5" priority="472"/>
    <cfRule type="duplicateValues" dxfId="4" priority="473"/>
  </conditionalFormatting>
  <conditionalFormatting sqref="M267:M364">
    <cfRule type="duplicateValues" dxfId="3" priority="13"/>
    <cfRule type="duplicateValues" dxfId="2" priority="21"/>
    <cfRule type="duplicateValues" dxfId="1" priority="22"/>
  </conditionalFormatting>
  <conditionalFormatting sqref="M365:M1048576 M1:M266">
    <cfRule type="duplicateValues" dxfId="0" priority="489"/>
  </conditionalFormatting>
  <printOptions horizontalCentered="1"/>
  <pageMargins left="0.56000000000000005" right="0.42" top="0.39370078740157483" bottom="0.51" header="0.31496062992125984" footer="0.31496062992125984"/>
  <pageSetup scale="77" fitToHeight="0" orientation="portrait" r:id="rId1"/>
  <headerFooter>
    <oddFooter>Page &amp;P of &amp;N</oddFooter>
  </headerFooter>
  <ignoredErrors>
    <ignoredError sqref="C361:C364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8BC1D-7FB0-442C-8F6A-5D9451121B4A}">
  <sheetPr>
    <pageSetUpPr fitToPage="1"/>
  </sheetPr>
  <dimension ref="A1:N466"/>
  <sheetViews>
    <sheetView tabSelected="1" workbookViewId="0">
      <pane ySplit="3" topLeftCell="A386" activePane="bottomLeft" state="frozen"/>
      <selection pane="bottomLeft" activeCell="Q10" sqref="Q10"/>
    </sheetView>
  </sheetViews>
  <sheetFormatPr defaultColWidth="9.140625" defaultRowHeight="15" x14ac:dyDescent="0.25"/>
  <cols>
    <col min="1" max="1" width="5.140625" style="213" customWidth="1"/>
    <col min="2" max="2" width="5.28515625" style="213" customWidth="1"/>
    <col min="3" max="3" width="18.28515625" style="222" customWidth="1"/>
    <col min="4" max="4" width="48.28515625" style="213" customWidth="1"/>
    <col min="5" max="5" width="15.28515625" style="213" hidden="1" customWidth="1"/>
    <col min="6" max="6" width="4.5703125" style="213" bestFit="1" customWidth="1"/>
    <col min="7" max="7" width="9.140625" style="213" hidden="1" customWidth="1"/>
    <col min="8" max="8" width="11.5703125" style="213" hidden="1" customWidth="1"/>
    <col min="9" max="9" width="6.7109375" style="213" customWidth="1"/>
    <col min="10" max="10" width="10" style="213" bestFit="1" customWidth="1"/>
    <col min="11" max="12" width="9.5703125" style="213" hidden="1" customWidth="1"/>
    <col min="13" max="13" width="23.85546875" style="222" hidden="1" customWidth="1"/>
    <col min="14" max="14" width="8.42578125" style="213" customWidth="1"/>
    <col min="15" max="237" width="9.140625" style="213"/>
    <col min="238" max="238" width="4.42578125" style="213" bestFit="1" customWidth="1"/>
    <col min="239" max="239" width="19.7109375" style="213" bestFit="1" customWidth="1"/>
    <col min="240" max="240" width="35" style="213" customWidth="1"/>
    <col min="241" max="241" width="4.5703125" style="213" bestFit="1" customWidth="1"/>
    <col min="242" max="242" width="9.140625" style="213"/>
    <col min="243" max="243" width="11.5703125" style="213" bestFit="1" customWidth="1"/>
    <col min="244" max="244" width="9.5703125" style="213" bestFit="1" customWidth="1"/>
    <col min="245" max="245" width="11.5703125" style="213" bestFit="1" customWidth="1"/>
    <col min="246" max="246" width="14.7109375" style="213" bestFit="1" customWidth="1"/>
    <col min="247" max="247" width="9.5703125" style="213" bestFit="1" customWidth="1"/>
    <col min="248" max="248" width="9.7109375" style="213" bestFit="1" customWidth="1"/>
    <col min="249" max="249" width="14.28515625" style="213" customWidth="1"/>
    <col min="250" max="250" width="12.7109375" style="213" customWidth="1"/>
    <col min="251" max="251" width="18.140625" style="213" customWidth="1"/>
    <col min="252" max="254" width="0" style="213" hidden="1" customWidth="1"/>
    <col min="255" max="493" width="9.140625" style="213"/>
    <col min="494" max="494" width="4.42578125" style="213" bestFit="1" customWidth="1"/>
    <col min="495" max="495" width="19.7109375" style="213" bestFit="1" customWidth="1"/>
    <col min="496" max="496" width="35" style="213" customWidth="1"/>
    <col min="497" max="497" width="4.5703125" style="213" bestFit="1" customWidth="1"/>
    <col min="498" max="498" width="9.140625" style="213"/>
    <col min="499" max="499" width="11.5703125" style="213" bestFit="1" customWidth="1"/>
    <col min="500" max="500" width="9.5703125" style="213" bestFit="1" customWidth="1"/>
    <col min="501" max="501" width="11.5703125" style="213" bestFit="1" customWidth="1"/>
    <col min="502" max="502" width="14.7109375" style="213" bestFit="1" customWidth="1"/>
    <col min="503" max="503" width="9.5703125" style="213" bestFit="1" customWidth="1"/>
    <col min="504" max="504" width="9.7109375" style="213" bestFit="1" customWidth="1"/>
    <col min="505" max="505" width="14.28515625" style="213" customWidth="1"/>
    <col min="506" max="506" width="12.7109375" style="213" customWidth="1"/>
    <col min="507" max="507" width="18.140625" style="213" customWidth="1"/>
    <col min="508" max="510" width="0" style="213" hidden="1" customWidth="1"/>
    <col min="511" max="749" width="9.140625" style="213"/>
    <col min="750" max="750" width="4.42578125" style="213" bestFit="1" customWidth="1"/>
    <col min="751" max="751" width="19.7109375" style="213" bestFit="1" customWidth="1"/>
    <col min="752" max="752" width="35" style="213" customWidth="1"/>
    <col min="753" max="753" width="4.5703125" style="213" bestFit="1" customWidth="1"/>
    <col min="754" max="754" width="9.140625" style="213"/>
    <col min="755" max="755" width="11.5703125" style="213" bestFit="1" customWidth="1"/>
    <col min="756" max="756" width="9.5703125" style="213" bestFit="1" customWidth="1"/>
    <col min="757" max="757" width="11.5703125" style="213" bestFit="1" customWidth="1"/>
    <col min="758" max="758" width="14.7109375" style="213" bestFit="1" customWidth="1"/>
    <col min="759" max="759" width="9.5703125" style="213" bestFit="1" customWidth="1"/>
    <col min="760" max="760" width="9.7109375" style="213" bestFit="1" customWidth="1"/>
    <col min="761" max="761" width="14.28515625" style="213" customWidth="1"/>
    <col min="762" max="762" width="12.7109375" style="213" customWidth="1"/>
    <col min="763" max="763" width="18.140625" style="213" customWidth="1"/>
    <col min="764" max="766" width="0" style="213" hidden="1" customWidth="1"/>
    <col min="767" max="1005" width="9.140625" style="213"/>
    <col min="1006" max="1006" width="4.42578125" style="213" bestFit="1" customWidth="1"/>
    <col min="1007" max="1007" width="19.7109375" style="213" bestFit="1" customWidth="1"/>
    <col min="1008" max="1008" width="35" style="213" customWidth="1"/>
    <col min="1009" max="1009" width="4.5703125" style="213" bestFit="1" customWidth="1"/>
    <col min="1010" max="1010" width="9.140625" style="213"/>
    <col min="1011" max="1011" width="11.5703125" style="213" bestFit="1" customWidth="1"/>
    <col min="1012" max="1012" width="9.5703125" style="213" bestFit="1" customWidth="1"/>
    <col min="1013" max="1013" width="11.5703125" style="213" bestFit="1" customWidth="1"/>
    <col min="1014" max="1014" width="14.7109375" style="213" bestFit="1" customWidth="1"/>
    <col min="1015" max="1015" width="9.5703125" style="213" bestFit="1" customWidth="1"/>
    <col min="1016" max="1016" width="9.7109375" style="213" bestFit="1" customWidth="1"/>
    <col min="1017" max="1017" width="14.28515625" style="213" customWidth="1"/>
    <col min="1018" max="1018" width="12.7109375" style="213" customWidth="1"/>
    <col min="1019" max="1019" width="18.140625" style="213" customWidth="1"/>
    <col min="1020" max="1022" width="0" style="213" hidden="1" customWidth="1"/>
    <col min="1023" max="1261" width="9.140625" style="213"/>
    <col min="1262" max="1262" width="4.42578125" style="213" bestFit="1" customWidth="1"/>
    <col min="1263" max="1263" width="19.7109375" style="213" bestFit="1" customWidth="1"/>
    <col min="1264" max="1264" width="35" style="213" customWidth="1"/>
    <col min="1265" max="1265" width="4.5703125" style="213" bestFit="1" customWidth="1"/>
    <col min="1266" max="1266" width="9.140625" style="213"/>
    <col min="1267" max="1267" width="11.5703125" style="213" bestFit="1" customWidth="1"/>
    <col min="1268" max="1268" width="9.5703125" style="213" bestFit="1" customWidth="1"/>
    <col min="1269" max="1269" width="11.5703125" style="213" bestFit="1" customWidth="1"/>
    <col min="1270" max="1270" width="14.7109375" style="213" bestFit="1" customWidth="1"/>
    <col min="1271" max="1271" width="9.5703125" style="213" bestFit="1" customWidth="1"/>
    <col min="1272" max="1272" width="9.7109375" style="213" bestFit="1" customWidth="1"/>
    <col min="1273" max="1273" width="14.28515625" style="213" customWidth="1"/>
    <col min="1274" max="1274" width="12.7109375" style="213" customWidth="1"/>
    <col min="1275" max="1275" width="18.140625" style="213" customWidth="1"/>
    <col min="1276" max="1278" width="0" style="213" hidden="1" customWidth="1"/>
    <col min="1279" max="1517" width="9.140625" style="213"/>
    <col min="1518" max="1518" width="4.42578125" style="213" bestFit="1" customWidth="1"/>
    <col min="1519" max="1519" width="19.7109375" style="213" bestFit="1" customWidth="1"/>
    <col min="1520" max="1520" width="35" style="213" customWidth="1"/>
    <col min="1521" max="1521" width="4.5703125" style="213" bestFit="1" customWidth="1"/>
    <col min="1522" max="1522" width="9.140625" style="213"/>
    <col min="1523" max="1523" width="11.5703125" style="213" bestFit="1" customWidth="1"/>
    <col min="1524" max="1524" width="9.5703125" style="213" bestFit="1" customWidth="1"/>
    <col min="1525" max="1525" width="11.5703125" style="213" bestFit="1" customWidth="1"/>
    <col min="1526" max="1526" width="14.7109375" style="213" bestFit="1" customWidth="1"/>
    <col min="1527" max="1527" width="9.5703125" style="213" bestFit="1" customWidth="1"/>
    <col min="1528" max="1528" width="9.7109375" style="213" bestFit="1" customWidth="1"/>
    <col min="1529" max="1529" width="14.28515625" style="213" customWidth="1"/>
    <col min="1530" max="1530" width="12.7109375" style="213" customWidth="1"/>
    <col min="1531" max="1531" width="18.140625" style="213" customWidth="1"/>
    <col min="1532" max="1534" width="0" style="213" hidden="1" customWidth="1"/>
    <col min="1535" max="1773" width="9.140625" style="213"/>
    <col min="1774" max="1774" width="4.42578125" style="213" bestFit="1" customWidth="1"/>
    <col min="1775" max="1775" width="19.7109375" style="213" bestFit="1" customWidth="1"/>
    <col min="1776" max="1776" width="35" style="213" customWidth="1"/>
    <col min="1777" max="1777" width="4.5703125" style="213" bestFit="1" customWidth="1"/>
    <col min="1778" max="1778" width="9.140625" style="213"/>
    <col min="1779" max="1779" width="11.5703125" style="213" bestFit="1" customWidth="1"/>
    <col min="1780" max="1780" width="9.5703125" style="213" bestFit="1" customWidth="1"/>
    <col min="1781" max="1781" width="11.5703125" style="213" bestFit="1" customWidth="1"/>
    <col min="1782" max="1782" width="14.7109375" style="213" bestFit="1" customWidth="1"/>
    <col min="1783" max="1783" width="9.5703125" style="213" bestFit="1" customWidth="1"/>
    <col min="1784" max="1784" width="9.7109375" style="213" bestFit="1" customWidth="1"/>
    <col min="1785" max="1785" width="14.28515625" style="213" customWidth="1"/>
    <col min="1786" max="1786" width="12.7109375" style="213" customWidth="1"/>
    <col min="1787" max="1787" width="18.140625" style="213" customWidth="1"/>
    <col min="1788" max="1790" width="0" style="213" hidden="1" customWidth="1"/>
    <col min="1791" max="2029" width="9.140625" style="213"/>
    <col min="2030" max="2030" width="4.42578125" style="213" bestFit="1" customWidth="1"/>
    <col min="2031" max="2031" width="19.7109375" style="213" bestFit="1" customWidth="1"/>
    <col min="2032" max="2032" width="35" style="213" customWidth="1"/>
    <col min="2033" max="2033" width="4.5703125" style="213" bestFit="1" customWidth="1"/>
    <col min="2034" max="2034" width="9.140625" style="213"/>
    <col min="2035" max="2035" width="11.5703125" style="213" bestFit="1" customWidth="1"/>
    <col min="2036" max="2036" width="9.5703125" style="213" bestFit="1" customWidth="1"/>
    <col min="2037" max="2037" width="11.5703125" style="213" bestFit="1" customWidth="1"/>
    <col min="2038" max="2038" width="14.7109375" style="213" bestFit="1" customWidth="1"/>
    <col min="2039" max="2039" width="9.5703125" style="213" bestFit="1" customWidth="1"/>
    <col min="2040" max="2040" width="9.7109375" style="213" bestFit="1" customWidth="1"/>
    <col min="2041" max="2041" width="14.28515625" style="213" customWidth="1"/>
    <col min="2042" max="2042" width="12.7109375" style="213" customWidth="1"/>
    <col min="2043" max="2043" width="18.140625" style="213" customWidth="1"/>
    <col min="2044" max="2046" width="0" style="213" hidden="1" customWidth="1"/>
    <col min="2047" max="2285" width="9.140625" style="213"/>
    <col min="2286" max="2286" width="4.42578125" style="213" bestFit="1" customWidth="1"/>
    <col min="2287" max="2287" width="19.7109375" style="213" bestFit="1" customWidth="1"/>
    <col min="2288" max="2288" width="35" style="213" customWidth="1"/>
    <col min="2289" max="2289" width="4.5703125" style="213" bestFit="1" customWidth="1"/>
    <col min="2290" max="2290" width="9.140625" style="213"/>
    <col min="2291" max="2291" width="11.5703125" style="213" bestFit="1" customWidth="1"/>
    <col min="2292" max="2292" width="9.5703125" style="213" bestFit="1" customWidth="1"/>
    <col min="2293" max="2293" width="11.5703125" style="213" bestFit="1" customWidth="1"/>
    <col min="2294" max="2294" width="14.7109375" style="213" bestFit="1" customWidth="1"/>
    <col min="2295" max="2295" width="9.5703125" style="213" bestFit="1" customWidth="1"/>
    <col min="2296" max="2296" width="9.7109375" style="213" bestFit="1" customWidth="1"/>
    <col min="2297" max="2297" width="14.28515625" style="213" customWidth="1"/>
    <col min="2298" max="2298" width="12.7109375" style="213" customWidth="1"/>
    <col min="2299" max="2299" width="18.140625" style="213" customWidth="1"/>
    <col min="2300" max="2302" width="0" style="213" hidden="1" customWidth="1"/>
    <col min="2303" max="2541" width="9.140625" style="213"/>
    <col min="2542" max="2542" width="4.42578125" style="213" bestFit="1" customWidth="1"/>
    <col min="2543" max="2543" width="19.7109375" style="213" bestFit="1" customWidth="1"/>
    <col min="2544" max="2544" width="35" style="213" customWidth="1"/>
    <col min="2545" max="2545" width="4.5703125" style="213" bestFit="1" customWidth="1"/>
    <col min="2546" max="2546" width="9.140625" style="213"/>
    <col min="2547" max="2547" width="11.5703125" style="213" bestFit="1" customWidth="1"/>
    <col min="2548" max="2548" width="9.5703125" style="213" bestFit="1" customWidth="1"/>
    <col min="2549" max="2549" width="11.5703125" style="213" bestFit="1" customWidth="1"/>
    <col min="2550" max="2550" width="14.7109375" style="213" bestFit="1" customWidth="1"/>
    <col min="2551" max="2551" width="9.5703125" style="213" bestFit="1" customWidth="1"/>
    <col min="2552" max="2552" width="9.7109375" style="213" bestFit="1" customWidth="1"/>
    <col min="2553" max="2553" width="14.28515625" style="213" customWidth="1"/>
    <col min="2554" max="2554" width="12.7109375" style="213" customWidth="1"/>
    <col min="2555" max="2555" width="18.140625" style="213" customWidth="1"/>
    <col min="2556" max="2558" width="0" style="213" hidden="1" customWidth="1"/>
    <col min="2559" max="2797" width="9.140625" style="213"/>
    <col min="2798" max="2798" width="4.42578125" style="213" bestFit="1" customWidth="1"/>
    <col min="2799" max="2799" width="19.7109375" style="213" bestFit="1" customWidth="1"/>
    <col min="2800" max="2800" width="35" style="213" customWidth="1"/>
    <col min="2801" max="2801" width="4.5703125" style="213" bestFit="1" customWidth="1"/>
    <col min="2802" max="2802" width="9.140625" style="213"/>
    <col min="2803" max="2803" width="11.5703125" style="213" bestFit="1" customWidth="1"/>
    <col min="2804" max="2804" width="9.5703125" style="213" bestFit="1" customWidth="1"/>
    <col min="2805" max="2805" width="11.5703125" style="213" bestFit="1" customWidth="1"/>
    <col min="2806" max="2806" width="14.7109375" style="213" bestFit="1" customWidth="1"/>
    <col min="2807" max="2807" width="9.5703125" style="213" bestFit="1" customWidth="1"/>
    <col min="2808" max="2808" width="9.7109375" style="213" bestFit="1" customWidth="1"/>
    <col min="2809" max="2809" width="14.28515625" style="213" customWidth="1"/>
    <col min="2810" max="2810" width="12.7109375" style="213" customWidth="1"/>
    <col min="2811" max="2811" width="18.140625" style="213" customWidth="1"/>
    <col min="2812" max="2814" width="0" style="213" hidden="1" customWidth="1"/>
    <col min="2815" max="3053" width="9.140625" style="213"/>
    <col min="3054" max="3054" width="4.42578125" style="213" bestFit="1" customWidth="1"/>
    <col min="3055" max="3055" width="19.7109375" style="213" bestFit="1" customWidth="1"/>
    <col min="3056" max="3056" width="35" style="213" customWidth="1"/>
    <col min="3057" max="3057" width="4.5703125" style="213" bestFit="1" customWidth="1"/>
    <col min="3058" max="3058" width="9.140625" style="213"/>
    <col min="3059" max="3059" width="11.5703125" style="213" bestFit="1" customWidth="1"/>
    <col min="3060" max="3060" width="9.5703125" style="213" bestFit="1" customWidth="1"/>
    <col min="3061" max="3061" width="11.5703125" style="213" bestFit="1" customWidth="1"/>
    <col min="3062" max="3062" width="14.7109375" style="213" bestFit="1" customWidth="1"/>
    <col min="3063" max="3063" width="9.5703125" style="213" bestFit="1" customWidth="1"/>
    <col min="3064" max="3064" width="9.7109375" style="213" bestFit="1" customWidth="1"/>
    <col min="3065" max="3065" width="14.28515625" style="213" customWidth="1"/>
    <col min="3066" max="3066" width="12.7109375" style="213" customWidth="1"/>
    <col min="3067" max="3067" width="18.140625" style="213" customWidth="1"/>
    <col min="3068" max="3070" width="0" style="213" hidden="1" customWidth="1"/>
    <col min="3071" max="3309" width="9.140625" style="213"/>
    <col min="3310" max="3310" width="4.42578125" style="213" bestFit="1" customWidth="1"/>
    <col min="3311" max="3311" width="19.7109375" style="213" bestFit="1" customWidth="1"/>
    <col min="3312" max="3312" width="35" style="213" customWidth="1"/>
    <col min="3313" max="3313" width="4.5703125" style="213" bestFit="1" customWidth="1"/>
    <col min="3314" max="3314" width="9.140625" style="213"/>
    <col min="3315" max="3315" width="11.5703125" style="213" bestFit="1" customWidth="1"/>
    <col min="3316" max="3316" width="9.5703125" style="213" bestFit="1" customWidth="1"/>
    <col min="3317" max="3317" width="11.5703125" style="213" bestFit="1" customWidth="1"/>
    <col min="3318" max="3318" width="14.7109375" style="213" bestFit="1" customWidth="1"/>
    <col min="3319" max="3319" width="9.5703125" style="213" bestFit="1" customWidth="1"/>
    <col min="3320" max="3320" width="9.7109375" style="213" bestFit="1" customWidth="1"/>
    <col min="3321" max="3321" width="14.28515625" style="213" customWidth="1"/>
    <col min="3322" max="3322" width="12.7109375" style="213" customWidth="1"/>
    <col min="3323" max="3323" width="18.140625" style="213" customWidth="1"/>
    <col min="3324" max="3326" width="0" style="213" hidden="1" customWidth="1"/>
    <col min="3327" max="3565" width="9.140625" style="213"/>
    <col min="3566" max="3566" width="4.42578125" style="213" bestFit="1" customWidth="1"/>
    <col min="3567" max="3567" width="19.7109375" style="213" bestFit="1" customWidth="1"/>
    <col min="3568" max="3568" width="35" style="213" customWidth="1"/>
    <col min="3569" max="3569" width="4.5703125" style="213" bestFit="1" customWidth="1"/>
    <col min="3570" max="3570" width="9.140625" style="213"/>
    <col min="3571" max="3571" width="11.5703125" style="213" bestFit="1" customWidth="1"/>
    <col min="3572" max="3572" width="9.5703125" style="213" bestFit="1" customWidth="1"/>
    <col min="3573" max="3573" width="11.5703125" style="213" bestFit="1" customWidth="1"/>
    <col min="3574" max="3574" width="14.7109375" style="213" bestFit="1" customWidth="1"/>
    <col min="3575" max="3575" width="9.5703125" style="213" bestFit="1" customWidth="1"/>
    <col min="3576" max="3576" width="9.7109375" style="213" bestFit="1" customWidth="1"/>
    <col min="3577" max="3577" width="14.28515625" style="213" customWidth="1"/>
    <col min="3578" max="3578" width="12.7109375" style="213" customWidth="1"/>
    <col min="3579" max="3579" width="18.140625" style="213" customWidth="1"/>
    <col min="3580" max="3582" width="0" style="213" hidden="1" customWidth="1"/>
    <col min="3583" max="3821" width="9.140625" style="213"/>
    <col min="3822" max="3822" width="4.42578125" style="213" bestFit="1" customWidth="1"/>
    <col min="3823" max="3823" width="19.7109375" style="213" bestFit="1" customWidth="1"/>
    <col min="3824" max="3824" width="35" style="213" customWidth="1"/>
    <col min="3825" max="3825" width="4.5703125" style="213" bestFit="1" customWidth="1"/>
    <col min="3826" max="3826" width="9.140625" style="213"/>
    <col min="3827" max="3827" width="11.5703125" style="213" bestFit="1" customWidth="1"/>
    <col min="3828" max="3828" width="9.5703125" style="213" bestFit="1" customWidth="1"/>
    <col min="3829" max="3829" width="11.5703125" style="213" bestFit="1" customWidth="1"/>
    <col min="3830" max="3830" width="14.7109375" style="213" bestFit="1" customWidth="1"/>
    <col min="3831" max="3831" width="9.5703125" style="213" bestFit="1" customWidth="1"/>
    <col min="3832" max="3832" width="9.7109375" style="213" bestFit="1" customWidth="1"/>
    <col min="3833" max="3833" width="14.28515625" style="213" customWidth="1"/>
    <col min="3834" max="3834" width="12.7109375" style="213" customWidth="1"/>
    <col min="3835" max="3835" width="18.140625" style="213" customWidth="1"/>
    <col min="3836" max="3838" width="0" style="213" hidden="1" customWidth="1"/>
    <col min="3839" max="4077" width="9.140625" style="213"/>
    <col min="4078" max="4078" width="4.42578125" style="213" bestFit="1" customWidth="1"/>
    <col min="4079" max="4079" width="19.7109375" style="213" bestFit="1" customWidth="1"/>
    <col min="4080" max="4080" width="35" style="213" customWidth="1"/>
    <col min="4081" max="4081" width="4.5703125" style="213" bestFit="1" customWidth="1"/>
    <col min="4082" max="4082" width="9.140625" style="213"/>
    <col min="4083" max="4083" width="11.5703125" style="213" bestFit="1" customWidth="1"/>
    <col min="4084" max="4084" width="9.5703125" style="213" bestFit="1" customWidth="1"/>
    <col min="4085" max="4085" width="11.5703125" style="213" bestFit="1" customWidth="1"/>
    <col min="4086" max="4086" width="14.7109375" style="213" bestFit="1" customWidth="1"/>
    <col min="4087" max="4087" width="9.5703125" style="213" bestFit="1" customWidth="1"/>
    <col min="4088" max="4088" width="9.7109375" style="213" bestFit="1" customWidth="1"/>
    <col min="4089" max="4089" width="14.28515625" style="213" customWidth="1"/>
    <col min="4090" max="4090" width="12.7109375" style="213" customWidth="1"/>
    <col min="4091" max="4091" width="18.140625" style="213" customWidth="1"/>
    <col min="4092" max="4094" width="0" style="213" hidden="1" customWidth="1"/>
    <col min="4095" max="4333" width="9.140625" style="213"/>
    <col min="4334" max="4334" width="4.42578125" style="213" bestFit="1" customWidth="1"/>
    <col min="4335" max="4335" width="19.7109375" style="213" bestFit="1" customWidth="1"/>
    <col min="4336" max="4336" width="35" style="213" customWidth="1"/>
    <col min="4337" max="4337" width="4.5703125" style="213" bestFit="1" customWidth="1"/>
    <col min="4338" max="4338" width="9.140625" style="213"/>
    <col min="4339" max="4339" width="11.5703125" style="213" bestFit="1" customWidth="1"/>
    <col min="4340" max="4340" width="9.5703125" style="213" bestFit="1" customWidth="1"/>
    <col min="4341" max="4341" width="11.5703125" style="213" bestFit="1" customWidth="1"/>
    <col min="4342" max="4342" width="14.7109375" style="213" bestFit="1" customWidth="1"/>
    <col min="4343" max="4343" width="9.5703125" style="213" bestFit="1" customWidth="1"/>
    <col min="4344" max="4344" width="9.7109375" style="213" bestFit="1" customWidth="1"/>
    <col min="4345" max="4345" width="14.28515625" style="213" customWidth="1"/>
    <col min="4346" max="4346" width="12.7109375" style="213" customWidth="1"/>
    <col min="4347" max="4347" width="18.140625" style="213" customWidth="1"/>
    <col min="4348" max="4350" width="0" style="213" hidden="1" customWidth="1"/>
    <col min="4351" max="4589" width="9.140625" style="213"/>
    <col min="4590" max="4590" width="4.42578125" style="213" bestFit="1" customWidth="1"/>
    <col min="4591" max="4591" width="19.7109375" style="213" bestFit="1" customWidth="1"/>
    <col min="4592" max="4592" width="35" style="213" customWidth="1"/>
    <col min="4593" max="4593" width="4.5703125" style="213" bestFit="1" customWidth="1"/>
    <col min="4594" max="4594" width="9.140625" style="213"/>
    <col min="4595" max="4595" width="11.5703125" style="213" bestFit="1" customWidth="1"/>
    <col min="4596" max="4596" width="9.5703125" style="213" bestFit="1" customWidth="1"/>
    <col min="4597" max="4597" width="11.5703125" style="213" bestFit="1" customWidth="1"/>
    <col min="4598" max="4598" width="14.7109375" style="213" bestFit="1" customWidth="1"/>
    <col min="4599" max="4599" width="9.5703125" style="213" bestFit="1" customWidth="1"/>
    <col min="4600" max="4600" width="9.7109375" style="213" bestFit="1" customWidth="1"/>
    <col min="4601" max="4601" width="14.28515625" style="213" customWidth="1"/>
    <col min="4602" max="4602" width="12.7109375" style="213" customWidth="1"/>
    <col min="4603" max="4603" width="18.140625" style="213" customWidth="1"/>
    <col min="4604" max="4606" width="0" style="213" hidden="1" customWidth="1"/>
    <col min="4607" max="4845" width="9.140625" style="213"/>
    <col min="4846" max="4846" width="4.42578125" style="213" bestFit="1" customWidth="1"/>
    <col min="4847" max="4847" width="19.7109375" style="213" bestFit="1" customWidth="1"/>
    <col min="4848" max="4848" width="35" style="213" customWidth="1"/>
    <col min="4849" max="4849" width="4.5703125" style="213" bestFit="1" customWidth="1"/>
    <col min="4850" max="4850" width="9.140625" style="213"/>
    <col min="4851" max="4851" width="11.5703125" style="213" bestFit="1" customWidth="1"/>
    <col min="4852" max="4852" width="9.5703125" style="213" bestFit="1" customWidth="1"/>
    <col min="4853" max="4853" width="11.5703125" style="213" bestFit="1" customWidth="1"/>
    <col min="4854" max="4854" width="14.7109375" style="213" bestFit="1" customWidth="1"/>
    <col min="4855" max="4855" width="9.5703125" style="213" bestFit="1" customWidth="1"/>
    <col min="4856" max="4856" width="9.7109375" style="213" bestFit="1" customWidth="1"/>
    <col min="4857" max="4857" width="14.28515625" style="213" customWidth="1"/>
    <col min="4858" max="4858" width="12.7109375" style="213" customWidth="1"/>
    <col min="4859" max="4859" width="18.140625" style="213" customWidth="1"/>
    <col min="4860" max="4862" width="0" style="213" hidden="1" customWidth="1"/>
    <col min="4863" max="5101" width="9.140625" style="213"/>
    <col min="5102" max="5102" width="4.42578125" style="213" bestFit="1" customWidth="1"/>
    <col min="5103" max="5103" width="19.7109375" style="213" bestFit="1" customWidth="1"/>
    <col min="5104" max="5104" width="35" style="213" customWidth="1"/>
    <col min="5105" max="5105" width="4.5703125" style="213" bestFit="1" customWidth="1"/>
    <col min="5106" max="5106" width="9.140625" style="213"/>
    <col min="5107" max="5107" width="11.5703125" style="213" bestFit="1" customWidth="1"/>
    <col min="5108" max="5108" width="9.5703125" style="213" bestFit="1" customWidth="1"/>
    <col min="5109" max="5109" width="11.5703125" style="213" bestFit="1" customWidth="1"/>
    <col min="5110" max="5110" width="14.7109375" style="213" bestFit="1" customWidth="1"/>
    <col min="5111" max="5111" width="9.5703125" style="213" bestFit="1" customWidth="1"/>
    <col min="5112" max="5112" width="9.7109375" style="213" bestFit="1" customWidth="1"/>
    <col min="5113" max="5113" width="14.28515625" style="213" customWidth="1"/>
    <col min="5114" max="5114" width="12.7109375" style="213" customWidth="1"/>
    <col min="5115" max="5115" width="18.140625" style="213" customWidth="1"/>
    <col min="5116" max="5118" width="0" style="213" hidden="1" customWidth="1"/>
    <col min="5119" max="5357" width="9.140625" style="213"/>
    <col min="5358" max="5358" width="4.42578125" style="213" bestFit="1" customWidth="1"/>
    <col min="5359" max="5359" width="19.7109375" style="213" bestFit="1" customWidth="1"/>
    <col min="5360" max="5360" width="35" style="213" customWidth="1"/>
    <col min="5361" max="5361" width="4.5703125" style="213" bestFit="1" customWidth="1"/>
    <col min="5362" max="5362" width="9.140625" style="213"/>
    <col min="5363" max="5363" width="11.5703125" style="213" bestFit="1" customWidth="1"/>
    <col min="5364" max="5364" width="9.5703125" style="213" bestFit="1" customWidth="1"/>
    <col min="5365" max="5365" width="11.5703125" style="213" bestFit="1" customWidth="1"/>
    <col min="5366" max="5366" width="14.7109375" style="213" bestFit="1" customWidth="1"/>
    <col min="5367" max="5367" width="9.5703125" style="213" bestFit="1" customWidth="1"/>
    <col min="5368" max="5368" width="9.7109375" style="213" bestFit="1" customWidth="1"/>
    <col min="5369" max="5369" width="14.28515625" style="213" customWidth="1"/>
    <col min="5370" max="5370" width="12.7109375" style="213" customWidth="1"/>
    <col min="5371" max="5371" width="18.140625" style="213" customWidth="1"/>
    <col min="5372" max="5374" width="0" style="213" hidden="1" customWidth="1"/>
    <col min="5375" max="5613" width="9.140625" style="213"/>
    <col min="5614" max="5614" width="4.42578125" style="213" bestFit="1" customWidth="1"/>
    <col min="5615" max="5615" width="19.7109375" style="213" bestFit="1" customWidth="1"/>
    <col min="5616" max="5616" width="35" style="213" customWidth="1"/>
    <col min="5617" max="5617" width="4.5703125" style="213" bestFit="1" customWidth="1"/>
    <col min="5618" max="5618" width="9.140625" style="213"/>
    <col min="5619" max="5619" width="11.5703125" style="213" bestFit="1" customWidth="1"/>
    <col min="5620" max="5620" width="9.5703125" style="213" bestFit="1" customWidth="1"/>
    <col min="5621" max="5621" width="11.5703125" style="213" bestFit="1" customWidth="1"/>
    <col min="5622" max="5622" width="14.7109375" style="213" bestFit="1" customWidth="1"/>
    <col min="5623" max="5623" width="9.5703125" style="213" bestFit="1" customWidth="1"/>
    <col min="5624" max="5624" width="9.7109375" style="213" bestFit="1" customWidth="1"/>
    <col min="5625" max="5625" width="14.28515625" style="213" customWidth="1"/>
    <col min="5626" max="5626" width="12.7109375" style="213" customWidth="1"/>
    <col min="5627" max="5627" width="18.140625" style="213" customWidth="1"/>
    <col min="5628" max="5630" width="0" style="213" hidden="1" customWidth="1"/>
    <col min="5631" max="5869" width="9.140625" style="213"/>
    <col min="5870" max="5870" width="4.42578125" style="213" bestFit="1" customWidth="1"/>
    <col min="5871" max="5871" width="19.7109375" style="213" bestFit="1" customWidth="1"/>
    <col min="5872" max="5872" width="35" style="213" customWidth="1"/>
    <col min="5873" max="5873" width="4.5703125" style="213" bestFit="1" customWidth="1"/>
    <col min="5874" max="5874" width="9.140625" style="213"/>
    <col min="5875" max="5875" width="11.5703125" style="213" bestFit="1" customWidth="1"/>
    <col min="5876" max="5876" width="9.5703125" style="213" bestFit="1" customWidth="1"/>
    <col min="5877" max="5877" width="11.5703125" style="213" bestFit="1" customWidth="1"/>
    <col min="5878" max="5878" width="14.7109375" style="213" bestFit="1" customWidth="1"/>
    <col min="5879" max="5879" width="9.5703125" style="213" bestFit="1" customWidth="1"/>
    <col min="5880" max="5880" width="9.7109375" style="213" bestFit="1" customWidth="1"/>
    <col min="5881" max="5881" width="14.28515625" style="213" customWidth="1"/>
    <col min="5882" max="5882" width="12.7109375" style="213" customWidth="1"/>
    <col min="5883" max="5883" width="18.140625" style="213" customWidth="1"/>
    <col min="5884" max="5886" width="0" style="213" hidden="1" customWidth="1"/>
    <col min="5887" max="6125" width="9.140625" style="213"/>
    <col min="6126" max="6126" width="4.42578125" style="213" bestFit="1" customWidth="1"/>
    <col min="6127" max="6127" width="19.7109375" style="213" bestFit="1" customWidth="1"/>
    <col min="6128" max="6128" width="35" style="213" customWidth="1"/>
    <col min="6129" max="6129" width="4.5703125" style="213" bestFit="1" customWidth="1"/>
    <col min="6130" max="6130" width="9.140625" style="213"/>
    <col min="6131" max="6131" width="11.5703125" style="213" bestFit="1" customWidth="1"/>
    <col min="6132" max="6132" width="9.5703125" style="213" bestFit="1" customWidth="1"/>
    <col min="6133" max="6133" width="11.5703125" style="213" bestFit="1" customWidth="1"/>
    <col min="6134" max="6134" width="14.7109375" style="213" bestFit="1" customWidth="1"/>
    <col min="6135" max="6135" width="9.5703125" style="213" bestFit="1" customWidth="1"/>
    <col min="6136" max="6136" width="9.7109375" style="213" bestFit="1" customWidth="1"/>
    <col min="6137" max="6137" width="14.28515625" style="213" customWidth="1"/>
    <col min="6138" max="6138" width="12.7109375" style="213" customWidth="1"/>
    <col min="6139" max="6139" width="18.140625" style="213" customWidth="1"/>
    <col min="6140" max="6142" width="0" style="213" hidden="1" customWidth="1"/>
    <col min="6143" max="6381" width="9.140625" style="213"/>
    <col min="6382" max="6382" width="4.42578125" style="213" bestFit="1" customWidth="1"/>
    <col min="6383" max="6383" width="19.7109375" style="213" bestFit="1" customWidth="1"/>
    <col min="6384" max="6384" width="35" style="213" customWidth="1"/>
    <col min="6385" max="6385" width="4.5703125" style="213" bestFit="1" customWidth="1"/>
    <col min="6386" max="6386" width="9.140625" style="213"/>
    <col min="6387" max="6387" width="11.5703125" style="213" bestFit="1" customWidth="1"/>
    <col min="6388" max="6388" width="9.5703125" style="213" bestFit="1" customWidth="1"/>
    <col min="6389" max="6389" width="11.5703125" style="213" bestFit="1" customWidth="1"/>
    <col min="6390" max="6390" width="14.7109375" style="213" bestFit="1" customWidth="1"/>
    <col min="6391" max="6391" width="9.5703125" style="213" bestFit="1" customWidth="1"/>
    <col min="6392" max="6392" width="9.7109375" style="213" bestFit="1" customWidth="1"/>
    <col min="6393" max="6393" width="14.28515625" style="213" customWidth="1"/>
    <col min="6394" max="6394" width="12.7109375" style="213" customWidth="1"/>
    <col min="6395" max="6395" width="18.140625" style="213" customWidth="1"/>
    <col min="6396" max="6398" width="0" style="213" hidden="1" customWidth="1"/>
    <col min="6399" max="6637" width="9.140625" style="213"/>
    <col min="6638" max="6638" width="4.42578125" style="213" bestFit="1" customWidth="1"/>
    <col min="6639" max="6639" width="19.7109375" style="213" bestFit="1" customWidth="1"/>
    <col min="6640" max="6640" width="35" style="213" customWidth="1"/>
    <col min="6641" max="6641" width="4.5703125" style="213" bestFit="1" customWidth="1"/>
    <col min="6642" max="6642" width="9.140625" style="213"/>
    <col min="6643" max="6643" width="11.5703125" style="213" bestFit="1" customWidth="1"/>
    <col min="6644" max="6644" width="9.5703125" style="213" bestFit="1" customWidth="1"/>
    <col min="6645" max="6645" width="11.5703125" style="213" bestFit="1" customWidth="1"/>
    <col min="6646" max="6646" width="14.7109375" style="213" bestFit="1" customWidth="1"/>
    <col min="6647" max="6647" width="9.5703125" style="213" bestFit="1" customWidth="1"/>
    <col min="6648" max="6648" width="9.7109375" style="213" bestFit="1" customWidth="1"/>
    <col min="6649" max="6649" width="14.28515625" style="213" customWidth="1"/>
    <col min="6650" max="6650" width="12.7109375" style="213" customWidth="1"/>
    <col min="6651" max="6651" width="18.140625" style="213" customWidth="1"/>
    <col min="6652" max="6654" width="0" style="213" hidden="1" customWidth="1"/>
    <col min="6655" max="6893" width="9.140625" style="213"/>
    <col min="6894" max="6894" width="4.42578125" style="213" bestFit="1" customWidth="1"/>
    <col min="6895" max="6895" width="19.7109375" style="213" bestFit="1" customWidth="1"/>
    <col min="6896" max="6896" width="35" style="213" customWidth="1"/>
    <col min="6897" max="6897" width="4.5703125" style="213" bestFit="1" customWidth="1"/>
    <col min="6898" max="6898" width="9.140625" style="213"/>
    <col min="6899" max="6899" width="11.5703125" style="213" bestFit="1" customWidth="1"/>
    <col min="6900" max="6900" width="9.5703125" style="213" bestFit="1" customWidth="1"/>
    <col min="6901" max="6901" width="11.5703125" style="213" bestFit="1" customWidth="1"/>
    <col min="6902" max="6902" width="14.7109375" style="213" bestFit="1" customWidth="1"/>
    <col min="6903" max="6903" width="9.5703125" style="213" bestFit="1" customWidth="1"/>
    <col min="6904" max="6904" width="9.7109375" style="213" bestFit="1" customWidth="1"/>
    <col min="6905" max="6905" width="14.28515625" style="213" customWidth="1"/>
    <col min="6906" max="6906" width="12.7109375" style="213" customWidth="1"/>
    <col min="6907" max="6907" width="18.140625" style="213" customWidth="1"/>
    <col min="6908" max="6910" width="0" style="213" hidden="1" customWidth="1"/>
    <col min="6911" max="7149" width="9.140625" style="213"/>
    <col min="7150" max="7150" width="4.42578125" style="213" bestFit="1" customWidth="1"/>
    <col min="7151" max="7151" width="19.7109375" style="213" bestFit="1" customWidth="1"/>
    <col min="7152" max="7152" width="35" style="213" customWidth="1"/>
    <col min="7153" max="7153" width="4.5703125" style="213" bestFit="1" customWidth="1"/>
    <col min="7154" max="7154" width="9.140625" style="213"/>
    <col min="7155" max="7155" width="11.5703125" style="213" bestFit="1" customWidth="1"/>
    <col min="7156" max="7156" width="9.5703125" style="213" bestFit="1" customWidth="1"/>
    <col min="7157" max="7157" width="11.5703125" style="213" bestFit="1" customWidth="1"/>
    <col min="7158" max="7158" width="14.7109375" style="213" bestFit="1" customWidth="1"/>
    <col min="7159" max="7159" width="9.5703125" style="213" bestFit="1" customWidth="1"/>
    <col min="7160" max="7160" width="9.7109375" style="213" bestFit="1" customWidth="1"/>
    <col min="7161" max="7161" width="14.28515625" style="213" customWidth="1"/>
    <col min="7162" max="7162" width="12.7109375" style="213" customWidth="1"/>
    <col min="7163" max="7163" width="18.140625" style="213" customWidth="1"/>
    <col min="7164" max="7166" width="0" style="213" hidden="1" customWidth="1"/>
    <col min="7167" max="7405" width="9.140625" style="213"/>
    <col min="7406" max="7406" width="4.42578125" style="213" bestFit="1" customWidth="1"/>
    <col min="7407" max="7407" width="19.7109375" style="213" bestFit="1" customWidth="1"/>
    <col min="7408" max="7408" width="35" style="213" customWidth="1"/>
    <col min="7409" max="7409" width="4.5703125" style="213" bestFit="1" customWidth="1"/>
    <col min="7410" max="7410" width="9.140625" style="213"/>
    <col min="7411" max="7411" width="11.5703125" style="213" bestFit="1" customWidth="1"/>
    <col min="7412" max="7412" width="9.5703125" style="213" bestFit="1" customWidth="1"/>
    <col min="7413" max="7413" width="11.5703125" style="213" bestFit="1" customWidth="1"/>
    <col min="7414" max="7414" width="14.7109375" style="213" bestFit="1" customWidth="1"/>
    <col min="7415" max="7415" width="9.5703125" style="213" bestFit="1" customWidth="1"/>
    <col min="7416" max="7416" width="9.7109375" style="213" bestFit="1" customWidth="1"/>
    <col min="7417" max="7417" width="14.28515625" style="213" customWidth="1"/>
    <col min="7418" max="7418" width="12.7109375" style="213" customWidth="1"/>
    <col min="7419" max="7419" width="18.140625" style="213" customWidth="1"/>
    <col min="7420" max="7422" width="0" style="213" hidden="1" customWidth="1"/>
    <col min="7423" max="7661" width="9.140625" style="213"/>
    <col min="7662" max="7662" width="4.42578125" style="213" bestFit="1" customWidth="1"/>
    <col min="7663" max="7663" width="19.7109375" style="213" bestFit="1" customWidth="1"/>
    <col min="7664" max="7664" width="35" style="213" customWidth="1"/>
    <col min="7665" max="7665" width="4.5703125" style="213" bestFit="1" customWidth="1"/>
    <col min="7666" max="7666" width="9.140625" style="213"/>
    <col min="7667" max="7667" width="11.5703125" style="213" bestFit="1" customWidth="1"/>
    <col min="7668" max="7668" width="9.5703125" style="213" bestFit="1" customWidth="1"/>
    <col min="7669" max="7669" width="11.5703125" style="213" bestFit="1" customWidth="1"/>
    <col min="7670" max="7670" width="14.7109375" style="213" bestFit="1" customWidth="1"/>
    <col min="7671" max="7671" width="9.5703125" style="213" bestFit="1" customWidth="1"/>
    <col min="7672" max="7672" width="9.7109375" style="213" bestFit="1" customWidth="1"/>
    <col min="7673" max="7673" width="14.28515625" style="213" customWidth="1"/>
    <col min="7674" max="7674" width="12.7109375" style="213" customWidth="1"/>
    <col min="7675" max="7675" width="18.140625" style="213" customWidth="1"/>
    <col min="7676" max="7678" width="0" style="213" hidden="1" customWidth="1"/>
    <col min="7679" max="7917" width="9.140625" style="213"/>
    <col min="7918" max="7918" width="4.42578125" style="213" bestFit="1" customWidth="1"/>
    <col min="7919" max="7919" width="19.7109375" style="213" bestFit="1" customWidth="1"/>
    <col min="7920" max="7920" width="35" style="213" customWidth="1"/>
    <col min="7921" max="7921" width="4.5703125" style="213" bestFit="1" customWidth="1"/>
    <col min="7922" max="7922" width="9.140625" style="213"/>
    <col min="7923" max="7923" width="11.5703125" style="213" bestFit="1" customWidth="1"/>
    <col min="7924" max="7924" width="9.5703125" style="213" bestFit="1" customWidth="1"/>
    <col min="7925" max="7925" width="11.5703125" style="213" bestFit="1" customWidth="1"/>
    <col min="7926" max="7926" width="14.7109375" style="213" bestFit="1" customWidth="1"/>
    <col min="7927" max="7927" width="9.5703125" style="213" bestFit="1" customWidth="1"/>
    <col min="7928" max="7928" width="9.7109375" style="213" bestFit="1" customWidth="1"/>
    <col min="7929" max="7929" width="14.28515625" style="213" customWidth="1"/>
    <col min="7930" max="7930" width="12.7109375" style="213" customWidth="1"/>
    <col min="7931" max="7931" width="18.140625" style="213" customWidth="1"/>
    <col min="7932" max="7934" width="0" style="213" hidden="1" customWidth="1"/>
    <col min="7935" max="8173" width="9.140625" style="213"/>
    <col min="8174" max="8174" width="4.42578125" style="213" bestFit="1" customWidth="1"/>
    <col min="8175" max="8175" width="19.7109375" style="213" bestFit="1" customWidth="1"/>
    <col min="8176" max="8176" width="35" style="213" customWidth="1"/>
    <col min="8177" max="8177" width="4.5703125" style="213" bestFit="1" customWidth="1"/>
    <col min="8178" max="8178" width="9.140625" style="213"/>
    <col min="8179" max="8179" width="11.5703125" style="213" bestFit="1" customWidth="1"/>
    <col min="8180" max="8180" width="9.5703125" style="213" bestFit="1" customWidth="1"/>
    <col min="8181" max="8181" width="11.5703125" style="213" bestFit="1" customWidth="1"/>
    <col min="8182" max="8182" width="14.7109375" style="213" bestFit="1" customWidth="1"/>
    <col min="8183" max="8183" width="9.5703125" style="213" bestFit="1" customWidth="1"/>
    <col min="8184" max="8184" width="9.7109375" style="213" bestFit="1" customWidth="1"/>
    <col min="8185" max="8185" width="14.28515625" style="213" customWidth="1"/>
    <col min="8186" max="8186" width="12.7109375" style="213" customWidth="1"/>
    <col min="8187" max="8187" width="18.140625" style="213" customWidth="1"/>
    <col min="8188" max="8190" width="0" style="213" hidden="1" customWidth="1"/>
    <col min="8191" max="8429" width="9.140625" style="213"/>
    <col min="8430" max="8430" width="4.42578125" style="213" bestFit="1" customWidth="1"/>
    <col min="8431" max="8431" width="19.7109375" style="213" bestFit="1" customWidth="1"/>
    <col min="8432" max="8432" width="35" style="213" customWidth="1"/>
    <col min="8433" max="8433" width="4.5703125" style="213" bestFit="1" customWidth="1"/>
    <col min="8434" max="8434" width="9.140625" style="213"/>
    <col min="8435" max="8435" width="11.5703125" style="213" bestFit="1" customWidth="1"/>
    <col min="8436" max="8436" width="9.5703125" style="213" bestFit="1" customWidth="1"/>
    <col min="8437" max="8437" width="11.5703125" style="213" bestFit="1" customWidth="1"/>
    <col min="8438" max="8438" width="14.7109375" style="213" bestFit="1" customWidth="1"/>
    <col min="8439" max="8439" width="9.5703125" style="213" bestFit="1" customWidth="1"/>
    <col min="8440" max="8440" width="9.7109375" style="213" bestFit="1" customWidth="1"/>
    <col min="8441" max="8441" width="14.28515625" style="213" customWidth="1"/>
    <col min="8442" max="8442" width="12.7109375" style="213" customWidth="1"/>
    <col min="8443" max="8443" width="18.140625" style="213" customWidth="1"/>
    <col min="8444" max="8446" width="0" style="213" hidden="1" customWidth="1"/>
    <col min="8447" max="8685" width="9.140625" style="213"/>
    <col min="8686" max="8686" width="4.42578125" style="213" bestFit="1" customWidth="1"/>
    <col min="8687" max="8687" width="19.7109375" style="213" bestFit="1" customWidth="1"/>
    <col min="8688" max="8688" width="35" style="213" customWidth="1"/>
    <col min="8689" max="8689" width="4.5703125" style="213" bestFit="1" customWidth="1"/>
    <col min="8690" max="8690" width="9.140625" style="213"/>
    <col min="8691" max="8691" width="11.5703125" style="213" bestFit="1" customWidth="1"/>
    <col min="8692" max="8692" width="9.5703125" style="213" bestFit="1" customWidth="1"/>
    <col min="8693" max="8693" width="11.5703125" style="213" bestFit="1" customWidth="1"/>
    <col min="8694" max="8694" width="14.7109375" style="213" bestFit="1" customWidth="1"/>
    <col min="8695" max="8695" width="9.5703125" style="213" bestFit="1" customWidth="1"/>
    <col min="8696" max="8696" width="9.7109375" style="213" bestFit="1" customWidth="1"/>
    <col min="8697" max="8697" width="14.28515625" style="213" customWidth="1"/>
    <col min="8698" max="8698" width="12.7109375" style="213" customWidth="1"/>
    <col min="8699" max="8699" width="18.140625" style="213" customWidth="1"/>
    <col min="8700" max="8702" width="0" style="213" hidden="1" customWidth="1"/>
    <col min="8703" max="8941" width="9.140625" style="213"/>
    <col min="8942" max="8942" width="4.42578125" style="213" bestFit="1" customWidth="1"/>
    <col min="8943" max="8943" width="19.7109375" style="213" bestFit="1" customWidth="1"/>
    <col min="8944" max="8944" width="35" style="213" customWidth="1"/>
    <col min="8945" max="8945" width="4.5703125" style="213" bestFit="1" customWidth="1"/>
    <col min="8946" max="8946" width="9.140625" style="213"/>
    <col min="8947" max="8947" width="11.5703125" style="213" bestFit="1" customWidth="1"/>
    <col min="8948" max="8948" width="9.5703125" style="213" bestFit="1" customWidth="1"/>
    <col min="8949" max="8949" width="11.5703125" style="213" bestFit="1" customWidth="1"/>
    <col min="8950" max="8950" width="14.7109375" style="213" bestFit="1" customWidth="1"/>
    <col min="8951" max="8951" width="9.5703125" style="213" bestFit="1" customWidth="1"/>
    <col min="8952" max="8952" width="9.7109375" style="213" bestFit="1" customWidth="1"/>
    <col min="8953" max="8953" width="14.28515625" style="213" customWidth="1"/>
    <col min="8954" max="8954" width="12.7109375" style="213" customWidth="1"/>
    <col min="8955" max="8955" width="18.140625" style="213" customWidth="1"/>
    <col min="8956" max="8958" width="0" style="213" hidden="1" customWidth="1"/>
    <col min="8959" max="9197" width="9.140625" style="213"/>
    <col min="9198" max="9198" width="4.42578125" style="213" bestFit="1" customWidth="1"/>
    <col min="9199" max="9199" width="19.7109375" style="213" bestFit="1" customWidth="1"/>
    <col min="9200" max="9200" width="35" style="213" customWidth="1"/>
    <col min="9201" max="9201" width="4.5703125" style="213" bestFit="1" customWidth="1"/>
    <col min="9202" max="9202" width="9.140625" style="213"/>
    <col min="9203" max="9203" width="11.5703125" style="213" bestFit="1" customWidth="1"/>
    <col min="9204" max="9204" width="9.5703125" style="213" bestFit="1" customWidth="1"/>
    <col min="9205" max="9205" width="11.5703125" style="213" bestFit="1" customWidth="1"/>
    <col min="9206" max="9206" width="14.7109375" style="213" bestFit="1" customWidth="1"/>
    <col min="9207" max="9207" width="9.5703125" style="213" bestFit="1" customWidth="1"/>
    <col min="9208" max="9208" width="9.7109375" style="213" bestFit="1" customWidth="1"/>
    <col min="9209" max="9209" width="14.28515625" style="213" customWidth="1"/>
    <col min="9210" max="9210" width="12.7109375" style="213" customWidth="1"/>
    <col min="9211" max="9211" width="18.140625" style="213" customWidth="1"/>
    <col min="9212" max="9214" width="0" style="213" hidden="1" customWidth="1"/>
    <col min="9215" max="9453" width="9.140625" style="213"/>
    <col min="9454" max="9454" width="4.42578125" style="213" bestFit="1" customWidth="1"/>
    <col min="9455" max="9455" width="19.7109375" style="213" bestFit="1" customWidth="1"/>
    <col min="9456" max="9456" width="35" style="213" customWidth="1"/>
    <col min="9457" max="9457" width="4.5703125" style="213" bestFit="1" customWidth="1"/>
    <col min="9458" max="9458" width="9.140625" style="213"/>
    <col min="9459" max="9459" width="11.5703125" style="213" bestFit="1" customWidth="1"/>
    <col min="9460" max="9460" width="9.5703125" style="213" bestFit="1" customWidth="1"/>
    <col min="9461" max="9461" width="11.5703125" style="213" bestFit="1" customWidth="1"/>
    <col min="9462" max="9462" width="14.7109375" style="213" bestFit="1" customWidth="1"/>
    <col min="9463" max="9463" width="9.5703125" style="213" bestFit="1" customWidth="1"/>
    <col min="9464" max="9464" width="9.7109375" style="213" bestFit="1" customWidth="1"/>
    <col min="9465" max="9465" width="14.28515625" style="213" customWidth="1"/>
    <col min="9466" max="9466" width="12.7109375" style="213" customWidth="1"/>
    <col min="9467" max="9467" width="18.140625" style="213" customWidth="1"/>
    <col min="9468" max="9470" width="0" style="213" hidden="1" customWidth="1"/>
    <col min="9471" max="9709" width="9.140625" style="213"/>
    <col min="9710" max="9710" width="4.42578125" style="213" bestFit="1" customWidth="1"/>
    <col min="9711" max="9711" width="19.7109375" style="213" bestFit="1" customWidth="1"/>
    <col min="9712" max="9712" width="35" style="213" customWidth="1"/>
    <col min="9713" max="9713" width="4.5703125" style="213" bestFit="1" customWidth="1"/>
    <col min="9714" max="9714" width="9.140625" style="213"/>
    <col min="9715" max="9715" width="11.5703125" style="213" bestFit="1" customWidth="1"/>
    <col min="9716" max="9716" width="9.5703125" style="213" bestFit="1" customWidth="1"/>
    <col min="9717" max="9717" width="11.5703125" style="213" bestFit="1" customWidth="1"/>
    <col min="9718" max="9718" width="14.7109375" style="213" bestFit="1" customWidth="1"/>
    <col min="9719" max="9719" width="9.5703125" style="213" bestFit="1" customWidth="1"/>
    <col min="9720" max="9720" width="9.7109375" style="213" bestFit="1" customWidth="1"/>
    <col min="9721" max="9721" width="14.28515625" style="213" customWidth="1"/>
    <col min="9722" max="9722" width="12.7109375" style="213" customWidth="1"/>
    <col min="9723" max="9723" width="18.140625" style="213" customWidth="1"/>
    <col min="9724" max="9726" width="0" style="213" hidden="1" customWidth="1"/>
    <col min="9727" max="9965" width="9.140625" style="213"/>
    <col min="9966" max="9966" width="4.42578125" style="213" bestFit="1" customWidth="1"/>
    <col min="9967" max="9967" width="19.7109375" style="213" bestFit="1" customWidth="1"/>
    <col min="9968" max="9968" width="35" style="213" customWidth="1"/>
    <col min="9969" max="9969" width="4.5703125" style="213" bestFit="1" customWidth="1"/>
    <col min="9970" max="9970" width="9.140625" style="213"/>
    <col min="9971" max="9971" width="11.5703125" style="213" bestFit="1" customWidth="1"/>
    <col min="9972" max="9972" width="9.5703125" style="213" bestFit="1" customWidth="1"/>
    <col min="9973" max="9973" width="11.5703125" style="213" bestFit="1" customWidth="1"/>
    <col min="9974" max="9974" width="14.7109375" style="213" bestFit="1" customWidth="1"/>
    <col min="9975" max="9975" width="9.5703125" style="213" bestFit="1" customWidth="1"/>
    <col min="9976" max="9976" width="9.7109375" style="213" bestFit="1" customWidth="1"/>
    <col min="9977" max="9977" width="14.28515625" style="213" customWidth="1"/>
    <col min="9978" max="9978" width="12.7109375" style="213" customWidth="1"/>
    <col min="9979" max="9979" width="18.140625" style="213" customWidth="1"/>
    <col min="9980" max="9982" width="0" style="213" hidden="1" customWidth="1"/>
    <col min="9983" max="10221" width="9.140625" style="213"/>
    <col min="10222" max="10222" width="4.42578125" style="213" bestFit="1" customWidth="1"/>
    <col min="10223" max="10223" width="19.7109375" style="213" bestFit="1" customWidth="1"/>
    <col min="10224" max="10224" width="35" style="213" customWidth="1"/>
    <col min="10225" max="10225" width="4.5703125" style="213" bestFit="1" customWidth="1"/>
    <col min="10226" max="10226" width="9.140625" style="213"/>
    <col min="10227" max="10227" width="11.5703125" style="213" bestFit="1" customWidth="1"/>
    <col min="10228" max="10228" width="9.5703125" style="213" bestFit="1" customWidth="1"/>
    <col min="10229" max="10229" width="11.5703125" style="213" bestFit="1" customWidth="1"/>
    <col min="10230" max="10230" width="14.7109375" style="213" bestFit="1" customWidth="1"/>
    <col min="10231" max="10231" width="9.5703125" style="213" bestFit="1" customWidth="1"/>
    <col min="10232" max="10232" width="9.7109375" style="213" bestFit="1" customWidth="1"/>
    <col min="10233" max="10233" width="14.28515625" style="213" customWidth="1"/>
    <col min="10234" max="10234" width="12.7109375" style="213" customWidth="1"/>
    <col min="10235" max="10235" width="18.140625" style="213" customWidth="1"/>
    <col min="10236" max="10238" width="0" style="213" hidden="1" customWidth="1"/>
    <col min="10239" max="10477" width="9.140625" style="213"/>
    <col min="10478" max="10478" width="4.42578125" style="213" bestFit="1" customWidth="1"/>
    <col min="10479" max="10479" width="19.7109375" style="213" bestFit="1" customWidth="1"/>
    <col min="10480" max="10480" width="35" style="213" customWidth="1"/>
    <col min="10481" max="10481" width="4.5703125" style="213" bestFit="1" customWidth="1"/>
    <col min="10482" max="10482" width="9.140625" style="213"/>
    <col min="10483" max="10483" width="11.5703125" style="213" bestFit="1" customWidth="1"/>
    <col min="10484" max="10484" width="9.5703125" style="213" bestFit="1" customWidth="1"/>
    <col min="10485" max="10485" width="11.5703125" style="213" bestFit="1" customWidth="1"/>
    <col min="10486" max="10486" width="14.7109375" style="213" bestFit="1" customWidth="1"/>
    <col min="10487" max="10487" width="9.5703125" style="213" bestFit="1" customWidth="1"/>
    <col min="10488" max="10488" width="9.7109375" style="213" bestFit="1" customWidth="1"/>
    <col min="10489" max="10489" width="14.28515625" style="213" customWidth="1"/>
    <col min="10490" max="10490" width="12.7109375" style="213" customWidth="1"/>
    <col min="10491" max="10491" width="18.140625" style="213" customWidth="1"/>
    <col min="10492" max="10494" width="0" style="213" hidden="1" customWidth="1"/>
    <col min="10495" max="10733" width="9.140625" style="213"/>
    <col min="10734" max="10734" width="4.42578125" style="213" bestFit="1" customWidth="1"/>
    <col min="10735" max="10735" width="19.7109375" style="213" bestFit="1" customWidth="1"/>
    <col min="10736" max="10736" width="35" style="213" customWidth="1"/>
    <col min="10737" max="10737" width="4.5703125" style="213" bestFit="1" customWidth="1"/>
    <col min="10738" max="10738" width="9.140625" style="213"/>
    <col min="10739" max="10739" width="11.5703125" style="213" bestFit="1" customWidth="1"/>
    <col min="10740" max="10740" width="9.5703125" style="213" bestFit="1" customWidth="1"/>
    <col min="10741" max="10741" width="11.5703125" style="213" bestFit="1" customWidth="1"/>
    <col min="10742" max="10742" width="14.7109375" style="213" bestFit="1" customWidth="1"/>
    <col min="10743" max="10743" width="9.5703125" style="213" bestFit="1" customWidth="1"/>
    <col min="10744" max="10744" width="9.7109375" style="213" bestFit="1" customWidth="1"/>
    <col min="10745" max="10745" width="14.28515625" style="213" customWidth="1"/>
    <col min="10746" max="10746" width="12.7109375" style="213" customWidth="1"/>
    <col min="10747" max="10747" width="18.140625" style="213" customWidth="1"/>
    <col min="10748" max="10750" width="0" style="213" hidden="1" customWidth="1"/>
    <col min="10751" max="10989" width="9.140625" style="213"/>
    <col min="10990" max="10990" width="4.42578125" style="213" bestFit="1" customWidth="1"/>
    <col min="10991" max="10991" width="19.7109375" style="213" bestFit="1" customWidth="1"/>
    <col min="10992" max="10992" width="35" style="213" customWidth="1"/>
    <col min="10993" max="10993" width="4.5703125" style="213" bestFit="1" customWidth="1"/>
    <col min="10994" max="10994" width="9.140625" style="213"/>
    <col min="10995" max="10995" width="11.5703125" style="213" bestFit="1" customWidth="1"/>
    <col min="10996" max="10996" width="9.5703125" style="213" bestFit="1" customWidth="1"/>
    <col min="10997" max="10997" width="11.5703125" style="213" bestFit="1" customWidth="1"/>
    <col min="10998" max="10998" width="14.7109375" style="213" bestFit="1" customWidth="1"/>
    <col min="10999" max="10999" width="9.5703125" style="213" bestFit="1" customWidth="1"/>
    <col min="11000" max="11000" width="9.7109375" style="213" bestFit="1" customWidth="1"/>
    <col min="11001" max="11001" width="14.28515625" style="213" customWidth="1"/>
    <col min="11002" max="11002" width="12.7109375" style="213" customWidth="1"/>
    <col min="11003" max="11003" width="18.140625" style="213" customWidth="1"/>
    <col min="11004" max="11006" width="0" style="213" hidden="1" customWidth="1"/>
    <col min="11007" max="11245" width="9.140625" style="213"/>
    <col min="11246" max="11246" width="4.42578125" style="213" bestFit="1" customWidth="1"/>
    <col min="11247" max="11247" width="19.7109375" style="213" bestFit="1" customWidth="1"/>
    <col min="11248" max="11248" width="35" style="213" customWidth="1"/>
    <col min="11249" max="11249" width="4.5703125" style="213" bestFit="1" customWidth="1"/>
    <col min="11250" max="11250" width="9.140625" style="213"/>
    <col min="11251" max="11251" width="11.5703125" style="213" bestFit="1" customWidth="1"/>
    <col min="11252" max="11252" width="9.5703125" style="213" bestFit="1" customWidth="1"/>
    <col min="11253" max="11253" width="11.5703125" style="213" bestFit="1" customWidth="1"/>
    <col min="11254" max="11254" width="14.7109375" style="213" bestFit="1" customWidth="1"/>
    <col min="11255" max="11255" width="9.5703125" style="213" bestFit="1" customWidth="1"/>
    <col min="11256" max="11256" width="9.7109375" style="213" bestFit="1" customWidth="1"/>
    <col min="11257" max="11257" width="14.28515625" style="213" customWidth="1"/>
    <col min="11258" max="11258" width="12.7109375" style="213" customWidth="1"/>
    <col min="11259" max="11259" width="18.140625" style="213" customWidth="1"/>
    <col min="11260" max="11262" width="0" style="213" hidden="1" customWidth="1"/>
    <col min="11263" max="11501" width="9.140625" style="213"/>
    <col min="11502" max="11502" width="4.42578125" style="213" bestFit="1" customWidth="1"/>
    <col min="11503" max="11503" width="19.7109375" style="213" bestFit="1" customWidth="1"/>
    <col min="11504" max="11504" width="35" style="213" customWidth="1"/>
    <col min="11505" max="11505" width="4.5703125" style="213" bestFit="1" customWidth="1"/>
    <col min="11506" max="11506" width="9.140625" style="213"/>
    <col min="11507" max="11507" width="11.5703125" style="213" bestFit="1" customWidth="1"/>
    <col min="11508" max="11508" width="9.5703125" style="213" bestFit="1" customWidth="1"/>
    <col min="11509" max="11509" width="11.5703125" style="213" bestFit="1" customWidth="1"/>
    <col min="11510" max="11510" width="14.7109375" style="213" bestFit="1" customWidth="1"/>
    <col min="11511" max="11511" width="9.5703125" style="213" bestFit="1" customWidth="1"/>
    <col min="11512" max="11512" width="9.7109375" style="213" bestFit="1" customWidth="1"/>
    <col min="11513" max="11513" width="14.28515625" style="213" customWidth="1"/>
    <col min="11514" max="11514" width="12.7109375" style="213" customWidth="1"/>
    <col min="11515" max="11515" width="18.140625" style="213" customWidth="1"/>
    <col min="11516" max="11518" width="0" style="213" hidden="1" customWidth="1"/>
    <col min="11519" max="11757" width="9.140625" style="213"/>
    <col min="11758" max="11758" width="4.42578125" style="213" bestFit="1" customWidth="1"/>
    <col min="11759" max="11759" width="19.7109375" style="213" bestFit="1" customWidth="1"/>
    <col min="11760" max="11760" width="35" style="213" customWidth="1"/>
    <col min="11761" max="11761" width="4.5703125" style="213" bestFit="1" customWidth="1"/>
    <col min="11762" max="11762" width="9.140625" style="213"/>
    <col min="11763" max="11763" width="11.5703125" style="213" bestFit="1" customWidth="1"/>
    <col min="11764" max="11764" width="9.5703125" style="213" bestFit="1" customWidth="1"/>
    <col min="11765" max="11765" width="11.5703125" style="213" bestFit="1" customWidth="1"/>
    <col min="11766" max="11766" width="14.7109375" style="213" bestFit="1" customWidth="1"/>
    <col min="11767" max="11767" width="9.5703125" style="213" bestFit="1" customWidth="1"/>
    <col min="11768" max="11768" width="9.7109375" style="213" bestFit="1" customWidth="1"/>
    <col min="11769" max="11769" width="14.28515625" style="213" customWidth="1"/>
    <col min="11770" max="11770" width="12.7109375" style="213" customWidth="1"/>
    <col min="11771" max="11771" width="18.140625" style="213" customWidth="1"/>
    <col min="11772" max="11774" width="0" style="213" hidden="1" customWidth="1"/>
    <col min="11775" max="12013" width="9.140625" style="213"/>
    <col min="12014" max="12014" width="4.42578125" style="213" bestFit="1" customWidth="1"/>
    <col min="12015" max="12015" width="19.7109375" style="213" bestFit="1" customWidth="1"/>
    <col min="12016" max="12016" width="35" style="213" customWidth="1"/>
    <col min="12017" max="12017" width="4.5703125" style="213" bestFit="1" customWidth="1"/>
    <col min="12018" max="12018" width="9.140625" style="213"/>
    <col min="12019" max="12019" width="11.5703125" style="213" bestFit="1" customWidth="1"/>
    <col min="12020" max="12020" width="9.5703125" style="213" bestFit="1" customWidth="1"/>
    <col min="12021" max="12021" width="11.5703125" style="213" bestFit="1" customWidth="1"/>
    <col min="12022" max="12022" width="14.7109375" style="213" bestFit="1" customWidth="1"/>
    <col min="12023" max="12023" width="9.5703125" style="213" bestFit="1" customWidth="1"/>
    <col min="12024" max="12024" width="9.7109375" style="213" bestFit="1" customWidth="1"/>
    <col min="12025" max="12025" width="14.28515625" style="213" customWidth="1"/>
    <col min="12026" max="12026" width="12.7109375" style="213" customWidth="1"/>
    <col min="12027" max="12027" width="18.140625" style="213" customWidth="1"/>
    <col min="12028" max="12030" width="0" style="213" hidden="1" customWidth="1"/>
    <col min="12031" max="12269" width="9.140625" style="213"/>
    <col min="12270" max="12270" width="4.42578125" style="213" bestFit="1" customWidth="1"/>
    <col min="12271" max="12271" width="19.7109375" style="213" bestFit="1" customWidth="1"/>
    <col min="12272" max="12272" width="35" style="213" customWidth="1"/>
    <col min="12273" max="12273" width="4.5703125" style="213" bestFit="1" customWidth="1"/>
    <col min="12274" max="12274" width="9.140625" style="213"/>
    <col min="12275" max="12275" width="11.5703125" style="213" bestFit="1" customWidth="1"/>
    <col min="12276" max="12276" width="9.5703125" style="213" bestFit="1" customWidth="1"/>
    <col min="12277" max="12277" width="11.5703125" style="213" bestFit="1" customWidth="1"/>
    <col min="12278" max="12278" width="14.7109375" style="213" bestFit="1" customWidth="1"/>
    <col min="12279" max="12279" width="9.5703125" style="213" bestFit="1" customWidth="1"/>
    <col min="12280" max="12280" width="9.7109375" style="213" bestFit="1" customWidth="1"/>
    <col min="12281" max="12281" width="14.28515625" style="213" customWidth="1"/>
    <col min="12282" max="12282" width="12.7109375" style="213" customWidth="1"/>
    <col min="12283" max="12283" width="18.140625" style="213" customWidth="1"/>
    <col min="12284" max="12286" width="0" style="213" hidden="1" customWidth="1"/>
    <col min="12287" max="12525" width="9.140625" style="213"/>
    <col min="12526" max="12526" width="4.42578125" style="213" bestFit="1" customWidth="1"/>
    <col min="12527" max="12527" width="19.7109375" style="213" bestFit="1" customWidth="1"/>
    <col min="12528" max="12528" width="35" style="213" customWidth="1"/>
    <col min="12529" max="12529" width="4.5703125" style="213" bestFit="1" customWidth="1"/>
    <col min="12530" max="12530" width="9.140625" style="213"/>
    <col min="12531" max="12531" width="11.5703125" style="213" bestFit="1" customWidth="1"/>
    <col min="12532" max="12532" width="9.5703125" style="213" bestFit="1" customWidth="1"/>
    <col min="12533" max="12533" width="11.5703125" style="213" bestFit="1" customWidth="1"/>
    <col min="12534" max="12534" width="14.7109375" style="213" bestFit="1" customWidth="1"/>
    <col min="12535" max="12535" width="9.5703125" style="213" bestFit="1" customWidth="1"/>
    <col min="12536" max="12536" width="9.7109375" style="213" bestFit="1" customWidth="1"/>
    <col min="12537" max="12537" width="14.28515625" style="213" customWidth="1"/>
    <col min="12538" max="12538" width="12.7109375" style="213" customWidth="1"/>
    <col min="12539" max="12539" width="18.140625" style="213" customWidth="1"/>
    <col min="12540" max="12542" width="0" style="213" hidden="1" customWidth="1"/>
    <col min="12543" max="12781" width="9.140625" style="213"/>
    <col min="12782" max="12782" width="4.42578125" style="213" bestFit="1" customWidth="1"/>
    <col min="12783" max="12783" width="19.7109375" style="213" bestFit="1" customWidth="1"/>
    <col min="12784" max="12784" width="35" style="213" customWidth="1"/>
    <col min="12785" max="12785" width="4.5703125" style="213" bestFit="1" customWidth="1"/>
    <col min="12786" max="12786" width="9.140625" style="213"/>
    <col min="12787" max="12787" width="11.5703125" style="213" bestFit="1" customWidth="1"/>
    <col min="12788" max="12788" width="9.5703125" style="213" bestFit="1" customWidth="1"/>
    <col min="12789" max="12789" width="11.5703125" style="213" bestFit="1" customWidth="1"/>
    <col min="12790" max="12790" width="14.7109375" style="213" bestFit="1" customWidth="1"/>
    <col min="12791" max="12791" width="9.5703125" style="213" bestFit="1" customWidth="1"/>
    <col min="12792" max="12792" width="9.7109375" style="213" bestFit="1" customWidth="1"/>
    <col min="12793" max="12793" width="14.28515625" style="213" customWidth="1"/>
    <col min="12794" max="12794" width="12.7109375" style="213" customWidth="1"/>
    <col min="12795" max="12795" width="18.140625" style="213" customWidth="1"/>
    <col min="12796" max="12798" width="0" style="213" hidden="1" customWidth="1"/>
    <col min="12799" max="13037" width="9.140625" style="213"/>
    <col min="13038" max="13038" width="4.42578125" style="213" bestFit="1" customWidth="1"/>
    <col min="13039" max="13039" width="19.7109375" style="213" bestFit="1" customWidth="1"/>
    <col min="13040" max="13040" width="35" style="213" customWidth="1"/>
    <col min="13041" max="13041" width="4.5703125" style="213" bestFit="1" customWidth="1"/>
    <col min="13042" max="13042" width="9.140625" style="213"/>
    <col min="13043" max="13043" width="11.5703125" style="213" bestFit="1" customWidth="1"/>
    <col min="13044" max="13044" width="9.5703125" style="213" bestFit="1" customWidth="1"/>
    <col min="13045" max="13045" width="11.5703125" style="213" bestFit="1" customWidth="1"/>
    <col min="13046" max="13046" width="14.7109375" style="213" bestFit="1" customWidth="1"/>
    <col min="13047" max="13047" width="9.5703125" style="213" bestFit="1" customWidth="1"/>
    <col min="13048" max="13048" width="9.7109375" style="213" bestFit="1" customWidth="1"/>
    <col min="13049" max="13049" width="14.28515625" style="213" customWidth="1"/>
    <col min="13050" max="13050" width="12.7109375" style="213" customWidth="1"/>
    <col min="13051" max="13051" width="18.140625" style="213" customWidth="1"/>
    <col min="13052" max="13054" width="0" style="213" hidden="1" customWidth="1"/>
    <col min="13055" max="13293" width="9.140625" style="213"/>
    <col min="13294" max="13294" width="4.42578125" style="213" bestFit="1" customWidth="1"/>
    <col min="13295" max="13295" width="19.7109375" style="213" bestFit="1" customWidth="1"/>
    <col min="13296" max="13296" width="35" style="213" customWidth="1"/>
    <col min="13297" max="13297" width="4.5703125" style="213" bestFit="1" customWidth="1"/>
    <col min="13298" max="13298" width="9.140625" style="213"/>
    <col min="13299" max="13299" width="11.5703125" style="213" bestFit="1" customWidth="1"/>
    <col min="13300" max="13300" width="9.5703125" style="213" bestFit="1" customWidth="1"/>
    <col min="13301" max="13301" width="11.5703125" style="213" bestFit="1" customWidth="1"/>
    <col min="13302" max="13302" width="14.7109375" style="213" bestFit="1" customWidth="1"/>
    <col min="13303" max="13303" width="9.5703125" style="213" bestFit="1" customWidth="1"/>
    <col min="13304" max="13304" width="9.7109375" style="213" bestFit="1" customWidth="1"/>
    <col min="13305" max="13305" width="14.28515625" style="213" customWidth="1"/>
    <col min="13306" max="13306" width="12.7109375" style="213" customWidth="1"/>
    <col min="13307" max="13307" width="18.140625" style="213" customWidth="1"/>
    <col min="13308" max="13310" width="0" style="213" hidden="1" customWidth="1"/>
    <col min="13311" max="13549" width="9.140625" style="213"/>
    <col min="13550" max="13550" width="4.42578125" style="213" bestFit="1" customWidth="1"/>
    <col min="13551" max="13551" width="19.7109375" style="213" bestFit="1" customWidth="1"/>
    <col min="13552" max="13552" width="35" style="213" customWidth="1"/>
    <col min="13553" max="13553" width="4.5703125" style="213" bestFit="1" customWidth="1"/>
    <col min="13554" max="13554" width="9.140625" style="213"/>
    <col min="13555" max="13555" width="11.5703125" style="213" bestFit="1" customWidth="1"/>
    <col min="13556" max="13556" width="9.5703125" style="213" bestFit="1" customWidth="1"/>
    <col min="13557" max="13557" width="11.5703125" style="213" bestFit="1" customWidth="1"/>
    <col min="13558" max="13558" width="14.7109375" style="213" bestFit="1" customWidth="1"/>
    <col min="13559" max="13559" width="9.5703125" style="213" bestFit="1" customWidth="1"/>
    <col min="13560" max="13560" width="9.7109375" style="213" bestFit="1" customWidth="1"/>
    <col min="13561" max="13561" width="14.28515625" style="213" customWidth="1"/>
    <col min="13562" max="13562" width="12.7109375" style="213" customWidth="1"/>
    <col min="13563" max="13563" width="18.140625" style="213" customWidth="1"/>
    <col min="13564" max="13566" width="0" style="213" hidden="1" customWidth="1"/>
    <col min="13567" max="13805" width="9.140625" style="213"/>
    <col min="13806" max="13806" width="4.42578125" style="213" bestFit="1" customWidth="1"/>
    <col min="13807" max="13807" width="19.7109375" style="213" bestFit="1" customWidth="1"/>
    <col min="13808" max="13808" width="35" style="213" customWidth="1"/>
    <col min="13809" max="13809" width="4.5703125" style="213" bestFit="1" customWidth="1"/>
    <col min="13810" max="13810" width="9.140625" style="213"/>
    <col min="13811" max="13811" width="11.5703125" style="213" bestFit="1" customWidth="1"/>
    <col min="13812" max="13812" width="9.5703125" style="213" bestFit="1" customWidth="1"/>
    <col min="13813" max="13813" width="11.5703125" style="213" bestFit="1" customWidth="1"/>
    <col min="13814" max="13814" width="14.7109375" style="213" bestFit="1" customWidth="1"/>
    <col min="13815" max="13815" width="9.5703125" style="213" bestFit="1" customWidth="1"/>
    <col min="13816" max="13816" width="9.7109375" style="213" bestFit="1" customWidth="1"/>
    <col min="13817" max="13817" width="14.28515625" style="213" customWidth="1"/>
    <col min="13818" max="13818" width="12.7109375" style="213" customWidth="1"/>
    <col min="13819" max="13819" width="18.140625" style="213" customWidth="1"/>
    <col min="13820" max="13822" width="0" style="213" hidden="1" customWidth="1"/>
    <col min="13823" max="14061" width="9.140625" style="213"/>
    <col min="14062" max="14062" width="4.42578125" style="213" bestFit="1" customWidth="1"/>
    <col min="14063" max="14063" width="19.7109375" style="213" bestFit="1" customWidth="1"/>
    <col min="14064" max="14064" width="35" style="213" customWidth="1"/>
    <col min="14065" max="14065" width="4.5703125" style="213" bestFit="1" customWidth="1"/>
    <col min="14066" max="14066" width="9.140625" style="213"/>
    <col min="14067" max="14067" width="11.5703125" style="213" bestFit="1" customWidth="1"/>
    <col min="14068" max="14068" width="9.5703125" style="213" bestFit="1" customWidth="1"/>
    <col min="14069" max="14069" width="11.5703125" style="213" bestFit="1" customWidth="1"/>
    <col min="14070" max="14070" width="14.7109375" style="213" bestFit="1" customWidth="1"/>
    <col min="14071" max="14071" width="9.5703125" style="213" bestFit="1" customWidth="1"/>
    <col min="14072" max="14072" width="9.7109375" style="213" bestFit="1" customWidth="1"/>
    <col min="14073" max="14073" width="14.28515625" style="213" customWidth="1"/>
    <col min="14074" max="14074" width="12.7109375" style="213" customWidth="1"/>
    <col min="14075" max="14075" width="18.140625" style="213" customWidth="1"/>
    <col min="14076" max="14078" width="0" style="213" hidden="1" customWidth="1"/>
    <col min="14079" max="14317" width="9.140625" style="213"/>
    <col min="14318" max="14318" width="4.42578125" style="213" bestFit="1" customWidth="1"/>
    <col min="14319" max="14319" width="19.7109375" style="213" bestFit="1" customWidth="1"/>
    <col min="14320" max="14320" width="35" style="213" customWidth="1"/>
    <col min="14321" max="14321" width="4.5703125" style="213" bestFit="1" customWidth="1"/>
    <col min="14322" max="14322" width="9.140625" style="213"/>
    <col min="14323" max="14323" width="11.5703125" style="213" bestFit="1" customWidth="1"/>
    <col min="14324" max="14324" width="9.5703125" style="213" bestFit="1" customWidth="1"/>
    <col min="14325" max="14325" width="11.5703125" style="213" bestFit="1" customWidth="1"/>
    <col min="14326" max="14326" width="14.7109375" style="213" bestFit="1" customWidth="1"/>
    <col min="14327" max="14327" width="9.5703125" style="213" bestFit="1" customWidth="1"/>
    <col min="14328" max="14328" width="9.7109375" style="213" bestFit="1" customWidth="1"/>
    <col min="14329" max="14329" width="14.28515625" style="213" customWidth="1"/>
    <col min="14330" max="14330" width="12.7109375" style="213" customWidth="1"/>
    <col min="14331" max="14331" width="18.140625" style="213" customWidth="1"/>
    <col min="14332" max="14334" width="0" style="213" hidden="1" customWidth="1"/>
    <col min="14335" max="14573" width="9.140625" style="213"/>
    <col min="14574" max="14574" width="4.42578125" style="213" bestFit="1" customWidth="1"/>
    <col min="14575" max="14575" width="19.7109375" style="213" bestFit="1" customWidth="1"/>
    <col min="14576" max="14576" width="35" style="213" customWidth="1"/>
    <col min="14577" max="14577" width="4.5703125" style="213" bestFit="1" customWidth="1"/>
    <col min="14578" max="14578" width="9.140625" style="213"/>
    <col min="14579" max="14579" width="11.5703125" style="213" bestFit="1" customWidth="1"/>
    <col min="14580" max="14580" width="9.5703125" style="213" bestFit="1" customWidth="1"/>
    <col min="14581" max="14581" width="11.5703125" style="213" bestFit="1" customWidth="1"/>
    <col min="14582" max="14582" width="14.7109375" style="213" bestFit="1" customWidth="1"/>
    <col min="14583" max="14583" width="9.5703125" style="213" bestFit="1" customWidth="1"/>
    <col min="14584" max="14584" width="9.7109375" style="213" bestFit="1" customWidth="1"/>
    <col min="14585" max="14585" width="14.28515625" style="213" customWidth="1"/>
    <col min="14586" max="14586" width="12.7109375" style="213" customWidth="1"/>
    <col min="14587" max="14587" width="18.140625" style="213" customWidth="1"/>
    <col min="14588" max="14590" width="0" style="213" hidden="1" customWidth="1"/>
    <col min="14591" max="14829" width="9.140625" style="213"/>
    <col min="14830" max="14830" width="4.42578125" style="213" bestFit="1" customWidth="1"/>
    <col min="14831" max="14831" width="19.7109375" style="213" bestFit="1" customWidth="1"/>
    <col min="14832" max="14832" width="35" style="213" customWidth="1"/>
    <col min="14833" max="14833" width="4.5703125" style="213" bestFit="1" customWidth="1"/>
    <col min="14834" max="14834" width="9.140625" style="213"/>
    <col min="14835" max="14835" width="11.5703125" style="213" bestFit="1" customWidth="1"/>
    <col min="14836" max="14836" width="9.5703125" style="213" bestFit="1" customWidth="1"/>
    <col min="14837" max="14837" width="11.5703125" style="213" bestFit="1" customWidth="1"/>
    <col min="14838" max="14838" width="14.7109375" style="213" bestFit="1" customWidth="1"/>
    <col min="14839" max="14839" width="9.5703125" style="213" bestFit="1" customWidth="1"/>
    <col min="14840" max="14840" width="9.7109375" style="213" bestFit="1" customWidth="1"/>
    <col min="14841" max="14841" width="14.28515625" style="213" customWidth="1"/>
    <col min="14842" max="14842" width="12.7109375" style="213" customWidth="1"/>
    <col min="14843" max="14843" width="18.140625" style="213" customWidth="1"/>
    <col min="14844" max="14846" width="0" style="213" hidden="1" customWidth="1"/>
    <col min="14847" max="15085" width="9.140625" style="213"/>
    <col min="15086" max="15086" width="4.42578125" style="213" bestFit="1" customWidth="1"/>
    <col min="15087" max="15087" width="19.7109375" style="213" bestFit="1" customWidth="1"/>
    <col min="15088" max="15088" width="35" style="213" customWidth="1"/>
    <col min="15089" max="15089" width="4.5703125" style="213" bestFit="1" customWidth="1"/>
    <col min="15090" max="15090" width="9.140625" style="213"/>
    <col min="15091" max="15091" width="11.5703125" style="213" bestFit="1" customWidth="1"/>
    <col min="15092" max="15092" width="9.5703125" style="213" bestFit="1" customWidth="1"/>
    <col min="15093" max="15093" width="11.5703125" style="213" bestFit="1" customWidth="1"/>
    <col min="15094" max="15094" width="14.7109375" style="213" bestFit="1" customWidth="1"/>
    <col min="15095" max="15095" width="9.5703125" style="213" bestFit="1" customWidth="1"/>
    <col min="15096" max="15096" width="9.7109375" style="213" bestFit="1" customWidth="1"/>
    <col min="15097" max="15097" width="14.28515625" style="213" customWidth="1"/>
    <col min="15098" max="15098" width="12.7109375" style="213" customWidth="1"/>
    <col min="15099" max="15099" width="18.140625" style="213" customWidth="1"/>
    <col min="15100" max="15102" width="0" style="213" hidden="1" customWidth="1"/>
    <col min="15103" max="15341" width="9.140625" style="213"/>
    <col min="15342" max="15342" width="4.42578125" style="213" bestFit="1" customWidth="1"/>
    <col min="15343" max="15343" width="19.7109375" style="213" bestFit="1" customWidth="1"/>
    <col min="15344" max="15344" width="35" style="213" customWidth="1"/>
    <col min="15345" max="15345" width="4.5703125" style="213" bestFit="1" customWidth="1"/>
    <col min="15346" max="15346" width="9.140625" style="213"/>
    <col min="15347" max="15347" width="11.5703125" style="213" bestFit="1" customWidth="1"/>
    <col min="15348" max="15348" width="9.5703125" style="213" bestFit="1" customWidth="1"/>
    <col min="15349" max="15349" width="11.5703125" style="213" bestFit="1" customWidth="1"/>
    <col min="15350" max="15350" width="14.7109375" style="213" bestFit="1" customWidth="1"/>
    <col min="15351" max="15351" width="9.5703125" style="213" bestFit="1" customWidth="1"/>
    <col min="15352" max="15352" width="9.7109375" style="213" bestFit="1" customWidth="1"/>
    <col min="15353" max="15353" width="14.28515625" style="213" customWidth="1"/>
    <col min="15354" max="15354" width="12.7109375" style="213" customWidth="1"/>
    <col min="15355" max="15355" width="18.140625" style="213" customWidth="1"/>
    <col min="15356" max="15358" width="0" style="213" hidden="1" customWidth="1"/>
    <col min="15359" max="15597" width="9.140625" style="213"/>
    <col min="15598" max="15598" width="4.42578125" style="213" bestFit="1" customWidth="1"/>
    <col min="15599" max="15599" width="19.7109375" style="213" bestFit="1" customWidth="1"/>
    <col min="15600" max="15600" width="35" style="213" customWidth="1"/>
    <col min="15601" max="15601" width="4.5703125" style="213" bestFit="1" customWidth="1"/>
    <col min="15602" max="15602" width="9.140625" style="213"/>
    <col min="15603" max="15603" width="11.5703125" style="213" bestFit="1" customWidth="1"/>
    <col min="15604" max="15604" width="9.5703125" style="213" bestFit="1" customWidth="1"/>
    <col min="15605" max="15605" width="11.5703125" style="213" bestFit="1" customWidth="1"/>
    <col min="15606" max="15606" width="14.7109375" style="213" bestFit="1" customWidth="1"/>
    <col min="15607" max="15607" width="9.5703125" style="213" bestFit="1" customWidth="1"/>
    <col min="15608" max="15608" width="9.7109375" style="213" bestFit="1" customWidth="1"/>
    <col min="15609" max="15609" width="14.28515625" style="213" customWidth="1"/>
    <col min="15610" max="15610" width="12.7109375" style="213" customWidth="1"/>
    <col min="15611" max="15611" width="18.140625" style="213" customWidth="1"/>
    <col min="15612" max="15614" width="0" style="213" hidden="1" customWidth="1"/>
    <col min="15615" max="15853" width="9.140625" style="213"/>
    <col min="15854" max="15854" width="4.42578125" style="213" bestFit="1" customWidth="1"/>
    <col min="15855" max="15855" width="19.7109375" style="213" bestFit="1" customWidth="1"/>
    <col min="15856" max="15856" width="35" style="213" customWidth="1"/>
    <col min="15857" max="15857" width="4.5703125" style="213" bestFit="1" customWidth="1"/>
    <col min="15858" max="15858" width="9.140625" style="213"/>
    <col min="15859" max="15859" width="11.5703125" style="213" bestFit="1" customWidth="1"/>
    <col min="15860" max="15860" width="9.5703125" style="213" bestFit="1" customWidth="1"/>
    <col min="15861" max="15861" width="11.5703125" style="213" bestFit="1" customWidth="1"/>
    <col min="15862" max="15862" width="14.7109375" style="213" bestFit="1" customWidth="1"/>
    <col min="15863" max="15863" width="9.5703125" style="213" bestFit="1" customWidth="1"/>
    <col min="15864" max="15864" width="9.7109375" style="213" bestFit="1" customWidth="1"/>
    <col min="15865" max="15865" width="14.28515625" style="213" customWidth="1"/>
    <col min="15866" max="15866" width="12.7109375" style="213" customWidth="1"/>
    <col min="15867" max="15867" width="18.140625" style="213" customWidth="1"/>
    <col min="15868" max="15870" width="0" style="213" hidden="1" customWidth="1"/>
    <col min="15871" max="16109" width="9.140625" style="213"/>
    <col min="16110" max="16110" width="4.42578125" style="213" bestFit="1" customWidth="1"/>
    <col min="16111" max="16111" width="19.7109375" style="213" bestFit="1" customWidth="1"/>
    <col min="16112" max="16112" width="35" style="213" customWidth="1"/>
    <col min="16113" max="16113" width="4.5703125" style="213" bestFit="1" customWidth="1"/>
    <col min="16114" max="16114" width="9.140625" style="213"/>
    <col min="16115" max="16115" width="11.5703125" style="213" bestFit="1" customWidth="1"/>
    <col min="16116" max="16116" width="9.5703125" style="213" bestFit="1" customWidth="1"/>
    <col min="16117" max="16117" width="11.5703125" style="213" bestFit="1" customWidth="1"/>
    <col min="16118" max="16118" width="14.7109375" style="213" bestFit="1" customWidth="1"/>
    <col min="16119" max="16119" width="9.5703125" style="213" bestFit="1" customWidth="1"/>
    <col min="16120" max="16120" width="9.7109375" style="213" bestFit="1" customWidth="1"/>
    <col min="16121" max="16121" width="14.28515625" style="213" customWidth="1"/>
    <col min="16122" max="16122" width="12.7109375" style="213" customWidth="1"/>
    <col min="16123" max="16123" width="18.140625" style="213" customWidth="1"/>
    <col min="16124" max="16126" width="0" style="213" hidden="1" customWidth="1"/>
    <col min="16127" max="16384" width="9.140625" style="213"/>
  </cols>
  <sheetData>
    <row r="1" spans="1:14" ht="18.75" x14ac:dyDescent="0.25">
      <c r="A1" s="298" t="s">
        <v>17541</v>
      </c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</row>
    <row r="2" spans="1:14" x14ac:dyDescent="0.25">
      <c r="A2" s="266"/>
      <c r="B2" s="266"/>
      <c r="C2" s="265"/>
      <c r="D2" s="266"/>
      <c r="E2" s="266"/>
      <c r="F2" s="266"/>
      <c r="G2" s="266"/>
      <c r="H2" s="266"/>
      <c r="I2" s="266"/>
      <c r="J2" s="266"/>
      <c r="K2" s="266"/>
      <c r="L2" s="266"/>
      <c r="M2" s="265"/>
      <c r="N2" s="266"/>
    </row>
    <row r="3" spans="1:14" ht="27.95" customHeight="1" x14ac:dyDescent="0.25">
      <c r="A3" s="274" t="s">
        <v>0</v>
      </c>
      <c r="B3" s="274" t="s">
        <v>17416</v>
      </c>
      <c r="C3" s="274" t="s">
        <v>17104</v>
      </c>
      <c r="D3" s="274" t="s">
        <v>17520</v>
      </c>
      <c r="E3" s="274" t="s">
        <v>17519</v>
      </c>
      <c r="F3" s="274" t="s">
        <v>17106</v>
      </c>
      <c r="G3" s="283" t="s">
        <v>17107</v>
      </c>
      <c r="H3" s="283" t="s">
        <v>17108</v>
      </c>
      <c r="I3" s="274" t="s">
        <v>17109</v>
      </c>
      <c r="J3" s="281" t="s">
        <v>17420</v>
      </c>
      <c r="K3" s="281" t="s">
        <v>17110</v>
      </c>
      <c r="L3" s="282" t="s">
        <v>17419</v>
      </c>
      <c r="M3" s="282" t="s">
        <v>17421</v>
      </c>
      <c r="N3" s="274" t="s">
        <v>16718</v>
      </c>
    </row>
    <row r="4" spans="1:14" ht="24" x14ac:dyDescent="0.25">
      <c r="A4" s="267">
        <v>1</v>
      </c>
      <c r="B4" s="268" t="s">
        <v>17417</v>
      </c>
      <c r="C4" s="267" t="s">
        <v>17114</v>
      </c>
      <c r="D4" s="269" t="s">
        <v>17115</v>
      </c>
      <c r="E4" s="275" t="s">
        <v>17522</v>
      </c>
      <c r="F4" s="267" t="s">
        <v>680</v>
      </c>
      <c r="G4" s="270"/>
      <c r="H4" s="267" t="s">
        <v>17116</v>
      </c>
      <c r="I4" s="267" t="str">
        <f>RIGHT(C4,3)</f>
        <v>BXX</v>
      </c>
      <c r="J4" s="271">
        <v>2</v>
      </c>
      <c r="K4" s="272">
        <v>1</v>
      </c>
      <c r="L4" s="272">
        <f t="shared" ref="L4:L67" si="0">J4*K4</f>
        <v>2</v>
      </c>
      <c r="M4" s="267" t="s">
        <v>17422</v>
      </c>
      <c r="N4" s="273" t="s">
        <v>16720</v>
      </c>
    </row>
    <row r="5" spans="1:14" ht="24" x14ac:dyDescent="0.25">
      <c r="A5" s="137">
        <v>2</v>
      </c>
      <c r="B5" s="191" t="s">
        <v>17417</v>
      </c>
      <c r="C5" s="137" t="s">
        <v>17114</v>
      </c>
      <c r="D5" s="190" t="s">
        <v>17115</v>
      </c>
      <c r="E5" s="275" t="s">
        <v>17522</v>
      </c>
      <c r="F5" s="137" t="s">
        <v>680</v>
      </c>
      <c r="G5" s="216"/>
      <c r="H5" s="137" t="s">
        <v>17116</v>
      </c>
      <c r="I5" s="137" t="s">
        <v>17206</v>
      </c>
      <c r="J5" s="219">
        <v>7</v>
      </c>
      <c r="K5" s="220">
        <v>1</v>
      </c>
      <c r="L5" s="220">
        <f t="shared" si="0"/>
        <v>7</v>
      </c>
      <c r="M5" s="137" t="s">
        <v>17422</v>
      </c>
      <c r="N5" s="194" t="s">
        <v>16720</v>
      </c>
    </row>
    <row r="6" spans="1:14" ht="24" x14ac:dyDescent="0.25">
      <c r="A6" s="267">
        <v>3</v>
      </c>
      <c r="B6" s="191" t="s">
        <v>17417</v>
      </c>
      <c r="C6" s="137" t="s">
        <v>17118</v>
      </c>
      <c r="D6" s="190" t="s">
        <v>17119</v>
      </c>
      <c r="E6" s="275" t="s">
        <v>17522</v>
      </c>
      <c r="F6" s="137" t="s">
        <v>680</v>
      </c>
      <c r="G6" s="190"/>
      <c r="H6" s="190" t="s">
        <v>17116</v>
      </c>
      <c r="I6" s="137" t="s">
        <v>17206</v>
      </c>
      <c r="J6" s="219">
        <v>25</v>
      </c>
      <c r="K6" s="220">
        <v>8199.6299999999992</v>
      </c>
      <c r="L6" s="220">
        <f t="shared" si="0"/>
        <v>204990.74999999997</v>
      </c>
      <c r="M6" s="137" t="s">
        <v>17422</v>
      </c>
      <c r="N6" s="194" t="s">
        <v>16720</v>
      </c>
    </row>
    <row r="7" spans="1:14" ht="24" x14ac:dyDescent="0.25">
      <c r="A7" s="137">
        <v>4</v>
      </c>
      <c r="B7" s="191" t="s">
        <v>17417</v>
      </c>
      <c r="C7" s="137" t="s">
        <v>17118</v>
      </c>
      <c r="D7" s="190" t="s">
        <v>17119</v>
      </c>
      <c r="E7" s="275" t="s">
        <v>17522</v>
      </c>
      <c r="F7" s="137" t="s">
        <v>680</v>
      </c>
      <c r="G7" s="216"/>
      <c r="H7" s="137" t="s">
        <v>17116</v>
      </c>
      <c r="I7" s="137" t="str">
        <f>RIGHT(C7,3)</f>
        <v>BXX</v>
      </c>
      <c r="J7" s="219">
        <v>26</v>
      </c>
      <c r="K7" s="220">
        <v>1</v>
      </c>
      <c r="L7" s="220">
        <f t="shared" si="0"/>
        <v>26</v>
      </c>
      <c r="M7" s="137" t="s">
        <v>17422</v>
      </c>
      <c r="N7" s="194" t="s">
        <v>16720</v>
      </c>
    </row>
    <row r="8" spans="1:14" ht="24" x14ac:dyDescent="0.25">
      <c r="A8" s="267">
        <v>5</v>
      </c>
      <c r="B8" s="191" t="s">
        <v>17417</v>
      </c>
      <c r="C8" s="137" t="s">
        <v>17118</v>
      </c>
      <c r="D8" s="190" t="s">
        <v>17119</v>
      </c>
      <c r="E8" s="275" t="s">
        <v>17522</v>
      </c>
      <c r="F8" s="137" t="s">
        <v>680</v>
      </c>
      <c r="G8" s="216"/>
      <c r="H8" s="137" t="s">
        <v>17116</v>
      </c>
      <c r="I8" s="137" t="s">
        <v>17206</v>
      </c>
      <c r="J8" s="219">
        <v>18</v>
      </c>
      <c r="K8" s="220">
        <v>1</v>
      </c>
      <c r="L8" s="220">
        <f t="shared" si="0"/>
        <v>18</v>
      </c>
      <c r="M8" s="137" t="s">
        <v>17422</v>
      </c>
      <c r="N8" s="194" t="s">
        <v>16720</v>
      </c>
    </row>
    <row r="9" spans="1:14" ht="24" x14ac:dyDescent="0.25">
      <c r="A9" s="137">
        <v>6</v>
      </c>
      <c r="B9" s="191" t="s">
        <v>17417</v>
      </c>
      <c r="C9" s="137" t="s">
        <v>17118</v>
      </c>
      <c r="D9" s="190" t="s">
        <v>17119</v>
      </c>
      <c r="E9" s="275" t="s">
        <v>17522</v>
      </c>
      <c r="F9" s="137" t="s">
        <v>680</v>
      </c>
      <c r="G9" s="216"/>
      <c r="H9" s="190" t="s">
        <v>17116</v>
      </c>
      <c r="I9" s="137" t="s">
        <v>17206</v>
      </c>
      <c r="J9" s="219">
        <v>2</v>
      </c>
      <c r="K9" s="220">
        <v>1</v>
      </c>
      <c r="L9" s="220">
        <f t="shared" si="0"/>
        <v>2</v>
      </c>
      <c r="M9" s="137" t="s">
        <v>17422</v>
      </c>
      <c r="N9" s="194" t="s">
        <v>16720</v>
      </c>
    </row>
    <row r="10" spans="1:14" ht="24" x14ac:dyDescent="0.25">
      <c r="A10" s="267">
        <v>7</v>
      </c>
      <c r="B10" s="137" t="s">
        <v>17417</v>
      </c>
      <c r="C10" s="137" t="s">
        <v>17118</v>
      </c>
      <c r="D10" s="190" t="s">
        <v>17119</v>
      </c>
      <c r="E10" s="275" t="s">
        <v>17522</v>
      </c>
      <c r="F10" s="137" t="s">
        <v>680</v>
      </c>
      <c r="G10" s="216"/>
      <c r="H10" s="190" t="s">
        <v>17116</v>
      </c>
      <c r="I10" s="137" t="s">
        <v>17206</v>
      </c>
      <c r="J10" s="219">
        <v>4</v>
      </c>
      <c r="K10" s="220">
        <v>30000</v>
      </c>
      <c r="L10" s="220">
        <f t="shared" si="0"/>
        <v>120000</v>
      </c>
      <c r="M10" s="137" t="s">
        <v>17422</v>
      </c>
      <c r="N10" s="194" t="s">
        <v>16720</v>
      </c>
    </row>
    <row r="11" spans="1:14" ht="24" x14ac:dyDescent="0.25">
      <c r="A11" s="137">
        <v>8</v>
      </c>
      <c r="B11" s="191" t="s">
        <v>17417</v>
      </c>
      <c r="C11" s="137" t="s">
        <v>17120</v>
      </c>
      <c r="D11" s="190" t="s">
        <v>17121</v>
      </c>
      <c r="E11" s="275" t="s">
        <v>17522</v>
      </c>
      <c r="F11" s="137" t="s">
        <v>680</v>
      </c>
      <c r="G11" s="190"/>
      <c r="H11" s="190" t="s">
        <v>17116</v>
      </c>
      <c r="I11" s="137" t="s">
        <v>17206</v>
      </c>
      <c r="J11" s="219">
        <v>5</v>
      </c>
      <c r="K11" s="220">
        <v>15808</v>
      </c>
      <c r="L11" s="220">
        <f t="shared" si="0"/>
        <v>79040</v>
      </c>
      <c r="M11" s="137" t="s">
        <v>17422</v>
      </c>
      <c r="N11" s="194" t="s">
        <v>16720</v>
      </c>
    </row>
    <row r="12" spans="1:14" ht="24" x14ac:dyDescent="0.25">
      <c r="A12" s="267">
        <v>9</v>
      </c>
      <c r="B12" s="191" t="s">
        <v>17417</v>
      </c>
      <c r="C12" s="137" t="s">
        <v>17120</v>
      </c>
      <c r="D12" s="190" t="s">
        <v>17121</v>
      </c>
      <c r="E12" s="275" t="s">
        <v>17522</v>
      </c>
      <c r="F12" s="137" t="s">
        <v>680</v>
      </c>
      <c r="G12" s="216"/>
      <c r="H12" s="137" t="s">
        <v>17116</v>
      </c>
      <c r="I12" s="137" t="str">
        <f>RIGHT(C12,3)</f>
        <v>BXX</v>
      </c>
      <c r="J12" s="219">
        <v>10</v>
      </c>
      <c r="K12" s="220">
        <v>9000.7000000000007</v>
      </c>
      <c r="L12" s="220">
        <f t="shared" si="0"/>
        <v>90007</v>
      </c>
      <c r="M12" s="137" t="s">
        <v>17422</v>
      </c>
      <c r="N12" s="194" t="s">
        <v>16720</v>
      </c>
    </row>
    <row r="13" spans="1:14" ht="24" x14ac:dyDescent="0.25">
      <c r="A13" s="137">
        <v>10</v>
      </c>
      <c r="B13" s="191" t="s">
        <v>17417</v>
      </c>
      <c r="C13" s="137" t="s">
        <v>17120</v>
      </c>
      <c r="D13" s="190" t="s">
        <v>17121</v>
      </c>
      <c r="E13" s="275" t="s">
        <v>17522</v>
      </c>
      <c r="F13" s="137" t="s">
        <v>680</v>
      </c>
      <c r="G13" s="216"/>
      <c r="H13" s="137" t="s">
        <v>17116</v>
      </c>
      <c r="I13" s="137" t="s">
        <v>17206</v>
      </c>
      <c r="J13" s="219">
        <v>43</v>
      </c>
      <c r="K13" s="220">
        <v>1</v>
      </c>
      <c r="L13" s="220">
        <f t="shared" si="0"/>
        <v>43</v>
      </c>
      <c r="M13" s="137" t="s">
        <v>17422</v>
      </c>
      <c r="N13" s="194" t="s">
        <v>16720</v>
      </c>
    </row>
    <row r="14" spans="1:14" ht="24" x14ac:dyDescent="0.25">
      <c r="A14" s="267">
        <v>11</v>
      </c>
      <c r="B14" s="191" t="s">
        <v>17417</v>
      </c>
      <c r="C14" s="137" t="s">
        <v>17378</v>
      </c>
      <c r="D14" s="190" t="s">
        <v>17379</v>
      </c>
      <c r="E14" s="275" t="s">
        <v>17523</v>
      </c>
      <c r="F14" s="137" t="s">
        <v>680</v>
      </c>
      <c r="G14" s="190"/>
      <c r="H14" s="190" t="s">
        <v>17116</v>
      </c>
      <c r="I14" s="137" t="s">
        <v>17206</v>
      </c>
      <c r="J14" s="219">
        <v>3</v>
      </c>
      <c r="K14" s="220">
        <v>57143.33</v>
      </c>
      <c r="L14" s="220">
        <f t="shared" si="0"/>
        <v>171429.99</v>
      </c>
      <c r="M14" s="137" t="s">
        <v>17422</v>
      </c>
      <c r="N14" s="194" t="s">
        <v>16720</v>
      </c>
    </row>
    <row r="15" spans="1:14" ht="24" x14ac:dyDescent="0.25">
      <c r="A15" s="137">
        <v>12</v>
      </c>
      <c r="B15" s="191" t="s">
        <v>17417</v>
      </c>
      <c r="C15" s="137" t="s">
        <v>17122</v>
      </c>
      <c r="D15" s="190" t="s">
        <v>17123</v>
      </c>
      <c r="E15" s="275" t="s">
        <v>17523</v>
      </c>
      <c r="F15" s="137" t="s">
        <v>680</v>
      </c>
      <c r="G15" s="216"/>
      <c r="H15" s="137" t="s">
        <v>17116</v>
      </c>
      <c r="I15" s="137" t="str">
        <f>RIGHT(C15,3)</f>
        <v>BXX</v>
      </c>
      <c r="J15" s="219">
        <v>6</v>
      </c>
      <c r="K15" s="220">
        <v>1</v>
      </c>
      <c r="L15" s="220">
        <f t="shared" si="0"/>
        <v>6</v>
      </c>
      <c r="M15" s="137" t="s">
        <v>17422</v>
      </c>
      <c r="N15" s="194" t="s">
        <v>16720</v>
      </c>
    </row>
    <row r="16" spans="1:14" ht="24" x14ac:dyDescent="0.25">
      <c r="A16" s="267">
        <v>13</v>
      </c>
      <c r="B16" s="191" t="s">
        <v>17417</v>
      </c>
      <c r="C16" s="137" t="s">
        <v>17122</v>
      </c>
      <c r="D16" s="190" t="s">
        <v>17123</v>
      </c>
      <c r="E16" s="275" t="s">
        <v>17523</v>
      </c>
      <c r="F16" s="137" t="s">
        <v>680</v>
      </c>
      <c r="G16" s="216"/>
      <c r="H16" s="137" t="s">
        <v>17116</v>
      </c>
      <c r="I16" s="137" t="str">
        <f>RIGHT(C16,3)</f>
        <v>BXX</v>
      </c>
      <c r="J16" s="219">
        <v>26</v>
      </c>
      <c r="K16" s="220">
        <v>1</v>
      </c>
      <c r="L16" s="220">
        <f t="shared" si="0"/>
        <v>26</v>
      </c>
      <c r="M16" s="137" t="s">
        <v>17422</v>
      </c>
      <c r="N16" s="194" t="s">
        <v>16720</v>
      </c>
    </row>
    <row r="17" spans="1:14" ht="24" x14ac:dyDescent="0.25">
      <c r="A17" s="137">
        <v>14</v>
      </c>
      <c r="B17" s="137" t="s">
        <v>17417</v>
      </c>
      <c r="C17" s="137" t="s">
        <v>17122</v>
      </c>
      <c r="D17" s="190" t="s">
        <v>17123</v>
      </c>
      <c r="E17" s="275" t="s">
        <v>17523</v>
      </c>
      <c r="F17" s="137" t="s">
        <v>680</v>
      </c>
      <c r="G17" s="216"/>
      <c r="H17" s="190" t="s">
        <v>17116</v>
      </c>
      <c r="I17" s="137" t="s">
        <v>17206</v>
      </c>
      <c r="J17" s="219">
        <v>3</v>
      </c>
      <c r="K17" s="220">
        <v>1</v>
      </c>
      <c r="L17" s="220">
        <f t="shared" si="0"/>
        <v>3</v>
      </c>
      <c r="M17" s="137" t="s">
        <v>17422</v>
      </c>
      <c r="N17" s="194" t="s">
        <v>16720</v>
      </c>
    </row>
    <row r="18" spans="1:14" ht="24" x14ac:dyDescent="0.25">
      <c r="A18" s="267">
        <v>15</v>
      </c>
      <c r="B18" s="191" t="s">
        <v>17417</v>
      </c>
      <c r="C18" s="137" t="s">
        <v>17124</v>
      </c>
      <c r="D18" s="190" t="s">
        <v>17125</v>
      </c>
      <c r="E18" s="275" t="s">
        <v>17523</v>
      </c>
      <c r="F18" s="137" t="s">
        <v>680</v>
      </c>
      <c r="G18" s="216"/>
      <c r="H18" s="137" t="s">
        <v>17116</v>
      </c>
      <c r="I18" s="137" t="str">
        <f>RIGHT(C18,3)</f>
        <v>BXX</v>
      </c>
      <c r="J18" s="219">
        <v>6</v>
      </c>
      <c r="K18" s="220">
        <v>1</v>
      </c>
      <c r="L18" s="220">
        <f t="shared" si="0"/>
        <v>6</v>
      </c>
      <c r="M18" s="137" t="s">
        <v>17422</v>
      </c>
      <c r="N18" s="194" t="s">
        <v>16720</v>
      </c>
    </row>
    <row r="19" spans="1:14" ht="24" x14ac:dyDescent="0.25">
      <c r="A19" s="137">
        <v>16</v>
      </c>
      <c r="B19" s="191" t="s">
        <v>17417</v>
      </c>
      <c r="C19" s="137" t="s">
        <v>17124</v>
      </c>
      <c r="D19" s="190" t="s">
        <v>17125</v>
      </c>
      <c r="E19" s="275" t="s">
        <v>17523</v>
      </c>
      <c r="F19" s="137" t="s">
        <v>680</v>
      </c>
      <c r="G19" s="216"/>
      <c r="H19" s="137" t="s">
        <v>17116</v>
      </c>
      <c r="I19" s="137" t="str">
        <f>RIGHT(C19,3)</f>
        <v>BXX</v>
      </c>
      <c r="J19" s="219">
        <v>6</v>
      </c>
      <c r="K19" s="220">
        <v>1</v>
      </c>
      <c r="L19" s="220">
        <f t="shared" si="0"/>
        <v>6</v>
      </c>
      <c r="M19" s="137" t="s">
        <v>17422</v>
      </c>
      <c r="N19" s="194" t="s">
        <v>16720</v>
      </c>
    </row>
    <row r="20" spans="1:14" ht="24" x14ac:dyDescent="0.25">
      <c r="A20" s="267">
        <v>17</v>
      </c>
      <c r="B20" s="191" t="s">
        <v>17417</v>
      </c>
      <c r="C20" s="137" t="s">
        <v>17124</v>
      </c>
      <c r="D20" s="190" t="s">
        <v>17125</v>
      </c>
      <c r="E20" s="275" t="s">
        <v>17523</v>
      </c>
      <c r="F20" s="137" t="s">
        <v>680</v>
      </c>
      <c r="G20" s="216"/>
      <c r="H20" s="190" t="s">
        <v>17116</v>
      </c>
      <c r="I20" s="137" t="s">
        <v>17206</v>
      </c>
      <c r="J20" s="219">
        <v>3</v>
      </c>
      <c r="K20" s="220">
        <v>1</v>
      </c>
      <c r="L20" s="220">
        <f t="shared" si="0"/>
        <v>3</v>
      </c>
      <c r="M20" s="137" t="s">
        <v>17422</v>
      </c>
      <c r="N20" s="194" t="s">
        <v>16720</v>
      </c>
    </row>
    <row r="21" spans="1:14" ht="24" x14ac:dyDescent="0.25">
      <c r="A21" s="137">
        <v>18</v>
      </c>
      <c r="B21" s="137" t="s">
        <v>17417</v>
      </c>
      <c r="C21" s="137" t="s">
        <v>17124</v>
      </c>
      <c r="D21" s="190" t="s">
        <v>17125</v>
      </c>
      <c r="E21" s="275" t="s">
        <v>17523</v>
      </c>
      <c r="F21" s="137" t="s">
        <v>680</v>
      </c>
      <c r="G21" s="216"/>
      <c r="H21" s="190" t="s">
        <v>17116</v>
      </c>
      <c r="I21" s="137" t="s">
        <v>17206</v>
      </c>
      <c r="J21" s="219">
        <v>7</v>
      </c>
      <c r="K21" s="220">
        <v>1</v>
      </c>
      <c r="L21" s="220">
        <f t="shared" si="0"/>
        <v>7</v>
      </c>
      <c r="M21" s="137" t="s">
        <v>17422</v>
      </c>
      <c r="N21" s="194" t="s">
        <v>16720</v>
      </c>
    </row>
    <row r="22" spans="1:14" s="215" customFormat="1" ht="24" x14ac:dyDescent="0.25">
      <c r="A22" s="267">
        <v>19</v>
      </c>
      <c r="B22" s="191" t="s">
        <v>17417</v>
      </c>
      <c r="C22" s="192" t="s">
        <v>17126</v>
      </c>
      <c r="D22" s="193" t="s">
        <v>17127</v>
      </c>
      <c r="E22" s="275" t="s">
        <v>17523</v>
      </c>
      <c r="F22" s="192" t="s">
        <v>680</v>
      </c>
      <c r="G22" s="214"/>
      <c r="H22" s="192" t="s">
        <v>17116</v>
      </c>
      <c r="I22" s="192" t="str">
        <f>RIGHT(C22,3)</f>
        <v>BXX</v>
      </c>
      <c r="J22" s="219">
        <v>3</v>
      </c>
      <c r="K22" s="220">
        <v>10000</v>
      </c>
      <c r="L22" s="220">
        <f t="shared" si="0"/>
        <v>30000</v>
      </c>
      <c r="M22" s="137" t="s">
        <v>17422</v>
      </c>
      <c r="N22" s="194" t="s">
        <v>16720</v>
      </c>
    </row>
    <row r="23" spans="1:14" s="215" customFormat="1" ht="24" x14ac:dyDescent="0.25">
      <c r="A23" s="137">
        <v>20</v>
      </c>
      <c r="B23" s="191" t="s">
        <v>17417</v>
      </c>
      <c r="C23" s="192" t="s">
        <v>17126</v>
      </c>
      <c r="D23" s="193" t="s">
        <v>17127</v>
      </c>
      <c r="E23" s="275" t="s">
        <v>17523</v>
      </c>
      <c r="F23" s="192" t="s">
        <v>680</v>
      </c>
      <c r="G23" s="214"/>
      <c r="H23" s="192" t="s">
        <v>17116</v>
      </c>
      <c r="I23" s="192" t="str">
        <f>RIGHT(C23,3)</f>
        <v>BXX</v>
      </c>
      <c r="J23" s="219">
        <v>3</v>
      </c>
      <c r="K23" s="220">
        <v>50000</v>
      </c>
      <c r="L23" s="220">
        <f t="shared" si="0"/>
        <v>150000</v>
      </c>
      <c r="M23" s="137" t="s">
        <v>17422</v>
      </c>
      <c r="N23" s="194" t="s">
        <v>16720</v>
      </c>
    </row>
    <row r="24" spans="1:14" s="215" customFormat="1" ht="24" x14ac:dyDescent="0.25">
      <c r="A24" s="267">
        <v>21</v>
      </c>
      <c r="B24" s="191" t="s">
        <v>17417</v>
      </c>
      <c r="C24" s="192" t="s">
        <v>17128</v>
      </c>
      <c r="D24" s="193" t="s">
        <v>17129</v>
      </c>
      <c r="E24" s="275" t="s">
        <v>17523</v>
      </c>
      <c r="F24" s="192" t="s">
        <v>680</v>
      </c>
      <c r="G24" s="214"/>
      <c r="H24" s="192" t="s">
        <v>17116</v>
      </c>
      <c r="I24" s="192" t="str">
        <f>RIGHT(C24,3)</f>
        <v>BXX</v>
      </c>
      <c r="J24" s="219">
        <v>3</v>
      </c>
      <c r="K24" s="220">
        <v>1</v>
      </c>
      <c r="L24" s="220">
        <f t="shared" si="0"/>
        <v>3</v>
      </c>
      <c r="M24" s="137" t="s">
        <v>17422</v>
      </c>
      <c r="N24" s="194" t="s">
        <v>16720</v>
      </c>
    </row>
    <row r="25" spans="1:14" s="215" customFormat="1" ht="24" x14ac:dyDescent="0.25">
      <c r="A25" s="137">
        <v>22</v>
      </c>
      <c r="B25" s="191" t="s">
        <v>17417</v>
      </c>
      <c r="C25" s="192" t="s">
        <v>17401</v>
      </c>
      <c r="D25" s="193" t="s">
        <v>17402</v>
      </c>
      <c r="E25" s="275" t="s">
        <v>17523</v>
      </c>
      <c r="F25" s="192" t="s">
        <v>680</v>
      </c>
      <c r="G25" s="214"/>
      <c r="H25" s="192" t="s">
        <v>17116</v>
      </c>
      <c r="I25" s="192" t="str">
        <f>RIGHT(C25,3)</f>
        <v>BXX</v>
      </c>
      <c r="J25" s="219">
        <v>27</v>
      </c>
      <c r="K25" s="220">
        <v>1000</v>
      </c>
      <c r="L25" s="220">
        <f t="shared" si="0"/>
        <v>27000</v>
      </c>
      <c r="M25" s="137" t="s">
        <v>17422</v>
      </c>
      <c r="N25" s="194" t="s">
        <v>16720</v>
      </c>
    </row>
    <row r="26" spans="1:14" s="215" customFormat="1" ht="24" x14ac:dyDescent="0.25">
      <c r="A26" s="267">
        <v>23</v>
      </c>
      <c r="B26" s="191" t="s">
        <v>17417</v>
      </c>
      <c r="C26" s="192" t="s">
        <v>17403</v>
      </c>
      <c r="D26" s="193" t="s">
        <v>17404</v>
      </c>
      <c r="E26" s="275" t="s">
        <v>17523</v>
      </c>
      <c r="F26" s="192" t="s">
        <v>680</v>
      </c>
      <c r="G26" s="214"/>
      <c r="H26" s="192" t="s">
        <v>17116</v>
      </c>
      <c r="I26" s="192" t="str">
        <f>RIGHT(C26,3)</f>
        <v>BXX</v>
      </c>
      <c r="J26" s="219">
        <v>33</v>
      </c>
      <c r="K26" s="220">
        <v>1000</v>
      </c>
      <c r="L26" s="220">
        <f t="shared" si="0"/>
        <v>33000</v>
      </c>
      <c r="M26" s="137" t="s">
        <v>17422</v>
      </c>
      <c r="N26" s="194" t="s">
        <v>16720</v>
      </c>
    </row>
    <row r="27" spans="1:14" s="215" customFormat="1" ht="24" x14ac:dyDescent="0.25">
      <c r="A27" s="137">
        <v>24</v>
      </c>
      <c r="B27" s="137" t="s">
        <v>17417</v>
      </c>
      <c r="C27" s="192" t="s">
        <v>17403</v>
      </c>
      <c r="D27" s="193" t="s">
        <v>17404</v>
      </c>
      <c r="E27" s="275" t="s">
        <v>17523</v>
      </c>
      <c r="F27" s="192" t="s">
        <v>680</v>
      </c>
      <c r="G27" s="214"/>
      <c r="H27" s="193" t="s">
        <v>17116</v>
      </c>
      <c r="I27" s="192" t="s">
        <v>17206</v>
      </c>
      <c r="J27" s="219">
        <v>6</v>
      </c>
      <c r="K27" s="220">
        <v>1</v>
      </c>
      <c r="L27" s="220">
        <f t="shared" si="0"/>
        <v>6</v>
      </c>
      <c r="M27" s="137" t="s">
        <v>17422</v>
      </c>
      <c r="N27" s="194" t="s">
        <v>16720</v>
      </c>
    </row>
    <row r="28" spans="1:14" s="215" customFormat="1" ht="24" x14ac:dyDescent="0.25">
      <c r="A28" s="267">
        <v>25</v>
      </c>
      <c r="B28" s="191" t="s">
        <v>17417</v>
      </c>
      <c r="C28" s="192" t="s">
        <v>17361</v>
      </c>
      <c r="D28" s="193" t="s">
        <v>17362</v>
      </c>
      <c r="E28" s="275" t="s">
        <v>17523</v>
      </c>
      <c r="F28" s="192" t="s">
        <v>680</v>
      </c>
      <c r="G28" s="214"/>
      <c r="H28" s="193" t="s">
        <v>17116</v>
      </c>
      <c r="I28" s="192" t="s">
        <v>17206</v>
      </c>
      <c r="J28" s="219">
        <v>4</v>
      </c>
      <c r="K28" s="220">
        <v>1</v>
      </c>
      <c r="L28" s="220">
        <f t="shared" si="0"/>
        <v>4</v>
      </c>
      <c r="M28" s="137" t="s">
        <v>17422</v>
      </c>
      <c r="N28" s="194" t="s">
        <v>16720</v>
      </c>
    </row>
    <row r="29" spans="1:14" s="215" customFormat="1" ht="24" x14ac:dyDescent="0.25">
      <c r="A29" s="137">
        <v>26</v>
      </c>
      <c r="B29" s="191" t="s">
        <v>17417</v>
      </c>
      <c r="C29" s="192" t="s">
        <v>17130</v>
      </c>
      <c r="D29" s="193" t="s">
        <v>17131</v>
      </c>
      <c r="E29" s="275" t="s">
        <v>17523</v>
      </c>
      <c r="F29" s="192" t="s">
        <v>680</v>
      </c>
      <c r="G29" s="214"/>
      <c r="H29" s="192" t="s">
        <v>17116</v>
      </c>
      <c r="I29" s="192" t="str">
        <f>RIGHT(C29,3)</f>
        <v>BXX</v>
      </c>
      <c r="J29" s="219">
        <v>1</v>
      </c>
      <c r="K29" s="220">
        <v>1</v>
      </c>
      <c r="L29" s="220">
        <f t="shared" si="0"/>
        <v>1</v>
      </c>
      <c r="M29" s="137" t="s">
        <v>17422</v>
      </c>
      <c r="N29" s="194" t="s">
        <v>16720</v>
      </c>
    </row>
    <row r="30" spans="1:14" s="215" customFormat="1" ht="24" x14ac:dyDescent="0.25">
      <c r="A30" s="267">
        <v>27</v>
      </c>
      <c r="B30" s="191" t="s">
        <v>17417</v>
      </c>
      <c r="C30" s="192" t="s">
        <v>17363</v>
      </c>
      <c r="D30" s="193" t="s">
        <v>17364</v>
      </c>
      <c r="E30" s="275" t="s">
        <v>17524</v>
      </c>
      <c r="F30" s="192" t="s">
        <v>680</v>
      </c>
      <c r="G30" s="193"/>
      <c r="H30" s="193" t="s">
        <v>17116</v>
      </c>
      <c r="I30" s="192" t="s">
        <v>17206</v>
      </c>
      <c r="J30" s="219">
        <v>4</v>
      </c>
      <c r="K30" s="220">
        <v>200</v>
      </c>
      <c r="L30" s="220">
        <f t="shared" si="0"/>
        <v>800</v>
      </c>
      <c r="M30" s="137" t="s">
        <v>17422</v>
      </c>
      <c r="N30" s="194" t="s">
        <v>17135</v>
      </c>
    </row>
    <row r="31" spans="1:14" s="215" customFormat="1" ht="24" x14ac:dyDescent="0.25">
      <c r="A31" s="137">
        <v>28</v>
      </c>
      <c r="B31" s="191" t="s">
        <v>17417</v>
      </c>
      <c r="C31" s="192" t="s">
        <v>17363</v>
      </c>
      <c r="D31" s="193" t="s">
        <v>17364</v>
      </c>
      <c r="E31" s="275" t="s">
        <v>17524</v>
      </c>
      <c r="F31" s="192" t="s">
        <v>680</v>
      </c>
      <c r="G31" s="214"/>
      <c r="H31" s="193" t="s">
        <v>17116</v>
      </c>
      <c r="I31" s="192" t="s">
        <v>17206</v>
      </c>
      <c r="J31" s="219">
        <v>2</v>
      </c>
      <c r="K31" s="220">
        <v>1</v>
      </c>
      <c r="L31" s="220">
        <f t="shared" si="0"/>
        <v>2</v>
      </c>
      <c r="M31" s="137" t="s">
        <v>17422</v>
      </c>
      <c r="N31" s="194" t="s">
        <v>17135</v>
      </c>
    </row>
    <row r="32" spans="1:14" s="215" customFormat="1" ht="24" x14ac:dyDescent="0.25">
      <c r="A32" s="267">
        <v>29</v>
      </c>
      <c r="B32" s="191" t="s">
        <v>17417</v>
      </c>
      <c r="C32" s="192" t="s">
        <v>17132</v>
      </c>
      <c r="D32" s="193" t="s">
        <v>17133</v>
      </c>
      <c r="E32" s="275" t="s">
        <v>17524</v>
      </c>
      <c r="F32" s="192" t="s">
        <v>17134</v>
      </c>
      <c r="G32" s="193"/>
      <c r="H32" s="193" t="s">
        <v>17116</v>
      </c>
      <c r="I32" s="192" t="s">
        <v>17206</v>
      </c>
      <c r="J32" s="219">
        <v>2</v>
      </c>
      <c r="K32" s="220">
        <v>295.17</v>
      </c>
      <c r="L32" s="220">
        <f t="shared" si="0"/>
        <v>590.34</v>
      </c>
      <c r="M32" s="137" t="s">
        <v>17422</v>
      </c>
      <c r="N32" s="194" t="s">
        <v>17135</v>
      </c>
    </row>
    <row r="33" spans="1:14" s="215" customFormat="1" ht="24" x14ac:dyDescent="0.25">
      <c r="A33" s="137">
        <v>30</v>
      </c>
      <c r="B33" s="191" t="s">
        <v>17417</v>
      </c>
      <c r="C33" s="192" t="s">
        <v>17132</v>
      </c>
      <c r="D33" s="193" t="s">
        <v>17133</v>
      </c>
      <c r="E33" s="275" t="s">
        <v>17524</v>
      </c>
      <c r="F33" s="192" t="s">
        <v>17134</v>
      </c>
      <c r="G33" s="214"/>
      <c r="H33" s="192" t="s">
        <v>17116</v>
      </c>
      <c r="I33" s="192" t="str">
        <f>RIGHT(C33,3)</f>
        <v>BXX</v>
      </c>
      <c r="J33" s="219">
        <v>10</v>
      </c>
      <c r="K33" s="220">
        <v>1</v>
      </c>
      <c r="L33" s="220">
        <f t="shared" si="0"/>
        <v>10</v>
      </c>
      <c r="M33" s="137" t="s">
        <v>17422</v>
      </c>
      <c r="N33" s="194" t="s">
        <v>17135</v>
      </c>
    </row>
    <row r="34" spans="1:14" s="215" customFormat="1" ht="24" x14ac:dyDescent="0.25">
      <c r="A34" s="267">
        <v>31</v>
      </c>
      <c r="B34" s="191" t="s">
        <v>17417</v>
      </c>
      <c r="C34" s="192" t="s">
        <v>17132</v>
      </c>
      <c r="D34" s="193" t="s">
        <v>17133</v>
      </c>
      <c r="E34" s="275" t="s">
        <v>17524</v>
      </c>
      <c r="F34" s="192" t="s">
        <v>17134</v>
      </c>
      <c r="G34" s="214"/>
      <c r="H34" s="193" t="s">
        <v>17116</v>
      </c>
      <c r="I34" s="192" t="s">
        <v>17206</v>
      </c>
      <c r="J34" s="219">
        <v>4</v>
      </c>
      <c r="K34" s="220">
        <v>1</v>
      </c>
      <c r="L34" s="220">
        <f t="shared" si="0"/>
        <v>4</v>
      </c>
      <c r="M34" s="137" t="s">
        <v>17422</v>
      </c>
      <c r="N34" s="194" t="s">
        <v>17135</v>
      </c>
    </row>
    <row r="35" spans="1:14" s="215" customFormat="1" ht="24" x14ac:dyDescent="0.25">
      <c r="A35" s="137">
        <v>32</v>
      </c>
      <c r="B35" s="137" t="s">
        <v>17417</v>
      </c>
      <c r="C35" s="192" t="s">
        <v>17132</v>
      </c>
      <c r="D35" s="193" t="s">
        <v>17133</v>
      </c>
      <c r="E35" s="275" t="s">
        <v>17524</v>
      </c>
      <c r="F35" s="192" t="s">
        <v>17134</v>
      </c>
      <c r="G35" s="214"/>
      <c r="H35" s="193" t="s">
        <v>17116</v>
      </c>
      <c r="I35" s="192" t="s">
        <v>17206</v>
      </c>
      <c r="J35" s="219">
        <v>2</v>
      </c>
      <c r="K35" s="220">
        <v>1</v>
      </c>
      <c r="L35" s="220">
        <f t="shared" si="0"/>
        <v>2</v>
      </c>
      <c r="M35" s="137" t="s">
        <v>17422</v>
      </c>
      <c r="N35" s="194" t="s">
        <v>17135</v>
      </c>
    </row>
    <row r="36" spans="1:14" s="215" customFormat="1" ht="24" x14ac:dyDescent="0.25">
      <c r="A36" s="267">
        <v>33</v>
      </c>
      <c r="B36" s="191" t="s">
        <v>17417</v>
      </c>
      <c r="C36" s="192" t="s">
        <v>17137</v>
      </c>
      <c r="D36" s="193" t="s">
        <v>17138</v>
      </c>
      <c r="E36" s="275" t="s">
        <v>17524</v>
      </c>
      <c r="F36" s="192" t="s">
        <v>17134</v>
      </c>
      <c r="G36" s="193"/>
      <c r="H36" s="193" t="s">
        <v>17116</v>
      </c>
      <c r="I36" s="192" t="s">
        <v>17206</v>
      </c>
      <c r="J36" s="219">
        <v>55</v>
      </c>
      <c r="K36" s="220">
        <v>150.62</v>
      </c>
      <c r="L36" s="220">
        <f t="shared" si="0"/>
        <v>8284.1</v>
      </c>
      <c r="M36" s="137" t="s">
        <v>17422</v>
      </c>
      <c r="N36" s="194" t="s">
        <v>17135</v>
      </c>
    </row>
    <row r="37" spans="1:14" s="215" customFormat="1" ht="24" x14ac:dyDescent="0.25">
      <c r="A37" s="137">
        <v>34</v>
      </c>
      <c r="B37" s="191" t="s">
        <v>17417</v>
      </c>
      <c r="C37" s="192" t="s">
        <v>17137</v>
      </c>
      <c r="D37" s="193" t="s">
        <v>17138</v>
      </c>
      <c r="E37" s="275" t="s">
        <v>17524</v>
      </c>
      <c r="F37" s="192" t="s">
        <v>17134</v>
      </c>
      <c r="G37" s="214"/>
      <c r="H37" s="192" t="s">
        <v>17116</v>
      </c>
      <c r="I37" s="192" t="str">
        <f>RIGHT(C37,3)</f>
        <v>BXX</v>
      </c>
      <c r="J37" s="219">
        <v>8</v>
      </c>
      <c r="K37" s="220">
        <v>132.25</v>
      </c>
      <c r="L37" s="220">
        <f t="shared" si="0"/>
        <v>1058</v>
      </c>
      <c r="M37" s="137" t="s">
        <v>17422</v>
      </c>
      <c r="N37" s="194" t="s">
        <v>17135</v>
      </c>
    </row>
    <row r="38" spans="1:14" s="215" customFormat="1" ht="24" x14ac:dyDescent="0.25">
      <c r="A38" s="267">
        <v>35</v>
      </c>
      <c r="B38" s="191" t="s">
        <v>17417</v>
      </c>
      <c r="C38" s="137" t="s">
        <v>17137</v>
      </c>
      <c r="D38" s="190" t="s">
        <v>17138</v>
      </c>
      <c r="E38" s="275" t="s">
        <v>17524</v>
      </c>
      <c r="F38" s="137" t="s">
        <v>17134</v>
      </c>
      <c r="G38" s="216"/>
      <c r="H38" s="137" t="s">
        <v>17116</v>
      </c>
      <c r="I38" s="137" t="str">
        <f>RIGHT(C38,3)</f>
        <v>BXX</v>
      </c>
      <c r="J38" s="219">
        <v>80</v>
      </c>
      <c r="K38" s="220">
        <v>1</v>
      </c>
      <c r="L38" s="220">
        <f t="shared" si="0"/>
        <v>80</v>
      </c>
      <c r="M38" s="137" t="s">
        <v>17422</v>
      </c>
      <c r="N38" s="191" t="s">
        <v>17135</v>
      </c>
    </row>
    <row r="39" spans="1:14" s="215" customFormat="1" ht="24" x14ac:dyDescent="0.25">
      <c r="A39" s="137">
        <v>36</v>
      </c>
      <c r="B39" s="191" t="s">
        <v>17417</v>
      </c>
      <c r="C39" s="137" t="s">
        <v>17137</v>
      </c>
      <c r="D39" s="190" t="s">
        <v>17138</v>
      </c>
      <c r="E39" s="275" t="s">
        <v>17524</v>
      </c>
      <c r="F39" s="137" t="s">
        <v>17134</v>
      </c>
      <c r="G39" s="216"/>
      <c r="H39" s="190" t="s">
        <v>17116</v>
      </c>
      <c r="I39" s="137" t="s">
        <v>17206</v>
      </c>
      <c r="J39" s="219">
        <v>5</v>
      </c>
      <c r="K39" s="220">
        <v>50000</v>
      </c>
      <c r="L39" s="220">
        <f t="shared" si="0"/>
        <v>250000</v>
      </c>
      <c r="M39" s="137" t="s">
        <v>17422</v>
      </c>
      <c r="N39" s="191" t="s">
        <v>17135</v>
      </c>
    </row>
    <row r="40" spans="1:14" ht="24" x14ac:dyDescent="0.25">
      <c r="A40" s="267">
        <v>37</v>
      </c>
      <c r="B40" s="137" t="s">
        <v>17417</v>
      </c>
      <c r="C40" s="137" t="s">
        <v>17137</v>
      </c>
      <c r="D40" s="190" t="s">
        <v>17138</v>
      </c>
      <c r="E40" s="275" t="s">
        <v>17524</v>
      </c>
      <c r="F40" s="137" t="s">
        <v>17134</v>
      </c>
      <c r="G40" s="216"/>
      <c r="H40" s="190" t="s">
        <v>17116</v>
      </c>
      <c r="I40" s="137" t="s">
        <v>17206</v>
      </c>
      <c r="J40" s="219">
        <v>12</v>
      </c>
      <c r="K40" s="220">
        <v>1</v>
      </c>
      <c r="L40" s="220">
        <f t="shared" si="0"/>
        <v>12</v>
      </c>
      <c r="M40" s="137" t="s">
        <v>17422</v>
      </c>
      <c r="N40" s="191" t="s">
        <v>17135</v>
      </c>
    </row>
    <row r="41" spans="1:14" ht="24" x14ac:dyDescent="0.25">
      <c r="A41" s="137">
        <v>38</v>
      </c>
      <c r="B41" s="191" t="s">
        <v>17417</v>
      </c>
      <c r="C41" s="137" t="s">
        <v>17139</v>
      </c>
      <c r="D41" s="190" t="s">
        <v>17140</v>
      </c>
      <c r="E41" s="275" t="s">
        <v>17524</v>
      </c>
      <c r="F41" s="137" t="s">
        <v>17134</v>
      </c>
      <c r="G41" s="190"/>
      <c r="H41" s="190" t="s">
        <v>17116</v>
      </c>
      <c r="I41" s="137" t="s">
        <v>17206</v>
      </c>
      <c r="J41" s="219">
        <v>8</v>
      </c>
      <c r="K41" s="220">
        <v>6.8</v>
      </c>
      <c r="L41" s="220">
        <f t="shared" si="0"/>
        <v>54.4</v>
      </c>
      <c r="M41" s="137" t="s">
        <v>17422</v>
      </c>
      <c r="N41" s="191" t="s">
        <v>17135</v>
      </c>
    </row>
    <row r="42" spans="1:14" ht="24" x14ac:dyDescent="0.25">
      <c r="A42" s="267">
        <v>39</v>
      </c>
      <c r="B42" s="191" t="s">
        <v>17417</v>
      </c>
      <c r="C42" s="137" t="s">
        <v>17139</v>
      </c>
      <c r="D42" s="190" t="s">
        <v>17140</v>
      </c>
      <c r="E42" s="275" t="s">
        <v>17524</v>
      </c>
      <c r="F42" s="137" t="s">
        <v>17134</v>
      </c>
      <c r="G42" s="216"/>
      <c r="H42" s="137" t="s">
        <v>17116</v>
      </c>
      <c r="I42" s="137" t="str">
        <f>RIGHT(C42,3)</f>
        <v>BXX</v>
      </c>
      <c r="J42" s="219">
        <v>8</v>
      </c>
      <c r="K42" s="220">
        <v>3.25</v>
      </c>
      <c r="L42" s="220">
        <f t="shared" si="0"/>
        <v>26</v>
      </c>
      <c r="M42" s="137" t="s">
        <v>17422</v>
      </c>
      <c r="N42" s="191" t="s">
        <v>17135</v>
      </c>
    </row>
    <row r="43" spans="1:14" ht="24" x14ac:dyDescent="0.25">
      <c r="A43" s="137">
        <v>40</v>
      </c>
      <c r="B43" s="191" t="s">
        <v>17417</v>
      </c>
      <c r="C43" s="137" t="s">
        <v>17139</v>
      </c>
      <c r="D43" s="190" t="s">
        <v>17140</v>
      </c>
      <c r="E43" s="275" t="s">
        <v>17524</v>
      </c>
      <c r="F43" s="137" t="s">
        <v>17134</v>
      </c>
      <c r="G43" s="216"/>
      <c r="H43" s="137" t="s">
        <v>17116</v>
      </c>
      <c r="I43" s="137" t="str">
        <f>RIGHT(C43,3)</f>
        <v>BXX</v>
      </c>
      <c r="J43" s="219">
        <v>10</v>
      </c>
      <c r="K43" s="220">
        <v>1</v>
      </c>
      <c r="L43" s="220">
        <f t="shared" si="0"/>
        <v>10</v>
      </c>
      <c r="M43" s="137" t="s">
        <v>17422</v>
      </c>
      <c r="N43" s="191" t="s">
        <v>17135</v>
      </c>
    </row>
    <row r="44" spans="1:14" ht="24" x14ac:dyDescent="0.25">
      <c r="A44" s="267">
        <v>41</v>
      </c>
      <c r="B44" s="191" t="s">
        <v>17417</v>
      </c>
      <c r="C44" s="137" t="s">
        <v>17139</v>
      </c>
      <c r="D44" s="190" t="s">
        <v>17140</v>
      </c>
      <c r="E44" s="275" t="s">
        <v>17524</v>
      </c>
      <c r="F44" s="137" t="s">
        <v>17134</v>
      </c>
      <c r="G44" s="216"/>
      <c r="H44" s="190" t="s">
        <v>17116</v>
      </c>
      <c r="I44" s="137" t="s">
        <v>17206</v>
      </c>
      <c r="J44" s="219">
        <v>2</v>
      </c>
      <c r="K44" s="220">
        <v>1</v>
      </c>
      <c r="L44" s="220">
        <f t="shared" si="0"/>
        <v>2</v>
      </c>
      <c r="M44" s="137" t="s">
        <v>17422</v>
      </c>
      <c r="N44" s="191" t="s">
        <v>17135</v>
      </c>
    </row>
    <row r="45" spans="1:14" ht="24" x14ac:dyDescent="0.25">
      <c r="A45" s="137">
        <v>42</v>
      </c>
      <c r="B45" s="137" t="s">
        <v>17417</v>
      </c>
      <c r="C45" s="137" t="s">
        <v>17139</v>
      </c>
      <c r="D45" s="190" t="s">
        <v>17140</v>
      </c>
      <c r="E45" s="275" t="s">
        <v>17524</v>
      </c>
      <c r="F45" s="137" t="s">
        <v>17134</v>
      </c>
      <c r="G45" s="216"/>
      <c r="H45" s="190" t="s">
        <v>17116</v>
      </c>
      <c r="I45" s="137" t="s">
        <v>17206</v>
      </c>
      <c r="J45" s="219">
        <v>2</v>
      </c>
      <c r="K45" s="220">
        <v>1</v>
      </c>
      <c r="L45" s="220">
        <f t="shared" si="0"/>
        <v>2</v>
      </c>
      <c r="M45" s="137" t="s">
        <v>17422</v>
      </c>
      <c r="N45" s="191" t="s">
        <v>17135</v>
      </c>
    </row>
    <row r="46" spans="1:14" ht="24" x14ac:dyDescent="0.25">
      <c r="A46" s="267">
        <v>43</v>
      </c>
      <c r="B46" s="191" t="s">
        <v>17417</v>
      </c>
      <c r="C46" s="137" t="s">
        <v>17141</v>
      </c>
      <c r="D46" s="190" t="s">
        <v>17142</v>
      </c>
      <c r="E46" s="275" t="s">
        <v>17524</v>
      </c>
      <c r="F46" s="137" t="s">
        <v>680</v>
      </c>
      <c r="G46" s="190"/>
      <c r="H46" s="190" t="s">
        <v>17116</v>
      </c>
      <c r="I46" s="137" t="s">
        <v>17206</v>
      </c>
      <c r="J46" s="219">
        <v>38</v>
      </c>
      <c r="K46" s="220">
        <v>250.76</v>
      </c>
      <c r="L46" s="220">
        <f t="shared" si="0"/>
        <v>9528.8799999999992</v>
      </c>
      <c r="M46" s="137" t="s">
        <v>17422</v>
      </c>
      <c r="N46" s="191" t="s">
        <v>17135</v>
      </c>
    </row>
    <row r="47" spans="1:14" ht="24" x14ac:dyDescent="0.25">
      <c r="A47" s="137">
        <v>44</v>
      </c>
      <c r="B47" s="191" t="s">
        <v>17417</v>
      </c>
      <c r="C47" s="137" t="s">
        <v>17141</v>
      </c>
      <c r="D47" s="190" t="s">
        <v>17142</v>
      </c>
      <c r="E47" s="275" t="s">
        <v>17524</v>
      </c>
      <c r="F47" s="137" t="s">
        <v>680</v>
      </c>
      <c r="G47" s="216"/>
      <c r="H47" s="137" t="s">
        <v>17116</v>
      </c>
      <c r="I47" s="137" t="str">
        <f>RIGHT(C47,3)</f>
        <v>BXX</v>
      </c>
      <c r="J47" s="219">
        <v>12</v>
      </c>
      <c r="K47" s="220">
        <v>199.08</v>
      </c>
      <c r="L47" s="220">
        <f t="shared" si="0"/>
        <v>2388.96</v>
      </c>
      <c r="M47" s="137" t="s">
        <v>17422</v>
      </c>
      <c r="N47" s="191" t="s">
        <v>17135</v>
      </c>
    </row>
    <row r="48" spans="1:14" ht="24" x14ac:dyDescent="0.25">
      <c r="A48" s="267">
        <v>45</v>
      </c>
      <c r="B48" s="191" t="s">
        <v>17417</v>
      </c>
      <c r="C48" s="137" t="s">
        <v>17141</v>
      </c>
      <c r="D48" s="190" t="s">
        <v>17142</v>
      </c>
      <c r="E48" s="275" t="s">
        <v>17524</v>
      </c>
      <c r="F48" s="137" t="s">
        <v>680</v>
      </c>
      <c r="G48" s="216"/>
      <c r="H48" s="137" t="s">
        <v>17116</v>
      </c>
      <c r="I48" s="137" t="str">
        <f>RIGHT(C48,3)</f>
        <v>BXX</v>
      </c>
      <c r="J48" s="219">
        <v>164</v>
      </c>
      <c r="K48" s="220">
        <v>10.23</v>
      </c>
      <c r="L48" s="220">
        <f t="shared" si="0"/>
        <v>1677.72</v>
      </c>
      <c r="M48" s="137" t="s">
        <v>17422</v>
      </c>
      <c r="N48" s="191" t="s">
        <v>17135</v>
      </c>
    </row>
    <row r="49" spans="1:14" ht="24" x14ac:dyDescent="0.25">
      <c r="A49" s="137">
        <v>46</v>
      </c>
      <c r="B49" s="191" t="s">
        <v>17417</v>
      </c>
      <c r="C49" s="137" t="s">
        <v>17141</v>
      </c>
      <c r="D49" s="190" t="s">
        <v>17142</v>
      </c>
      <c r="E49" s="275" t="s">
        <v>17524</v>
      </c>
      <c r="F49" s="137" t="s">
        <v>680</v>
      </c>
      <c r="G49" s="216"/>
      <c r="H49" s="190" t="s">
        <v>17116</v>
      </c>
      <c r="I49" s="137" t="s">
        <v>17206</v>
      </c>
      <c r="J49" s="219">
        <v>34</v>
      </c>
      <c r="K49" s="220">
        <v>1</v>
      </c>
      <c r="L49" s="220">
        <f t="shared" si="0"/>
        <v>34</v>
      </c>
      <c r="M49" s="137" t="s">
        <v>17422</v>
      </c>
      <c r="N49" s="191" t="s">
        <v>17135</v>
      </c>
    </row>
    <row r="50" spans="1:14" ht="24" x14ac:dyDescent="0.25">
      <c r="A50" s="267">
        <v>47</v>
      </c>
      <c r="B50" s="137" t="s">
        <v>17417</v>
      </c>
      <c r="C50" s="137" t="s">
        <v>17141</v>
      </c>
      <c r="D50" s="190" t="s">
        <v>17142</v>
      </c>
      <c r="E50" s="275" t="s">
        <v>17524</v>
      </c>
      <c r="F50" s="137" t="s">
        <v>680</v>
      </c>
      <c r="G50" s="216"/>
      <c r="H50" s="190" t="s">
        <v>17116</v>
      </c>
      <c r="I50" s="137" t="s">
        <v>17206</v>
      </c>
      <c r="J50" s="219">
        <v>26</v>
      </c>
      <c r="K50" s="220">
        <v>1</v>
      </c>
      <c r="L50" s="220">
        <f t="shared" si="0"/>
        <v>26</v>
      </c>
      <c r="M50" s="137" t="s">
        <v>17422</v>
      </c>
      <c r="N50" s="191" t="s">
        <v>17135</v>
      </c>
    </row>
    <row r="51" spans="1:14" ht="24" x14ac:dyDescent="0.25">
      <c r="A51" s="137">
        <v>48</v>
      </c>
      <c r="B51" s="191" t="s">
        <v>17417</v>
      </c>
      <c r="C51" s="137" t="s">
        <v>17143</v>
      </c>
      <c r="D51" s="190" t="s">
        <v>17144</v>
      </c>
      <c r="E51" s="275" t="s">
        <v>17524</v>
      </c>
      <c r="F51" s="137" t="s">
        <v>17134</v>
      </c>
      <c r="G51" s="216"/>
      <c r="H51" s="137" t="s">
        <v>17116</v>
      </c>
      <c r="I51" s="137" t="str">
        <f>RIGHT(C51,3)</f>
        <v>BXX</v>
      </c>
      <c r="J51" s="219">
        <v>10</v>
      </c>
      <c r="K51" s="220">
        <v>1</v>
      </c>
      <c r="L51" s="220">
        <f t="shared" si="0"/>
        <v>10</v>
      </c>
      <c r="M51" s="137" t="s">
        <v>17422</v>
      </c>
      <c r="N51" s="191" t="s">
        <v>17135</v>
      </c>
    </row>
    <row r="52" spans="1:14" ht="24" x14ac:dyDescent="0.25">
      <c r="A52" s="267">
        <v>49</v>
      </c>
      <c r="B52" s="191" t="s">
        <v>17417</v>
      </c>
      <c r="C52" s="137" t="s">
        <v>17145</v>
      </c>
      <c r="D52" s="190" t="s">
        <v>17146</v>
      </c>
      <c r="E52" s="275" t="s">
        <v>17524</v>
      </c>
      <c r="F52" s="137" t="s">
        <v>17134</v>
      </c>
      <c r="G52" s="190"/>
      <c r="H52" s="190" t="s">
        <v>17116</v>
      </c>
      <c r="I52" s="137" t="s">
        <v>17206</v>
      </c>
      <c r="J52" s="219">
        <v>4</v>
      </c>
      <c r="K52" s="220">
        <v>42.89</v>
      </c>
      <c r="L52" s="220">
        <f t="shared" si="0"/>
        <v>171.56</v>
      </c>
      <c r="M52" s="137" t="s">
        <v>17422</v>
      </c>
      <c r="N52" s="191" t="s">
        <v>17135</v>
      </c>
    </row>
    <row r="53" spans="1:14" ht="24" x14ac:dyDescent="0.25">
      <c r="A53" s="137">
        <v>50</v>
      </c>
      <c r="B53" s="191" t="s">
        <v>17417</v>
      </c>
      <c r="C53" s="137" t="s">
        <v>17145</v>
      </c>
      <c r="D53" s="190" t="s">
        <v>17146</v>
      </c>
      <c r="E53" s="275" t="s">
        <v>17524</v>
      </c>
      <c r="F53" s="137" t="s">
        <v>17134</v>
      </c>
      <c r="G53" s="216"/>
      <c r="H53" s="137" t="s">
        <v>17116</v>
      </c>
      <c r="I53" s="137" t="str">
        <f>RIGHT(C53,3)</f>
        <v>BXX</v>
      </c>
      <c r="J53" s="219">
        <v>12</v>
      </c>
      <c r="K53" s="220">
        <v>12</v>
      </c>
      <c r="L53" s="220">
        <f t="shared" si="0"/>
        <v>144</v>
      </c>
      <c r="M53" s="137" t="s">
        <v>17422</v>
      </c>
      <c r="N53" s="191" t="s">
        <v>17135</v>
      </c>
    </row>
    <row r="54" spans="1:14" ht="24" x14ac:dyDescent="0.25">
      <c r="A54" s="267">
        <v>51</v>
      </c>
      <c r="B54" s="191" t="s">
        <v>17417</v>
      </c>
      <c r="C54" s="137" t="s">
        <v>17145</v>
      </c>
      <c r="D54" s="190" t="s">
        <v>17146</v>
      </c>
      <c r="E54" s="275" t="s">
        <v>17524</v>
      </c>
      <c r="F54" s="137" t="s">
        <v>17134</v>
      </c>
      <c r="G54" s="216"/>
      <c r="H54" s="137" t="s">
        <v>17116</v>
      </c>
      <c r="I54" s="137" t="str">
        <f>RIGHT(C54,3)</f>
        <v>BXX</v>
      </c>
      <c r="J54" s="219">
        <v>4</v>
      </c>
      <c r="K54" s="220">
        <v>9.25</v>
      </c>
      <c r="L54" s="220">
        <f t="shared" si="0"/>
        <v>37</v>
      </c>
      <c r="M54" s="137" t="s">
        <v>17422</v>
      </c>
      <c r="N54" s="191" t="s">
        <v>17135</v>
      </c>
    </row>
    <row r="55" spans="1:14" ht="24" x14ac:dyDescent="0.25">
      <c r="A55" s="137">
        <v>52</v>
      </c>
      <c r="B55" s="137" t="s">
        <v>17417</v>
      </c>
      <c r="C55" s="137" t="s">
        <v>17145</v>
      </c>
      <c r="D55" s="190" t="s">
        <v>17146</v>
      </c>
      <c r="E55" s="275" t="s">
        <v>17524</v>
      </c>
      <c r="F55" s="137" t="s">
        <v>17134</v>
      </c>
      <c r="G55" s="216"/>
      <c r="H55" s="190" t="s">
        <v>17116</v>
      </c>
      <c r="I55" s="137" t="s">
        <v>17206</v>
      </c>
      <c r="J55" s="219">
        <v>3</v>
      </c>
      <c r="K55" s="220">
        <v>1</v>
      </c>
      <c r="L55" s="220">
        <f t="shared" si="0"/>
        <v>3</v>
      </c>
      <c r="M55" s="137" t="s">
        <v>17422</v>
      </c>
      <c r="N55" s="191" t="s">
        <v>17135</v>
      </c>
    </row>
    <row r="56" spans="1:14" ht="24" x14ac:dyDescent="0.25">
      <c r="A56" s="267">
        <v>53</v>
      </c>
      <c r="B56" s="191" t="s">
        <v>17417</v>
      </c>
      <c r="C56" s="137" t="s">
        <v>17147</v>
      </c>
      <c r="D56" s="190" t="s">
        <v>17148</v>
      </c>
      <c r="E56" s="275" t="s">
        <v>17524</v>
      </c>
      <c r="F56" s="137" t="s">
        <v>680</v>
      </c>
      <c r="G56" s="190"/>
      <c r="H56" s="190" t="s">
        <v>17116</v>
      </c>
      <c r="I56" s="137" t="s">
        <v>17206</v>
      </c>
      <c r="J56" s="219">
        <v>6</v>
      </c>
      <c r="K56" s="220">
        <v>987.89</v>
      </c>
      <c r="L56" s="220">
        <f t="shared" si="0"/>
        <v>5927.34</v>
      </c>
      <c r="M56" s="137" t="s">
        <v>17422</v>
      </c>
      <c r="N56" s="191" t="s">
        <v>17135</v>
      </c>
    </row>
    <row r="57" spans="1:14" ht="24" x14ac:dyDescent="0.25">
      <c r="A57" s="137">
        <v>54</v>
      </c>
      <c r="B57" s="191" t="s">
        <v>17417</v>
      </c>
      <c r="C57" s="137" t="s">
        <v>17147</v>
      </c>
      <c r="D57" s="190" t="s">
        <v>17148</v>
      </c>
      <c r="E57" s="275" t="s">
        <v>17524</v>
      </c>
      <c r="F57" s="137" t="s">
        <v>680</v>
      </c>
      <c r="G57" s="216"/>
      <c r="H57" s="137" t="s">
        <v>17116</v>
      </c>
      <c r="I57" s="137" t="str">
        <f>RIGHT(C57,3)</f>
        <v>BXX</v>
      </c>
      <c r="J57" s="219">
        <v>4</v>
      </c>
      <c r="K57" s="220">
        <v>1</v>
      </c>
      <c r="L57" s="220">
        <f t="shared" si="0"/>
        <v>4</v>
      </c>
      <c r="M57" s="137" t="s">
        <v>17422</v>
      </c>
      <c r="N57" s="191" t="s">
        <v>17135</v>
      </c>
    </row>
    <row r="58" spans="1:14" ht="24" x14ac:dyDescent="0.25">
      <c r="A58" s="267">
        <v>55</v>
      </c>
      <c r="B58" s="191" t="s">
        <v>17417</v>
      </c>
      <c r="C58" s="137" t="s">
        <v>17147</v>
      </c>
      <c r="D58" s="190" t="s">
        <v>17148</v>
      </c>
      <c r="E58" s="275" t="s">
        <v>17524</v>
      </c>
      <c r="F58" s="137" t="s">
        <v>680</v>
      </c>
      <c r="G58" s="216"/>
      <c r="H58" s="137" t="s">
        <v>17116</v>
      </c>
      <c r="I58" s="137" t="str">
        <f>RIGHT(C58,3)</f>
        <v>BXX</v>
      </c>
      <c r="J58" s="219">
        <v>33</v>
      </c>
      <c r="K58" s="220">
        <v>1</v>
      </c>
      <c r="L58" s="220">
        <f t="shared" si="0"/>
        <v>33</v>
      </c>
      <c r="M58" s="137" t="s">
        <v>17422</v>
      </c>
      <c r="N58" s="191" t="s">
        <v>17135</v>
      </c>
    </row>
    <row r="59" spans="1:14" ht="24" x14ac:dyDescent="0.25">
      <c r="A59" s="137">
        <v>56</v>
      </c>
      <c r="B59" s="137" t="s">
        <v>17417</v>
      </c>
      <c r="C59" s="137" t="s">
        <v>17147</v>
      </c>
      <c r="D59" s="190" t="s">
        <v>17148</v>
      </c>
      <c r="E59" s="275" t="s">
        <v>17524</v>
      </c>
      <c r="F59" s="137" t="s">
        <v>680</v>
      </c>
      <c r="G59" s="216"/>
      <c r="H59" s="190" t="s">
        <v>17116</v>
      </c>
      <c r="I59" s="137" t="s">
        <v>17206</v>
      </c>
      <c r="J59" s="219">
        <v>8</v>
      </c>
      <c r="K59" s="220">
        <v>1</v>
      </c>
      <c r="L59" s="220">
        <f t="shared" si="0"/>
        <v>8</v>
      </c>
      <c r="M59" s="137" t="s">
        <v>17422</v>
      </c>
      <c r="N59" s="191" t="s">
        <v>17135</v>
      </c>
    </row>
    <row r="60" spans="1:14" ht="24" x14ac:dyDescent="0.25">
      <c r="A60" s="267">
        <v>57</v>
      </c>
      <c r="B60" s="191" t="s">
        <v>17417</v>
      </c>
      <c r="C60" s="137" t="s">
        <v>17149</v>
      </c>
      <c r="D60" s="190" t="s">
        <v>17150</v>
      </c>
      <c r="E60" s="275" t="s">
        <v>17524</v>
      </c>
      <c r="F60" s="137" t="s">
        <v>680</v>
      </c>
      <c r="G60" s="190"/>
      <c r="H60" s="190" t="s">
        <v>17116</v>
      </c>
      <c r="I60" s="137" t="s">
        <v>17206</v>
      </c>
      <c r="J60" s="219">
        <v>8</v>
      </c>
      <c r="K60" s="220">
        <v>62.93</v>
      </c>
      <c r="L60" s="220">
        <f t="shared" si="0"/>
        <v>503.44</v>
      </c>
      <c r="M60" s="137" t="s">
        <v>17422</v>
      </c>
      <c r="N60" s="191" t="s">
        <v>17135</v>
      </c>
    </row>
    <row r="61" spans="1:14" ht="24" x14ac:dyDescent="0.25">
      <c r="A61" s="137">
        <v>58</v>
      </c>
      <c r="B61" s="191" t="s">
        <v>17417</v>
      </c>
      <c r="C61" s="137" t="s">
        <v>17149</v>
      </c>
      <c r="D61" s="190" t="s">
        <v>17150</v>
      </c>
      <c r="E61" s="275" t="s">
        <v>17524</v>
      </c>
      <c r="F61" s="137" t="s">
        <v>680</v>
      </c>
      <c r="G61" s="216"/>
      <c r="H61" s="137" t="s">
        <v>17116</v>
      </c>
      <c r="I61" s="137" t="str">
        <f>RIGHT(C61,3)</f>
        <v>BXX</v>
      </c>
      <c r="J61" s="219">
        <v>14</v>
      </c>
      <c r="K61" s="220">
        <v>33.07</v>
      </c>
      <c r="L61" s="220">
        <f t="shared" si="0"/>
        <v>462.98</v>
      </c>
      <c r="M61" s="137" t="s">
        <v>17422</v>
      </c>
      <c r="N61" s="191" t="s">
        <v>17135</v>
      </c>
    </row>
    <row r="62" spans="1:14" ht="24" x14ac:dyDescent="0.25">
      <c r="A62" s="267">
        <v>59</v>
      </c>
      <c r="B62" s="191" t="s">
        <v>17417</v>
      </c>
      <c r="C62" s="137" t="s">
        <v>17149</v>
      </c>
      <c r="D62" s="190" t="s">
        <v>17150</v>
      </c>
      <c r="E62" s="275" t="s">
        <v>17524</v>
      </c>
      <c r="F62" s="137" t="s">
        <v>680</v>
      </c>
      <c r="G62" s="216"/>
      <c r="H62" s="137" t="s">
        <v>17116</v>
      </c>
      <c r="I62" s="137" t="str">
        <f>RIGHT(C62,3)</f>
        <v>BXX</v>
      </c>
      <c r="J62" s="219">
        <v>78</v>
      </c>
      <c r="K62" s="220">
        <v>1.73</v>
      </c>
      <c r="L62" s="220">
        <f t="shared" si="0"/>
        <v>134.94</v>
      </c>
      <c r="M62" s="137" t="s">
        <v>17422</v>
      </c>
      <c r="N62" s="191" t="s">
        <v>17135</v>
      </c>
    </row>
    <row r="63" spans="1:14" ht="24" x14ac:dyDescent="0.25">
      <c r="A63" s="137">
        <v>60</v>
      </c>
      <c r="B63" s="191" t="s">
        <v>17417</v>
      </c>
      <c r="C63" s="137" t="s">
        <v>17149</v>
      </c>
      <c r="D63" s="190" t="s">
        <v>17150</v>
      </c>
      <c r="E63" s="275" t="s">
        <v>17524</v>
      </c>
      <c r="F63" s="137" t="s">
        <v>680</v>
      </c>
      <c r="G63" s="216"/>
      <c r="H63" s="137" t="s">
        <v>17116</v>
      </c>
      <c r="I63" s="137" t="s">
        <v>17206</v>
      </c>
      <c r="J63" s="219">
        <v>2</v>
      </c>
      <c r="K63" s="220">
        <v>1</v>
      </c>
      <c r="L63" s="220">
        <f t="shared" si="0"/>
        <v>2</v>
      </c>
      <c r="M63" s="137" t="s">
        <v>17422</v>
      </c>
      <c r="N63" s="191" t="s">
        <v>17135</v>
      </c>
    </row>
    <row r="64" spans="1:14" ht="24" x14ac:dyDescent="0.25">
      <c r="A64" s="267">
        <v>61</v>
      </c>
      <c r="B64" s="137" t="s">
        <v>17417</v>
      </c>
      <c r="C64" s="137" t="s">
        <v>17149</v>
      </c>
      <c r="D64" s="190" t="s">
        <v>17150</v>
      </c>
      <c r="E64" s="275" t="s">
        <v>17524</v>
      </c>
      <c r="F64" s="137" t="s">
        <v>680</v>
      </c>
      <c r="G64" s="216"/>
      <c r="H64" s="190" t="s">
        <v>17116</v>
      </c>
      <c r="I64" s="137" t="s">
        <v>17206</v>
      </c>
      <c r="J64" s="219">
        <v>8</v>
      </c>
      <c r="K64" s="220">
        <v>1</v>
      </c>
      <c r="L64" s="220">
        <f t="shared" si="0"/>
        <v>8</v>
      </c>
      <c r="M64" s="137" t="s">
        <v>17422</v>
      </c>
      <c r="N64" s="191" t="s">
        <v>17135</v>
      </c>
    </row>
    <row r="65" spans="1:14" ht="24" x14ac:dyDescent="0.25">
      <c r="A65" s="137">
        <v>62</v>
      </c>
      <c r="B65" s="191" t="s">
        <v>17417</v>
      </c>
      <c r="C65" s="137" t="s">
        <v>17151</v>
      </c>
      <c r="D65" s="190" t="s">
        <v>17152</v>
      </c>
      <c r="E65" s="275" t="s">
        <v>17524</v>
      </c>
      <c r="F65" s="137" t="s">
        <v>680</v>
      </c>
      <c r="G65" s="216"/>
      <c r="H65" s="137" t="s">
        <v>17116</v>
      </c>
      <c r="I65" s="137" t="str">
        <f>RIGHT(C65,3)</f>
        <v>BXX</v>
      </c>
      <c r="J65" s="219">
        <v>2</v>
      </c>
      <c r="K65" s="220">
        <v>1</v>
      </c>
      <c r="L65" s="220">
        <f t="shared" si="0"/>
        <v>2</v>
      </c>
      <c r="M65" s="137" t="s">
        <v>17422</v>
      </c>
      <c r="N65" s="191" t="s">
        <v>17135</v>
      </c>
    </row>
    <row r="66" spans="1:14" ht="24" x14ac:dyDescent="0.25">
      <c r="A66" s="267">
        <v>63</v>
      </c>
      <c r="B66" s="191" t="s">
        <v>17417</v>
      </c>
      <c r="C66" s="137" t="s">
        <v>17153</v>
      </c>
      <c r="D66" s="190" t="s">
        <v>17154</v>
      </c>
      <c r="E66" s="275" t="s">
        <v>17524</v>
      </c>
      <c r="F66" s="137" t="s">
        <v>680</v>
      </c>
      <c r="G66" s="190"/>
      <c r="H66" s="190" t="s">
        <v>17116</v>
      </c>
      <c r="I66" s="137" t="s">
        <v>17206</v>
      </c>
      <c r="J66" s="219">
        <v>8</v>
      </c>
      <c r="K66" s="220">
        <v>209.86</v>
      </c>
      <c r="L66" s="220">
        <f t="shared" si="0"/>
        <v>1678.88</v>
      </c>
      <c r="M66" s="137" t="s">
        <v>17422</v>
      </c>
      <c r="N66" s="191" t="s">
        <v>17135</v>
      </c>
    </row>
    <row r="67" spans="1:14" ht="24" x14ac:dyDescent="0.25">
      <c r="A67" s="137">
        <v>64</v>
      </c>
      <c r="B67" s="191" t="s">
        <v>17417</v>
      </c>
      <c r="C67" s="137" t="s">
        <v>17153</v>
      </c>
      <c r="D67" s="190" t="s">
        <v>17154</v>
      </c>
      <c r="E67" s="275" t="s">
        <v>17524</v>
      </c>
      <c r="F67" s="137" t="s">
        <v>680</v>
      </c>
      <c r="G67" s="216"/>
      <c r="H67" s="137" t="s">
        <v>17116</v>
      </c>
      <c r="I67" s="137" t="str">
        <f>RIGHT(C67,3)</f>
        <v>BXX</v>
      </c>
      <c r="J67" s="219">
        <v>56</v>
      </c>
      <c r="K67" s="220">
        <v>1</v>
      </c>
      <c r="L67" s="220">
        <f t="shared" si="0"/>
        <v>56</v>
      </c>
      <c r="M67" s="137" t="s">
        <v>17422</v>
      </c>
      <c r="N67" s="191" t="s">
        <v>17135</v>
      </c>
    </row>
    <row r="68" spans="1:14" ht="24" x14ac:dyDescent="0.25">
      <c r="A68" s="267">
        <v>65</v>
      </c>
      <c r="B68" s="191" t="s">
        <v>17417</v>
      </c>
      <c r="C68" s="137" t="s">
        <v>17153</v>
      </c>
      <c r="D68" s="190" t="s">
        <v>17154</v>
      </c>
      <c r="E68" s="275" t="s">
        <v>17524</v>
      </c>
      <c r="F68" s="137" t="s">
        <v>680</v>
      </c>
      <c r="G68" s="216"/>
      <c r="H68" s="190" t="s">
        <v>17116</v>
      </c>
      <c r="I68" s="137" t="s">
        <v>17206</v>
      </c>
      <c r="J68" s="219">
        <v>40</v>
      </c>
      <c r="K68" s="220">
        <v>1</v>
      </c>
      <c r="L68" s="220">
        <f t="shared" ref="L68:L131" si="1">J68*K68</f>
        <v>40</v>
      </c>
      <c r="M68" s="137" t="s">
        <v>17422</v>
      </c>
      <c r="N68" s="191" t="s">
        <v>17135</v>
      </c>
    </row>
    <row r="69" spans="1:14" ht="24" x14ac:dyDescent="0.25">
      <c r="A69" s="137">
        <v>66</v>
      </c>
      <c r="B69" s="191" t="s">
        <v>17417</v>
      </c>
      <c r="C69" s="137" t="s">
        <v>17155</v>
      </c>
      <c r="D69" s="190" t="s">
        <v>17156</v>
      </c>
      <c r="E69" s="275" t="s">
        <v>17524</v>
      </c>
      <c r="F69" s="137" t="s">
        <v>680</v>
      </c>
      <c r="G69" s="216"/>
      <c r="H69" s="137" t="s">
        <v>17116</v>
      </c>
      <c r="I69" s="137" t="str">
        <f>RIGHT(C69,3)</f>
        <v>BXX</v>
      </c>
      <c r="J69" s="219">
        <v>2</v>
      </c>
      <c r="K69" s="220">
        <v>1</v>
      </c>
      <c r="L69" s="220">
        <f t="shared" si="1"/>
        <v>2</v>
      </c>
      <c r="M69" s="137" t="s">
        <v>17422</v>
      </c>
      <c r="N69" s="191" t="s">
        <v>17135</v>
      </c>
    </row>
    <row r="70" spans="1:14" ht="24" x14ac:dyDescent="0.25">
      <c r="A70" s="267">
        <v>67</v>
      </c>
      <c r="B70" s="137" t="s">
        <v>17417</v>
      </c>
      <c r="C70" s="137" t="s">
        <v>17155</v>
      </c>
      <c r="D70" s="190" t="s">
        <v>17156</v>
      </c>
      <c r="E70" s="275" t="s">
        <v>17524</v>
      </c>
      <c r="F70" s="137" t="s">
        <v>680</v>
      </c>
      <c r="G70" s="216"/>
      <c r="H70" s="190" t="s">
        <v>17116</v>
      </c>
      <c r="I70" s="137" t="s">
        <v>17206</v>
      </c>
      <c r="J70" s="219">
        <v>6</v>
      </c>
      <c r="K70" s="220">
        <v>1</v>
      </c>
      <c r="L70" s="220">
        <f t="shared" si="1"/>
        <v>6</v>
      </c>
      <c r="M70" s="137" t="s">
        <v>17422</v>
      </c>
      <c r="N70" s="191" t="s">
        <v>17135</v>
      </c>
    </row>
    <row r="71" spans="1:14" ht="24" x14ac:dyDescent="0.25">
      <c r="A71" s="137">
        <v>68</v>
      </c>
      <c r="B71" s="191" t="s">
        <v>17417</v>
      </c>
      <c r="C71" s="137" t="s">
        <v>17365</v>
      </c>
      <c r="D71" s="190" t="s">
        <v>17366</v>
      </c>
      <c r="E71" s="275" t="s">
        <v>17524</v>
      </c>
      <c r="F71" s="137" t="s">
        <v>680</v>
      </c>
      <c r="G71" s="216"/>
      <c r="H71" s="190" t="s">
        <v>17116</v>
      </c>
      <c r="I71" s="137" t="s">
        <v>17206</v>
      </c>
      <c r="J71" s="219">
        <v>1</v>
      </c>
      <c r="K71" s="220">
        <v>50000</v>
      </c>
      <c r="L71" s="220">
        <f t="shared" si="1"/>
        <v>50000</v>
      </c>
      <c r="M71" s="137" t="s">
        <v>17422</v>
      </c>
      <c r="N71" s="191" t="s">
        <v>17135</v>
      </c>
    </row>
    <row r="72" spans="1:14" ht="24" x14ac:dyDescent="0.25">
      <c r="A72" s="267">
        <v>69</v>
      </c>
      <c r="B72" s="137" t="s">
        <v>17417</v>
      </c>
      <c r="C72" s="192" t="s">
        <v>17365</v>
      </c>
      <c r="D72" s="193" t="s">
        <v>17366</v>
      </c>
      <c r="E72" s="275" t="s">
        <v>17524</v>
      </c>
      <c r="F72" s="192" t="s">
        <v>680</v>
      </c>
      <c r="G72" s="214"/>
      <c r="H72" s="193" t="s">
        <v>17116</v>
      </c>
      <c r="I72" s="192" t="s">
        <v>17206</v>
      </c>
      <c r="J72" s="219">
        <v>2</v>
      </c>
      <c r="K72" s="220">
        <v>50000</v>
      </c>
      <c r="L72" s="220">
        <f t="shared" si="1"/>
        <v>100000</v>
      </c>
      <c r="M72" s="137" t="s">
        <v>17422</v>
      </c>
      <c r="N72" s="194" t="s">
        <v>17135</v>
      </c>
    </row>
    <row r="73" spans="1:14" ht="24" x14ac:dyDescent="0.25">
      <c r="A73" s="137">
        <v>70</v>
      </c>
      <c r="B73" s="191" t="s">
        <v>17417</v>
      </c>
      <c r="C73" s="192" t="s">
        <v>17380</v>
      </c>
      <c r="D73" s="193" t="s">
        <v>17381</v>
      </c>
      <c r="E73" s="275" t="s">
        <v>17524</v>
      </c>
      <c r="F73" s="192" t="s">
        <v>17134</v>
      </c>
      <c r="G73" s="193"/>
      <c r="H73" s="193" t="s">
        <v>17116</v>
      </c>
      <c r="I73" s="192" t="s">
        <v>17206</v>
      </c>
      <c r="J73" s="219">
        <v>1</v>
      </c>
      <c r="K73" s="220">
        <v>50000.5</v>
      </c>
      <c r="L73" s="220">
        <f t="shared" si="1"/>
        <v>50000.5</v>
      </c>
      <c r="M73" s="137" t="s">
        <v>17422</v>
      </c>
      <c r="N73" s="194" t="s">
        <v>17135</v>
      </c>
    </row>
    <row r="74" spans="1:14" ht="24" x14ac:dyDescent="0.25">
      <c r="A74" s="267">
        <v>71</v>
      </c>
      <c r="B74" s="191" t="s">
        <v>17417</v>
      </c>
      <c r="C74" s="192" t="s">
        <v>17157</v>
      </c>
      <c r="D74" s="193" t="s">
        <v>17158</v>
      </c>
      <c r="E74" s="275" t="s">
        <v>17524</v>
      </c>
      <c r="F74" s="192" t="s">
        <v>680</v>
      </c>
      <c r="G74" s="214"/>
      <c r="H74" s="192" t="s">
        <v>17116</v>
      </c>
      <c r="I74" s="192" t="str">
        <f>RIGHT(C74,3)</f>
        <v>BXX</v>
      </c>
      <c r="J74" s="219">
        <v>1</v>
      </c>
      <c r="K74" s="220">
        <v>100000</v>
      </c>
      <c r="L74" s="220">
        <f t="shared" si="1"/>
        <v>100000</v>
      </c>
      <c r="M74" s="137" t="s">
        <v>17422</v>
      </c>
      <c r="N74" s="194" t="s">
        <v>17135</v>
      </c>
    </row>
    <row r="75" spans="1:14" ht="24" x14ac:dyDescent="0.25">
      <c r="A75" s="137">
        <v>72</v>
      </c>
      <c r="B75" s="191" t="s">
        <v>17417</v>
      </c>
      <c r="C75" s="192" t="s">
        <v>17157</v>
      </c>
      <c r="D75" s="193" t="s">
        <v>17158</v>
      </c>
      <c r="E75" s="275" t="s">
        <v>17524</v>
      </c>
      <c r="F75" s="192" t="s">
        <v>680</v>
      </c>
      <c r="G75" s="214"/>
      <c r="H75" s="192" t="s">
        <v>17116</v>
      </c>
      <c r="I75" s="192" t="str">
        <f>RIGHT(C75,3)</f>
        <v>BXX</v>
      </c>
      <c r="J75" s="219">
        <v>1</v>
      </c>
      <c r="K75" s="220">
        <v>100000</v>
      </c>
      <c r="L75" s="220">
        <f t="shared" si="1"/>
        <v>100000</v>
      </c>
      <c r="M75" s="137" t="s">
        <v>17422</v>
      </c>
      <c r="N75" s="194" t="s">
        <v>17135</v>
      </c>
    </row>
    <row r="76" spans="1:14" ht="24" x14ac:dyDescent="0.25">
      <c r="A76" s="267">
        <v>73</v>
      </c>
      <c r="B76" s="191" t="s">
        <v>17417</v>
      </c>
      <c r="C76" s="192" t="s">
        <v>17157</v>
      </c>
      <c r="D76" s="193" t="s">
        <v>17158</v>
      </c>
      <c r="E76" s="275" t="s">
        <v>17524</v>
      </c>
      <c r="F76" s="192" t="s">
        <v>680</v>
      </c>
      <c r="G76" s="214"/>
      <c r="H76" s="193" t="s">
        <v>17116</v>
      </c>
      <c r="I76" s="192" t="s">
        <v>17206</v>
      </c>
      <c r="J76" s="219">
        <v>1</v>
      </c>
      <c r="K76" s="220">
        <v>50000</v>
      </c>
      <c r="L76" s="220">
        <f t="shared" si="1"/>
        <v>50000</v>
      </c>
      <c r="M76" s="137" t="s">
        <v>17422</v>
      </c>
      <c r="N76" s="194" t="s">
        <v>17135</v>
      </c>
    </row>
    <row r="77" spans="1:14" ht="24" x14ac:dyDescent="0.25">
      <c r="A77" s="137">
        <v>74</v>
      </c>
      <c r="B77" s="137" t="s">
        <v>17417</v>
      </c>
      <c r="C77" s="192" t="s">
        <v>17157</v>
      </c>
      <c r="D77" s="193" t="s">
        <v>17158</v>
      </c>
      <c r="E77" s="275" t="s">
        <v>17524</v>
      </c>
      <c r="F77" s="192" t="s">
        <v>680</v>
      </c>
      <c r="G77" s="214"/>
      <c r="H77" s="193" t="s">
        <v>17116</v>
      </c>
      <c r="I77" s="192" t="s">
        <v>17206</v>
      </c>
      <c r="J77" s="219">
        <v>2</v>
      </c>
      <c r="K77" s="220">
        <v>83333.5</v>
      </c>
      <c r="L77" s="220">
        <f t="shared" si="1"/>
        <v>166667</v>
      </c>
      <c r="M77" s="137" t="s">
        <v>17422</v>
      </c>
      <c r="N77" s="194" t="s">
        <v>17135</v>
      </c>
    </row>
    <row r="78" spans="1:14" ht="24" x14ac:dyDescent="0.25">
      <c r="A78" s="267">
        <v>75</v>
      </c>
      <c r="B78" s="191" t="s">
        <v>17417</v>
      </c>
      <c r="C78" s="192" t="s">
        <v>17159</v>
      </c>
      <c r="D78" s="193" t="s">
        <v>17160</v>
      </c>
      <c r="E78" s="275" t="s">
        <v>17524</v>
      </c>
      <c r="F78" s="192" t="s">
        <v>680</v>
      </c>
      <c r="G78" s="193"/>
      <c r="H78" s="193" t="s">
        <v>17116</v>
      </c>
      <c r="I78" s="192" t="s">
        <v>17206</v>
      </c>
      <c r="J78" s="219">
        <v>2</v>
      </c>
      <c r="K78" s="220">
        <v>1</v>
      </c>
      <c r="L78" s="220">
        <f t="shared" si="1"/>
        <v>2</v>
      </c>
      <c r="M78" s="137" t="s">
        <v>17422</v>
      </c>
      <c r="N78" s="194" t="s">
        <v>17135</v>
      </c>
    </row>
    <row r="79" spans="1:14" ht="24" x14ac:dyDescent="0.25">
      <c r="A79" s="137">
        <v>76</v>
      </c>
      <c r="B79" s="191" t="s">
        <v>17417</v>
      </c>
      <c r="C79" s="192" t="s">
        <v>17159</v>
      </c>
      <c r="D79" s="193" t="s">
        <v>17160</v>
      </c>
      <c r="E79" s="275" t="s">
        <v>17524</v>
      </c>
      <c r="F79" s="192" t="s">
        <v>680</v>
      </c>
      <c r="G79" s="214"/>
      <c r="H79" s="192" t="s">
        <v>17116</v>
      </c>
      <c r="I79" s="192" t="str">
        <f>RIGHT(C79,3)</f>
        <v>BXX</v>
      </c>
      <c r="J79" s="219">
        <v>2</v>
      </c>
      <c r="K79" s="220">
        <v>1</v>
      </c>
      <c r="L79" s="220">
        <f t="shared" si="1"/>
        <v>2</v>
      </c>
      <c r="M79" s="137" t="s">
        <v>17422</v>
      </c>
      <c r="N79" s="194" t="s">
        <v>17135</v>
      </c>
    </row>
    <row r="80" spans="1:14" ht="24" x14ac:dyDescent="0.25">
      <c r="A80" s="267">
        <v>77</v>
      </c>
      <c r="B80" s="191" t="s">
        <v>17417</v>
      </c>
      <c r="C80" s="192" t="s">
        <v>17382</v>
      </c>
      <c r="D80" s="193" t="s">
        <v>17383</v>
      </c>
      <c r="E80" s="275" t="s">
        <v>17524</v>
      </c>
      <c r="F80" s="192" t="s">
        <v>680</v>
      </c>
      <c r="G80" s="193"/>
      <c r="H80" s="193" t="s">
        <v>17116</v>
      </c>
      <c r="I80" s="192" t="s">
        <v>17206</v>
      </c>
      <c r="J80" s="219">
        <v>2</v>
      </c>
      <c r="K80" s="220">
        <v>1</v>
      </c>
      <c r="L80" s="220">
        <f t="shared" si="1"/>
        <v>2</v>
      </c>
      <c r="M80" s="137" t="s">
        <v>17422</v>
      </c>
      <c r="N80" s="194" t="s">
        <v>17135</v>
      </c>
    </row>
    <row r="81" spans="1:14" ht="24" x14ac:dyDescent="0.25">
      <c r="A81" s="137">
        <v>78</v>
      </c>
      <c r="B81" s="191" t="s">
        <v>17417</v>
      </c>
      <c r="C81" s="192" t="s">
        <v>17161</v>
      </c>
      <c r="D81" s="193" t="s">
        <v>17162</v>
      </c>
      <c r="E81" s="275" t="s">
        <v>17524</v>
      </c>
      <c r="F81" s="192" t="s">
        <v>680</v>
      </c>
      <c r="G81" s="193"/>
      <c r="H81" s="193" t="s">
        <v>17116</v>
      </c>
      <c r="I81" s="192" t="s">
        <v>17206</v>
      </c>
      <c r="J81" s="219">
        <v>2</v>
      </c>
      <c r="K81" s="220">
        <v>1</v>
      </c>
      <c r="L81" s="220">
        <f t="shared" si="1"/>
        <v>2</v>
      </c>
      <c r="M81" s="137" t="s">
        <v>17422</v>
      </c>
      <c r="N81" s="194" t="s">
        <v>17135</v>
      </c>
    </row>
    <row r="82" spans="1:14" ht="24" x14ac:dyDescent="0.25">
      <c r="A82" s="267">
        <v>79</v>
      </c>
      <c r="B82" s="191" t="s">
        <v>17417</v>
      </c>
      <c r="C82" s="192" t="s">
        <v>17161</v>
      </c>
      <c r="D82" s="193" t="s">
        <v>17162</v>
      </c>
      <c r="E82" s="275" t="s">
        <v>17524</v>
      </c>
      <c r="F82" s="192" t="s">
        <v>680</v>
      </c>
      <c r="G82" s="214"/>
      <c r="H82" s="192" t="s">
        <v>17116</v>
      </c>
      <c r="I82" s="192" t="str">
        <f>RIGHT(C82,3)</f>
        <v>BXX</v>
      </c>
      <c r="J82" s="219">
        <v>1</v>
      </c>
      <c r="K82" s="220">
        <v>33334</v>
      </c>
      <c r="L82" s="220">
        <f t="shared" si="1"/>
        <v>33334</v>
      </c>
      <c r="M82" s="137" t="s">
        <v>17422</v>
      </c>
      <c r="N82" s="194" t="s">
        <v>17135</v>
      </c>
    </row>
    <row r="83" spans="1:14" ht="24" x14ac:dyDescent="0.25">
      <c r="A83" s="137">
        <v>80</v>
      </c>
      <c r="B83" s="191" t="s">
        <v>17417</v>
      </c>
      <c r="C83" s="192" t="s">
        <v>17161</v>
      </c>
      <c r="D83" s="193" t="s">
        <v>17162</v>
      </c>
      <c r="E83" s="275" t="s">
        <v>17524</v>
      </c>
      <c r="F83" s="192" t="s">
        <v>680</v>
      </c>
      <c r="G83" s="214"/>
      <c r="H83" s="192" t="s">
        <v>17116</v>
      </c>
      <c r="I83" s="192" t="str">
        <f>RIGHT(C83,3)</f>
        <v>BXX</v>
      </c>
      <c r="J83" s="219">
        <v>7</v>
      </c>
      <c r="K83" s="220">
        <v>10952.43</v>
      </c>
      <c r="L83" s="220">
        <f t="shared" si="1"/>
        <v>76667.010000000009</v>
      </c>
      <c r="M83" s="137" t="s">
        <v>17422</v>
      </c>
      <c r="N83" s="194" t="s">
        <v>17135</v>
      </c>
    </row>
    <row r="84" spans="1:14" ht="24" x14ac:dyDescent="0.25">
      <c r="A84" s="267">
        <v>81</v>
      </c>
      <c r="B84" s="191" t="s">
        <v>17417</v>
      </c>
      <c r="C84" s="192" t="s">
        <v>17161</v>
      </c>
      <c r="D84" s="193" t="s">
        <v>17162</v>
      </c>
      <c r="E84" s="275" t="s">
        <v>17524</v>
      </c>
      <c r="F84" s="192" t="s">
        <v>680</v>
      </c>
      <c r="G84" s="214"/>
      <c r="H84" s="193" t="s">
        <v>17116</v>
      </c>
      <c r="I84" s="192" t="s">
        <v>17206</v>
      </c>
      <c r="J84" s="219">
        <v>6</v>
      </c>
      <c r="K84" s="220">
        <v>100000</v>
      </c>
      <c r="L84" s="220">
        <f t="shared" si="1"/>
        <v>600000</v>
      </c>
      <c r="M84" s="137" t="s">
        <v>17422</v>
      </c>
      <c r="N84" s="194" t="s">
        <v>17135</v>
      </c>
    </row>
    <row r="85" spans="1:14" ht="24" x14ac:dyDescent="0.25">
      <c r="A85" s="137">
        <v>82</v>
      </c>
      <c r="B85" s="191" t="s">
        <v>17417</v>
      </c>
      <c r="C85" s="192" t="s">
        <v>17163</v>
      </c>
      <c r="D85" s="193" t="s">
        <v>17164</v>
      </c>
      <c r="E85" s="275" t="s">
        <v>17524</v>
      </c>
      <c r="F85" s="192" t="s">
        <v>17134</v>
      </c>
      <c r="G85" s="214"/>
      <c r="H85" s="192" t="s">
        <v>17116</v>
      </c>
      <c r="I85" s="192" t="str">
        <f>RIGHT(C85,3)</f>
        <v>BXX</v>
      </c>
      <c r="J85" s="219">
        <v>599</v>
      </c>
      <c r="K85" s="220">
        <v>50000</v>
      </c>
      <c r="L85" s="220">
        <f t="shared" si="1"/>
        <v>29950000</v>
      </c>
      <c r="M85" s="137" t="s">
        <v>17422</v>
      </c>
      <c r="N85" s="194" t="s">
        <v>17135</v>
      </c>
    </row>
    <row r="86" spans="1:14" ht="24" x14ac:dyDescent="0.25">
      <c r="A86" s="267">
        <v>83</v>
      </c>
      <c r="B86" s="194" t="s">
        <v>17417</v>
      </c>
      <c r="C86" s="192" t="s">
        <v>17163</v>
      </c>
      <c r="D86" s="193" t="s">
        <v>17164</v>
      </c>
      <c r="E86" s="275" t="s">
        <v>17524</v>
      </c>
      <c r="F86" s="192" t="s">
        <v>17134</v>
      </c>
      <c r="G86" s="214"/>
      <c r="H86" s="193" t="s">
        <v>17116</v>
      </c>
      <c r="I86" s="192" t="s">
        <v>17206</v>
      </c>
      <c r="J86" s="219">
        <v>323</v>
      </c>
      <c r="K86" s="220">
        <v>50000</v>
      </c>
      <c r="L86" s="220">
        <f t="shared" si="1"/>
        <v>16150000</v>
      </c>
      <c r="M86" s="137" t="s">
        <v>17422</v>
      </c>
      <c r="N86" s="194" t="s">
        <v>17135</v>
      </c>
    </row>
    <row r="87" spans="1:14" ht="24" x14ac:dyDescent="0.25">
      <c r="A87" s="137">
        <v>84</v>
      </c>
      <c r="B87" s="194" t="s">
        <v>17417</v>
      </c>
      <c r="C87" s="192" t="s">
        <v>17384</v>
      </c>
      <c r="D87" s="193" t="s">
        <v>17385</v>
      </c>
      <c r="E87" s="275" t="s">
        <v>17524</v>
      </c>
      <c r="F87" s="192" t="s">
        <v>680</v>
      </c>
      <c r="G87" s="193"/>
      <c r="H87" s="193" t="s">
        <v>17116</v>
      </c>
      <c r="I87" s="192" t="s">
        <v>17206</v>
      </c>
      <c r="J87" s="219">
        <v>2</v>
      </c>
      <c r="K87" s="220">
        <v>1</v>
      </c>
      <c r="L87" s="220">
        <f t="shared" si="1"/>
        <v>2</v>
      </c>
      <c r="M87" s="137" t="s">
        <v>17422</v>
      </c>
      <c r="N87" s="194" t="s">
        <v>17135</v>
      </c>
    </row>
    <row r="88" spans="1:14" ht="24" x14ac:dyDescent="0.25">
      <c r="A88" s="267">
        <v>85</v>
      </c>
      <c r="B88" s="194" t="s">
        <v>17417</v>
      </c>
      <c r="C88" s="192" t="s">
        <v>17165</v>
      </c>
      <c r="D88" s="193" t="s">
        <v>17166</v>
      </c>
      <c r="E88" s="275" t="s">
        <v>17524</v>
      </c>
      <c r="F88" s="192" t="s">
        <v>680</v>
      </c>
      <c r="G88" s="193"/>
      <c r="H88" s="193" t="s">
        <v>17116</v>
      </c>
      <c r="I88" s="192" t="s">
        <v>17206</v>
      </c>
      <c r="J88" s="219">
        <v>2</v>
      </c>
      <c r="K88" s="220">
        <v>67.33</v>
      </c>
      <c r="L88" s="220">
        <f t="shared" si="1"/>
        <v>134.66</v>
      </c>
      <c r="M88" s="137" t="s">
        <v>17422</v>
      </c>
      <c r="N88" s="194" t="s">
        <v>17135</v>
      </c>
    </row>
    <row r="89" spans="1:14" ht="24" x14ac:dyDescent="0.25">
      <c r="A89" s="137">
        <v>86</v>
      </c>
      <c r="B89" s="194" t="s">
        <v>17417</v>
      </c>
      <c r="C89" s="192" t="s">
        <v>17165</v>
      </c>
      <c r="D89" s="193" t="s">
        <v>17166</v>
      </c>
      <c r="E89" s="275" t="s">
        <v>17524</v>
      </c>
      <c r="F89" s="192" t="s">
        <v>680</v>
      </c>
      <c r="G89" s="214"/>
      <c r="H89" s="192" t="s">
        <v>17116</v>
      </c>
      <c r="I89" s="192" t="str">
        <f t="shared" ref="I89:I95" si="2">RIGHT(C89,3)</f>
        <v>BXX</v>
      </c>
      <c r="J89" s="219">
        <v>2</v>
      </c>
      <c r="K89" s="220">
        <v>50.5</v>
      </c>
      <c r="L89" s="220">
        <f t="shared" si="1"/>
        <v>101</v>
      </c>
      <c r="M89" s="137" t="s">
        <v>17422</v>
      </c>
      <c r="N89" s="194" t="s">
        <v>17135</v>
      </c>
    </row>
    <row r="90" spans="1:14" ht="24" x14ac:dyDescent="0.25">
      <c r="A90" s="267">
        <v>87</v>
      </c>
      <c r="B90" s="194" t="s">
        <v>17417</v>
      </c>
      <c r="C90" s="192" t="s">
        <v>17165</v>
      </c>
      <c r="D90" s="193" t="s">
        <v>17166</v>
      </c>
      <c r="E90" s="275" t="s">
        <v>17524</v>
      </c>
      <c r="F90" s="192" t="s">
        <v>680</v>
      </c>
      <c r="G90" s="214"/>
      <c r="H90" s="192" t="s">
        <v>17116</v>
      </c>
      <c r="I90" s="192" t="str">
        <f t="shared" si="2"/>
        <v>BXX</v>
      </c>
      <c r="J90" s="219">
        <v>36</v>
      </c>
      <c r="K90" s="220">
        <v>7683.89</v>
      </c>
      <c r="L90" s="220">
        <f t="shared" si="1"/>
        <v>276620.04000000004</v>
      </c>
      <c r="M90" s="137" t="s">
        <v>17422</v>
      </c>
      <c r="N90" s="194" t="s">
        <v>17135</v>
      </c>
    </row>
    <row r="91" spans="1:14" ht="24" x14ac:dyDescent="0.25">
      <c r="A91" s="137">
        <v>88</v>
      </c>
      <c r="B91" s="194" t="s">
        <v>17417</v>
      </c>
      <c r="C91" s="192" t="s">
        <v>17405</v>
      </c>
      <c r="D91" s="193" t="s">
        <v>17406</v>
      </c>
      <c r="E91" s="275" t="s">
        <v>17524</v>
      </c>
      <c r="F91" s="192" t="s">
        <v>17134</v>
      </c>
      <c r="G91" s="214"/>
      <c r="H91" s="192" t="s">
        <v>17116</v>
      </c>
      <c r="I91" s="192" t="str">
        <f t="shared" si="2"/>
        <v>BXX</v>
      </c>
      <c r="J91" s="219">
        <v>2</v>
      </c>
      <c r="K91" s="220">
        <v>1</v>
      </c>
      <c r="L91" s="220">
        <f t="shared" si="1"/>
        <v>2</v>
      </c>
      <c r="M91" s="137" t="s">
        <v>17422</v>
      </c>
      <c r="N91" s="194" t="s">
        <v>17135</v>
      </c>
    </row>
    <row r="92" spans="1:14" ht="24" x14ac:dyDescent="0.25">
      <c r="A92" s="267">
        <v>89</v>
      </c>
      <c r="B92" s="194" t="s">
        <v>17417</v>
      </c>
      <c r="C92" s="192" t="s">
        <v>17167</v>
      </c>
      <c r="D92" s="193" t="s">
        <v>17168</v>
      </c>
      <c r="E92" s="275" t="s">
        <v>17524</v>
      </c>
      <c r="F92" s="192" t="s">
        <v>17134</v>
      </c>
      <c r="G92" s="214"/>
      <c r="H92" s="192" t="s">
        <v>17116</v>
      </c>
      <c r="I92" s="192" t="str">
        <f t="shared" si="2"/>
        <v>BXX</v>
      </c>
      <c r="J92" s="219">
        <v>52</v>
      </c>
      <c r="K92" s="220">
        <v>50000</v>
      </c>
      <c r="L92" s="220">
        <f t="shared" si="1"/>
        <v>2600000</v>
      </c>
      <c r="M92" s="137" t="s">
        <v>17422</v>
      </c>
      <c r="N92" s="194" t="s">
        <v>17135</v>
      </c>
    </row>
    <row r="93" spans="1:14" ht="24" x14ac:dyDescent="0.25">
      <c r="A93" s="137">
        <v>90</v>
      </c>
      <c r="B93" s="194" t="s">
        <v>17417</v>
      </c>
      <c r="C93" s="192" t="s">
        <v>17167</v>
      </c>
      <c r="D93" s="193" t="s">
        <v>17168</v>
      </c>
      <c r="E93" s="275" t="s">
        <v>17524</v>
      </c>
      <c r="F93" s="192" t="s">
        <v>17134</v>
      </c>
      <c r="G93" s="214"/>
      <c r="H93" s="192" t="s">
        <v>17116</v>
      </c>
      <c r="I93" s="192" t="str">
        <f t="shared" si="2"/>
        <v>BXX</v>
      </c>
      <c r="J93" s="219">
        <v>52</v>
      </c>
      <c r="K93" s="220">
        <v>50000</v>
      </c>
      <c r="L93" s="220">
        <f t="shared" si="1"/>
        <v>2600000</v>
      </c>
      <c r="M93" s="137" t="s">
        <v>17422</v>
      </c>
      <c r="N93" s="194" t="s">
        <v>17135</v>
      </c>
    </row>
    <row r="94" spans="1:14" ht="24" x14ac:dyDescent="0.25">
      <c r="A94" s="267">
        <v>91</v>
      </c>
      <c r="B94" s="194" t="s">
        <v>17417</v>
      </c>
      <c r="C94" s="192" t="s">
        <v>17169</v>
      </c>
      <c r="D94" s="193" t="s">
        <v>17170</v>
      </c>
      <c r="E94" s="275" t="s">
        <v>17524</v>
      </c>
      <c r="F94" s="192" t="s">
        <v>17134</v>
      </c>
      <c r="G94" s="214"/>
      <c r="H94" s="192" t="s">
        <v>17116</v>
      </c>
      <c r="I94" s="192" t="str">
        <f t="shared" si="2"/>
        <v>BXX</v>
      </c>
      <c r="J94" s="219">
        <v>178</v>
      </c>
      <c r="K94" s="220">
        <v>100000</v>
      </c>
      <c r="L94" s="220">
        <f t="shared" si="1"/>
        <v>17800000</v>
      </c>
      <c r="M94" s="137" t="s">
        <v>17422</v>
      </c>
      <c r="N94" s="194" t="s">
        <v>17135</v>
      </c>
    </row>
    <row r="95" spans="1:14" ht="24" x14ac:dyDescent="0.25">
      <c r="A95" s="137">
        <v>92</v>
      </c>
      <c r="B95" s="194" t="s">
        <v>17417</v>
      </c>
      <c r="C95" s="192" t="s">
        <v>17171</v>
      </c>
      <c r="D95" s="193" t="s">
        <v>17172</v>
      </c>
      <c r="E95" s="275" t="s">
        <v>17524</v>
      </c>
      <c r="F95" s="192" t="s">
        <v>17134</v>
      </c>
      <c r="G95" s="214"/>
      <c r="H95" s="192" t="s">
        <v>17116</v>
      </c>
      <c r="I95" s="192" t="str">
        <f t="shared" si="2"/>
        <v>BXX</v>
      </c>
      <c r="J95" s="219">
        <v>86</v>
      </c>
      <c r="K95" s="220">
        <v>100000</v>
      </c>
      <c r="L95" s="220">
        <f t="shared" si="1"/>
        <v>8600000</v>
      </c>
      <c r="M95" s="137" t="s">
        <v>17422</v>
      </c>
      <c r="N95" s="194" t="s">
        <v>17135</v>
      </c>
    </row>
    <row r="96" spans="1:14" ht="24" x14ac:dyDescent="0.25">
      <c r="A96" s="267">
        <v>93</v>
      </c>
      <c r="B96" s="192" t="s">
        <v>17417</v>
      </c>
      <c r="C96" s="192" t="s">
        <v>17432</v>
      </c>
      <c r="D96" s="193" t="s">
        <v>17433</v>
      </c>
      <c r="E96" s="275" t="s">
        <v>17524</v>
      </c>
      <c r="F96" s="192" t="s">
        <v>17134</v>
      </c>
      <c r="G96" s="214"/>
      <c r="H96" s="193" t="s">
        <v>17116</v>
      </c>
      <c r="I96" s="192" t="s">
        <v>17206</v>
      </c>
      <c r="J96" s="219">
        <v>55</v>
      </c>
      <c r="K96" s="220">
        <v>1</v>
      </c>
      <c r="L96" s="220">
        <f t="shared" si="1"/>
        <v>55</v>
      </c>
      <c r="M96" s="137" t="s">
        <v>17422</v>
      </c>
      <c r="N96" s="194" t="s">
        <v>17135</v>
      </c>
    </row>
    <row r="97" spans="1:14" ht="24" x14ac:dyDescent="0.25">
      <c r="A97" s="137">
        <v>94</v>
      </c>
      <c r="B97" s="194" t="s">
        <v>17417</v>
      </c>
      <c r="C97" s="192" t="s">
        <v>17173</v>
      </c>
      <c r="D97" s="193" t="s">
        <v>17174</v>
      </c>
      <c r="E97" s="275" t="s">
        <v>17524</v>
      </c>
      <c r="F97" s="192" t="s">
        <v>17134</v>
      </c>
      <c r="G97" s="214"/>
      <c r="H97" s="192" t="s">
        <v>17116</v>
      </c>
      <c r="I97" s="192" t="str">
        <f>RIGHT(C97,3)</f>
        <v>BXX</v>
      </c>
      <c r="J97" s="219">
        <v>86</v>
      </c>
      <c r="K97" s="220">
        <v>100000</v>
      </c>
      <c r="L97" s="220">
        <f t="shared" si="1"/>
        <v>8600000</v>
      </c>
      <c r="M97" s="137" t="s">
        <v>17422</v>
      </c>
      <c r="N97" s="194" t="s">
        <v>17135</v>
      </c>
    </row>
    <row r="98" spans="1:14" ht="24" x14ac:dyDescent="0.25">
      <c r="A98" s="267">
        <v>95</v>
      </c>
      <c r="B98" s="194" t="s">
        <v>17417</v>
      </c>
      <c r="C98" s="192" t="s">
        <v>17175</v>
      </c>
      <c r="D98" s="193" t="s">
        <v>17176</v>
      </c>
      <c r="E98" s="275" t="s">
        <v>17524</v>
      </c>
      <c r="F98" s="192" t="s">
        <v>680</v>
      </c>
      <c r="G98" s="214"/>
      <c r="H98" s="192" t="s">
        <v>17116</v>
      </c>
      <c r="I98" s="192" t="str">
        <f>RIGHT(C98,3)</f>
        <v>BXX</v>
      </c>
      <c r="J98" s="219">
        <v>2</v>
      </c>
      <c r="K98" s="220">
        <v>54545.5</v>
      </c>
      <c r="L98" s="220">
        <f t="shared" si="1"/>
        <v>109091</v>
      </c>
      <c r="M98" s="137" t="s">
        <v>17422</v>
      </c>
      <c r="N98" s="194" t="s">
        <v>17135</v>
      </c>
    </row>
    <row r="99" spans="1:14" ht="24" x14ac:dyDescent="0.25">
      <c r="A99" s="137">
        <v>96</v>
      </c>
      <c r="B99" s="194" t="s">
        <v>17417</v>
      </c>
      <c r="C99" s="192" t="s">
        <v>17175</v>
      </c>
      <c r="D99" s="193" t="s">
        <v>17176</v>
      </c>
      <c r="E99" s="275" t="s">
        <v>17524</v>
      </c>
      <c r="F99" s="192" t="s">
        <v>680</v>
      </c>
      <c r="G99" s="214"/>
      <c r="H99" s="193" t="s">
        <v>17116</v>
      </c>
      <c r="I99" s="192" t="s">
        <v>17206</v>
      </c>
      <c r="J99" s="219">
        <v>9</v>
      </c>
      <c r="K99" s="220">
        <v>100000</v>
      </c>
      <c r="L99" s="220">
        <f t="shared" si="1"/>
        <v>900000</v>
      </c>
      <c r="M99" s="137" t="s">
        <v>17422</v>
      </c>
      <c r="N99" s="194" t="s">
        <v>17135</v>
      </c>
    </row>
    <row r="100" spans="1:14" ht="24" x14ac:dyDescent="0.25">
      <c r="A100" s="267">
        <v>97</v>
      </c>
      <c r="B100" s="194" t="s">
        <v>17417</v>
      </c>
      <c r="C100" s="192" t="s">
        <v>17177</v>
      </c>
      <c r="D100" s="193" t="s">
        <v>17178</v>
      </c>
      <c r="E100" s="275" t="s">
        <v>17524</v>
      </c>
      <c r="F100" s="192" t="s">
        <v>17134</v>
      </c>
      <c r="G100" s="214"/>
      <c r="H100" s="192" t="s">
        <v>17116</v>
      </c>
      <c r="I100" s="192" t="str">
        <f>RIGHT(C100,3)</f>
        <v>BXX</v>
      </c>
      <c r="J100" s="219">
        <v>180</v>
      </c>
      <c r="K100" s="220">
        <v>100000</v>
      </c>
      <c r="L100" s="220">
        <f t="shared" si="1"/>
        <v>18000000</v>
      </c>
      <c r="M100" s="137" t="s">
        <v>17422</v>
      </c>
      <c r="N100" s="194" t="s">
        <v>17135</v>
      </c>
    </row>
    <row r="101" spans="1:14" ht="24" x14ac:dyDescent="0.25">
      <c r="A101" s="137">
        <v>98</v>
      </c>
      <c r="B101" s="191" t="s">
        <v>17418</v>
      </c>
      <c r="C101" s="137" t="s">
        <v>17181</v>
      </c>
      <c r="D101" s="190" t="s">
        <v>17182</v>
      </c>
      <c r="E101" s="275" t="s">
        <v>17521</v>
      </c>
      <c r="F101" s="137" t="s">
        <v>688</v>
      </c>
      <c r="G101" s="190"/>
      <c r="H101" s="190" t="s">
        <v>17116</v>
      </c>
      <c r="I101" s="137" t="s">
        <v>17206</v>
      </c>
      <c r="J101" s="219">
        <v>5</v>
      </c>
      <c r="K101" s="220">
        <v>29482.31</v>
      </c>
      <c r="L101" s="220">
        <f t="shared" si="1"/>
        <v>147411.55000000002</v>
      </c>
      <c r="M101" s="137" t="s">
        <v>17422</v>
      </c>
      <c r="N101" s="194" t="s">
        <v>17183</v>
      </c>
    </row>
    <row r="102" spans="1:14" ht="24" x14ac:dyDescent="0.25">
      <c r="A102" s="267">
        <v>99</v>
      </c>
      <c r="B102" s="191" t="s">
        <v>17418</v>
      </c>
      <c r="C102" s="137" t="s">
        <v>17181</v>
      </c>
      <c r="D102" s="190" t="s">
        <v>17182</v>
      </c>
      <c r="E102" s="275" t="s">
        <v>17521</v>
      </c>
      <c r="F102" s="137" t="s">
        <v>688</v>
      </c>
      <c r="G102" s="216"/>
      <c r="H102" s="137" t="s">
        <v>17116</v>
      </c>
      <c r="I102" s="137" t="str">
        <f>RIGHT(C102,3)</f>
        <v>BXX</v>
      </c>
      <c r="J102" s="219">
        <v>4</v>
      </c>
      <c r="K102" s="220">
        <v>19655.25</v>
      </c>
      <c r="L102" s="220">
        <f t="shared" si="1"/>
        <v>78621</v>
      </c>
      <c r="M102" s="137" t="s">
        <v>17422</v>
      </c>
      <c r="N102" s="194" t="s">
        <v>17183</v>
      </c>
    </row>
    <row r="103" spans="1:14" ht="24" x14ac:dyDescent="0.25">
      <c r="A103" s="137">
        <v>100</v>
      </c>
      <c r="B103" s="191" t="s">
        <v>17418</v>
      </c>
      <c r="C103" s="137" t="s">
        <v>17181</v>
      </c>
      <c r="D103" s="190" t="s">
        <v>17182</v>
      </c>
      <c r="E103" s="275" t="s">
        <v>17521</v>
      </c>
      <c r="F103" s="137" t="s">
        <v>688</v>
      </c>
      <c r="G103" s="216"/>
      <c r="H103" s="137" t="s">
        <v>17116</v>
      </c>
      <c r="I103" s="137" t="str">
        <f>RIGHT(C103,3)</f>
        <v>BXX</v>
      </c>
      <c r="J103" s="219">
        <f>20-1</f>
        <v>19</v>
      </c>
      <c r="K103" s="220">
        <v>1475.05</v>
      </c>
      <c r="L103" s="220">
        <f t="shared" si="1"/>
        <v>28025.95</v>
      </c>
      <c r="M103" s="137" t="s">
        <v>17422</v>
      </c>
      <c r="N103" s="194" t="s">
        <v>17183</v>
      </c>
    </row>
    <row r="104" spans="1:14" ht="24" x14ac:dyDescent="0.25">
      <c r="A104" s="267">
        <v>101</v>
      </c>
      <c r="B104" s="191" t="s">
        <v>17418</v>
      </c>
      <c r="C104" s="137" t="s">
        <v>17181</v>
      </c>
      <c r="D104" s="190" t="s">
        <v>17182</v>
      </c>
      <c r="E104" s="275" t="s">
        <v>17521</v>
      </c>
      <c r="F104" s="137" t="s">
        <v>688</v>
      </c>
      <c r="G104" s="216"/>
      <c r="H104" s="190" t="s">
        <v>17116</v>
      </c>
      <c r="I104" s="137" t="s">
        <v>17206</v>
      </c>
      <c r="J104" s="219">
        <v>4</v>
      </c>
      <c r="K104" s="220">
        <v>1</v>
      </c>
      <c r="L104" s="220">
        <f t="shared" si="1"/>
        <v>4</v>
      </c>
      <c r="M104" s="137" t="s">
        <v>17422</v>
      </c>
      <c r="N104" s="194" t="s">
        <v>17183</v>
      </c>
    </row>
    <row r="105" spans="1:14" ht="24" x14ac:dyDescent="0.25">
      <c r="A105" s="137">
        <v>102</v>
      </c>
      <c r="B105" s="137" t="s">
        <v>17418</v>
      </c>
      <c r="C105" s="137" t="s">
        <v>17181</v>
      </c>
      <c r="D105" s="190" t="s">
        <v>17182</v>
      </c>
      <c r="E105" s="275" t="s">
        <v>17521</v>
      </c>
      <c r="F105" s="137" t="s">
        <v>688</v>
      </c>
      <c r="G105" s="216"/>
      <c r="H105" s="190" t="s">
        <v>17116</v>
      </c>
      <c r="I105" s="137" t="str">
        <f>RIGHT(C105,3)</f>
        <v>BXX</v>
      </c>
      <c r="J105" s="219">
        <v>4</v>
      </c>
      <c r="K105" s="220">
        <v>1</v>
      </c>
      <c r="L105" s="220">
        <f t="shared" si="1"/>
        <v>4</v>
      </c>
      <c r="M105" s="137" t="s">
        <v>17422</v>
      </c>
      <c r="N105" s="194" t="s">
        <v>17183</v>
      </c>
    </row>
    <row r="106" spans="1:14" ht="24" x14ac:dyDescent="0.25">
      <c r="A106" s="267">
        <v>103</v>
      </c>
      <c r="B106" s="191" t="s">
        <v>17418</v>
      </c>
      <c r="C106" s="137" t="s">
        <v>17411</v>
      </c>
      <c r="D106" s="190" t="s">
        <v>17182</v>
      </c>
      <c r="E106" s="275" t="s">
        <v>17521</v>
      </c>
      <c r="F106" s="137" t="s">
        <v>688</v>
      </c>
      <c r="G106" s="216"/>
      <c r="H106" s="137" t="s">
        <v>17116</v>
      </c>
      <c r="I106" s="137" t="str">
        <f>RIGHT(C106,3)</f>
        <v>CXB</v>
      </c>
      <c r="J106" s="219">
        <v>2</v>
      </c>
      <c r="K106" s="220">
        <v>1</v>
      </c>
      <c r="L106" s="220">
        <f t="shared" si="1"/>
        <v>2</v>
      </c>
      <c r="M106" s="137" t="s">
        <v>17422</v>
      </c>
      <c r="N106" s="194" t="s">
        <v>17183</v>
      </c>
    </row>
    <row r="107" spans="1:14" ht="24" x14ac:dyDescent="0.25">
      <c r="A107" s="137">
        <v>104</v>
      </c>
      <c r="B107" s="191" t="s">
        <v>17418</v>
      </c>
      <c r="C107" s="137" t="s">
        <v>17185</v>
      </c>
      <c r="D107" s="190" t="s">
        <v>17186</v>
      </c>
      <c r="E107" s="275" t="s">
        <v>17521</v>
      </c>
      <c r="F107" s="137" t="s">
        <v>688</v>
      </c>
      <c r="G107" s="216"/>
      <c r="H107" s="137" t="s">
        <v>17116</v>
      </c>
      <c r="I107" s="137" t="str">
        <f>RIGHT(C107,3)</f>
        <v>BXX</v>
      </c>
      <c r="J107" s="219">
        <v>53</v>
      </c>
      <c r="K107" s="220">
        <v>1</v>
      </c>
      <c r="L107" s="220">
        <f t="shared" si="1"/>
        <v>53</v>
      </c>
      <c r="M107" s="137" t="s">
        <v>17422</v>
      </c>
      <c r="N107" s="194" t="s">
        <v>17183</v>
      </c>
    </row>
    <row r="108" spans="1:14" ht="24" x14ac:dyDescent="0.25">
      <c r="A108" s="267">
        <v>105</v>
      </c>
      <c r="B108" s="191" t="s">
        <v>17418</v>
      </c>
      <c r="C108" s="137" t="s">
        <v>17185</v>
      </c>
      <c r="D108" s="190" t="s">
        <v>17186</v>
      </c>
      <c r="E108" s="275" t="s">
        <v>17521</v>
      </c>
      <c r="F108" s="137" t="s">
        <v>688</v>
      </c>
      <c r="G108" s="216"/>
      <c r="H108" s="190" t="s">
        <v>17116</v>
      </c>
      <c r="I108" s="137" t="s">
        <v>17206</v>
      </c>
      <c r="J108" s="219">
        <v>13</v>
      </c>
      <c r="K108" s="220">
        <v>1</v>
      </c>
      <c r="L108" s="220">
        <f t="shared" si="1"/>
        <v>13</v>
      </c>
      <c r="M108" s="137" t="s">
        <v>17422</v>
      </c>
      <c r="N108" s="194" t="s">
        <v>17183</v>
      </c>
    </row>
    <row r="109" spans="1:14" ht="24" x14ac:dyDescent="0.25">
      <c r="A109" s="137">
        <v>106</v>
      </c>
      <c r="B109" s="191" t="s">
        <v>17418</v>
      </c>
      <c r="C109" s="137" t="s">
        <v>17348</v>
      </c>
      <c r="D109" s="190" t="s">
        <v>17349</v>
      </c>
      <c r="E109" s="275" t="s">
        <v>17521</v>
      </c>
      <c r="F109" s="137" t="s">
        <v>688</v>
      </c>
      <c r="G109" s="216"/>
      <c r="H109" s="137" t="s">
        <v>17116</v>
      </c>
      <c r="I109" s="137" t="str">
        <f>RIGHT(C109,3)</f>
        <v>BXX</v>
      </c>
      <c r="J109" s="219">
        <v>1</v>
      </c>
      <c r="K109" s="220">
        <v>1</v>
      </c>
      <c r="L109" s="220">
        <f t="shared" si="1"/>
        <v>1</v>
      </c>
      <c r="M109" s="137" t="s">
        <v>17422</v>
      </c>
      <c r="N109" s="194" t="s">
        <v>17183</v>
      </c>
    </row>
    <row r="110" spans="1:14" ht="24" x14ac:dyDescent="0.25">
      <c r="A110" s="267">
        <v>107</v>
      </c>
      <c r="B110" s="191" t="s">
        <v>17418</v>
      </c>
      <c r="C110" s="137" t="s">
        <v>17348</v>
      </c>
      <c r="D110" s="190" t="s">
        <v>17349</v>
      </c>
      <c r="E110" s="275" t="s">
        <v>17521</v>
      </c>
      <c r="F110" s="137" t="s">
        <v>688</v>
      </c>
      <c r="G110" s="216"/>
      <c r="H110" s="137" t="s">
        <v>17116</v>
      </c>
      <c r="I110" s="137" t="str">
        <f>RIGHT(C110,3)</f>
        <v>BXX</v>
      </c>
      <c r="J110" s="219">
        <v>1</v>
      </c>
      <c r="K110" s="220">
        <v>1</v>
      </c>
      <c r="L110" s="220">
        <f t="shared" si="1"/>
        <v>1</v>
      </c>
      <c r="M110" s="137" t="s">
        <v>17422</v>
      </c>
      <c r="N110" s="194" t="s">
        <v>17183</v>
      </c>
    </row>
    <row r="111" spans="1:14" ht="24" x14ac:dyDescent="0.25">
      <c r="A111" s="137">
        <v>108</v>
      </c>
      <c r="B111" s="191" t="s">
        <v>17418</v>
      </c>
      <c r="C111" s="137" t="s">
        <v>17348</v>
      </c>
      <c r="D111" s="190" t="s">
        <v>17349</v>
      </c>
      <c r="E111" s="275" t="s">
        <v>17521</v>
      </c>
      <c r="F111" s="137" t="s">
        <v>688</v>
      </c>
      <c r="G111" s="216"/>
      <c r="H111" s="190" t="s">
        <v>17116</v>
      </c>
      <c r="I111" s="137" t="s">
        <v>17206</v>
      </c>
      <c r="J111" s="219">
        <v>5</v>
      </c>
      <c r="K111" s="220">
        <v>1</v>
      </c>
      <c r="L111" s="220">
        <f t="shared" si="1"/>
        <v>5</v>
      </c>
      <c r="M111" s="137" t="s">
        <v>17422</v>
      </c>
      <c r="N111" s="194" t="s">
        <v>17183</v>
      </c>
    </row>
    <row r="112" spans="1:14" ht="24" x14ac:dyDescent="0.25">
      <c r="A112" s="267">
        <v>109</v>
      </c>
      <c r="B112" s="191" t="s">
        <v>17418</v>
      </c>
      <c r="C112" s="137" t="s">
        <v>17187</v>
      </c>
      <c r="D112" s="190" t="s">
        <v>17188</v>
      </c>
      <c r="E112" s="275" t="s">
        <v>17521</v>
      </c>
      <c r="F112" s="137" t="s">
        <v>688</v>
      </c>
      <c r="G112" s="190"/>
      <c r="H112" s="190" t="s">
        <v>17189</v>
      </c>
      <c r="I112" s="137" t="s">
        <v>17206</v>
      </c>
      <c r="J112" s="219">
        <v>1</v>
      </c>
      <c r="K112" s="220">
        <v>1</v>
      </c>
      <c r="L112" s="220">
        <f t="shared" si="1"/>
        <v>1</v>
      </c>
      <c r="M112" s="137" t="s">
        <v>17422</v>
      </c>
      <c r="N112" s="194" t="s">
        <v>17183</v>
      </c>
    </row>
    <row r="113" spans="1:14" ht="24" x14ac:dyDescent="0.25">
      <c r="A113" s="137">
        <v>110</v>
      </c>
      <c r="B113" s="191" t="s">
        <v>17418</v>
      </c>
      <c r="C113" s="137" t="s">
        <v>17187</v>
      </c>
      <c r="D113" s="190" t="s">
        <v>17188</v>
      </c>
      <c r="E113" s="275" t="s">
        <v>17521</v>
      </c>
      <c r="F113" s="137" t="s">
        <v>688</v>
      </c>
      <c r="G113" s="216"/>
      <c r="H113" s="137" t="s">
        <v>17189</v>
      </c>
      <c r="I113" s="137" t="str">
        <f>RIGHT(C113,3)</f>
        <v>BXX</v>
      </c>
      <c r="J113" s="219">
        <v>11</v>
      </c>
      <c r="K113" s="220">
        <v>1</v>
      </c>
      <c r="L113" s="220">
        <f t="shared" si="1"/>
        <v>11</v>
      </c>
      <c r="M113" s="137" t="s">
        <v>17422</v>
      </c>
      <c r="N113" s="194" t="s">
        <v>17183</v>
      </c>
    </row>
    <row r="114" spans="1:14" ht="24" x14ac:dyDescent="0.25">
      <c r="A114" s="267">
        <v>111</v>
      </c>
      <c r="B114" s="191" t="s">
        <v>17418</v>
      </c>
      <c r="C114" s="137" t="s">
        <v>17187</v>
      </c>
      <c r="D114" s="190" t="s">
        <v>17188</v>
      </c>
      <c r="E114" s="275" t="s">
        <v>17521</v>
      </c>
      <c r="F114" s="137" t="s">
        <v>688</v>
      </c>
      <c r="G114" s="216"/>
      <c r="H114" s="137" t="s">
        <v>17189</v>
      </c>
      <c r="I114" s="137" t="str">
        <f>RIGHT(C114,3)</f>
        <v>BXX</v>
      </c>
      <c r="J114" s="219">
        <f>9-8</f>
        <v>1</v>
      </c>
      <c r="K114" s="220">
        <v>1</v>
      </c>
      <c r="L114" s="220">
        <f t="shared" si="1"/>
        <v>1</v>
      </c>
      <c r="M114" s="137" t="s">
        <v>17422</v>
      </c>
      <c r="N114" s="194" t="s">
        <v>17183</v>
      </c>
    </row>
    <row r="115" spans="1:14" ht="24" x14ac:dyDescent="0.25">
      <c r="A115" s="137">
        <v>112</v>
      </c>
      <c r="B115" s="191" t="s">
        <v>17418</v>
      </c>
      <c r="C115" s="137" t="s">
        <v>17412</v>
      </c>
      <c r="D115" s="190" t="s">
        <v>17188</v>
      </c>
      <c r="E115" s="275" t="s">
        <v>17521</v>
      </c>
      <c r="F115" s="137" t="s">
        <v>688</v>
      </c>
      <c r="G115" s="216"/>
      <c r="H115" s="137" t="s">
        <v>17189</v>
      </c>
      <c r="I115" s="137" t="str">
        <f>RIGHT(C115,3)</f>
        <v>CXB</v>
      </c>
      <c r="J115" s="219">
        <v>2</v>
      </c>
      <c r="K115" s="220">
        <v>1</v>
      </c>
      <c r="L115" s="220">
        <f t="shared" si="1"/>
        <v>2</v>
      </c>
      <c r="M115" s="137" t="s">
        <v>17422</v>
      </c>
      <c r="N115" s="194" t="s">
        <v>17183</v>
      </c>
    </row>
    <row r="116" spans="1:14" ht="24" x14ac:dyDescent="0.25">
      <c r="A116" s="267">
        <v>113</v>
      </c>
      <c r="B116" s="191" t="s">
        <v>17418</v>
      </c>
      <c r="C116" s="137" t="s">
        <v>17190</v>
      </c>
      <c r="D116" s="190" t="s">
        <v>17191</v>
      </c>
      <c r="E116" s="275" t="s">
        <v>17521</v>
      </c>
      <c r="F116" s="137" t="s">
        <v>688</v>
      </c>
      <c r="G116" s="216"/>
      <c r="H116" s="137" t="s">
        <v>17116</v>
      </c>
      <c r="I116" s="137" t="str">
        <f>RIGHT(C116,3)</f>
        <v>BXX</v>
      </c>
      <c r="J116" s="219">
        <v>1</v>
      </c>
      <c r="K116" s="220">
        <v>1</v>
      </c>
      <c r="L116" s="220">
        <f t="shared" si="1"/>
        <v>1</v>
      </c>
      <c r="M116" s="137" t="s">
        <v>17422</v>
      </c>
      <c r="N116" s="194" t="s">
        <v>17183</v>
      </c>
    </row>
    <row r="117" spans="1:14" ht="24" x14ac:dyDescent="0.25">
      <c r="A117" s="137">
        <v>114</v>
      </c>
      <c r="B117" s="191" t="s">
        <v>17418</v>
      </c>
      <c r="C117" s="137" t="s">
        <v>17190</v>
      </c>
      <c r="D117" s="190" t="s">
        <v>17191</v>
      </c>
      <c r="E117" s="275" t="s">
        <v>17521</v>
      </c>
      <c r="F117" s="137" t="s">
        <v>688</v>
      </c>
      <c r="G117" s="216"/>
      <c r="H117" s="137" t="s">
        <v>17116</v>
      </c>
      <c r="I117" s="137" t="str">
        <f>RIGHT(C117,3)</f>
        <v>BXX</v>
      </c>
      <c r="J117" s="219">
        <v>1</v>
      </c>
      <c r="K117" s="220">
        <v>1</v>
      </c>
      <c r="L117" s="220">
        <f t="shared" si="1"/>
        <v>1</v>
      </c>
      <c r="M117" s="137" t="s">
        <v>17422</v>
      </c>
      <c r="N117" s="194" t="s">
        <v>17183</v>
      </c>
    </row>
    <row r="118" spans="1:14" ht="24" x14ac:dyDescent="0.25">
      <c r="A118" s="267">
        <v>115</v>
      </c>
      <c r="B118" s="191" t="s">
        <v>17418</v>
      </c>
      <c r="C118" s="137" t="s">
        <v>17192</v>
      </c>
      <c r="D118" s="190" t="s">
        <v>17193</v>
      </c>
      <c r="E118" s="276" t="s">
        <v>17525</v>
      </c>
      <c r="F118" s="137" t="s">
        <v>680</v>
      </c>
      <c r="G118" s="190"/>
      <c r="H118" s="190" t="s">
        <v>17116</v>
      </c>
      <c r="I118" s="137" t="s">
        <v>17206</v>
      </c>
      <c r="J118" s="219">
        <v>15</v>
      </c>
      <c r="K118" s="220">
        <v>4887.1899999999996</v>
      </c>
      <c r="L118" s="220">
        <f t="shared" si="1"/>
        <v>73307.849999999991</v>
      </c>
      <c r="M118" s="137" t="s">
        <v>17422</v>
      </c>
      <c r="N118" s="194" t="s">
        <v>17183</v>
      </c>
    </row>
    <row r="119" spans="1:14" ht="24" x14ac:dyDescent="0.25">
      <c r="A119" s="137">
        <v>116</v>
      </c>
      <c r="B119" s="191" t="s">
        <v>17418</v>
      </c>
      <c r="C119" s="137" t="s">
        <v>17192</v>
      </c>
      <c r="D119" s="190" t="s">
        <v>17193</v>
      </c>
      <c r="E119" s="276" t="s">
        <v>17525</v>
      </c>
      <c r="F119" s="137" t="s">
        <v>680</v>
      </c>
      <c r="G119" s="216"/>
      <c r="H119" s="137" t="s">
        <v>17116</v>
      </c>
      <c r="I119" s="137" t="str">
        <f t="shared" ref="I119:I128" si="3">RIGHT(C119,3)</f>
        <v>BXX</v>
      </c>
      <c r="J119" s="219">
        <v>23</v>
      </c>
      <c r="K119" s="220">
        <v>4115.6499999999996</v>
      </c>
      <c r="L119" s="220">
        <f t="shared" si="1"/>
        <v>94659.95</v>
      </c>
      <c r="M119" s="137" t="s">
        <v>17422</v>
      </c>
      <c r="N119" s="194" t="s">
        <v>17183</v>
      </c>
    </row>
    <row r="120" spans="1:14" ht="24" x14ac:dyDescent="0.25">
      <c r="A120" s="267">
        <v>117</v>
      </c>
      <c r="B120" s="191" t="s">
        <v>17418</v>
      </c>
      <c r="C120" s="137" t="s">
        <v>17192</v>
      </c>
      <c r="D120" s="190" t="s">
        <v>17193</v>
      </c>
      <c r="E120" s="276" t="s">
        <v>17525</v>
      </c>
      <c r="F120" s="137" t="s">
        <v>680</v>
      </c>
      <c r="G120" s="216"/>
      <c r="H120" s="137" t="s">
        <v>17116</v>
      </c>
      <c r="I120" s="137" t="str">
        <f t="shared" si="3"/>
        <v>BXX</v>
      </c>
      <c r="J120" s="219">
        <f>81-17</f>
        <v>64</v>
      </c>
      <c r="K120" s="220">
        <v>3056.85</v>
      </c>
      <c r="L120" s="220">
        <f t="shared" si="1"/>
        <v>195638.39999999999</v>
      </c>
      <c r="M120" s="137" t="s">
        <v>17422</v>
      </c>
      <c r="N120" s="194" t="s">
        <v>17183</v>
      </c>
    </row>
    <row r="121" spans="1:14" ht="24" x14ac:dyDescent="0.25">
      <c r="A121" s="137">
        <v>118</v>
      </c>
      <c r="B121" s="191" t="s">
        <v>17418</v>
      </c>
      <c r="C121" s="137" t="s">
        <v>17192</v>
      </c>
      <c r="D121" s="190" t="s">
        <v>17193</v>
      </c>
      <c r="E121" s="276" t="s">
        <v>17525</v>
      </c>
      <c r="F121" s="137" t="s">
        <v>680</v>
      </c>
      <c r="G121" s="216"/>
      <c r="H121" s="137" t="s">
        <v>17116</v>
      </c>
      <c r="I121" s="137" t="str">
        <f t="shared" si="3"/>
        <v>BXX</v>
      </c>
      <c r="J121" s="219">
        <v>1</v>
      </c>
      <c r="K121" s="220">
        <v>3008</v>
      </c>
      <c r="L121" s="220">
        <f t="shared" si="1"/>
        <v>3008</v>
      </c>
      <c r="M121" s="137" t="s">
        <v>17422</v>
      </c>
      <c r="N121" s="194" t="s">
        <v>17183</v>
      </c>
    </row>
    <row r="122" spans="1:14" ht="24" x14ac:dyDescent="0.25">
      <c r="A122" s="267">
        <v>119</v>
      </c>
      <c r="B122" s="191" t="s">
        <v>17418</v>
      </c>
      <c r="C122" s="137" t="s">
        <v>17192</v>
      </c>
      <c r="D122" s="190" t="s">
        <v>17193</v>
      </c>
      <c r="E122" s="276" t="s">
        <v>17525</v>
      </c>
      <c r="F122" s="137" t="s">
        <v>680</v>
      </c>
      <c r="G122" s="216"/>
      <c r="H122" s="190" t="s">
        <v>17116</v>
      </c>
      <c r="I122" s="137" t="str">
        <f t="shared" si="3"/>
        <v>BXX</v>
      </c>
      <c r="J122" s="219">
        <v>3</v>
      </c>
      <c r="K122" s="220">
        <v>771.25</v>
      </c>
      <c r="L122" s="220">
        <f t="shared" si="1"/>
        <v>2313.75</v>
      </c>
      <c r="M122" s="137" t="s">
        <v>17422</v>
      </c>
      <c r="N122" s="194" t="s">
        <v>17183</v>
      </c>
    </row>
    <row r="123" spans="1:14" ht="24" x14ac:dyDescent="0.25">
      <c r="A123" s="137">
        <v>120</v>
      </c>
      <c r="B123" s="191" t="s">
        <v>17418</v>
      </c>
      <c r="C123" s="137" t="s">
        <v>17397</v>
      </c>
      <c r="D123" s="190" t="s">
        <v>17193</v>
      </c>
      <c r="E123" s="276" t="s">
        <v>17525</v>
      </c>
      <c r="F123" s="137" t="s">
        <v>680</v>
      </c>
      <c r="G123" s="190"/>
      <c r="H123" s="190" t="s">
        <v>17116</v>
      </c>
      <c r="I123" s="137" t="str">
        <f t="shared" si="3"/>
        <v>CXB</v>
      </c>
      <c r="J123" s="219">
        <v>11</v>
      </c>
      <c r="K123" s="220">
        <v>4575.38</v>
      </c>
      <c r="L123" s="220">
        <f t="shared" si="1"/>
        <v>50329.18</v>
      </c>
      <c r="M123" s="137" t="s">
        <v>17422</v>
      </c>
      <c r="N123" s="194" t="s">
        <v>17183</v>
      </c>
    </row>
    <row r="124" spans="1:14" ht="24" x14ac:dyDescent="0.25">
      <c r="A124" s="267">
        <v>121</v>
      </c>
      <c r="B124" s="191" t="s">
        <v>17418</v>
      </c>
      <c r="C124" s="137" t="s">
        <v>17397</v>
      </c>
      <c r="D124" s="190" t="s">
        <v>17193</v>
      </c>
      <c r="E124" s="276" t="s">
        <v>17525</v>
      </c>
      <c r="F124" s="137" t="s">
        <v>680</v>
      </c>
      <c r="G124" s="216"/>
      <c r="H124" s="137" t="s">
        <v>17116</v>
      </c>
      <c r="I124" s="137" t="str">
        <f t="shared" si="3"/>
        <v>CXB</v>
      </c>
      <c r="J124" s="219">
        <v>20</v>
      </c>
      <c r="K124" s="220">
        <v>388.35</v>
      </c>
      <c r="L124" s="220">
        <f t="shared" si="1"/>
        <v>7767</v>
      </c>
      <c r="M124" s="137" t="s">
        <v>17422</v>
      </c>
      <c r="N124" s="194" t="s">
        <v>17183</v>
      </c>
    </row>
    <row r="125" spans="1:14" ht="24" x14ac:dyDescent="0.25">
      <c r="A125" s="137">
        <v>122</v>
      </c>
      <c r="B125" s="191" t="s">
        <v>17418</v>
      </c>
      <c r="C125" s="137" t="s">
        <v>17293</v>
      </c>
      <c r="D125" s="190" t="s">
        <v>17294</v>
      </c>
      <c r="E125" s="277" t="s">
        <v>17526</v>
      </c>
      <c r="F125" s="137" t="s">
        <v>680</v>
      </c>
      <c r="G125" s="190"/>
      <c r="H125" s="190" t="s">
        <v>17116</v>
      </c>
      <c r="I125" s="137" t="str">
        <f t="shared" si="3"/>
        <v>CXA</v>
      </c>
      <c r="J125" s="219">
        <v>71</v>
      </c>
      <c r="K125" s="220">
        <v>1</v>
      </c>
      <c r="L125" s="220">
        <f t="shared" si="1"/>
        <v>71</v>
      </c>
      <c r="M125" s="195" t="s">
        <v>17295</v>
      </c>
      <c r="N125" s="194" t="s">
        <v>17183</v>
      </c>
    </row>
    <row r="126" spans="1:14" ht="24" x14ac:dyDescent="0.25">
      <c r="A126" s="267">
        <v>123</v>
      </c>
      <c r="B126" s="191" t="s">
        <v>17418</v>
      </c>
      <c r="C126" s="137" t="s">
        <v>17293</v>
      </c>
      <c r="D126" s="190" t="s">
        <v>17294</v>
      </c>
      <c r="E126" s="277" t="s">
        <v>17526</v>
      </c>
      <c r="F126" s="137" t="s">
        <v>680</v>
      </c>
      <c r="G126" s="216"/>
      <c r="H126" s="137" t="s">
        <v>17116</v>
      </c>
      <c r="I126" s="137" t="str">
        <f t="shared" si="3"/>
        <v>CXA</v>
      </c>
      <c r="J126" s="219">
        <v>29</v>
      </c>
      <c r="K126" s="220">
        <v>1</v>
      </c>
      <c r="L126" s="220">
        <f t="shared" si="1"/>
        <v>29</v>
      </c>
      <c r="M126" s="195" t="s">
        <v>17295</v>
      </c>
      <c r="N126" s="194" t="s">
        <v>17183</v>
      </c>
    </row>
    <row r="127" spans="1:14" ht="24" x14ac:dyDescent="0.25">
      <c r="A127" s="137">
        <v>124</v>
      </c>
      <c r="B127" s="191" t="s">
        <v>17418</v>
      </c>
      <c r="C127" s="137" t="s">
        <v>17293</v>
      </c>
      <c r="D127" s="190" t="s">
        <v>17294</v>
      </c>
      <c r="E127" s="277" t="s">
        <v>17526</v>
      </c>
      <c r="F127" s="137" t="s">
        <v>680</v>
      </c>
      <c r="G127" s="216"/>
      <c r="H127" s="137" t="s">
        <v>17116</v>
      </c>
      <c r="I127" s="137" t="str">
        <f t="shared" si="3"/>
        <v>CXA</v>
      </c>
      <c r="J127" s="219">
        <v>26</v>
      </c>
      <c r="K127" s="220">
        <v>1</v>
      </c>
      <c r="L127" s="220">
        <f t="shared" si="1"/>
        <v>26</v>
      </c>
      <c r="M127" s="195" t="s">
        <v>17295</v>
      </c>
      <c r="N127" s="194" t="s">
        <v>17183</v>
      </c>
    </row>
    <row r="128" spans="1:14" ht="24" x14ac:dyDescent="0.25">
      <c r="A128" s="267">
        <v>125</v>
      </c>
      <c r="B128" s="191" t="s">
        <v>17418</v>
      </c>
      <c r="C128" s="137" t="s">
        <v>17293</v>
      </c>
      <c r="D128" s="190" t="s">
        <v>17294</v>
      </c>
      <c r="E128" s="277" t="s">
        <v>17526</v>
      </c>
      <c r="F128" s="137" t="s">
        <v>680</v>
      </c>
      <c r="G128" s="216"/>
      <c r="H128" s="137" t="s">
        <v>17116</v>
      </c>
      <c r="I128" s="137" t="str">
        <f t="shared" si="3"/>
        <v>CXA</v>
      </c>
      <c r="J128" s="219">
        <v>446</v>
      </c>
      <c r="K128" s="220">
        <v>1</v>
      </c>
      <c r="L128" s="220">
        <f t="shared" si="1"/>
        <v>446</v>
      </c>
      <c r="M128" s="195" t="s">
        <v>17295</v>
      </c>
      <c r="N128" s="194" t="s">
        <v>17183</v>
      </c>
    </row>
    <row r="129" spans="1:14" ht="24" x14ac:dyDescent="0.25">
      <c r="A129" s="137">
        <v>126</v>
      </c>
      <c r="B129" s="191" t="s">
        <v>17418</v>
      </c>
      <c r="C129" s="137" t="s">
        <v>17293</v>
      </c>
      <c r="D129" s="190" t="s">
        <v>17294</v>
      </c>
      <c r="E129" s="277" t="s">
        <v>17526</v>
      </c>
      <c r="F129" s="137" t="s">
        <v>680</v>
      </c>
      <c r="G129" s="216"/>
      <c r="H129" s="190" t="s">
        <v>17116</v>
      </c>
      <c r="I129" s="137" t="s">
        <v>17354</v>
      </c>
      <c r="J129" s="219">
        <v>11</v>
      </c>
      <c r="K129" s="220">
        <v>1</v>
      </c>
      <c r="L129" s="220">
        <f t="shared" si="1"/>
        <v>11</v>
      </c>
      <c r="M129" s="195" t="s">
        <v>17295</v>
      </c>
      <c r="N129" s="194" t="s">
        <v>17183</v>
      </c>
    </row>
    <row r="130" spans="1:14" ht="24" x14ac:dyDescent="0.25">
      <c r="A130" s="267">
        <v>127</v>
      </c>
      <c r="B130" s="191" t="s">
        <v>17418</v>
      </c>
      <c r="C130" s="137" t="s">
        <v>17386</v>
      </c>
      <c r="D130" s="190" t="s">
        <v>17297</v>
      </c>
      <c r="E130" s="275" t="s">
        <v>17527</v>
      </c>
      <c r="F130" s="137" t="s">
        <v>680</v>
      </c>
      <c r="G130" s="190"/>
      <c r="H130" s="190" t="s">
        <v>17116</v>
      </c>
      <c r="I130" s="137" t="s">
        <v>17206</v>
      </c>
      <c r="J130" s="219">
        <v>45</v>
      </c>
      <c r="K130" s="220">
        <v>1115.1300000000001</v>
      </c>
      <c r="L130" s="220">
        <f t="shared" si="1"/>
        <v>50180.850000000006</v>
      </c>
      <c r="M130" s="137" t="s">
        <v>17422</v>
      </c>
      <c r="N130" s="194" t="s">
        <v>17183</v>
      </c>
    </row>
    <row r="131" spans="1:14" ht="24" x14ac:dyDescent="0.25">
      <c r="A131" s="137">
        <v>128</v>
      </c>
      <c r="B131" s="191" t="s">
        <v>17418</v>
      </c>
      <c r="C131" s="137" t="s">
        <v>17386</v>
      </c>
      <c r="D131" s="190" t="s">
        <v>17297</v>
      </c>
      <c r="E131" s="275" t="s">
        <v>17527</v>
      </c>
      <c r="F131" s="137" t="s">
        <v>680</v>
      </c>
      <c r="G131" s="216"/>
      <c r="H131" s="137" t="s">
        <v>17116</v>
      </c>
      <c r="I131" s="137" t="str">
        <f>RIGHT(C131,3)</f>
        <v>BXX</v>
      </c>
      <c r="J131" s="219">
        <v>11</v>
      </c>
      <c r="K131" s="220">
        <v>1115.0899999999999</v>
      </c>
      <c r="L131" s="220">
        <f t="shared" si="1"/>
        <v>12265.99</v>
      </c>
      <c r="M131" s="137" t="s">
        <v>17422</v>
      </c>
      <c r="N131" s="194" t="s">
        <v>17183</v>
      </c>
    </row>
    <row r="132" spans="1:14" ht="24" x14ac:dyDescent="0.25">
      <c r="A132" s="267">
        <v>129</v>
      </c>
      <c r="B132" s="191" t="s">
        <v>17418</v>
      </c>
      <c r="C132" s="137" t="s">
        <v>17296</v>
      </c>
      <c r="D132" s="190" t="s">
        <v>17297</v>
      </c>
      <c r="E132" s="275" t="s">
        <v>17527</v>
      </c>
      <c r="F132" s="137" t="s">
        <v>680</v>
      </c>
      <c r="G132" s="190"/>
      <c r="H132" s="190" t="s">
        <v>17116</v>
      </c>
      <c r="I132" s="137" t="s">
        <v>17354</v>
      </c>
      <c r="J132" s="219">
        <v>6</v>
      </c>
      <c r="K132" s="220">
        <v>1</v>
      </c>
      <c r="L132" s="220">
        <f t="shared" ref="L132:L195" si="4">J132*K132</f>
        <v>6</v>
      </c>
      <c r="M132" s="195" t="s">
        <v>17295</v>
      </c>
      <c r="N132" s="194" t="s">
        <v>17183</v>
      </c>
    </row>
    <row r="133" spans="1:14" ht="24" x14ac:dyDescent="0.25">
      <c r="A133" s="137">
        <v>130</v>
      </c>
      <c r="B133" s="191" t="s">
        <v>17418</v>
      </c>
      <c r="C133" s="137" t="s">
        <v>17296</v>
      </c>
      <c r="D133" s="190" t="s">
        <v>17297</v>
      </c>
      <c r="E133" s="275" t="s">
        <v>17527</v>
      </c>
      <c r="F133" s="137" t="s">
        <v>680</v>
      </c>
      <c r="G133" s="216"/>
      <c r="H133" s="137" t="s">
        <v>17116</v>
      </c>
      <c r="I133" s="137" t="str">
        <f>RIGHT(C133,3)</f>
        <v>CXA</v>
      </c>
      <c r="J133" s="219">
        <v>13</v>
      </c>
      <c r="K133" s="220">
        <v>1</v>
      </c>
      <c r="L133" s="220">
        <f t="shared" si="4"/>
        <v>13</v>
      </c>
      <c r="M133" s="195" t="s">
        <v>17295</v>
      </c>
      <c r="N133" s="194" t="s">
        <v>17183</v>
      </c>
    </row>
    <row r="134" spans="1:14" ht="24" x14ac:dyDescent="0.25">
      <c r="A134" s="267">
        <v>131</v>
      </c>
      <c r="B134" s="191" t="s">
        <v>17418</v>
      </c>
      <c r="C134" s="137" t="s">
        <v>17296</v>
      </c>
      <c r="D134" s="190" t="s">
        <v>17297</v>
      </c>
      <c r="E134" s="275" t="s">
        <v>17527</v>
      </c>
      <c r="F134" s="137" t="s">
        <v>680</v>
      </c>
      <c r="G134" s="216"/>
      <c r="H134" s="137" t="s">
        <v>17116</v>
      </c>
      <c r="I134" s="137" t="str">
        <f>RIGHT(C134,3)</f>
        <v>CXA</v>
      </c>
      <c r="J134" s="219">
        <f>34-11</f>
        <v>23</v>
      </c>
      <c r="K134" s="220">
        <v>1</v>
      </c>
      <c r="L134" s="220">
        <f t="shared" si="4"/>
        <v>23</v>
      </c>
      <c r="M134" s="195" t="s">
        <v>17295</v>
      </c>
      <c r="N134" s="194" t="s">
        <v>17183</v>
      </c>
    </row>
    <row r="135" spans="1:14" ht="24" x14ac:dyDescent="0.25">
      <c r="A135" s="137">
        <v>132</v>
      </c>
      <c r="B135" s="191" t="s">
        <v>17418</v>
      </c>
      <c r="C135" s="137" t="s">
        <v>17296</v>
      </c>
      <c r="D135" s="190" t="s">
        <v>17297</v>
      </c>
      <c r="E135" s="275" t="s">
        <v>17527</v>
      </c>
      <c r="F135" s="137" t="s">
        <v>680</v>
      </c>
      <c r="G135" s="216"/>
      <c r="H135" s="137" t="s">
        <v>17116</v>
      </c>
      <c r="I135" s="137" t="str">
        <f>RIGHT(C135,3)</f>
        <v>CXA</v>
      </c>
      <c r="J135" s="219">
        <v>4</v>
      </c>
      <c r="K135" s="220">
        <v>1</v>
      </c>
      <c r="L135" s="220">
        <f t="shared" si="4"/>
        <v>4</v>
      </c>
      <c r="M135" s="195" t="s">
        <v>17295</v>
      </c>
      <c r="N135" s="194" t="s">
        <v>17183</v>
      </c>
    </row>
    <row r="136" spans="1:14" ht="24" x14ac:dyDescent="0.25">
      <c r="A136" s="267">
        <v>133</v>
      </c>
      <c r="B136" s="137" t="s">
        <v>17418</v>
      </c>
      <c r="C136" s="137" t="s">
        <v>17296</v>
      </c>
      <c r="D136" s="190" t="s">
        <v>17297</v>
      </c>
      <c r="E136" s="275" t="s">
        <v>17527</v>
      </c>
      <c r="F136" s="137" t="s">
        <v>680</v>
      </c>
      <c r="G136" s="216"/>
      <c r="H136" s="190" t="s">
        <v>17116</v>
      </c>
      <c r="I136" s="137" t="str">
        <f>RIGHT(C136,3)</f>
        <v>CXA</v>
      </c>
      <c r="J136" s="219">
        <v>2</v>
      </c>
      <c r="K136" s="220">
        <v>1</v>
      </c>
      <c r="L136" s="220">
        <f t="shared" si="4"/>
        <v>2</v>
      </c>
      <c r="M136" s="195" t="s">
        <v>17295</v>
      </c>
      <c r="N136" s="194" t="s">
        <v>17183</v>
      </c>
    </row>
    <row r="137" spans="1:14" ht="24" x14ac:dyDescent="0.25">
      <c r="A137" s="137">
        <v>134</v>
      </c>
      <c r="B137" s="191" t="s">
        <v>17418</v>
      </c>
      <c r="C137" s="137" t="s">
        <v>17194</v>
      </c>
      <c r="D137" s="190" t="s">
        <v>17195</v>
      </c>
      <c r="E137" s="276" t="s">
        <v>17528</v>
      </c>
      <c r="F137" s="137" t="s">
        <v>680</v>
      </c>
      <c r="G137" s="190"/>
      <c r="H137" s="190" t="s">
        <v>17116</v>
      </c>
      <c r="I137" s="137" t="s">
        <v>17206</v>
      </c>
      <c r="J137" s="219">
        <v>54</v>
      </c>
      <c r="K137" s="220">
        <v>13753.18</v>
      </c>
      <c r="L137" s="220">
        <f t="shared" si="4"/>
        <v>742671.72</v>
      </c>
      <c r="M137" s="137" t="s">
        <v>17422</v>
      </c>
      <c r="N137" s="194" t="s">
        <v>17183</v>
      </c>
    </row>
    <row r="138" spans="1:14" ht="24" x14ac:dyDescent="0.25">
      <c r="A138" s="267">
        <v>135</v>
      </c>
      <c r="B138" s="191" t="s">
        <v>17418</v>
      </c>
      <c r="C138" s="137" t="s">
        <v>17194</v>
      </c>
      <c r="D138" s="190" t="s">
        <v>17195</v>
      </c>
      <c r="E138" s="276" t="s">
        <v>17528</v>
      </c>
      <c r="F138" s="137" t="s">
        <v>680</v>
      </c>
      <c r="G138" s="216"/>
      <c r="H138" s="137" t="s">
        <v>17116</v>
      </c>
      <c r="I138" s="137" t="str">
        <f>RIGHT(C138,3)</f>
        <v>BXX</v>
      </c>
      <c r="J138" s="219">
        <v>82</v>
      </c>
      <c r="K138" s="220">
        <v>5573.54</v>
      </c>
      <c r="L138" s="220">
        <f t="shared" si="4"/>
        <v>457030.27999999997</v>
      </c>
      <c r="M138" s="137" t="s">
        <v>17422</v>
      </c>
      <c r="N138" s="194" t="s">
        <v>17183</v>
      </c>
    </row>
    <row r="139" spans="1:14" ht="24" x14ac:dyDescent="0.25">
      <c r="A139" s="137">
        <v>136</v>
      </c>
      <c r="B139" s="191" t="s">
        <v>17418</v>
      </c>
      <c r="C139" s="137" t="s">
        <v>17194</v>
      </c>
      <c r="D139" s="190" t="s">
        <v>17195</v>
      </c>
      <c r="E139" s="276" t="s">
        <v>17528</v>
      </c>
      <c r="F139" s="137" t="s">
        <v>680</v>
      </c>
      <c r="G139" s="216"/>
      <c r="H139" s="137" t="s">
        <v>17116</v>
      </c>
      <c r="I139" s="137" t="str">
        <f>RIGHT(C139,3)</f>
        <v>BXX</v>
      </c>
      <c r="J139" s="219">
        <f>105-32</f>
        <v>73</v>
      </c>
      <c r="K139" s="220">
        <v>2719.17</v>
      </c>
      <c r="L139" s="220">
        <f t="shared" si="4"/>
        <v>198499.41</v>
      </c>
      <c r="M139" s="137" t="s">
        <v>17422</v>
      </c>
      <c r="N139" s="194" t="s">
        <v>17183</v>
      </c>
    </row>
    <row r="140" spans="1:14" ht="24" x14ac:dyDescent="0.25">
      <c r="A140" s="267">
        <v>137</v>
      </c>
      <c r="B140" s="191" t="s">
        <v>17418</v>
      </c>
      <c r="C140" s="137" t="s">
        <v>17194</v>
      </c>
      <c r="D140" s="190" t="s">
        <v>17195</v>
      </c>
      <c r="E140" s="276" t="s">
        <v>17528</v>
      </c>
      <c r="F140" s="137" t="s">
        <v>680</v>
      </c>
      <c r="G140" s="216"/>
      <c r="H140" s="137" t="s">
        <v>17116</v>
      </c>
      <c r="I140" s="137" t="str">
        <f>RIGHT(C140,3)</f>
        <v>BXX</v>
      </c>
      <c r="J140" s="219">
        <v>10</v>
      </c>
      <c r="K140" s="220">
        <v>1737.3</v>
      </c>
      <c r="L140" s="220">
        <f t="shared" si="4"/>
        <v>17373</v>
      </c>
      <c r="M140" s="137" t="s">
        <v>17422</v>
      </c>
      <c r="N140" s="194" t="s">
        <v>17183</v>
      </c>
    </row>
    <row r="141" spans="1:14" ht="24" x14ac:dyDescent="0.25">
      <c r="A141" s="137">
        <v>138</v>
      </c>
      <c r="B141" s="191" t="s">
        <v>17418</v>
      </c>
      <c r="C141" s="137" t="s">
        <v>17194</v>
      </c>
      <c r="D141" s="190" t="s">
        <v>17195</v>
      </c>
      <c r="E141" s="276" t="s">
        <v>17528</v>
      </c>
      <c r="F141" s="137" t="s">
        <v>680</v>
      </c>
      <c r="G141" s="216"/>
      <c r="H141" s="190" t="s">
        <v>17116</v>
      </c>
      <c r="I141" s="137" t="str">
        <f>RIGHT(C141,3)</f>
        <v>BXX</v>
      </c>
      <c r="J141" s="219">
        <v>2</v>
      </c>
      <c r="K141" s="220">
        <v>1447.92</v>
      </c>
      <c r="L141" s="220">
        <f t="shared" si="4"/>
        <v>2895.84</v>
      </c>
      <c r="M141" s="137" t="s">
        <v>17422</v>
      </c>
      <c r="N141" s="194" t="s">
        <v>17183</v>
      </c>
    </row>
    <row r="142" spans="1:14" ht="24" x14ac:dyDescent="0.25">
      <c r="A142" s="267">
        <v>139</v>
      </c>
      <c r="B142" s="137" t="s">
        <v>17418</v>
      </c>
      <c r="C142" s="195" t="s">
        <v>17194</v>
      </c>
      <c r="D142" s="262" t="s">
        <v>17195</v>
      </c>
      <c r="E142" s="276" t="s">
        <v>17528</v>
      </c>
      <c r="F142" s="195" t="s">
        <v>680</v>
      </c>
      <c r="G142" s="263"/>
      <c r="H142" s="262" t="s">
        <v>17116</v>
      </c>
      <c r="I142" s="195" t="str">
        <f>RIGHT(C142,3)</f>
        <v>BXX</v>
      </c>
      <c r="J142" s="219">
        <v>8</v>
      </c>
      <c r="K142" s="220">
        <v>590.63</v>
      </c>
      <c r="L142" s="220">
        <f t="shared" si="4"/>
        <v>4725.04</v>
      </c>
      <c r="M142" s="137" t="s">
        <v>17422</v>
      </c>
      <c r="N142" s="194" t="s">
        <v>17183</v>
      </c>
    </row>
    <row r="143" spans="1:14" ht="24" x14ac:dyDescent="0.25">
      <c r="A143" s="137">
        <v>140</v>
      </c>
      <c r="B143" s="191" t="s">
        <v>17418</v>
      </c>
      <c r="C143" s="137" t="s">
        <v>17317</v>
      </c>
      <c r="D143" s="190" t="s">
        <v>17195</v>
      </c>
      <c r="E143" s="276" t="s">
        <v>17528</v>
      </c>
      <c r="F143" s="137" t="s">
        <v>680</v>
      </c>
      <c r="G143" s="190"/>
      <c r="H143" s="190" t="s">
        <v>17116</v>
      </c>
      <c r="I143" s="137" t="s">
        <v>17323</v>
      </c>
      <c r="J143" s="219">
        <v>14</v>
      </c>
      <c r="K143" s="220">
        <v>11148.11</v>
      </c>
      <c r="L143" s="220">
        <f t="shared" si="4"/>
        <v>156073.54</v>
      </c>
      <c r="M143" s="137" t="s">
        <v>17422</v>
      </c>
      <c r="N143" s="194" t="s">
        <v>17183</v>
      </c>
    </row>
    <row r="144" spans="1:14" ht="24" x14ac:dyDescent="0.25">
      <c r="A144" s="267">
        <v>141</v>
      </c>
      <c r="B144" s="191" t="s">
        <v>17418</v>
      </c>
      <c r="C144" s="137" t="s">
        <v>17317</v>
      </c>
      <c r="D144" s="190" t="s">
        <v>17195</v>
      </c>
      <c r="E144" s="276" t="s">
        <v>17528</v>
      </c>
      <c r="F144" s="137" t="s">
        <v>680</v>
      </c>
      <c r="G144" s="216"/>
      <c r="H144" s="137" t="s">
        <v>17116</v>
      </c>
      <c r="I144" s="137" t="str">
        <f>RIGHT(C144,3)</f>
        <v>CXB</v>
      </c>
      <c r="J144" s="219">
        <v>31</v>
      </c>
      <c r="K144" s="220">
        <v>4809.29</v>
      </c>
      <c r="L144" s="220">
        <f t="shared" si="4"/>
        <v>149087.99</v>
      </c>
      <c r="M144" s="137" t="s">
        <v>17422</v>
      </c>
      <c r="N144" s="194" t="s">
        <v>17183</v>
      </c>
    </row>
    <row r="145" spans="1:14" ht="24" x14ac:dyDescent="0.25">
      <c r="A145" s="137">
        <v>142</v>
      </c>
      <c r="B145" s="191" t="s">
        <v>17418</v>
      </c>
      <c r="C145" s="137" t="s">
        <v>17317</v>
      </c>
      <c r="D145" s="190" t="s">
        <v>17195</v>
      </c>
      <c r="E145" s="276" t="s">
        <v>17528</v>
      </c>
      <c r="F145" s="137" t="s">
        <v>680</v>
      </c>
      <c r="G145" s="216"/>
      <c r="H145" s="137" t="s">
        <v>17116</v>
      </c>
      <c r="I145" s="137" t="str">
        <f>RIGHT(C145,3)</f>
        <v>CXB</v>
      </c>
      <c r="J145" s="219">
        <v>15</v>
      </c>
      <c r="K145" s="220">
        <v>23769.13</v>
      </c>
      <c r="L145" s="220">
        <f t="shared" si="4"/>
        <v>356536.95</v>
      </c>
      <c r="M145" s="137" t="s">
        <v>17422</v>
      </c>
      <c r="N145" s="194" t="s">
        <v>17183</v>
      </c>
    </row>
    <row r="146" spans="1:14" ht="24" x14ac:dyDescent="0.25">
      <c r="A146" s="267">
        <v>143</v>
      </c>
      <c r="B146" s="191" t="s">
        <v>17418</v>
      </c>
      <c r="C146" s="137" t="s">
        <v>17317</v>
      </c>
      <c r="D146" s="190" t="s">
        <v>17195</v>
      </c>
      <c r="E146" s="276" t="s">
        <v>17528</v>
      </c>
      <c r="F146" s="137" t="s">
        <v>680</v>
      </c>
      <c r="G146" s="216"/>
      <c r="H146" s="190" t="s">
        <v>17116</v>
      </c>
      <c r="I146" s="137" t="s">
        <v>17323</v>
      </c>
      <c r="J146" s="219">
        <v>3</v>
      </c>
      <c r="K146" s="220">
        <v>8.67</v>
      </c>
      <c r="L146" s="220">
        <f t="shared" si="4"/>
        <v>26.009999999999998</v>
      </c>
      <c r="M146" s="137" t="s">
        <v>17422</v>
      </c>
      <c r="N146" s="194" t="s">
        <v>17183</v>
      </c>
    </row>
    <row r="147" spans="1:14" ht="24" x14ac:dyDescent="0.25">
      <c r="A147" s="137">
        <v>144</v>
      </c>
      <c r="B147" s="191" t="s">
        <v>17418</v>
      </c>
      <c r="C147" s="137" t="s">
        <v>17196</v>
      </c>
      <c r="D147" s="190" t="s">
        <v>17197</v>
      </c>
      <c r="E147" s="278" t="s">
        <v>17529</v>
      </c>
      <c r="F147" s="137" t="s">
        <v>680</v>
      </c>
      <c r="G147" s="190"/>
      <c r="H147" s="190" t="s">
        <v>17116</v>
      </c>
      <c r="I147" s="137" t="s">
        <v>17206</v>
      </c>
      <c r="J147" s="219">
        <v>70</v>
      </c>
      <c r="K147" s="220">
        <v>11300.51</v>
      </c>
      <c r="L147" s="220">
        <f t="shared" si="4"/>
        <v>791035.70000000007</v>
      </c>
      <c r="M147" s="137" t="s">
        <v>17422</v>
      </c>
      <c r="N147" s="194" t="s">
        <v>17183</v>
      </c>
    </row>
    <row r="148" spans="1:14" ht="24" x14ac:dyDescent="0.25">
      <c r="A148" s="267">
        <v>145</v>
      </c>
      <c r="B148" s="191" t="s">
        <v>17418</v>
      </c>
      <c r="C148" s="137" t="s">
        <v>17196</v>
      </c>
      <c r="D148" s="190" t="s">
        <v>17197</v>
      </c>
      <c r="E148" s="278" t="s">
        <v>17529</v>
      </c>
      <c r="F148" s="137" t="s">
        <v>680</v>
      </c>
      <c r="G148" s="216"/>
      <c r="H148" s="137" t="s">
        <v>17116</v>
      </c>
      <c r="I148" s="137" t="str">
        <f>RIGHT(C148,3)</f>
        <v>BXX</v>
      </c>
      <c r="J148" s="219">
        <v>16</v>
      </c>
      <c r="K148" s="220">
        <v>11368.31</v>
      </c>
      <c r="L148" s="220">
        <f t="shared" si="4"/>
        <v>181892.96</v>
      </c>
      <c r="M148" s="137" t="s">
        <v>17422</v>
      </c>
      <c r="N148" s="194" t="s">
        <v>17183</v>
      </c>
    </row>
    <row r="149" spans="1:14" ht="24" x14ac:dyDescent="0.25">
      <c r="A149" s="137">
        <v>146</v>
      </c>
      <c r="B149" s="191" t="s">
        <v>17418</v>
      </c>
      <c r="C149" s="137" t="s">
        <v>17196</v>
      </c>
      <c r="D149" s="190" t="s">
        <v>17197</v>
      </c>
      <c r="E149" s="278" t="s">
        <v>17529</v>
      </c>
      <c r="F149" s="137" t="s">
        <v>680</v>
      </c>
      <c r="G149" s="216"/>
      <c r="H149" s="137" t="s">
        <v>17116</v>
      </c>
      <c r="I149" s="137" t="str">
        <f>RIGHT(C149,3)</f>
        <v>BXX</v>
      </c>
      <c r="J149" s="219">
        <f>36-15</f>
        <v>21</v>
      </c>
      <c r="K149" s="220">
        <v>5835.67</v>
      </c>
      <c r="L149" s="220">
        <f t="shared" si="4"/>
        <v>122549.07</v>
      </c>
      <c r="M149" s="137" t="s">
        <v>17422</v>
      </c>
      <c r="N149" s="194" t="s">
        <v>17183</v>
      </c>
    </row>
    <row r="150" spans="1:14" ht="24" x14ac:dyDescent="0.25">
      <c r="A150" s="267">
        <v>147</v>
      </c>
      <c r="B150" s="191" t="s">
        <v>17418</v>
      </c>
      <c r="C150" s="137" t="s">
        <v>17196</v>
      </c>
      <c r="D150" s="190" t="s">
        <v>17197</v>
      </c>
      <c r="E150" s="278" t="s">
        <v>17529</v>
      </c>
      <c r="F150" s="137" t="s">
        <v>680</v>
      </c>
      <c r="G150" s="216"/>
      <c r="H150" s="137" t="s">
        <v>17116</v>
      </c>
      <c r="I150" s="137" t="str">
        <f>RIGHT(C150,3)</f>
        <v>BXX</v>
      </c>
      <c r="J150" s="219">
        <v>9</v>
      </c>
      <c r="K150" s="220">
        <v>3756.67</v>
      </c>
      <c r="L150" s="220">
        <f t="shared" si="4"/>
        <v>33810.03</v>
      </c>
      <c r="M150" s="137" t="s">
        <v>17422</v>
      </c>
      <c r="N150" s="194" t="s">
        <v>17183</v>
      </c>
    </row>
    <row r="151" spans="1:14" ht="24" x14ac:dyDescent="0.25">
      <c r="A151" s="137">
        <v>148</v>
      </c>
      <c r="B151" s="191" t="s">
        <v>17418</v>
      </c>
      <c r="C151" s="137" t="s">
        <v>17196</v>
      </c>
      <c r="D151" s="190" t="s">
        <v>17197</v>
      </c>
      <c r="E151" s="278" t="s">
        <v>17529</v>
      </c>
      <c r="F151" s="137" t="s">
        <v>680</v>
      </c>
      <c r="G151" s="216"/>
      <c r="H151" s="190" t="s">
        <v>17116</v>
      </c>
      <c r="I151" s="137" t="s">
        <v>17206</v>
      </c>
      <c r="J151" s="219">
        <v>9</v>
      </c>
      <c r="K151" s="220">
        <v>3385</v>
      </c>
      <c r="L151" s="220">
        <f t="shared" si="4"/>
        <v>30465</v>
      </c>
      <c r="M151" s="137" t="s">
        <v>17422</v>
      </c>
      <c r="N151" s="194" t="s">
        <v>17183</v>
      </c>
    </row>
    <row r="152" spans="1:14" ht="24" x14ac:dyDescent="0.25">
      <c r="A152" s="267">
        <v>149</v>
      </c>
      <c r="B152" s="137" t="s">
        <v>17418</v>
      </c>
      <c r="C152" s="195" t="s">
        <v>17196</v>
      </c>
      <c r="D152" s="262" t="s">
        <v>17197</v>
      </c>
      <c r="E152" s="278" t="s">
        <v>17529</v>
      </c>
      <c r="F152" s="195" t="s">
        <v>680</v>
      </c>
      <c r="G152" s="263"/>
      <c r="H152" s="262" t="s">
        <v>17116</v>
      </c>
      <c r="I152" s="195" t="str">
        <f>RIGHT(C152,3)</f>
        <v>BXX</v>
      </c>
      <c r="J152" s="219">
        <v>10</v>
      </c>
      <c r="K152" s="220">
        <v>4018.5</v>
      </c>
      <c r="L152" s="220">
        <f t="shared" si="4"/>
        <v>40185</v>
      </c>
      <c r="M152" s="137" t="s">
        <v>17422</v>
      </c>
      <c r="N152" s="194" t="s">
        <v>17183</v>
      </c>
    </row>
    <row r="153" spans="1:14" ht="24" x14ac:dyDescent="0.25">
      <c r="A153" s="137">
        <v>150</v>
      </c>
      <c r="B153" s="191" t="s">
        <v>17418</v>
      </c>
      <c r="C153" s="137" t="s">
        <v>17318</v>
      </c>
      <c r="D153" s="190" t="s">
        <v>17197</v>
      </c>
      <c r="E153" s="278" t="s">
        <v>17529</v>
      </c>
      <c r="F153" s="137" t="s">
        <v>680</v>
      </c>
      <c r="G153" s="190"/>
      <c r="H153" s="190" t="s">
        <v>17116</v>
      </c>
      <c r="I153" s="137" t="s">
        <v>17323</v>
      </c>
      <c r="J153" s="219">
        <v>19</v>
      </c>
      <c r="K153" s="220">
        <v>26067.53</v>
      </c>
      <c r="L153" s="220">
        <f t="shared" si="4"/>
        <v>495283.06999999995</v>
      </c>
      <c r="M153" s="137" t="s">
        <v>17422</v>
      </c>
      <c r="N153" s="194" t="s">
        <v>17183</v>
      </c>
    </row>
    <row r="154" spans="1:14" ht="24" x14ac:dyDescent="0.25">
      <c r="A154" s="267">
        <v>151</v>
      </c>
      <c r="B154" s="191" t="s">
        <v>17418</v>
      </c>
      <c r="C154" s="137" t="s">
        <v>17318</v>
      </c>
      <c r="D154" s="190" t="s">
        <v>17197</v>
      </c>
      <c r="E154" s="278" t="s">
        <v>17529</v>
      </c>
      <c r="F154" s="137" t="s">
        <v>680</v>
      </c>
      <c r="G154" s="216"/>
      <c r="H154" s="137" t="s">
        <v>17116</v>
      </c>
      <c r="I154" s="137" t="str">
        <f>RIGHT(C154,3)</f>
        <v>CXB</v>
      </c>
      <c r="J154" s="219">
        <v>28</v>
      </c>
      <c r="K154" s="220">
        <v>6824.68</v>
      </c>
      <c r="L154" s="220">
        <f t="shared" si="4"/>
        <v>191091.04</v>
      </c>
      <c r="M154" s="137" t="s">
        <v>17422</v>
      </c>
      <c r="N154" s="194" t="s">
        <v>17183</v>
      </c>
    </row>
    <row r="155" spans="1:14" ht="24" x14ac:dyDescent="0.25">
      <c r="A155" s="137">
        <v>152</v>
      </c>
      <c r="B155" s="191" t="s">
        <v>17418</v>
      </c>
      <c r="C155" s="137" t="s">
        <v>17318</v>
      </c>
      <c r="D155" s="190" t="s">
        <v>17197</v>
      </c>
      <c r="E155" s="278" t="s">
        <v>17529</v>
      </c>
      <c r="F155" s="137" t="s">
        <v>680</v>
      </c>
      <c r="G155" s="216"/>
      <c r="H155" s="137" t="s">
        <v>17116</v>
      </c>
      <c r="I155" s="137" t="str">
        <f>RIGHT(C155,3)</f>
        <v>CXB</v>
      </c>
      <c r="J155" s="219">
        <v>6</v>
      </c>
      <c r="K155" s="220">
        <v>27470</v>
      </c>
      <c r="L155" s="220">
        <f t="shared" si="4"/>
        <v>164820</v>
      </c>
      <c r="M155" s="137" t="s">
        <v>17422</v>
      </c>
      <c r="N155" s="194" t="s">
        <v>17183</v>
      </c>
    </row>
    <row r="156" spans="1:14" ht="24" x14ac:dyDescent="0.25">
      <c r="A156" s="267">
        <v>153</v>
      </c>
      <c r="B156" s="191" t="s">
        <v>17418</v>
      </c>
      <c r="C156" s="137" t="s">
        <v>17198</v>
      </c>
      <c r="D156" s="190" t="s">
        <v>17199</v>
      </c>
      <c r="E156" s="277" t="s">
        <v>17530</v>
      </c>
      <c r="F156" s="137" t="s">
        <v>680</v>
      </c>
      <c r="G156" s="216"/>
      <c r="H156" s="137" t="s">
        <v>17116</v>
      </c>
      <c r="I156" s="137" t="str">
        <f>RIGHT(C156,3)</f>
        <v>BXX</v>
      </c>
      <c r="J156" s="219">
        <v>2</v>
      </c>
      <c r="K156" s="220">
        <v>1</v>
      </c>
      <c r="L156" s="220">
        <f t="shared" si="4"/>
        <v>2</v>
      </c>
      <c r="M156" s="137" t="s">
        <v>17422</v>
      </c>
      <c r="N156" s="194" t="s">
        <v>17183</v>
      </c>
    </row>
    <row r="157" spans="1:14" ht="24" x14ac:dyDescent="0.25">
      <c r="A157" s="137">
        <v>154</v>
      </c>
      <c r="B157" s="191" t="s">
        <v>17418</v>
      </c>
      <c r="C157" s="137" t="s">
        <v>17198</v>
      </c>
      <c r="D157" s="190" t="s">
        <v>17199</v>
      </c>
      <c r="E157" s="277" t="s">
        <v>17530</v>
      </c>
      <c r="F157" s="137" t="s">
        <v>680</v>
      </c>
      <c r="G157" s="216"/>
      <c r="H157" s="137" t="s">
        <v>17116</v>
      </c>
      <c r="I157" s="137" t="str">
        <f>RIGHT(C157,3)</f>
        <v>BXX</v>
      </c>
      <c r="J157" s="219">
        <v>1</v>
      </c>
      <c r="K157" s="220">
        <v>1</v>
      </c>
      <c r="L157" s="220">
        <f t="shared" si="4"/>
        <v>1</v>
      </c>
      <c r="M157" s="137" t="s">
        <v>17422</v>
      </c>
      <c r="N157" s="194" t="s">
        <v>17183</v>
      </c>
    </row>
    <row r="158" spans="1:14" ht="24" x14ac:dyDescent="0.25">
      <c r="A158" s="267">
        <v>155</v>
      </c>
      <c r="B158" s="191" t="s">
        <v>17418</v>
      </c>
      <c r="C158" s="137" t="s">
        <v>17198</v>
      </c>
      <c r="D158" s="190" t="s">
        <v>17199</v>
      </c>
      <c r="E158" s="277" t="s">
        <v>17530</v>
      </c>
      <c r="F158" s="137" t="s">
        <v>680</v>
      </c>
      <c r="G158" s="216"/>
      <c r="H158" s="190" t="s">
        <v>17116</v>
      </c>
      <c r="I158" s="137" t="s">
        <v>17206</v>
      </c>
      <c r="J158" s="219">
        <v>1</v>
      </c>
      <c r="K158" s="220">
        <v>1</v>
      </c>
      <c r="L158" s="220">
        <f t="shared" si="4"/>
        <v>1</v>
      </c>
      <c r="M158" s="137" t="s">
        <v>17422</v>
      </c>
      <c r="N158" s="194" t="s">
        <v>17183</v>
      </c>
    </row>
    <row r="159" spans="1:14" ht="24" x14ac:dyDescent="0.25">
      <c r="A159" s="137">
        <v>156</v>
      </c>
      <c r="B159" s="191" t="s">
        <v>17418</v>
      </c>
      <c r="C159" s="137" t="s">
        <v>17298</v>
      </c>
      <c r="D159" s="190" t="s">
        <v>17199</v>
      </c>
      <c r="E159" s="277" t="s">
        <v>17530</v>
      </c>
      <c r="F159" s="137" t="s">
        <v>680</v>
      </c>
      <c r="G159" s="190"/>
      <c r="H159" s="190" t="s">
        <v>17116</v>
      </c>
      <c r="I159" s="137" t="s">
        <v>17354</v>
      </c>
      <c r="J159" s="219">
        <v>41</v>
      </c>
      <c r="K159" s="220">
        <v>1</v>
      </c>
      <c r="L159" s="220">
        <f t="shared" si="4"/>
        <v>41</v>
      </c>
      <c r="M159" s="195" t="s">
        <v>17295</v>
      </c>
      <c r="N159" s="194" t="s">
        <v>17183</v>
      </c>
    </row>
    <row r="160" spans="1:14" s="215" customFormat="1" ht="24" x14ac:dyDescent="0.25">
      <c r="A160" s="267">
        <v>157</v>
      </c>
      <c r="B160" s="191" t="s">
        <v>17418</v>
      </c>
      <c r="C160" s="192" t="s">
        <v>17298</v>
      </c>
      <c r="D160" s="193" t="s">
        <v>17199</v>
      </c>
      <c r="E160" s="277" t="s">
        <v>17530</v>
      </c>
      <c r="F160" s="192" t="s">
        <v>680</v>
      </c>
      <c r="G160" s="214"/>
      <c r="H160" s="192" t="s">
        <v>17116</v>
      </c>
      <c r="I160" s="192" t="str">
        <f>RIGHT(C160,3)</f>
        <v>CXA</v>
      </c>
      <c r="J160" s="219">
        <v>193</v>
      </c>
      <c r="K160" s="220">
        <v>1</v>
      </c>
      <c r="L160" s="220">
        <f t="shared" si="4"/>
        <v>193</v>
      </c>
      <c r="M160" s="195" t="s">
        <v>17295</v>
      </c>
      <c r="N160" s="194" t="s">
        <v>17183</v>
      </c>
    </row>
    <row r="161" spans="1:14" s="215" customFormat="1" ht="24" x14ac:dyDescent="0.25">
      <c r="A161" s="137">
        <v>158</v>
      </c>
      <c r="B161" s="191" t="s">
        <v>17418</v>
      </c>
      <c r="C161" s="192" t="s">
        <v>17298</v>
      </c>
      <c r="D161" s="193" t="s">
        <v>17199</v>
      </c>
      <c r="E161" s="277" t="s">
        <v>17530</v>
      </c>
      <c r="F161" s="192" t="s">
        <v>680</v>
      </c>
      <c r="G161" s="214"/>
      <c r="H161" s="192" t="s">
        <v>17116</v>
      </c>
      <c r="I161" s="192" t="str">
        <f>RIGHT(C161,3)</f>
        <v>CXA</v>
      </c>
      <c r="J161" s="219">
        <f>61-2</f>
        <v>59</v>
      </c>
      <c r="K161" s="220">
        <v>1</v>
      </c>
      <c r="L161" s="220">
        <f t="shared" si="4"/>
        <v>59</v>
      </c>
      <c r="M161" s="195" t="s">
        <v>17295</v>
      </c>
      <c r="N161" s="194" t="s">
        <v>17183</v>
      </c>
    </row>
    <row r="162" spans="1:14" s="215" customFormat="1" ht="24" x14ac:dyDescent="0.25">
      <c r="A162" s="267">
        <v>159</v>
      </c>
      <c r="B162" s="191" t="s">
        <v>17418</v>
      </c>
      <c r="C162" s="192" t="s">
        <v>17298</v>
      </c>
      <c r="D162" s="193" t="s">
        <v>17199</v>
      </c>
      <c r="E162" s="277" t="s">
        <v>17530</v>
      </c>
      <c r="F162" s="192" t="s">
        <v>680</v>
      </c>
      <c r="G162" s="214"/>
      <c r="H162" s="192" t="s">
        <v>17116</v>
      </c>
      <c r="I162" s="192" t="str">
        <f>RIGHT(C162,3)</f>
        <v>CXA</v>
      </c>
      <c r="J162" s="219">
        <v>108</v>
      </c>
      <c r="K162" s="220">
        <v>1</v>
      </c>
      <c r="L162" s="220">
        <f t="shared" si="4"/>
        <v>108</v>
      </c>
      <c r="M162" s="195" t="s">
        <v>17295</v>
      </c>
      <c r="N162" s="194" t="s">
        <v>17183</v>
      </c>
    </row>
    <row r="163" spans="1:14" s="215" customFormat="1" ht="24" x14ac:dyDescent="0.25">
      <c r="A163" s="137">
        <v>160</v>
      </c>
      <c r="B163" s="191" t="s">
        <v>17418</v>
      </c>
      <c r="C163" s="192" t="s">
        <v>17298</v>
      </c>
      <c r="D163" s="193" t="s">
        <v>17199</v>
      </c>
      <c r="E163" s="277" t="s">
        <v>17530</v>
      </c>
      <c r="F163" s="192" t="s">
        <v>680</v>
      </c>
      <c r="G163" s="214"/>
      <c r="H163" s="193" t="s">
        <v>17116</v>
      </c>
      <c r="I163" s="192" t="s">
        <v>17354</v>
      </c>
      <c r="J163" s="219">
        <v>3</v>
      </c>
      <c r="K163" s="220">
        <v>1</v>
      </c>
      <c r="L163" s="220">
        <f t="shared" si="4"/>
        <v>3</v>
      </c>
      <c r="M163" s="195" t="s">
        <v>17295</v>
      </c>
      <c r="N163" s="194" t="s">
        <v>17183</v>
      </c>
    </row>
    <row r="164" spans="1:14" s="215" customFormat="1" ht="24" x14ac:dyDescent="0.25">
      <c r="A164" s="267">
        <v>161</v>
      </c>
      <c r="B164" s="137" t="s">
        <v>17418</v>
      </c>
      <c r="C164" s="192" t="s">
        <v>17298</v>
      </c>
      <c r="D164" s="193" t="s">
        <v>17199</v>
      </c>
      <c r="E164" s="277" t="s">
        <v>17530</v>
      </c>
      <c r="F164" s="192" t="s">
        <v>680</v>
      </c>
      <c r="G164" s="214"/>
      <c r="H164" s="193" t="s">
        <v>17116</v>
      </c>
      <c r="I164" s="192" t="str">
        <f>RIGHT(C164,3)</f>
        <v>CXA</v>
      </c>
      <c r="J164" s="219">
        <v>1</v>
      </c>
      <c r="K164" s="220">
        <v>1</v>
      </c>
      <c r="L164" s="220">
        <f t="shared" si="4"/>
        <v>1</v>
      </c>
      <c r="M164" s="195" t="s">
        <v>17295</v>
      </c>
      <c r="N164" s="194" t="s">
        <v>17183</v>
      </c>
    </row>
    <row r="165" spans="1:14" s="215" customFormat="1" ht="24" x14ac:dyDescent="0.25">
      <c r="A165" s="137">
        <v>162</v>
      </c>
      <c r="B165" s="191" t="s">
        <v>17418</v>
      </c>
      <c r="C165" s="192" t="s">
        <v>17200</v>
      </c>
      <c r="D165" s="193" t="s">
        <v>17201</v>
      </c>
      <c r="E165" s="276" t="s">
        <v>17525</v>
      </c>
      <c r="F165" s="192" t="s">
        <v>680</v>
      </c>
      <c r="G165" s="193"/>
      <c r="H165" s="193" t="s">
        <v>17116</v>
      </c>
      <c r="I165" s="192" t="s">
        <v>17206</v>
      </c>
      <c r="J165" s="219">
        <v>13</v>
      </c>
      <c r="K165" s="220">
        <v>32443.05</v>
      </c>
      <c r="L165" s="220">
        <f t="shared" si="4"/>
        <v>421759.64999999997</v>
      </c>
      <c r="M165" s="137" t="s">
        <v>17422</v>
      </c>
      <c r="N165" s="194" t="s">
        <v>17183</v>
      </c>
    </row>
    <row r="166" spans="1:14" s="215" customFormat="1" ht="24" x14ac:dyDescent="0.25">
      <c r="A166" s="267">
        <v>163</v>
      </c>
      <c r="B166" s="191" t="s">
        <v>17418</v>
      </c>
      <c r="C166" s="192" t="s">
        <v>17200</v>
      </c>
      <c r="D166" s="193" t="s">
        <v>17201</v>
      </c>
      <c r="E166" s="276" t="s">
        <v>17525</v>
      </c>
      <c r="F166" s="192" t="s">
        <v>680</v>
      </c>
      <c r="G166" s="214"/>
      <c r="H166" s="192" t="s">
        <v>17116</v>
      </c>
      <c r="I166" s="192" t="str">
        <f>RIGHT(C166,3)</f>
        <v>BXX</v>
      </c>
      <c r="J166" s="219">
        <v>85</v>
      </c>
      <c r="K166" s="220">
        <v>28834.61</v>
      </c>
      <c r="L166" s="220">
        <f t="shared" si="4"/>
        <v>2450941.85</v>
      </c>
      <c r="M166" s="137" t="s">
        <v>17422</v>
      </c>
      <c r="N166" s="194" t="s">
        <v>17183</v>
      </c>
    </row>
    <row r="167" spans="1:14" s="215" customFormat="1" ht="24" x14ac:dyDescent="0.25">
      <c r="A167" s="137">
        <v>164</v>
      </c>
      <c r="B167" s="191" t="s">
        <v>17418</v>
      </c>
      <c r="C167" s="192" t="s">
        <v>17200</v>
      </c>
      <c r="D167" s="193" t="s">
        <v>17201</v>
      </c>
      <c r="E167" s="276" t="s">
        <v>17525</v>
      </c>
      <c r="F167" s="192" t="s">
        <v>680</v>
      </c>
      <c r="G167" s="214"/>
      <c r="H167" s="192" t="s">
        <v>17116</v>
      </c>
      <c r="I167" s="192" t="str">
        <f>RIGHT(C167,3)</f>
        <v>BXX</v>
      </c>
      <c r="J167" s="219">
        <f>97-74</f>
        <v>23</v>
      </c>
      <c r="K167" s="220">
        <v>7833.79</v>
      </c>
      <c r="L167" s="220">
        <f t="shared" si="4"/>
        <v>180177.17</v>
      </c>
      <c r="M167" s="137" t="s">
        <v>17422</v>
      </c>
      <c r="N167" s="194" t="s">
        <v>17183</v>
      </c>
    </row>
    <row r="168" spans="1:14" s="215" customFormat="1" ht="24" x14ac:dyDescent="0.25">
      <c r="A168" s="267">
        <v>165</v>
      </c>
      <c r="B168" s="191" t="s">
        <v>17418</v>
      </c>
      <c r="C168" s="192" t="s">
        <v>17200</v>
      </c>
      <c r="D168" s="193" t="s">
        <v>17201</v>
      </c>
      <c r="E168" s="276" t="s">
        <v>17525</v>
      </c>
      <c r="F168" s="192" t="s">
        <v>680</v>
      </c>
      <c r="G168" s="214"/>
      <c r="H168" s="192" t="s">
        <v>17116</v>
      </c>
      <c r="I168" s="192" t="str">
        <f>RIGHT(C168,3)</f>
        <v>BXX</v>
      </c>
      <c r="J168" s="219">
        <v>2</v>
      </c>
      <c r="K168" s="220">
        <v>7232</v>
      </c>
      <c r="L168" s="220">
        <f t="shared" si="4"/>
        <v>14464</v>
      </c>
      <c r="M168" s="137" t="s">
        <v>17422</v>
      </c>
      <c r="N168" s="194" t="s">
        <v>17183</v>
      </c>
    </row>
    <row r="169" spans="1:14" s="215" customFormat="1" ht="24" x14ac:dyDescent="0.25">
      <c r="A169" s="137">
        <v>166</v>
      </c>
      <c r="B169" s="191" t="s">
        <v>17418</v>
      </c>
      <c r="C169" s="192" t="s">
        <v>17200</v>
      </c>
      <c r="D169" s="193" t="s">
        <v>17201</v>
      </c>
      <c r="E169" s="276" t="s">
        <v>17525</v>
      </c>
      <c r="F169" s="192" t="s">
        <v>680</v>
      </c>
      <c r="G169" s="214"/>
      <c r="H169" s="193" t="s">
        <v>17116</v>
      </c>
      <c r="I169" s="192" t="s">
        <v>17206</v>
      </c>
      <c r="J169" s="219">
        <v>10</v>
      </c>
      <c r="K169" s="220">
        <v>25796.75</v>
      </c>
      <c r="L169" s="220">
        <f t="shared" si="4"/>
        <v>257967.5</v>
      </c>
      <c r="M169" s="137" t="s">
        <v>17422</v>
      </c>
      <c r="N169" s="194" t="s">
        <v>17183</v>
      </c>
    </row>
    <row r="170" spans="1:14" s="215" customFormat="1" ht="24" x14ac:dyDescent="0.25">
      <c r="A170" s="267">
        <v>167</v>
      </c>
      <c r="B170" s="191" t="s">
        <v>17418</v>
      </c>
      <c r="C170" s="192" t="s">
        <v>17319</v>
      </c>
      <c r="D170" s="193" t="s">
        <v>17201</v>
      </c>
      <c r="E170" s="276" t="s">
        <v>17525</v>
      </c>
      <c r="F170" s="192" t="s">
        <v>680</v>
      </c>
      <c r="G170" s="193"/>
      <c r="H170" s="193" t="s">
        <v>17116</v>
      </c>
      <c r="I170" s="192" t="s">
        <v>17323</v>
      </c>
      <c r="J170" s="219">
        <v>7</v>
      </c>
      <c r="K170" s="220">
        <v>41994.58</v>
      </c>
      <c r="L170" s="220">
        <f t="shared" si="4"/>
        <v>293962.06</v>
      </c>
      <c r="M170" s="137" t="s">
        <v>17422</v>
      </c>
      <c r="N170" s="194" t="s">
        <v>17183</v>
      </c>
    </row>
    <row r="171" spans="1:14" s="215" customFormat="1" ht="24" x14ac:dyDescent="0.25">
      <c r="A171" s="137">
        <v>168</v>
      </c>
      <c r="B171" s="191" t="s">
        <v>17418</v>
      </c>
      <c r="C171" s="192" t="s">
        <v>17319</v>
      </c>
      <c r="D171" s="193" t="s">
        <v>17201</v>
      </c>
      <c r="E171" s="276" t="s">
        <v>17525</v>
      </c>
      <c r="F171" s="192" t="s">
        <v>680</v>
      </c>
      <c r="G171" s="214"/>
      <c r="H171" s="192" t="s">
        <v>17116</v>
      </c>
      <c r="I171" s="192" t="str">
        <f>RIGHT(C171,3)</f>
        <v>CXB</v>
      </c>
      <c r="J171" s="219">
        <v>7</v>
      </c>
      <c r="K171" s="220">
        <v>5432.57</v>
      </c>
      <c r="L171" s="220">
        <f t="shared" si="4"/>
        <v>38027.99</v>
      </c>
      <c r="M171" s="137" t="s">
        <v>17422</v>
      </c>
      <c r="N171" s="194" t="s">
        <v>17183</v>
      </c>
    </row>
    <row r="172" spans="1:14" s="215" customFormat="1" ht="24" x14ac:dyDescent="0.25">
      <c r="A172" s="267">
        <v>169</v>
      </c>
      <c r="B172" s="191" t="s">
        <v>17418</v>
      </c>
      <c r="C172" s="192" t="s">
        <v>17319</v>
      </c>
      <c r="D172" s="193" t="s">
        <v>17201</v>
      </c>
      <c r="E172" s="276" t="s">
        <v>17525</v>
      </c>
      <c r="F172" s="192" t="s">
        <v>680</v>
      </c>
      <c r="G172" s="214"/>
      <c r="H172" s="192" t="s">
        <v>17116</v>
      </c>
      <c r="I172" s="192" t="str">
        <f>RIGHT(C172,3)</f>
        <v>CXB</v>
      </c>
      <c r="J172" s="219">
        <v>10</v>
      </c>
      <c r="K172" s="220">
        <v>4.7</v>
      </c>
      <c r="L172" s="220">
        <f t="shared" si="4"/>
        <v>47</v>
      </c>
      <c r="M172" s="137" t="s">
        <v>17422</v>
      </c>
      <c r="N172" s="194" t="s">
        <v>17183</v>
      </c>
    </row>
    <row r="173" spans="1:14" s="215" customFormat="1" ht="24" x14ac:dyDescent="0.25">
      <c r="A173" s="137">
        <v>170</v>
      </c>
      <c r="B173" s="191" t="s">
        <v>17418</v>
      </c>
      <c r="C173" s="192" t="s">
        <v>17350</v>
      </c>
      <c r="D173" s="193" t="s">
        <v>17321</v>
      </c>
      <c r="E173" s="275" t="s">
        <v>17531</v>
      </c>
      <c r="F173" s="192" t="s">
        <v>680</v>
      </c>
      <c r="G173" s="193"/>
      <c r="H173" s="193" t="s">
        <v>17189</v>
      </c>
      <c r="I173" s="192" t="s">
        <v>17206</v>
      </c>
      <c r="J173" s="219">
        <v>5</v>
      </c>
      <c r="K173" s="220">
        <v>41760.5</v>
      </c>
      <c r="L173" s="220">
        <f t="shared" si="4"/>
        <v>208802.5</v>
      </c>
      <c r="M173" s="137" t="s">
        <v>17422</v>
      </c>
      <c r="N173" s="194" t="s">
        <v>17183</v>
      </c>
    </row>
    <row r="174" spans="1:14" s="215" customFormat="1" ht="24" x14ac:dyDescent="0.25">
      <c r="A174" s="267">
        <v>171</v>
      </c>
      <c r="B174" s="191" t="s">
        <v>17418</v>
      </c>
      <c r="C174" s="192" t="s">
        <v>17350</v>
      </c>
      <c r="D174" s="193" t="s">
        <v>17321</v>
      </c>
      <c r="E174" s="275" t="s">
        <v>17531</v>
      </c>
      <c r="F174" s="192" t="s">
        <v>680</v>
      </c>
      <c r="G174" s="214"/>
      <c r="H174" s="192" t="s">
        <v>17189</v>
      </c>
      <c r="I174" s="192" t="str">
        <f t="shared" ref="I174:I179" si="5">RIGHT(C174,3)</f>
        <v>BXX</v>
      </c>
      <c r="J174" s="219">
        <v>60</v>
      </c>
      <c r="K174" s="220">
        <v>38337.57</v>
      </c>
      <c r="L174" s="220">
        <f t="shared" si="4"/>
        <v>2300254.2000000002</v>
      </c>
      <c r="M174" s="137" t="s">
        <v>17422</v>
      </c>
      <c r="N174" s="194" t="s">
        <v>17183</v>
      </c>
    </row>
    <row r="175" spans="1:14" s="215" customFormat="1" ht="24" x14ac:dyDescent="0.25">
      <c r="A175" s="137">
        <v>172</v>
      </c>
      <c r="B175" s="191" t="s">
        <v>17418</v>
      </c>
      <c r="C175" s="192" t="s">
        <v>17350</v>
      </c>
      <c r="D175" s="193" t="s">
        <v>17321</v>
      </c>
      <c r="E175" s="275" t="s">
        <v>17531</v>
      </c>
      <c r="F175" s="192" t="s">
        <v>680</v>
      </c>
      <c r="G175" s="214"/>
      <c r="H175" s="192" t="s">
        <v>17189</v>
      </c>
      <c r="I175" s="192" t="str">
        <f t="shared" si="5"/>
        <v>BXX</v>
      </c>
      <c r="J175" s="219">
        <v>2</v>
      </c>
      <c r="K175" s="220">
        <v>7682</v>
      </c>
      <c r="L175" s="220">
        <f t="shared" si="4"/>
        <v>15364</v>
      </c>
      <c r="M175" s="137" t="s">
        <v>17422</v>
      </c>
      <c r="N175" s="194" t="s">
        <v>17183</v>
      </c>
    </row>
    <row r="176" spans="1:14" s="215" customFormat="1" ht="24" x14ac:dyDescent="0.25">
      <c r="A176" s="267">
        <v>173</v>
      </c>
      <c r="B176" s="191" t="s">
        <v>17418</v>
      </c>
      <c r="C176" s="192" t="s">
        <v>17350</v>
      </c>
      <c r="D176" s="193" t="s">
        <v>17321</v>
      </c>
      <c r="E176" s="275" t="s">
        <v>17531</v>
      </c>
      <c r="F176" s="192" t="s">
        <v>680</v>
      </c>
      <c r="G176" s="214"/>
      <c r="H176" s="193" t="s">
        <v>17189</v>
      </c>
      <c r="I176" s="192" t="str">
        <f t="shared" si="5"/>
        <v>BXX</v>
      </c>
      <c r="J176" s="219">
        <v>8</v>
      </c>
      <c r="K176" s="220">
        <v>1627.5</v>
      </c>
      <c r="L176" s="220">
        <f t="shared" si="4"/>
        <v>13020</v>
      </c>
      <c r="M176" s="137" t="s">
        <v>17422</v>
      </c>
      <c r="N176" s="194" t="s">
        <v>17183</v>
      </c>
    </row>
    <row r="177" spans="1:14" s="215" customFormat="1" ht="24" x14ac:dyDescent="0.25">
      <c r="A177" s="137">
        <v>174</v>
      </c>
      <c r="B177" s="137" t="s">
        <v>17418</v>
      </c>
      <c r="C177" s="192" t="s">
        <v>17350</v>
      </c>
      <c r="D177" s="193" t="s">
        <v>17321</v>
      </c>
      <c r="E177" s="275" t="s">
        <v>17531</v>
      </c>
      <c r="F177" s="192" t="s">
        <v>680</v>
      </c>
      <c r="G177" s="214"/>
      <c r="H177" s="193" t="s">
        <v>17189</v>
      </c>
      <c r="I177" s="192" t="str">
        <f t="shared" si="5"/>
        <v>BXX</v>
      </c>
      <c r="J177" s="219">
        <v>7</v>
      </c>
      <c r="K177" s="220">
        <v>8713.7099999999991</v>
      </c>
      <c r="L177" s="220">
        <f t="shared" si="4"/>
        <v>60995.969999999994</v>
      </c>
      <c r="M177" s="137" t="s">
        <v>17422</v>
      </c>
      <c r="N177" s="194" t="s">
        <v>17183</v>
      </c>
    </row>
    <row r="178" spans="1:14" s="215" customFormat="1" ht="24" x14ac:dyDescent="0.25">
      <c r="A178" s="267">
        <v>175</v>
      </c>
      <c r="B178" s="191" t="s">
        <v>17418</v>
      </c>
      <c r="C178" s="192" t="s">
        <v>17320</v>
      </c>
      <c r="D178" s="193" t="s">
        <v>17321</v>
      </c>
      <c r="E178" s="275" t="s">
        <v>17531</v>
      </c>
      <c r="F178" s="192" t="s">
        <v>680</v>
      </c>
      <c r="G178" s="214"/>
      <c r="H178" s="192" t="s">
        <v>17189</v>
      </c>
      <c r="I178" s="192" t="str">
        <f t="shared" si="5"/>
        <v>CXB</v>
      </c>
      <c r="J178" s="219">
        <v>10</v>
      </c>
      <c r="K178" s="220">
        <v>1</v>
      </c>
      <c r="L178" s="220">
        <f t="shared" si="4"/>
        <v>10</v>
      </c>
      <c r="M178" s="192" t="s">
        <v>17422</v>
      </c>
      <c r="N178" s="194" t="s">
        <v>17183</v>
      </c>
    </row>
    <row r="179" spans="1:14" s="215" customFormat="1" ht="24" x14ac:dyDescent="0.25">
      <c r="A179" s="137">
        <v>176</v>
      </c>
      <c r="B179" s="191" t="s">
        <v>17418</v>
      </c>
      <c r="C179" s="192" t="s">
        <v>17320</v>
      </c>
      <c r="D179" s="193" t="s">
        <v>17321</v>
      </c>
      <c r="E179" s="275" t="s">
        <v>17531</v>
      </c>
      <c r="F179" s="192" t="s">
        <v>680</v>
      </c>
      <c r="G179" s="214"/>
      <c r="H179" s="192" t="s">
        <v>17189</v>
      </c>
      <c r="I179" s="192" t="str">
        <f t="shared" si="5"/>
        <v>CXB</v>
      </c>
      <c r="J179" s="219">
        <v>2</v>
      </c>
      <c r="K179" s="220">
        <v>213103.5</v>
      </c>
      <c r="L179" s="220">
        <f t="shared" si="4"/>
        <v>426207</v>
      </c>
      <c r="M179" s="192" t="s">
        <v>17422</v>
      </c>
      <c r="N179" s="194" t="s">
        <v>17183</v>
      </c>
    </row>
    <row r="180" spans="1:14" s="215" customFormat="1" ht="24" x14ac:dyDescent="0.25">
      <c r="A180" s="267">
        <v>177</v>
      </c>
      <c r="B180" s="191" t="s">
        <v>17418</v>
      </c>
      <c r="C180" s="192" t="s">
        <v>17320</v>
      </c>
      <c r="D180" s="193" t="s">
        <v>17321</v>
      </c>
      <c r="E180" s="275" t="s">
        <v>17531</v>
      </c>
      <c r="F180" s="192" t="s">
        <v>680</v>
      </c>
      <c r="G180" s="214"/>
      <c r="H180" s="193" t="s">
        <v>17189</v>
      </c>
      <c r="I180" s="192" t="s">
        <v>17323</v>
      </c>
      <c r="J180" s="219">
        <v>6</v>
      </c>
      <c r="K180" s="220">
        <v>1</v>
      </c>
      <c r="L180" s="220">
        <f t="shared" si="4"/>
        <v>6</v>
      </c>
      <c r="M180" s="137" t="s">
        <v>17422</v>
      </c>
      <c r="N180" s="194" t="s">
        <v>17183</v>
      </c>
    </row>
    <row r="181" spans="1:14" s="215" customFormat="1" ht="24" x14ac:dyDescent="0.25">
      <c r="A181" s="137">
        <v>178</v>
      </c>
      <c r="B181" s="191" t="s">
        <v>17418</v>
      </c>
      <c r="C181" s="192" t="s">
        <v>17387</v>
      </c>
      <c r="D181" s="193" t="s">
        <v>17388</v>
      </c>
      <c r="E181" s="277" t="s">
        <v>17530</v>
      </c>
      <c r="F181" s="192" t="s">
        <v>680</v>
      </c>
      <c r="G181" s="193"/>
      <c r="H181" s="193" t="s">
        <v>17189</v>
      </c>
      <c r="I181" s="192" t="str">
        <f>RIGHT(C181,3)</f>
        <v>BXX</v>
      </c>
      <c r="J181" s="219">
        <v>1</v>
      </c>
      <c r="K181" s="220">
        <v>91184.33</v>
      </c>
      <c r="L181" s="220">
        <f t="shared" si="4"/>
        <v>91184.33</v>
      </c>
      <c r="M181" s="137" t="s">
        <v>17422</v>
      </c>
      <c r="N181" s="194" t="s">
        <v>17183</v>
      </c>
    </row>
    <row r="182" spans="1:14" s="215" customFormat="1" ht="24" x14ac:dyDescent="0.25">
      <c r="A182" s="267">
        <v>179</v>
      </c>
      <c r="B182" s="191" t="s">
        <v>17418</v>
      </c>
      <c r="C182" s="192" t="s">
        <v>17387</v>
      </c>
      <c r="D182" s="193" t="s">
        <v>17388</v>
      </c>
      <c r="E182" s="277" t="s">
        <v>17530</v>
      </c>
      <c r="F182" s="192" t="s">
        <v>680</v>
      </c>
      <c r="G182" s="214"/>
      <c r="H182" s="192" t="s">
        <v>17189</v>
      </c>
      <c r="I182" s="192" t="str">
        <f>RIGHT(C182,3)</f>
        <v>BXX</v>
      </c>
      <c r="J182" s="219">
        <v>7</v>
      </c>
      <c r="K182" s="220">
        <v>68388.710000000006</v>
      </c>
      <c r="L182" s="220">
        <f t="shared" si="4"/>
        <v>478720.97000000003</v>
      </c>
      <c r="M182" s="137" t="s">
        <v>17422</v>
      </c>
      <c r="N182" s="194" t="s">
        <v>17183</v>
      </c>
    </row>
    <row r="183" spans="1:14" s="215" customFormat="1" ht="24" x14ac:dyDescent="0.25">
      <c r="A183" s="137">
        <v>180</v>
      </c>
      <c r="B183" s="137" t="s">
        <v>17418</v>
      </c>
      <c r="C183" s="192" t="s">
        <v>17438</v>
      </c>
      <c r="D183" s="193" t="s">
        <v>17388</v>
      </c>
      <c r="E183" s="277" t="s">
        <v>17530</v>
      </c>
      <c r="F183" s="192" t="s">
        <v>680</v>
      </c>
      <c r="G183" s="214"/>
      <c r="H183" s="193" t="s">
        <v>17189</v>
      </c>
      <c r="I183" s="192" t="s">
        <v>17323</v>
      </c>
      <c r="J183" s="219">
        <v>2</v>
      </c>
      <c r="K183" s="220">
        <v>74131.5</v>
      </c>
      <c r="L183" s="220">
        <f t="shared" si="4"/>
        <v>148263</v>
      </c>
      <c r="M183" s="137" t="s">
        <v>17422</v>
      </c>
      <c r="N183" s="194" t="s">
        <v>17183</v>
      </c>
    </row>
    <row r="184" spans="1:14" s="215" customFormat="1" ht="24" x14ac:dyDescent="0.25">
      <c r="A184" s="267">
        <v>181</v>
      </c>
      <c r="B184" s="191" t="s">
        <v>17418</v>
      </c>
      <c r="C184" s="192" t="s">
        <v>17202</v>
      </c>
      <c r="D184" s="193" t="s">
        <v>17203</v>
      </c>
      <c r="E184" s="278" t="s">
        <v>17532</v>
      </c>
      <c r="F184" s="192" t="s">
        <v>680</v>
      </c>
      <c r="G184" s="214"/>
      <c r="H184" s="192" t="s">
        <v>17116</v>
      </c>
      <c r="I184" s="192" t="str">
        <f>RIGHT(C184,3)</f>
        <v>BXX</v>
      </c>
      <c r="J184" s="219">
        <v>20</v>
      </c>
      <c r="K184" s="220">
        <v>1</v>
      </c>
      <c r="L184" s="220">
        <f t="shared" si="4"/>
        <v>20</v>
      </c>
      <c r="M184" s="137" t="s">
        <v>17422</v>
      </c>
      <c r="N184" s="194" t="s">
        <v>17183</v>
      </c>
    </row>
    <row r="185" spans="1:14" s="215" customFormat="1" ht="24" x14ac:dyDescent="0.25">
      <c r="A185" s="137">
        <v>182</v>
      </c>
      <c r="B185" s="191" t="s">
        <v>17418</v>
      </c>
      <c r="C185" s="192" t="s">
        <v>17299</v>
      </c>
      <c r="D185" s="193" t="s">
        <v>17203</v>
      </c>
      <c r="E185" s="278" t="s">
        <v>17532</v>
      </c>
      <c r="F185" s="192" t="s">
        <v>680</v>
      </c>
      <c r="G185" s="214"/>
      <c r="H185" s="192" t="s">
        <v>17116</v>
      </c>
      <c r="I185" s="192" t="str">
        <f>RIGHT(C185,3)</f>
        <v>CXA</v>
      </c>
      <c r="J185" s="219">
        <v>20</v>
      </c>
      <c r="K185" s="220">
        <v>1</v>
      </c>
      <c r="L185" s="220">
        <f t="shared" si="4"/>
        <v>20</v>
      </c>
      <c r="M185" s="195" t="s">
        <v>17295</v>
      </c>
      <c r="N185" s="194" t="s">
        <v>17183</v>
      </c>
    </row>
    <row r="186" spans="1:14" s="215" customFormat="1" ht="24" x14ac:dyDescent="0.25">
      <c r="A186" s="267">
        <v>183</v>
      </c>
      <c r="B186" s="191" t="s">
        <v>17418</v>
      </c>
      <c r="C186" s="192" t="s">
        <v>17299</v>
      </c>
      <c r="D186" s="193" t="s">
        <v>17203</v>
      </c>
      <c r="E186" s="278" t="s">
        <v>17532</v>
      </c>
      <c r="F186" s="192" t="s">
        <v>680</v>
      </c>
      <c r="G186" s="214"/>
      <c r="H186" s="192" t="s">
        <v>17116</v>
      </c>
      <c r="I186" s="192" t="str">
        <f>RIGHT(C186,3)</f>
        <v>CXA</v>
      </c>
      <c r="J186" s="219">
        <v>2</v>
      </c>
      <c r="K186" s="220">
        <v>1</v>
      </c>
      <c r="L186" s="220">
        <f t="shared" si="4"/>
        <v>2</v>
      </c>
      <c r="M186" s="195" t="s">
        <v>17295</v>
      </c>
      <c r="N186" s="194" t="s">
        <v>17183</v>
      </c>
    </row>
    <row r="187" spans="1:14" s="215" customFormat="1" ht="24" x14ac:dyDescent="0.25">
      <c r="A187" s="137">
        <v>184</v>
      </c>
      <c r="B187" s="191" t="s">
        <v>17418</v>
      </c>
      <c r="C187" s="192" t="s">
        <v>17204</v>
      </c>
      <c r="D187" s="193" t="s">
        <v>17205</v>
      </c>
      <c r="E187" s="275" t="s">
        <v>17531</v>
      </c>
      <c r="F187" s="192" t="s">
        <v>680</v>
      </c>
      <c r="G187" s="193"/>
      <c r="H187" s="193" t="s">
        <v>17189</v>
      </c>
      <c r="I187" s="192" t="str">
        <f>RIGHT(C187,3)</f>
        <v>BXX</v>
      </c>
      <c r="J187" s="219">
        <v>12</v>
      </c>
      <c r="K187" s="220">
        <v>40335.870000000003</v>
      </c>
      <c r="L187" s="220">
        <f t="shared" si="4"/>
        <v>484030.44000000006</v>
      </c>
      <c r="M187" s="137" t="s">
        <v>17422</v>
      </c>
      <c r="N187" s="194" t="s">
        <v>17183</v>
      </c>
    </row>
    <row r="188" spans="1:14" s="215" customFormat="1" ht="24" x14ac:dyDescent="0.25">
      <c r="A188" s="267">
        <v>185</v>
      </c>
      <c r="B188" s="191" t="s">
        <v>17418</v>
      </c>
      <c r="C188" s="192" t="s">
        <v>17204</v>
      </c>
      <c r="D188" s="193" t="s">
        <v>17205</v>
      </c>
      <c r="E188" s="275" t="s">
        <v>17531</v>
      </c>
      <c r="F188" s="192" t="s">
        <v>680</v>
      </c>
      <c r="G188" s="214"/>
      <c r="H188" s="192" t="s">
        <v>17189</v>
      </c>
      <c r="I188" s="192" t="str">
        <f>RIGHT(C188,3)</f>
        <v>BXX</v>
      </c>
      <c r="J188" s="219">
        <v>32</v>
      </c>
      <c r="K188" s="220">
        <v>1164.53</v>
      </c>
      <c r="L188" s="220">
        <f t="shared" si="4"/>
        <v>37264.959999999999</v>
      </c>
      <c r="M188" s="137" t="s">
        <v>17422</v>
      </c>
      <c r="N188" s="194" t="s">
        <v>17183</v>
      </c>
    </row>
    <row r="189" spans="1:14" s="215" customFormat="1" ht="24" x14ac:dyDescent="0.25">
      <c r="A189" s="137">
        <v>186</v>
      </c>
      <c r="B189" s="191" t="s">
        <v>17418</v>
      </c>
      <c r="C189" s="192" t="s">
        <v>17204</v>
      </c>
      <c r="D189" s="193" t="s">
        <v>17205</v>
      </c>
      <c r="E189" s="275" t="s">
        <v>17531</v>
      </c>
      <c r="F189" s="192" t="s">
        <v>680</v>
      </c>
      <c r="G189" s="214"/>
      <c r="H189" s="192" t="s">
        <v>17189</v>
      </c>
      <c r="I189" s="192" t="s">
        <v>17206</v>
      </c>
      <c r="J189" s="219">
        <v>99</v>
      </c>
      <c r="K189" s="220">
        <v>18010.759999999998</v>
      </c>
      <c r="L189" s="220">
        <f t="shared" si="4"/>
        <v>1783065.2399999998</v>
      </c>
      <c r="M189" s="137" t="s">
        <v>17422</v>
      </c>
      <c r="N189" s="194" t="s">
        <v>17183</v>
      </c>
    </row>
    <row r="190" spans="1:14" s="215" customFormat="1" ht="24" x14ac:dyDescent="0.25">
      <c r="A190" s="267">
        <v>187</v>
      </c>
      <c r="B190" s="191" t="s">
        <v>17418</v>
      </c>
      <c r="C190" s="192" t="s">
        <v>17204</v>
      </c>
      <c r="D190" s="193" t="s">
        <v>17205</v>
      </c>
      <c r="E190" s="275" t="s">
        <v>17531</v>
      </c>
      <c r="F190" s="192" t="s">
        <v>680</v>
      </c>
      <c r="G190" s="214"/>
      <c r="H190" s="192" t="s">
        <v>17189</v>
      </c>
      <c r="I190" s="192" t="str">
        <f>RIGHT(C190,3)</f>
        <v>BXX</v>
      </c>
      <c r="J190" s="219">
        <v>1</v>
      </c>
      <c r="K190" s="220">
        <v>11061</v>
      </c>
      <c r="L190" s="220">
        <f t="shared" si="4"/>
        <v>11061</v>
      </c>
      <c r="M190" s="137" t="s">
        <v>17422</v>
      </c>
      <c r="N190" s="194" t="s">
        <v>17183</v>
      </c>
    </row>
    <row r="191" spans="1:14" s="215" customFormat="1" ht="24" x14ac:dyDescent="0.25">
      <c r="A191" s="137">
        <v>188</v>
      </c>
      <c r="B191" s="191" t="s">
        <v>17418</v>
      </c>
      <c r="C191" s="192" t="s">
        <v>17204</v>
      </c>
      <c r="D191" s="193" t="s">
        <v>17205</v>
      </c>
      <c r="E191" s="275" t="s">
        <v>17531</v>
      </c>
      <c r="F191" s="192" t="s">
        <v>680</v>
      </c>
      <c r="G191" s="214"/>
      <c r="H191" s="193" t="s">
        <v>17189</v>
      </c>
      <c r="I191" s="192" t="str">
        <f>RIGHT(C191,3)</f>
        <v>BXX</v>
      </c>
      <c r="J191" s="219">
        <v>34</v>
      </c>
      <c r="K191" s="220">
        <v>317</v>
      </c>
      <c r="L191" s="220">
        <f t="shared" si="4"/>
        <v>10778</v>
      </c>
      <c r="M191" s="137" t="s">
        <v>17422</v>
      </c>
      <c r="N191" s="194" t="s">
        <v>17183</v>
      </c>
    </row>
    <row r="192" spans="1:14" s="215" customFormat="1" ht="24" x14ac:dyDescent="0.25">
      <c r="A192" s="267">
        <v>189</v>
      </c>
      <c r="B192" s="137" t="s">
        <v>17418</v>
      </c>
      <c r="C192" s="192" t="s">
        <v>17204</v>
      </c>
      <c r="D192" s="193" t="s">
        <v>17205</v>
      </c>
      <c r="E192" s="275" t="s">
        <v>17531</v>
      </c>
      <c r="F192" s="192" t="s">
        <v>680</v>
      </c>
      <c r="G192" s="214"/>
      <c r="H192" s="193" t="s">
        <v>17189</v>
      </c>
      <c r="I192" s="192" t="s">
        <v>17206</v>
      </c>
      <c r="J192" s="219">
        <v>5</v>
      </c>
      <c r="K192" s="220">
        <v>3213.4</v>
      </c>
      <c r="L192" s="220">
        <f t="shared" si="4"/>
        <v>16067</v>
      </c>
      <c r="M192" s="137" t="s">
        <v>17422</v>
      </c>
      <c r="N192" s="194" t="s">
        <v>17183</v>
      </c>
    </row>
    <row r="193" spans="1:14" s="215" customFormat="1" ht="24" x14ac:dyDescent="0.25">
      <c r="A193" s="137">
        <v>190</v>
      </c>
      <c r="B193" s="191" t="s">
        <v>17418</v>
      </c>
      <c r="C193" s="192" t="s">
        <v>17322</v>
      </c>
      <c r="D193" s="193" t="s">
        <v>17205</v>
      </c>
      <c r="E193" s="275" t="s">
        <v>17531</v>
      </c>
      <c r="F193" s="192" t="s">
        <v>680</v>
      </c>
      <c r="G193" s="214"/>
      <c r="H193" s="192" t="s">
        <v>17189</v>
      </c>
      <c r="I193" s="192" t="str">
        <f>RIGHT(C193,3)</f>
        <v>CXB</v>
      </c>
      <c r="J193" s="219">
        <v>2</v>
      </c>
      <c r="K193" s="220">
        <v>144813.5</v>
      </c>
      <c r="L193" s="220">
        <f t="shared" si="4"/>
        <v>289627</v>
      </c>
      <c r="M193" s="137" t="s">
        <v>17422</v>
      </c>
      <c r="N193" s="194" t="s">
        <v>17183</v>
      </c>
    </row>
    <row r="194" spans="1:14" s="215" customFormat="1" ht="24" x14ac:dyDescent="0.25">
      <c r="A194" s="267">
        <v>191</v>
      </c>
      <c r="B194" s="191" t="s">
        <v>17418</v>
      </c>
      <c r="C194" s="192" t="s">
        <v>17322</v>
      </c>
      <c r="D194" s="193" t="s">
        <v>17205</v>
      </c>
      <c r="E194" s="275" t="s">
        <v>17531</v>
      </c>
      <c r="F194" s="192" t="s">
        <v>680</v>
      </c>
      <c r="G194" s="214"/>
      <c r="H194" s="192" t="s">
        <v>17189</v>
      </c>
      <c r="I194" s="192" t="s">
        <v>17323</v>
      </c>
      <c r="J194" s="219">
        <v>9</v>
      </c>
      <c r="K194" s="220">
        <v>200197.78</v>
      </c>
      <c r="L194" s="220">
        <f t="shared" si="4"/>
        <v>1801780.02</v>
      </c>
      <c r="M194" s="137" t="s">
        <v>17422</v>
      </c>
      <c r="N194" s="194" t="s">
        <v>17183</v>
      </c>
    </row>
    <row r="195" spans="1:14" s="215" customFormat="1" ht="24" x14ac:dyDescent="0.25">
      <c r="A195" s="137">
        <v>192</v>
      </c>
      <c r="B195" s="191" t="s">
        <v>17418</v>
      </c>
      <c r="C195" s="192" t="s">
        <v>17207</v>
      </c>
      <c r="D195" s="193" t="s">
        <v>17208</v>
      </c>
      <c r="E195" s="276" t="s">
        <v>17528</v>
      </c>
      <c r="F195" s="192" t="s">
        <v>680</v>
      </c>
      <c r="G195" s="193"/>
      <c r="H195" s="193" t="s">
        <v>17116</v>
      </c>
      <c r="I195" s="192" t="str">
        <f>RIGHT(C195,3)</f>
        <v>BXX</v>
      </c>
      <c r="J195" s="219">
        <v>73</v>
      </c>
      <c r="K195" s="220">
        <v>42983.6</v>
      </c>
      <c r="L195" s="220">
        <f t="shared" si="4"/>
        <v>3137802.8</v>
      </c>
      <c r="M195" s="137" t="s">
        <v>17422</v>
      </c>
      <c r="N195" s="194" t="s">
        <v>17183</v>
      </c>
    </row>
    <row r="196" spans="1:14" s="215" customFormat="1" ht="24" x14ac:dyDescent="0.25">
      <c r="A196" s="267">
        <v>193</v>
      </c>
      <c r="B196" s="191" t="s">
        <v>17418</v>
      </c>
      <c r="C196" s="192" t="s">
        <v>17207</v>
      </c>
      <c r="D196" s="193" t="s">
        <v>17208</v>
      </c>
      <c r="E196" s="276" t="s">
        <v>17528</v>
      </c>
      <c r="F196" s="192" t="s">
        <v>680</v>
      </c>
      <c r="G196" s="214"/>
      <c r="H196" s="192" t="s">
        <v>17116</v>
      </c>
      <c r="I196" s="192" t="str">
        <f>RIGHT(C196,3)</f>
        <v>BXX</v>
      </c>
      <c r="J196" s="219">
        <v>8</v>
      </c>
      <c r="K196" s="220">
        <v>5323.63</v>
      </c>
      <c r="L196" s="220">
        <f t="shared" ref="L196:L259" si="6">J196*K196</f>
        <v>42589.04</v>
      </c>
      <c r="M196" s="137" t="s">
        <v>17422</v>
      </c>
      <c r="N196" s="194" t="s">
        <v>17183</v>
      </c>
    </row>
    <row r="197" spans="1:14" s="215" customFormat="1" ht="24" x14ac:dyDescent="0.25">
      <c r="A197" s="137">
        <v>194</v>
      </c>
      <c r="B197" s="191" t="s">
        <v>17418</v>
      </c>
      <c r="C197" s="192" t="s">
        <v>17207</v>
      </c>
      <c r="D197" s="193" t="s">
        <v>17208</v>
      </c>
      <c r="E197" s="276" t="s">
        <v>17528</v>
      </c>
      <c r="F197" s="192" t="s">
        <v>680</v>
      </c>
      <c r="G197" s="214"/>
      <c r="H197" s="192" t="s">
        <v>17116</v>
      </c>
      <c r="I197" s="192" t="s">
        <v>17206</v>
      </c>
      <c r="J197" s="219">
        <v>45</v>
      </c>
      <c r="K197" s="220">
        <v>37156.730000000003</v>
      </c>
      <c r="L197" s="220">
        <f t="shared" si="6"/>
        <v>1672052.85</v>
      </c>
      <c r="M197" s="192" t="s">
        <v>17422</v>
      </c>
      <c r="N197" s="194" t="s">
        <v>17183</v>
      </c>
    </row>
    <row r="198" spans="1:14" s="215" customFormat="1" ht="24" x14ac:dyDescent="0.25">
      <c r="A198" s="267">
        <v>195</v>
      </c>
      <c r="B198" s="191" t="s">
        <v>17418</v>
      </c>
      <c r="C198" s="192" t="s">
        <v>17207</v>
      </c>
      <c r="D198" s="193" t="s">
        <v>17208</v>
      </c>
      <c r="E198" s="276" t="s">
        <v>17528</v>
      </c>
      <c r="F198" s="192" t="s">
        <v>680</v>
      </c>
      <c r="G198" s="214"/>
      <c r="H198" s="192" t="s">
        <v>17116</v>
      </c>
      <c r="I198" s="192" t="str">
        <f>RIGHT(C198,3)</f>
        <v>BXX</v>
      </c>
      <c r="J198" s="219">
        <v>9</v>
      </c>
      <c r="K198" s="220">
        <v>46890.67</v>
      </c>
      <c r="L198" s="220">
        <f t="shared" si="6"/>
        <v>422016.02999999997</v>
      </c>
      <c r="M198" s="192" t="s">
        <v>17422</v>
      </c>
      <c r="N198" s="194" t="s">
        <v>17183</v>
      </c>
    </row>
    <row r="199" spans="1:14" s="215" customFormat="1" ht="24" x14ac:dyDescent="0.25">
      <c r="A199" s="137">
        <v>196</v>
      </c>
      <c r="B199" s="191" t="s">
        <v>17418</v>
      </c>
      <c r="C199" s="192" t="s">
        <v>17207</v>
      </c>
      <c r="D199" s="193" t="s">
        <v>17208</v>
      </c>
      <c r="E199" s="276" t="s">
        <v>17528</v>
      </c>
      <c r="F199" s="192" t="s">
        <v>680</v>
      </c>
      <c r="G199" s="214"/>
      <c r="H199" s="193" t="s">
        <v>17116</v>
      </c>
      <c r="I199" s="192" t="str">
        <f>RIGHT(C199,3)</f>
        <v>BXX</v>
      </c>
      <c r="J199" s="219">
        <v>7</v>
      </c>
      <c r="K199" s="220">
        <v>40644.44</v>
      </c>
      <c r="L199" s="220">
        <f t="shared" si="6"/>
        <v>284511.08</v>
      </c>
      <c r="M199" s="192" t="s">
        <v>17422</v>
      </c>
      <c r="N199" s="194" t="s">
        <v>17183</v>
      </c>
    </row>
    <row r="200" spans="1:14" s="215" customFormat="1" ht="24" x14ac:dyDescent="0.25">
      <c r="A200" s="267">
        <v>197</v>
      </c>
      <c r="B200" s="137" t="s">
        <v>17418</v>
      </c>
      <c r="C200" s="192" t="s">
        <v>17207</v>
      </c>
      <c r="D200" s="193" t="s">
        <v>17208</v>
      </c>
      <c r="E200" s="276" t="s">
        <v>17528</v>
      </c>
      <c r="F200" s="192" t="s">
        <v>680</v>
      </c>
      <c r="G200" s="214"/>
      <c r="H200" s="193" t="s">
        <v>17116</v>
      </c>
      <c r="I200" s="192" t="str">
        <f>RIGHT(C200,3)</f>
        <v>BXX</v>
      </c>
      <c r="J200" s="219">
        <v>9</v>
      </c>
      <c r="K200" s="220">
        <v>9484.44</v>
      </c>
      <c r="L200" s="220">
        <f t="shared" si="6"/>
        <v>85359.96</v>
      </c>
      <c r="M200" s="192" t="s">
        <v>17422</v>
      </c>
      <c r="N200" s="194" t="s">
        <v>17183</v>
      </c>
    </row>
    <row r="201" spans="1:14" s="215" customFormat="1" ht="24" x14ac:dyDescent="0.25">
      <c r="A201" s="137">
        <v>198</v>
      </c>
      <c r="B201" s="191" t="s">
        <v>17418</v>
      </c>
      <c r="C201" s="192" t="s">
        <v>17324</v>
      </c>
      <c r="D201" s="193" t="s">
        <v>17208</v>
      </c>
      <c r="E201" s="276" t="s">
        <v>17528</v>
      </c>
      <c r="F201" s="192" t="s">
        <v>680</v>
      </c>
      <c r="G201" s="193"/>
      <c r="H201" s="193" t="s">
        <v>17116</v>
      </c>
      <c r="I201" s="192" t="s">
        <v>17323</v>
      </c>
      <c r="J201" s="219">
        <v>1</v>
      </c>
      <c r="K201" s="220">
        <v>69135.77</v>
      </c>
      <c r="L201" s="220">
        <f t="shared" si="6"/>
        <v>69135.77</v>
      </c>
      <c r="M201" s="192" t="s">
        <v>17422</v>
      </c>
      <c r="N201" s="194" t="s">
        <v>17183</v>
      </c>
    </row>
    <row r="202" spans="1:14" s="215" customFormat="1" ht="24" x14ac:dyDescent="0.25">
      <c r="A202" s="267">
        <v>199</v>
      </c>
      <c r="B202" s="191" t="s">
        <v>17418</v>
      </c>
      <c r="C202" s="192" t="s">
        <v>17324</v>
      </c>
      <c r="D202" s="193" t="s">
        <v>17208</v>
      </c>
      <c r="E202" s="276" t="s">
        <v>17528</v>
      </c>
      <c r="F202" s="192" t="s">
        <v>680</v>
      </c>
      <c r="G202" s="214"/>
      <c r="H202" s="192" t="s">
        <v>17116</v>
      </c>
      <c r="I202" s="192" t="str">
        <f>RIGHT(C202,3)</f>
        <v>CXB</v>
      </c>
      <c r="J202" s="219">
        <v>24</v>
      </c>
      <c r="K202" s="220">
        <v>2089.29</v>
      </c>
      <c r="L202" s="220">
        <f t="shared" si="6"/>
        <v>50142.96</v>
      </c>
      <c r="M202" s="137" t="s">
        <v>17422</v>
      </c>
      <c r="N202" s="194" t="s">
        <v>17183</v>
      </c>
    </row>
    <row r="203" spans="1:14" s="215" customFormat="1" ht="24" x14ac:dyDescent="0.25">
      <c r="A203" s="137">
        <v>200</v>
      </c>
      <c r="B203" s="191" t="s">
        <v>17418</v>
      </c>
      <c r="C203" s="192" t="s">
        <v>17324</v>
      </c>
      <c r="D203" s="193" t="s">
        <v>17208</v>
      </c>
      <c r="E203" s="276" t="s">
        <v>17528</v>
      </c>
      <c r="F203" s="192" t="s">
        <v>680</v>
      </c>
      <c r="G203" s="214"/>
      <c r="H203" s="192" t="s">
        <v>17116</v>
      </c>
      <c r="I203" s="192" t="s">
        <v>17323</v>
      </c>
      <c r="J203" s="219">
        <v>3</v>
      </c>
      <c r="K203" s="220">
        <v>30777.33</v>
      </c>
      <c r="L203" s="220">
        <f t="shared" si="6"/>
        <v>92331.99</v>
      </c>
      <c r="M203" s="137" t="s">
        <v>17422</v>
      </c>
      <c r="N203" s="194" t="s">
        <v>17183</v>
      </c>
    </row>
    <row r="204" spans="1:14" s="215" customFormat="1" ht="24" x14ac:dyDescent="0.25">
      <c r="A204" s="267">
        <v>201</v>
      </c>
      <c r="B204" s="191" t="s">
        <v>17418</v>
      </c>
      <c r="C204" s="192" t="s">
        <v>17324</v>
      </c>
      <c r="D204" s="193" t="s">
        <v>17208</v>
      </c>
      <c r="E204" s="276" t="s">
        <v>17528</v>
      </c>
      <c r="F204" s="192" t="s">
        <v>680</v>
      </c>
      <c r="G204" s="214"/>
      <c r="H204" s="193" t="s">
        <v>17116</v>
      </c>
      <c r="I204" s="192" t="str">
        <f>RIGHT(C204,3)</f>
        <v>CXB</v>
      </c>
      <c r="J204" s="219">
        <v>3</v>
      </c>
      <c r="K204" s="220">
        <v>4.67</v>
      </c>
      <c r="L204" s="220">
        <f t="shared" si="6"/>
        <v>14.01</v>
      </c>
      <c r="M204" s="137" t="s">
        <v>17422</v>
      </c>
      <c r="N204" s="194" t="s">
        <v>17183</v>
      </c>
    </row>
    <row r="205" spans="1:14" s="215" customFormat="1" ht="24" x14ac:dyDescent="0.25">
      <c r="A205" s="137">
        <v>202</v>
      </c>
      <c r="B205" s="191" t="s">
        <v>17418</v>
      </c>
      <c r="C205" s="192" t="s">
        <v>17389</v>
      </c>
      <c r="D205" s="193" t="s">
        <v>17301</v>
      </c>
      <c r="E205" s="278" t="s">
        <v>17532</v>
      </c>
      <c r="F205" s="192" t="s">
        <v>680</v>
      </c>
      <c r="G205" s="193"/>
      <c r="H205" s="193" t="s">
        <v>17116</v>
      </c>
      <c r="I205" s="192" t="s">
        <v>17206</v>
      </c>
      <c r="J205" s="219">
        <v>8</v>
      </c>
      <c r="K205" s="220">
        <v>35705</v>
      </c>
      <c r="L205" s="220">
        <f t="shared" si="6"/>
        <v>285640</v>
      </c>
      <c r="M205" s="137" t="s">
        <v>17422</v>
      </c>
      <c r="N205" s="194" t="s">
        <v>17183</v>
      </c>
    </row>
    <row r="206" spans="1:14" s="215" customFormat="1" ht="24" x14ac:dyDescent="0.25">
      <c r="A206" s="267">
        <v>203</v>
      </c>
      <c r="B206" s="191" t="s">
        <v>17418</v>
      </c>
      <c r="C206" s="192" t="s">
        <v>17300</v>
      </c>
      <c r="D206" s="193" t="s">
        <v>17301</v>
      </c>
      <c r="E206" s="278" t="s">
        <v>17532</v>
      </c>
      <c r="F206" s="192" t="s">
        <v>680</v>
      </c>
      <c r="G206" s="193"/>
      <c r="H206" s="193" t="s">
        <v>17116</v>
      </c>
      <c r="I206" s="192" t="s">
        <v>17354</v>
      </c>
      <c r="J206" s="219">
        <v>6</v>
      </c>
      <c r="K206" s="220">
        <v>87.95</v>
      </c>
      <c r="L206" s="220">
        <f t="shared" si="6"/>
        <v>527.70000000000005</v>
      </c>
      <c r="M206" s="195" t="s">
        <v>17295</v>
      </c>
      <c r="N206" s="194" t="s">
        <v>17183</v>
      </c>
    </row>
    <row r="207" spans="1:14" s="215" customFormat="1" ht="24" x14ac:dyDescent="0.25">
      <c r="A207" s="137">
        <v>204</v>
      </c>
      <c r="B207" s="191" t="s">
        <v>17418</v>
      </c>
      <c r="C207" s="192" t="s">
        <v>17300</v>
      </c>
      <c r="D207" s="193" t="s">
        <v>17301</v>
      </c>
      <c r="E207" s="278" t="s">
        <v>17532</v>
      </c>
      <c r="F207" s="192" t="s">
        <v>680</v>
      </c>
      <c r="G207" s="214"/>
      <c r="H207" s="192" t="s">
        <v>17116</v>
      </c>
      <c r="I207" s="192" t="str">
        <f t="shared" ref="I207:I212" si="7">RIGHT(C207,3)</f>
        <v>CXA</v>
      </c>
      <c r="J207" s="219">
        <v>29</v>
      </c>
      <c r="K207" s="220">
        <v>15.62</v>
      </c>
      <c r="L207" s="220">
        <f t="shared" si="6"/>
        <v>452.97999999999996</v>
      </c>
      <c r="M207" s="195" t="s">
        <v>17295</v>
      </c>
      <c r="N207" s="194" t="s">
        <v>17183</v>
      </c>
    </row>
    <row r="208" spans="1:14" s="215" customFormat="1" ht="24" x14ac:dyDescent="0.25">
      <c r="A208" s="267">
        <v>205</v>
      </c>
      <c r="B208" s="191" t="s">
        <v>17418</v>
      </c>
      <c r="C208" s="192" t="s">
        <v>17300</v>
      </c>
      <c r="D208" s="193" t="s">
        <v>17301</v>
      </c>
      <c r="E208" s="278" t="s">
        <v>17532</v>
      </c>
      <c r="F208" s="192" t="s">
        <v>680</v>
      </c>
      <c r="G208" s="214"/>
      <c r="H208" s="192" t="s">
        <v>17116</v>
      </c>
      <c r="I208" s="192" t="str">
        <f t="shared" si="7"/>
        <v>CXA</v>
      </c>
      <c r="J208" s="219">
        <v>7</v>
      </c>
      <c r="K208" s="220">
        <v>1</v>
      </c>
      <c r="L208" s="220">
        <f t="shared" si="6"/>
        <v>7</v>
      </c>
      <c r="M208" s="195" t="s">
        <v>17295</v>
      </c>
      <c r="N208" s="194" t="s">
        <v>17183</v>
      </c>
    </row>
    <row r="209" spans="1:14" s="215" customFormat="1" ht="24" x14ac:dyDescent="0.25">
      <c r="A209" s="137">
        <v>206</v>
      </c>
      <c r="B209" s="191" t="s">
        <v>17418</v>
      </c>
      <c r="C209" s="192" t="s">
        <v>17300</v>
      </c>
      <c r="D209" s="193" t="s">
        <v>17301</v>
      </c>
      <c r="E209" s="278" t="s">
        <v>17532</v>
      </c>
      <c r="F209" s="192" t="s">
        <v>680</v>
      </c>
      <c r="G209" s="214"/>
      <c r="H209" s="192" t="s">
        <v>17116</v>
      </c>
      <c r="I209" s="192" t="str">
        <f t="shared" si="7"/>
        <v>CXA</v>
      </c>
      <c r="J209" s="219">
        <v>2</v>
      </c>
      <c r="K209" s="220">
        <v>1</v>
      </c>
      <c r="L209" s="220">
        <f t="shared" si="6"/>
        <v>2</v>
      </c>
      <c r="M209" s="195" t="s">
        <v>17295</v>
      </c>
      <c r="N209" s="194" t="s">
        <v>17183</v>
      </c>
    </row>
    <row r="210" spans="1:14" s="215" customFormat="1" ht="24" x14ac:dyDescent="0.25">
      <c r="A210" s="267">
        <v>207</v>
      </c>
      <c r="B210" s="191" t="s">
        <v>17418</v>
      </c>
      <c r="C210" s="192" t="s">
        <v>17300</v>
      </c>
      <c r="D210" s="193" t="s">
        <v>17301</v>
      </c>
      <c r="E210" s="278" t="s">
        <v>17532</v>
      </c>
      <c r="F210" s="192" t="s">
        <v>680</v>
      </c>
      <c r="G210" s="214"/>
      <c r="H210" s="193" t="s">
        <v>17116</v>
      </c>
      <c r="I210" s="192" t="str">
        <f t="shared" si="7"/>
        <v>CXA</v>
      </c>
      <c r="J210" s="219">
        <v>1</v>
      </c>
      <c r="K210" s="220">
        <v>1</v>
      </c>
      <c r="L210" s="220">
        <f t="shared" si="6"/>
        <v>1</v>
      </c>
      <c r="M210" s="195" t="s">
        <v>17295</v>
      </c>
      <c r="N210" s="194" t="s">
        <v>17183</v>
      </c>
    </row>
    <row r="211" spans="1:14" s="215" customFormat="1" ht="24" x14ac:dyDescent="0.25">
      <c r="A211" s="137">
        <v>208</v>
      </c>
      <c r="B211" s="191" t="s">
        <v>17418</v>
      </c>
      <c r="C211" s="192" t="s">
        <v>17325</v>
      </c>
      <c r="D211" s="193" t="s">
        <v>17326</v>
      </c>
      <c r="E211" s="277" t="s">
        <v>17533</v>
      </c>
      <c r="F211" s="192" t="s">
        <v>680</v>
      </c>
      <c r="G211" s="214"/>
      <c r="H211" s="192" t="s">
        <v>17116</v>
      </c>
      <c r="I211" s="192" t="str">
        <f t="shared" si="7"/>
        <v>CXB</v>
      </c>
      <c r="J211" s="219">
        <v>1</v>
      </c>
      <c r="K211" s="220">
        <v>2416167</v>
      </c>
      <c r="L211" s="220">
        <f t="shared" si="6"/>
        <v>2416167</v>
      </c>
      <c r="M211" s="137" t="s">
        <v>17422</v>
      </c>
      <c r="N211" s="194" t="s">
        <v>17183</v>
      </c>
    </row>
    <row r="212" spans="1:14" s="215" customFormat="1" ht="24" x14ac:dyDescent="0.25">
      <c r="A212" s="267">
        <v>209</v>
      </c>
      <c r="B212" s="191" t="s">
        <v>17418</v>
      </c>
      <c r="C212" s="192" t="s">
        <v>17327</v>
      </c>
      <c r="D212" s="193" t="s">
        <v>17328</v>
      </c>
      <c r="E212" s="277" t="s">
        <v>17533</v>
      </c>
      <c r="F212" s="192" t="s">
        <v>680</v>
      </c>
      <c r="G212" s="214"/>
      <c r="H212" s="192" t="s">
        <v>17116</v>
      </c>
      <c r="I212" s="192" t="str">
        <f t="shared" si="7"/>
        <v>CXB</v>
      </c>
      <c r="J212" s="219">
        <v>1</v>
      </c>
      <c r="K212" s="220">
        <v>2418134</v>
      </c>
      <c r="L212" s="220">
        <f t="shared" si="6"/>
        <v>2418134</v>
      </c>
      <c r="M212" s="137" t="s">
        <v>17422</v>
      </c>
      <c r="N212" s="194" t="s">
        <v>17183</v>
      </c>
    </row>
    <row r="213" spans="1:14" s="215" customFormat="1" ht="24" x14ac:dyDescent="0.25">
      <c r="A213" s="137">
        <v>210</v>
      </c>
      <c r="B213" s="191" t="s">
        <v>17418</v>
      </c>
      <c r="C213" s="192" t="s">
        <v>17209</v>
      </c>
      <c r="D213" s="193" t="s">
        <v>17210</v>
      </c>
      <c r="E213" s="276" t="s">
        <v>17528</v>
      </c>
      <c r="F213" s="192" t="s">
        <v>680</v>
      </c>
      <c r="G213" s="193"/>
      <c r="H213" s="193" t="s">
        <v>17116</v>
      </c>
      <c r="I213" s="192" t="s">
        <v>17206</v>
      </c>
      <c r="J213" s="219">
        <v>123</v>
      </c>
      <c r="K213" s="220">
        <v>35563.47</v>
      </c>
      <c r="L213" s="220">
        <f t="shared" si="6"/>
        <v>4374306.8100000005</v>
      </c>
      <c r="M213" s="137" t="s">
        <v>17422</v>
      </c>
      <c r="N213" s="194" t="s">
        <v>17183</v>
      </c>
    </row>
    <row r="214" spans="1:14" s="215" customFormat="1" ht="24" x14ac:dyDescent="0.25">
      <c r="A214" s="267">
        <v>211</v>
      </c>
      <c r="B214" s="191" t="s">
        <v>17418</v>
      </c>
      <c r="C214" s="192" t="s">
        <v>17209</v>
      </c>
      <c r="D214" s="193" t="s">
        <v>17210</v>
      </c>
      <c r="E214" s="276" t="s">
        <v>17528</v>
      </c>
      <c r="F214" s="192" t="s">
        <v>680</v>
      </c>
      <c r="G214" s="214"/>
      <c r="H214" s="192" t="s">
        <v>17116</v>
      </c>
      <c r="I214" s="192" t="str">
        <f t="shared" ref="I214:I221" si="8">RIGHT(C214,3)</f>
        <v>BXX</v>
      </c>
      <c r="J214" s="219">
        <v>179</v>
      </c>
      <c r="K214" s="220">
        <v>17517.11</v>
      </c>
      <c r="L214" s="220">
        <f t="shared" si="6"/>
        <v>3135562.69</v>
      </c>
      <c r="M214" s="137" t="s">
        <v>17422</v>
      </c>
      <c r="N214" s="194" t="s">
        <v>17183</v>
      </c>
    </row>
    <row r="215" spans="1:14" s="215" customFormat="1" ht="24" x14ac:dyDescent="0.25">
      <c r="A215" s="137">
        <v>212</v>
      </c>
      <c r="B215" s="191" t="s">
        <v>17418</v>
      </c>
      <c r="C215" s="192" t="s">
        <v>17209</v>
      </c>
      <c r="D215" s="193" t="s">
        <v>17210</v>
      </c>
      <c r="E215" s="276" t="s">
        <v>17528</v>
      </c>
      <c r="F215" s="192" t="s">
        <v>680</v>
      </c>
      <c r="G215" s="214"/>
      <c r="H215" s="192" t="s">
        <v>17116</v>
      </c>
      <c r="I215" s="192" t="str">
        <f t="shared" si="8"/>
        <v>BXX</v>
      </c>
      <c r="J215" s="219">
        <v>447</v>
      </c>
      <c r="K215" s="220">
        <v>3265.12</v>
      </c>
      <c r="L215" s="220">
        <f t="shared" si="6"/>
        <v>1459508.64</v>
      </c>
      <c r="M215" s="137" t="s">
        <v>17422</v>
      </c>
      <c r="N215" s="194" t="s">
        <v>17183</v>
      </c>
    </row>
    <row r="216" spans="1:14" s="215" customFormat="1" ht="24" x14ac:dyDescent="0.25">
      <c r="A216" s="267">
        <v>213</v>
      </c>
      <c r="B216" s="191" t="s">
        <v>17418</v>
      </c>
      <c r="C216" s="192" t="s">
        <v>17209</v>
      </c>
      <c r="D216" s="193" t="s">
        <v>17210</v>
      </c>
      <c r="E216" s="276" t="s">
        <v>17528</v>
      </c>
      <c r="F216" s="192" t="s">
        <v>680</v>
      </c>
      <c r="G216" s="214"/>
      <c r="H216" s="192" t="s">
        <v>17116</v>
      </c>
      <c r="I216" s="192" t="str">
        <f t="shared" si="8"/>
        <v>BXX</v>
      </c>
      <c r="J216" s="219">
        <v>4</v>
      </c>
      <c r="K216" s="220">
        <v>814.75</v>
      </c>
      <c r="L216" s="220">
        <f t="shared" si="6"/>
        <v>3259</v>
      </c>
      <c r="M216" s="137" t="s">
        <v>17422</v>
      </c>
      <c r="N216" s="194" t="s">
        <v>17183</v>
      </c>
    </row>
    <row r="217" spans="1:14" s="215" customFormat="1" ht="24" x14ac:dyDescent="0.25">
      <c r="A217" s="137">
        <v>214</v>
      </c>
      <c r="B217" s="191" t="s">
        <v>17418</v>
      </c>
      <c r="C217" s="192" t="s">
        <v>17209</v>
      </c>
      <c r="D217" s="193" t="s">
        <v>17210</v>
      </c>
      <c r="E217" s="276" t="s">
        <v>17528</v>
      </c>
      <c r="F217" s="192" t="s">
        <v>680</v>
      </c>
      <c r="G217" s="214"/>
      <c r="H217" s="193" t="s">
        <v>17116</v>
      </c>
      <c r="I217" s="192" t="str">
        <f t="shared" si="8"/>
        <v>BXX</v>
      </c>
      <c r="J217" s="219">
        <v>206</v>
      </c>
      <c r="K217" s="220">
        <v>168.61</v>
      </c>
      <c r="L217" s="220">
        <f t="shared" si="6"/>
        <v>34733.660000000003</v>
      </c>
      <c r="M217" s="137" t="s">
        <v>17422</v>
      </c>
      <c r="N217" s="194" t="s">
        <v>17183</v>
      </c>
    </row>
    <row r="218" spans="1:14" s="215" customFormat="1" ht="24" x14ac:dyDescent="0.25">
      <c r="A218" s="267">
        <v>215</v>
      </c>
      <c r="B218" s="137" t="s">
        <v>17418</v>
      </c>
      <c r="C218" s="192" t="s">
        <v>17209</v>
      </c>
      <c r="D218" s="193" t="s">
        <v>17210</v>
      </c>
      <c r="E218" s="276" t="s">
        <v>17528</v>
      </c>
      <c r="F218" s="192" t="s">
        <v>680</v>
      </c>
      <c r="G218" s="214"/>
      <c r="H218" s="193" t="s">
        <v>17116</v>
      </c>
      <c r="I218" s="192" t="str">
        <f t="shared" si="8"/>
        <v>BXX</v>
      </c>
      <c r="J218" s="219">
        <v>13</v>
      </c>
      <c r="K218" s="220">
        <v>1</v>
      </c>
      <c r="L218" s="220">
        <f t="shared" si="6"/>
        <v>13</v>
      </c>
      <c r="M218" s="137" t="s">
        <v>17422</v>
      </c>
      <c r="N218" s="194" t="s">
        <v>17183</v>
      </c>
    </row>
    <row r="219" spans="1:14" s="215" customFormat="1" ht="24" x14ac:dyDescent="0.25">
      <c r="A219" s="137">
        <v>216</v>
      </c>
      <c r="B219" s="137" t="s">
        <v>17418</v>
      </c>
      <c r="C219" s="196" t="s">
        <v>17435</v>
      </c>
      <c r="D219" s="261" t="s">
        <v>17210</v>
      </c>
      <c r="E219" s="276" t="s">
        <v>17528</v>
      </c>
      <c r="F219" s="196" t="s">
        <v>680</v>
      </c>
      <c r="G219" s="264"/>
      <c r="H219" s="261" t="s">
        <v>17116</v>
      </c>
      <c r="I219" s="196" t="str">
        <f t="shared" si="8"/>
        <v>CXA</v>
      </c>
      <c r="J219" s="219">
        <v>101</v>
      </c>
      <c r="K219" s="220">
        <v>1</v>
      </c>
      <c r="L219" s="220">
        <f t="shared" si="6"/>
        <v>101</v>
      </c>
      <c r="M219" s="195" t="s">
        <v>17295</v>
      </c>
      <c r="N219" s="194" t="s">
        <v>17183</v>
      </c>
    </row>
    <row r="220" spans="1:14" s="215" customFormat="1" ht="24" x14ac:dyDescent="0.25">
      <c r="A220" s="267">
        <v>217</v>
      </c>
      <c r="B220" s="191" t="s">
        <v>17418</v>
      </c>
      <c r="C220" s="192" t="s">
        <v>17329</v>
      </c>
      <c r="D220" s="193" t="s">
        <v>17210</v>
      </c>
      <c r="E220" s="276" t="s">
        <v>17528</v>
      </c>
      <c r="F220" s="192" t="s">
        <v>680</v>
      </c>
      <c r="G220" s="214"/>
      <c r="H220" s="192" t="s">
        <v>17116</v>
      </c>
      <c r="I220" s="192" t="str">
        <f t="shared" si="8"/>
        <v>CXB</v>
      </c>
      <c r="J220" s="219">
        <v>33</v>
      </c>
      <c r="K220" s="220">
        <v>281.73</v>
      </c>
      <c r="L220" s="220">
        <f t="shared" si="6"/>
        <v>9297.09</v>
      </c>
      <c r="M220" s="137" t="s">
        <v>17422</v>
      </c>
      <c r="N220" s="194" t="s">
        <v>17183</v>
      </c>
    </row>
    <row r="221" spans="1:14" s="215" customFormat="1" ht="24" x14ac:dyDescent="0.25">
      <c r="A221" s="137">
        <v>218</v>
      </c>
      <c r="B221" s="191" t="s">
        <v>17418</v>
      </c>
      <c r="C221" s="192" t="s">
        <v>17329</v>
      </c>
      <c r="D221" s="193" t="s">
        <v>17210</v>
      </c>
      <c r="E221" s="276" t="s">
        <v>17528</v>
      </c>
      <c r="F221" s="192" t="s">
        <v>680</v>
      </c>
      <c r="G221" s="214"/>
      <c r="H221" s="192" t="s">
        <v>17116</v>
      </c>
      <c r="I221" s="192" t="str">
        <f t="shared" si="8"/>
        <v>CXB</v>
      </c>
      <c r="J221" s="219">
        <v>3</v>
      </c>
      <c r="K221" s="220">
        <v>1</v>
      </c>
      <c r="L221" s="220">
        <f t="shared" si="6"/>
        <v>3</v>
      </c>
      <c r="M221" s="137" t="s">
        <v>17422</v>
      </c>
      <c r="N221" s="194" t="s">
        <v>17183</v>
      </c>
    </row>
    <row r="222" spans="1:14" s="215" customFormat="1" ht="24" x14ac:dyDescent="0.25">
      <c r="A222" s="267">
        <v>219</v>
      </c>
      <c r="B222" s="191" t="s">
        <v>17418</v>
      </c>
      <c r="C222" s="192" t="s">
        <v>17329</v>
      </c>
      <c r="D222" s="193" t="s">
        <v>17210</v>
      </c>
      <c r="E222" s="276" t="s">
        <v>17528</v>
      </c>
      <c r="F222" s="192" t="s">
        <v>680</v>
      </c>
      <c r="G222" s="214"/>
      <c r="H222" s="193" t="s">
        <v>17116</v>
      </c>
      <c r="I222" s="192" t="s">
        <v>17323</v>
      </c>
      <c r="J222" s="219">
        <v>6</v>
      </c>
      <c r="K222" s="220">
        <v>1</v>
      </c>
      <c r="L222" s="220">
        <f t="shared" si="6"/>
        <v>6</v>
      </c>
      <c r="M222" s="137" t="s">
        <v>17422</v>
      </c>
      <c r="N222" s="194" t="s">
        <v>17183</v>
      </c>
    </row>
    <row r="223" spans="1:14" s="215" customFormat="1" ht="24" x14ac:dyDescent="0.25">
      <c r="A223" s="137">
        <v>220</v>
      </c>
      <c r="B223" s="191" t="s">
        <v>17418</v>
      </c>
      <c r="C223" s="192" t="s">
        <v>17211</v>
      </c>
      <c r="D223" s="193" t="s">
        <v>17212</v>
      </c>
      <c r="E223" s="278" t="s">
        <v>17529</v>
      </c>
      <c r="F223" s="192" t="s">
        <v>680</v>
      </c>
      <c r="G223" s="193"/>
      <c r="H223" s="193" t="s">
        <v>17116</v>
      </c>
      <c r="I223" s="192" t="str">
        <f>RIGHT(C223,3)</f>
        <v>BXX</v>
      </c>
      <c r="J223" s="219">
        <v>1</v>
      </c>
      <c r="K223" s="220">
        <v>110041.33</v>
      </c>
      <c r="L223" s="220">
        <f t="shared" si="6"/>
        <v>110041.33</v>
      </c>
      <c r="M223" s="137" t="s">
        <v>17422</v>
      </c>
      <c r="N223" s="194" t="s">
        <v>17183</v>
      </c>
    </row>
    <row r="224" spans="1:14" s="215" customFormat="1" ht="24" x14ac:dyDescent="0.25">
      <c r="A224" s="267">
        <v>221</v>
      </c>
      <c r="B224" s="191" t="s">
        <v>17418</v>
      </c>
      <c r="C224" s="192" t="s">
        <v>17211</v>
      </c>
      <c r="D224" s="193" t="s">
        <v>17212</v>
      </c>
      <c r="E224" s="278" t="s">
        <v>17529</v>
      </c>
      <c r="F224" s="192" t="s">
        <v>680</v>
      </c>
      <c r="G224" s="214"/>
      <c r="H224" s="192" t="s">
        <v>17116</v>
      </c>
      <c r="I224" s="192" t="str">
        <f>RIGHT(C224,3)</f>
        <v>BXX</v>
      </c>
      <c r="J224" s="219">
        <v>5</v>
      </c>
      <c r="K224" s="220">
        <v>17627.400000000001</v>
      </c>
      <c r="L224" s="220">
        <f t="shared" si="6"/>
        <v>88137</v>
      </c>
      <c r="M224" s="137" t="s">
        <v>17422</v>
      </c>
      <c r="N224" s="194" t="s">
        <v>17183</v>
      </c>
    </row>
    <row r="225" spans="1:14" s="215" customFormat="1" ht="24" x14ac:dyDescent="0.25">
      <c r="A225" s="137">
        <v>222</v>
      </c>
      <c r="B225" s="191" t="s">
        <v>17418</v>
      </c>
      <c r="C225" s="192" t="s">
        <v>17211</v>
      </c>
      <c r="D225" s="193" t="s">
        <v>17212</v>
      </c>
      <c r="E225" s="278" t="s">
        <v>17529</v>
      </c>
      <c r="F225" s="192" t="s">
        <v>680</v>
      </c>
      <c r="G225" s="214"/>
      <c r="H225" s="192" t="s">
        <v>17116</v>
      </c>
      <c r="I225" s="192" t="s">
        <v>17206</v>
      </c>
      <c r="J225" s="219">
        <v>26</v>
      </c>
      <c r="K225" s="220">
        <v>12154.58</v>
      </c>
      <c r="L225" s="220">
        <f t="shared" si="6"/>
        <v>316019.08</v>
      </c>
      <c r="M225" s="137" t="s">
        <v>17422</v>
      </c>
      <c r="N225" s="194" t="s">
        <v>17183</v>
      </c>
    </row>
    <row r="226" spans="1:14" s="215" customFormat="1" ht="24" x14ac:dyDescent="0.25">
      <c r="A226" s="267">
        <v>223</v>
      </c>
      <c r="B226" s="191" t="s">
        <v>17418</v>
      </c>
      <c r="C226" s="192" t="s">
        <v>17211</v>
      </c>
      <c r="D226" s="193" t="s">
        <v>17212</v>
      </c>
      <c r="E226" s="278" t="s">
        <v>17529</v>
      </c>
      <c r="F226" s="192" t="s">
        <v>680</v>
      </c>
      <c r="G226" s="214"/>
      <c r="H226" s="192" t="s">
        <v>17116</v>
      </c>
      <c r="I226" s="192" t="str">
        <f>RIGHT(C226,3)</f>
        <v>BXX</v>
      </c>
      <c r="J226" s="219">
        <v>6</v>
      </c>
      <c r="K226" s="220">
        <v>7023</v>
      </c>
      <c r="L226" s="220">
        <f t="shared" si="6"/>
        <v>42138</v>
      </c>
      <c r="M226" s="137" t="s">
        <v>17422</v>
      </c>
      <c r="N226" s="194" t="s">
        <v>17183</v>
      </c>
    </row>
    <row r="227" spans="1:14" s="215" customFormat="1" ht="24" x14ac:dyDescent="0.25">
      <c r="A227" s="137">
        <v>224</v>
      </c>
      <c r="B227" s="191" t="s">
        <v>17418</v>
      </c>
      <c r="C227" s="192" t="s">
        <v>17211</v>
      </c>
      <c r="D227" s="193" t="s">
        <v>17212</v>
      </c>
      <c r="E227" s="278" t="s">
        <v>17529</v>
      </c>
      <c r="F227" s="192" t="s">
        <v>680</v>
      </c>
      <c r="G227" s="214"/>
      <c r="H227" s="193" t="s">
        <v>17116</v>
      </c>
      <c r="I227" s="192" t="s">
        <v>17206</v>
      </c>
      <c r="J227" s="219">
        <v>6</v>
      </c>
      <c r="K227" s="220">
        <v>10224.83</v>
      </c>
      <c r="L227" s="220">
        <f t="shared" si="6"/>
        <v>61348.979999999996</v>
      </c>
      <c r="M227" s="137" t="s">
        <v>17422</v>
      </c>
      <c r="N227" s="194" t="s">
        <v>17183</v>
      </c>
    </row>
    <row r="228" spans="1:14" s="215" customFormat="1" ht="24" x14ac:dyDescent="0.25">
      <c r="A228" s="267">
        <v>225</v>
      </c>
      <c r="B228" s="137" t="s">
        <v>17418</v>
      </c>
      <c r="C228" s="192" t="s">
        <v>17211</v>
      </c>
      <c r="D228" s="193" t="s">
        <v>17212</v>
      </c>
      <c r="E228" s="278" t="s">
        <v>17529</v>
      </c>
      <c r="F228" s="192" t="s">
        <v>680</v>
      </c>
      <c r="G228" s="214"/>
      <c r="H228" s="193" t="s">
        <v>17116</v>
      </c>
      <c r="I228" s="192" t="str">
        <f>RIGHT(C228,3)</f>
        <v>BXX</v>
      </c>
      <c r="J228" s="219">
        <v>7</v>
      </c>
      <c r="K228" s="220">
        <v>7331</v>
      </c>
      <c r="L228" s="220">
        <f t="shared" si="6"/>
        <v>51317</v>
      </c>
      <c r="M228" s="137" t="s">
        <v>17422</v>
      </c>
      <c r="N228" s="194" t="s">
        <v>17183</v>
      </c>
    </row>
    <row r="229" spans="1:14" s="215" customFormat="1" ht="24" x14ac:dyDescent="0.25">
      <c r="A229" s="137">
        <v>226</v>
      </c>
      <c r="B229" s="191" t="s">
        <v>17418</v>
      </c>
      <c r="C229" s="192" t="s">
        <v>17330</v>
      </c>
      <c r="D229" s="193" t="s">
        <v>17212</v>
      </c>
      <c r="E229" s="278" t="s">
        <v>17529</v>
      </c>
      <c r="F229" s="192" t="s">
        <v>680</v>
      </c>
      <c r="G229" s="193"/>
      <c r="H229" s="193" t="s">
        <v>17116</v>
      </c>
      <c r="I229" s="192" t="s">
        <v>17323</v>
      </c>
      <c r="J229" s="219">
        <v>7</v>
      </c>
      <c r="K229" s="220">
        <v>66177.31</v>
      </c>
      <c r="L229" s="220">
        <f t="shared" si="6"/>
        <v>463241.17</v>
      </c>
      <c r="M229" s="137" t="s">
        <v>17422</v>
      </c>
      <c r="N229" s="194" t="s">
        <v>17183</v>
      </c>
    </row>
    <row r="230" spans="1:14" s="215" customFormat="1" ht="24" x14ac:dyDescent="0.25">
      <c r="A230" s="267">
        <v>227</v>
      </c>
      <c r="B230" s="191" t="s">
        <v>17418</v>
      </c>
      <c r="C230" s="192" t="s">
        <v>17330</v>
      </c>
      <c r="D230" s="193" t="s">
        <v>17212</v>
      </c>
      <c r="E230" s="278" t="s">
        <v>17529</v>
      </c>
      <c r="F230" s="192" t="s">
        <v>680</v>
      </c>
      <c r="G230" s="214"/>
      <c r="H230" s="192" t="s">
        <v>17116</v>
      </c>
      <c r="I230" s="192" t="str">
        <f>RIGHT(C230,3)</f>
        <v>CXB</v>
      </c>
      <c r="J230" s="219">
        <v>12</v>
      </c>
      <c r="K230" s="220">
        <v>1416.5</v>
      </c>
      <c r="L230" s="220">
        <f t="shared" si="6"/>
        <v>16998</v>
      </c>
      <c r="M230" s="137" t="s">
        <v>17422</v>
      </c>
      <c r="N230" s="194" t="s">
        <v>17183</v>
      </c>
    </row>
    <row r="231" spans="1:14" s="215" customFormat="1" ht="24" x14ac:dyDescent="0.25">
      <c r="A231" s="137">
        <v>228</v>
      </c>
      <c r="B231" s="191" t="s">
        <v>17418</v>
      </c>
      <c r="C231" s="192" t="s">
        <v>17330</v>
      </c>
      <c r="D231" s="193" t="s">
        <v>17212</v>
      </c>
      <c r="E231" s="278" t="s">
        <v>17529</v>
      </c>
      <c r="F231" s="192" t="s">
        <v>680</v>
      </c>
      <c r="G231" s="214"/>
      <c r="H231" s="192" t="s">
        <v>17116</v>
      </c>
      <c r="I231" s="192" t="s">
        <v>17323</v>
      </c>
      <c r="J231" s="219">
        <v>7</v>
      </c>
      <c r="K231" s="220">
        <v>75247</v>
      </c>
      <c r="L231" s="220">
        <f t="shared" si="6"/>
        <v>526729</v>
      </c>
      <c r="M231" s="137" t="s">
        <v>17422</v>
      </c>
      <c r="N231" s="194" t="s">
        <v>17183</v>
      </c>
    </row>
    <row r="232" spans="1:14" ht="24" x14ac:dyDescent="0.25">
      <c r="A232" s="267">
        <v>229</v>
      </c>
      <c r="B232" s="191" t="s">
        <v>17418</v>
      </c>
      <c r="C232" s="137" t="s">
        <v>17330</v>
      </c>
      <c r="D232" s="190" t="s">
        <v>17212</v>
      </c>
      <c r="E232" s="278" t="s">
        <v>17529</v>
      </c>
      <c r="F232" s="137" t="s">
        <v>680</v>
      </c>
      <c r="G232" s="216"/>
      <c r="H232" s="190" t="s">
        <v>17116</v>
      </c>
      <c r="I232" s="137" t="s">
        <v>17323</v>
      </c>
      <c r="J232" s="219">
        <v>1</v>
      </c>
      <c r="K232" s="220">
        <v>1</v>
      </c>
      <c r="L232" s="220">
        <f t="shared" si="6"/>
        <v>1</v>
      </c>
      <c r="M232" s="137" t="s">
        <v>17422</v>
      </c>
      <c r="N232" s="191" t="s">
        <v>17183</v>
      </c>
    </row>
    <row r="233" spans="1:14" ht="24" x14ac:dyDescent="0.25">
      <c r="A233" s="137">
        <v>230</v>
      </c>
      <c r="B233" s="191" t="s">
        <v>17418</v>
      </c>
      <c r="C233" s="137" t="s">
        <v>17213</v>
      </c>
      <c r="D233" s="190" t="s">
        <v>17214</v>
      </c>
      <c r="E233" s="276" t="s">
        <v>17528</v>
      </c>
      <c r="F233" s="137" t="s">
        <v>680</v>
      </c>
      <c r="G233" s="190"/>
      <c r="H233" s="190" t="s">
        <v>17116</v>
      </c>
      <c r="I233" s="137" t="s">
        <v>17206</v>
      </c>
      <c r="J233" s="219">
        <v>21</v>
      </c>
      <c r="K233" s="220">
        <v>33387.14</v>
      </c>
      <c r="L233" s="220">
        <f t="shared" si="6"/>
        <v>701129.94</v>
      </c>
      <c r="M233" s="137" t="s">
        <v>17422</v>
      </c>
      <c r="N233" s="191" t="s">
        <v>17183</v>
      </c>
    </row>
    <row r="234" spans="1:14" ht="24" x14ac:dyDescent="0.25">
      <c r="A234" s="267">
        <v>231</v>
      </c>
      <c r="B234" s="191" t="s">
        <v>17418</v>
      </c>
      <c r="C234" s="137" t="s">
        <v>17213</v>
      </c>
      <c r="D234" s="190" t="s">
        <v>17214</v>
      </c>
      <c r="E234" s="276" t="s">
        <v>17528</v>
      </c>
      <c r="F234" s="137" t="s">
        <v>680</v>
      </c>
      <c r="G234" s="216"/>
      <c r="H234" s="137" t="s">
        <v>17116</v>
      </c>
      <c r="I234" s="137" t="str">
        <f>RIGHT(C234,3)</f>
        <v>BXX</v>
      </c>
      <c r="J234" s="219">
        <v>18</v>
      </c>
      <c r="K234" s="220">
        <v>16458.61</v>
      </c>
      <c r="L234" s="220">
        <f t="shared" si="6"/>
        <v>296254.98</v>
      </c>
      <c r="M234" s="137" t="s">
        <v>17422</v>
      </c>
      <c r="N234" s="191" t="s">
        <v>17183</v>
      </c>
    </row>
    <row r="235" spans="1:14" ht="24" x14ac:dyDescent="0.25">
      <c r="A235" s="137">
        <v>232</v>
      </c>
      <c r="B235" s="191" t="s">
        <v>17418</v>
      </c>
      <c r="C235" s="137" t="s">
        <v>17213</v>
      </c>
      <c r="D235" s="190" t="s">
        <v>17214</v>
      </c>
      <c r="E235" s="276" t="s">
        <v>17528</v>
      </c>
      <c r="F235" s="137" t="s">
        <v>680</v>
      </c>
      <c r="G235" s="216"/>
      <c r="H235" s="137" t="s">
        <v>17116</v>
      </c>
      <c r="I235" s="137" t="s">
        <v>17206</v>
      </c>
      <c r="J235" s="219">
        <v>56</v>
      </c>
      <c r="K235" s="220">
        <v>2576.39</v>
      </c>
      <c r="L235" s="220">
        <f t="shared" si="6"/>
        <v>144277.84</v>
      </c>
      <c r="M235" s="137" t="s">
        <v>17422</v>
      </c>
      <c r="N235" s="191" t="s">
        <v>17183</v>
      </c>
    </row>
    <row r="236" spans="1:14" ht="24" x14ac:dyDescent="0.25">
      <c r="A236" s="267">
        <v>233</v>
      </c>
      <c r="B236" s="191" t="s">
        <v>17418</v>
      </c>
      <c r="C236" s="137" t="s">
        <v>17213</v>
      </c>
      <c r="D236" s="190" t="s">
        <v>17214</v>
      </c>
      <c r="E236" s="276" t="s">
        <v>17528</v>
      </c>
      <c r="F236" s="137" t="s">
        <v>680</v>
      </c>
      <c r="G236" s="216"/>
      <c r="H236" s="137" t="s">
        <v>17116</v>
      </c>
      <c r="I236" s="137" t="str">
        <f>RIGHT(C236,3)</f>
        <v>BXX</v>
      </c>
      <c r="J236" s="219">
        <v>4</v>
      </c>
      <c r="K236" s="220">
        <v>1834.25</v>
      </c>
      <c r="L236" s="220">
        <f t="shared" si="6"/>
        <v>7337</v>
      </c>
      <c r="M236" s="137" t="s">
        <v>17422</v>
      </c>
      <c r="N236" s="191" t="s">
        <v>17183</v>
      </c>
    </row>
    <row r="237" spans="1:14" ht="24" x14ac:dyDescent="0.25">
      <c r="A237" s="137">
        <v>234</v>
      </c>
      <c r="B237" s="191" t="s">
        <v>17418</v>
      </c>
      <c r="C237" s="137" t="s">
        <v>17213</v>
      </c>
      <c r="D237" s="190" t="s">
        <v>17214</v>
      </c>
      <c r="E237" s="276" t="s">
        <v>17528</v>
      </c>
      <c r="F237" s="137" t="s">
        <v>680</v>
      </c>
      <c r="G237" s="216"/>
      <c r="H237" s="190" t="s">
        <v>17116</v>
      </c>
      <c r="I237" s="137" t="s">
        <v>17206</v>
      </c>
      <c r="J237" s="219">
        <v>11</v>
      </c>
      <c r="K237" s="220">
        <v>489.87</v>
      </c>
      <c r="L237" s="220">
        <f t="shared" si="6"/>
        <v>5388.57</v>
      </c>
      <c r="M237" s="137" t="s">
        <v>17422</v>
      </c>
      <c r="N237" s="191" t="s">
        <v>17183</v>
      </c>
    </row>
    <row r="238" spans="1:14" ht="24" x14ac:dyDescent="0.25">
      <c r="A238" s="267">
        <v>235</v>
      </c>
      <c r="B238" s="137" t="s">
        <v>17418</v>
      </c>
      <c r="C238" s="137" t="s">
        <v>17213</v>
      </c>
      <c r="D238" s="190" t="s">
        <v>17214</v>
      </c>
      <c r="E238" s="276" t="s">
        <v>17528</v>
      </c>
      <c r="F238" s="137" t="s">
        <v>680</v>
      </c>
      <c r="G238" s="216"/>
      <c r="H238" s="190" t="s">
        <v>17116</v>
      </c>
      <c r="I238" s="137" t="str">
        <f>RIGHT(C238,3)</f>
        <v>BXX</v>
      </c>
      <c r="J238" s="219">
        <v>2</v>
      </c>
      <c r="K238" s="220">
        <v>1596</v>
      </c>
      <c r="L238" s="220">
        <f t="shared" si="6"/>
        <v>3192</v>
      </c>
      <c r="M238" s="137" t="s">
        <v>17422</v>
      </c>
      <c r="N238" s="191" t="s">
        <v>17183</v>
      </c>
    </row>
    <row r="239" spans="1:14" ht="24" x14ac:dyDescent="0.25">
      <c r="A239" s="137">
        <v>236</v>
      </c>
      <c r="B239" s="191" t="s">
        <v>17418</v>
      </c>
      <c r="C239" s="137" t="s">
        <v>17331</v>
      </c>
      <c r="D239" s="190" t="s">
        <v>17214</v>
      </c>
      <c r="E239" s="276" t="s">
        <v>17528</v>
      </c>
      <c r="F239" s="137" t="s">
        <v>680</v>
      </c>
      <c r="G239" s="190"/>
      <c r="H239" s="190" t="s">
        <v>17116</v>
      </c>
      <c r="I239" s="137" t="s">
        <v>17323</v>
      </c>
      <c r="J239" s="219">
        <v>1</v>
      </c>
      <c r="K239" s="220">
        <v>81050.240000000005</v>
      </c>
      <c r="L239" s="220">
        <f t="shared" si="6"/>
        <v>81050.240000000005</v>
      </c>
      <c r="M239" s="137" t="s">
        <v>17422</v>
      </c>
      <c r="N239" s="191" t="s">
        <v>17183</v>
      </c>
    </row>
    <row r="240" spans="1:14" ht="24" x14ac:dyDescent="0.25">
      <c r="A240" s="267">
        <v>237</v>
      </c>
      <c r="B240" s="191" t="s">
        <v>17418</v>
      </c>
      <c r="C240" s="137" t="s">
        <v>17331</v>
      </c>
      <c r="D240" s="190" t="s">
        <v>17214</v>
      </c>
      <c r="E240" s="276" t="s">
        <v>17528</v>
      </c>
      <c r="F240" s="137" t="s">
        <v>680</v>
      </c>
      <c r="G240" s="216"/>
      <c r="H240" s="137" t="s">
        <v>17116</v>
      </c>
      <c r="I240" s="137" t="str">
        <f>RIGHT(C240,3)</f>
        <v>CXB</v>
      </c>
      <c r="J240" s="219">
        <v>11</v>
      </c>
      <c r="K240" s="220">
        <v>55934.73</v>
      </c>
      <c r="L240" s="220">
        <f t="shared" si="6"/>
        <v>615282.03</v>
      </c>
      <c r="M240" s="137" t="s">
        <v>17422</v>
      </c>
      <c r="N240" s="191" t="s">
        <v>17183</v>
      </c>
    </row>
    <row r="241" spans="1:14" ht="24" x14ac:dyDescent="0.25">
      <c r="A241" s="137">
        <v>238</v>
      </c>
      <c r="B241" s="191" t="s">
        <v>17418</v>
      </c>
      <c r="C241" s="137" t="s">
        <v>17331</v>
      </c>
      <c r="D241" s="190" t="s">
        <v>17214</v>
      </c>
      <c r="E241" s="276" t="s">
        <v>17528</v>
      </c>
      <c r="F241" s="137" t="s">
        <v>680</v>
      </c>
      <c r="G241" s="216"/>
      <c r="H241" s="137" t="s">
        <v>17116</v>
      </c>
      <c r="I241" s="137" t="s">
        <v>17323</v>
      </c>
      <c r="J241" s="219">
        <v>38</v>
      </c>
      <c r="K241" s="220">
        <v>60859.79</v>
      </c>
      <c r="L241" s="220">
        <f t="shared" si="6"/>
        <v>2312672.02</v>
      </c>
      <c r="M241" s="137" t="s">
        <v>17422</v>
      </c>
      <c r="N241" s="191" t="s">
        <v>17183</v>
      </c>
    </row>
    <row r="242" spans="1:14" ht="24" x14ac:dyDescent="0.25">
      <c r="A242" s="267">
        <v>239</v>
      </c>
      <c r="B242" s="191" t="s">
        <v>17418</v>
      </c>
      <c r="C242" s="137" t="s">
        <v>17331</v>
      </c>
      <c r="D242" s="190" t="s">
        <v>17214</v>
      </c>
      <c r="E242" s="276" t="s">
        <v>17528</v>
      </c>
      <c r="F242" s="137" t="s">
        <v>680</v>
      </c>
      <c r="G242" s="216"/>
      <c r="H242" s="190" t="s">
        <v>17116</v>
      </c>
      <c r="I242" s="137" t="str">
        <f>RIGHT(C242,3)</f>
        <v>CXB</v>
      </c>
      <c r="J242" s="219">
        <v>8</v>
      </c>
      <c r="K242" s="220">
        <v>1</v>
      </c>
      <c r="L242" s="220">
        <f t="shared" si="6"/>
        <v>8</v>
      </c>
      <c r="M242" s="137" t="s">
        <v>17422</v>
      </c>
      <c r="N242" s="191" t="s">
        <v>17183</v>
      </c>
    </row>
    <row r="243" spans="1:14" ht="24" x14ac:dyDescent="0.25">
      <c r="A243" s="137">
        <v>240</v>
      </c>
      <c r="B243" s="137" t="s">
        <v>17418</v>
      </c>
      <c r="C243" s="195" t="s">
        <v>17436</v>
      </c>
      <c r="D243" s="262" t="s">
        <v>17437</v>
      </c>
      <c r="E243" s="276" t="s">
        <v>17528</v>
      </c>
      <c r="F243" s="195" t="s">
        <v>680</v>
      </c>
      <c r="G243" s="263"/>
      <c r="H243" s="262" t="s">
        <v>17116</v>
      </c>
      <c r="I243" s="195" t="str">
        <f>RIGHT(C243,3)</f>
        <v>CXA</v>
      </c>
      <c r="J243" s="219">
        <v>1</v>
      </c>
      <c r="K243" s="220">
        <v>1</v>
      </c>
      <c r="L243" s="220">
        <f t="shared" si="6"/>
        <v>1</v>
      </c>
      <c r="M243" s="195" t="s">
        <v>17295</v>
      </c>
      <c r="N243" s="191" t="s">
        <v>17183</v>
      </c>
    </row>
    <row r="244" spans="1:14" ht="24" x14ac:dyDescent="0.25">
      <c r="A244" s="267">
        <v>241</v>
      </c>
      <c r="B244" s="191" t="s">
        <v>17418</v>
      </c>
      <c r="C244" s="137" t="s">
        <v>17215</v>
      </c>
      <c r="D244" s="190" t="s">
        <v>17216</v>
      </c>
      <c r="E244" s="278" t="s">
        <v>17529</v>
      </c>
      <c r="F244" s="137" t="s">
        <v>680</v>
      </c>
      <c r="G244" s="190"/>
      <c r="H244" s="190" t="s">
        <v>17116</v>
      </c>
      <c r="I244" s="137" t="s">
        <v>17206</v>
      </c>
      <c r="J244" s="219">
        <v>22</v>
      </c>
      <c r="K244" s="220">
        <v>116118.69</v>
      </c>
      <c r="L244" s="220">
        <f t="shared" si="6"/>
        <v>2554611.1800000002</v>
      </c>
      <c r="M244" s="137" t="s">
        <v>17422</v>
      </c>
      <c r="N244" s="191" t="s">
        <v>17183</v>
      </c>
    </row>
    <row r="245" spans="1:14" ht="24" x14ac:dyDescent="0.25">
      <c r="A245" s="137">
        <v>242</v>
      </c>
      <c r="B245" s="191" t="s">
        <v>17418</v>
      </c>
      <c r="C245" s="137" t="s">
        <v>17215</v>
      </c>
      <c r="D245" s="190" t="s">
        <v>17216</v>
      </c>
      <c r="E245" s="278" t="s">
        <v>17529</v>
      </c>
      <c r="F245" s="137" t="s">
        <v>680</v>
      </c>
      <c r="G245" s="216"/>
      <c r="H245" s="137" t="s">
        <v>17116</v>
      </c>
      <c r="I245" s="137" t="str">
        <f>RIGHT(C245,3)</f>
        <v>BXX</v>
      </c>
      <c r="J245" s="219">
        <v>18</v>
      </c>
      <c r="K245" s="220">
        <v>65426.94</v>
      </c>
      <c r="L245" s="220">
        <f t="shared" si="6"/>
        <v>1177684.92</v>
      </c>
      <c r="M245" s="137" t="s">
        <v>17422</v>
      </c>
      <c r="N245" s="191" t="s">
        <v>17183</v>
      </c>
    </row>
    <row r="246" spans="1:14" ht="24" x14ac:dyDescent="0.25">
      <c r="A246" s="267">
        <v>243</v>
      </c>
      <c r="B246" s="191" t="s">
        <v>17418</v>
      </c>
      <c r="C246" s="137" t="s">
        <v>17215</v>
      </c>
      <c r="D246" s="190" t="s">
        <v>17216</v>
      </c>
      <c r="E246" s="278" t="s">
        <v>17529</v>
      </c>
      <c r="F246" s="137" t="s">
        <v>680</v>
      </c>
      <c r="G246" s="216"/>
      <c r="H246" s="137" t="s">
        <v>17116</v>
      </c>
      <c r="I246" s="137" t="s">
        <v>17206</v>
      </c>
      <c r="J246" s="219">
        <v>113</v>
      </c>
      <c r="K246" s="220">
        <v>15255.13</v>
      </c>
      <c r="L246" s="220">
        <f t="shared" si="6"/>
        <v>1723829.69</v>
      </c>
      <c r="M246" s="137" t="s">
        <v>17422</v>
      </c>
      <c r="N246" s="191" t="s">
        <v>17183</v>
      </c>
    </row>
    <row r="247" spans="1:14" ht="24" x14ac:dyDescent="0.25">
      <c r="A247" s="137">
        <v>244</v>
      </c>
      <c r="B247" s="191" t="s">
        <v>17418</v>
      </c>
      <c r="C247" s="137" t="s">
        <v>17215</v>
      </c>
      <c r="D247" s="190" t="s">
        <v>17216</v>
      </c>
      <c r="E247" s="278" t="s">
        <v>17529</v>
      </c>
      <c r="F247" s="137" t="s">
        <v>680</v>
      </c>
      <c r="G247" s="216"/>
      <c r="H247" s="190" t="s">
        <v>17116</v>
      </c>
      <c r="I247" s="137" t="str">
        <f>RIGHT(C247,3)</f>
        <v>BXX</v>
      </c>
      <c r="J247" s="219">
        <v>24</v>
      </c>
      <c r="K247" s="220">
        <v>29141.5</v>
      </c>
      <c r="L247" s="220">
        <f t="shared" si="6"/>
        <v>699396</v>
      </c>
      <c r="M247" s="137" t="s">
        <v>17422</v>
      </c>
      <c r="N247" s="191" t="s">
        <v>17183</v>
      </c>
    </row>
    <row r="248" spans="1:14" ht="24" x14ac:dyDescent="0.25">
      <c r="A248" s="267">
        <v>245</v>
      </c>
      <c r="B248" s="191" t="s">
        <v>17418</v>
      </c>
      <c r="C248" s="137" t="s">
        <v>17332</v>
      </c>
      <c r="D248" s="190" t="s">
        <v>17216</v>
      </c>
      <c r="E248" s="278" t="s">
        <v>17529</v>
      </c>
      <c r="F248" s="137" t="s">
        <v>680</v>
      </c>
      <c r="G248" s="216"/>
      <c r="H248" s="137" t="s">
        <v>17116</v>
      </c>
      <c r="I248" s="137" t="s">
        <v>17323</v>
      </c>
      <c r="J248" s="219">
        <v>17</v>
      </c>
      <c r="K248" s="220">
        <v>241612.18</v>
      </c>
      <c r="L248" s="220">
        <f t="shared" si="6"/>
        <v>4107407.06</v>
      </c>
      <c r="M248" s="137" t="s">
        <v>17422</v>
      </c>
      <c r="N248" s="191" t="s">
        <v>17183</v>
      </c>
    </row>
    <row r="249" spans="1:14" ht="24" x14ac:dyDescent="0.25">
      <c r="A249" s="137">
        <v>246</v>
      </c>
      <c r="B249" s="191" t="s">
        <v>17418</v>
      </c>
      <c r="C249" s="137" t="s">
        <v>17332</v>
      </c>
      <c r="D249" s="190" t="s">
        <v>17216</v>
      </c>
      <c r="E249" s="278" t="s">
        <v>17529</v>
      </c>
      <c r="F249" s="137" t="s">
        <v>680</v>
      </c>
      <c r="G249" s="216"/>
      <c r="H249" s="190" t="s">
        <v>17116</v>
      </c>
      <c r="I249" s="137" t="str">
        <f t="shared" ref="I249:I255" si="9">RIGHT(C249,3)</f>
        <v>CXB</v>
      </c>
      <c r="J249" s="219">
        <v>16</v>
      </c>
      <c r="K249" s="220">
        <v>1.44</v>
      </c>
      <c r="L249" s="220">
        <f t="shared" si="6"/>
        <v>23.04</v>
      </c>
      <c r="M249" s="137" t="s">
        <v>17422</v>
      </c>
      <c r="N249" s="191" t="s">
        <v>17183</v>
      </c>
    </row>
    <row r="250" spans="1:14" ht="24" x14ac:dyDescent="0.25">
      <c r="A250" s="267">
        <v>247</v>
      </c>
      <c r="B250" s="191" t="s">
        <v>17418</v>
      </c>
      <c r="C250" s="137" t="s">
        <v>17217</v>
      </c>
      <c r="D250" s="190" t="s">
        <v>17218</v>
      </c>
      <c r="E250" s="276" t="s">
        <v>17525</v>
      </c>
      <c r="F250" s="137" t="s">
        <v>680</v>
      </c>
      <c r="G250" s="190"/>
      <c r="H250" s="190" t="s">
        <v>17116</v>
      </c>
      <c r="I250" s="137" t="str">
        <f t="shared" si="9"/>
        <v>BXX</v>
      </c>
      <c r="J250" s="219">
        <v>133</v>
      </c>
      <c r="K250" s="220">
        <v>35562.68</v>
      </c>
      <c r="L250" s="220">
        <f t="shared" si="6"/>
        <v>4729836.4400000004</v>
      </c>
      <c r="M250" s="137" t="s">
        <v>17422</v>
      </c>
      <c r="N250" s="191" t="s">
        <v>17183</v>
      </c>
    </row>
    <row r="251" spans="1:14" ht="24" x14ac:dyDescent="0.25">
      <c r="A251" s="137">
        <v>248</v>
      </c>
      <c r="B251" s="191" t="s">
        <v>17418</v>
      </c>
      <c r="C251" s="137" t="s">
        <v>17217</v>
      </c>
      <c r="D251" s="190" t="s">
        <v>17218</v>
      </c>
      <c r="E251" s="276" t="s">
        <v>17525</v>
      </c>
      <c r="F251" s="137" t="s">
        <v>680</v>
      </c>
      <c r="G251" s="216"/>
      <c r="H251" s="137" t="s">
        <v>17116</v>
      </c>
      <c r="I251" s="137" t="str">
        <f t="shared" si="9"/>
        <v>BXX</v>
      </c>
      <c r="J251" s="219">
        <v>30</v>
      </c>
      <c r="K251" s="220">
        <v>18.829999999999998</v>
      </c>
      <c r="L251" s="220">
        <f t="shared" si="6"/>
        <v>564.9</v>
      </c>
      <c r="M251" s="137" t="s">
        <v>17422</v>
      </c>
      <c r="N251" s="191" t="s">
        <v>17183</v>
      </c>
    </row>
    <row r="252" spans="1:14" ht="24" x14ac:dyDescent="0.25">
      <c r="A252" s="267">
        <v>249</v>
      </c>
      <c r="B252" s="191" t="s">
        <v>17418</v>
      </c>
      <c r="C252" s="137" t="s">
        <v>17217</v>
      </c>
      <c r="D252" s="190" t="s">
        <v>17218</v>
      </c>
      <c r="E252" s="276" t="s">
        <v>17525</v>
      </c>
      <c r="F252" s="137" t="s">
        <v>680</v>
      </c>
      <c r="G252" s="216"/>
      <c r="H252" s="190" t="s">
        <v>17116</v>
      </c>
      <c r="I252" s="137" t="str">
        <f t="shared" si="9"/>
        <v>BXX</v>
      </c>
      <c r="J252" s="219">
        <v>30</v>
      </c>
      <c r="K252" s="220">
        <v>1.17</v>
      </c>
      <c r="L252" s="220">
        <f t="shared" si="6"/>
        <v>35.099999999999994</v>
      </c>
      <c r="M252" s="137" t="s">
        <v>17422</v>
      </c>
      <c r="N252" s="191" t="s">
        <v>17183</v>
      </c>
    </row>
    <row r="253" spans="1:14" ht="24" x14ac:dyDescent="0.25">
      <c r="A253" s="137">
        <v>250</v>
      </c>
      <c r="B253" s="137" t="s">
        <v>17418</v>
      </c>
      <c r="C253" s="137" t="s">
        <v>17217</v>
      </c>
      <c r="D253" s="190" t="s">
        <v>17218</v>
      </c>
      <c r="E253" s="276" t="s">
        <v>17525</v>
      </c>
      <c r="F253" s="137" t="s">
        <v>680</v>
      </c>
      <c r="G253" s="216"/>
      <c r="H253" s="190" t="s">
        <v>17116</v>
      </c>
      <c r="I253" s="137" t="str">
        <f t="shared" si="9"/>
        <v>BXX</v>
      </c>
      <c r="J253" s="219">
        <v>1</v>
      </c>
      <c r="K253" s="220">
        <v>1</v>
      </c>
      <c r="L253" s="220">
        <f t="shared" si="6"/>
        <v>1</v>
      </c>
      <c r="M253" s="137" t="s">
        <v>17422</v>
      </c>
      <c r="N253" s="191" t="s">
        <v>17183</v>
      </c>
    </row>
    <row r="254" spans="1:14" ht="24" x14ac:dyDescent="0.25">
      <c r="A254" s="267">
        <v>251</v>
      </c>
      <c r="B254" s="191" t="s">
        <v>17418</v>
      </c>
      <c r="C254" s="137" t="s">
        <v>17413</v>
      </c>
      <c r="D254" s="190" t="s">
        <v>17218</v>
      </c>
      <c r="E254" s="276" t="s">
        <v>17525</v>
      </c>
      <c r="F254" s="137" t="s">
        <v>680</v>
      </c>
      <c r="G254" s="216"/>
      <c r="H254" s="137" t="s">
        <v>17116</v>
      </c>
      <c r="I254" s="137" t="str">
        <f t="shared" si="9"/>
        <v>CXB</v>
      </c>
      <c r="J254" s="219">
        <v>4</v>
      </c>
      <c r="K254" s="220">
        <v>1</v>
      </c>
      <c r="L254" s="220">
        <f t="shared" si="6"/>
        <v>4</v>
      </c>
      <c r="M254" s="137" t="s">
        <v>17422</v>
      </c>
      <c r="N254" s="191" t="s">
        <v>17183</v>
      </c>
    </row>
    <row r="255" spans="1:14" ht="24" x14ac:dyDescent="0.25">
      <c r="A255" s="137">
        <v>252</v>
      </c>
      <c r="B255" s="191" t="s">
        <v>17418</v>
      </c>
      <c r="C255" s="137" t="s">
        <v>17219</v>
      </c>
      <c r="D255" s="190" t="s">
        <v>17220</v>
      </c>
      <c r="E255" s="278" t="s">
        <v>17532</v>
      </c>
      <c r="F255" s="137" t="s">
        <v>680</v>
      </c>
      <c r="G255" s="216"/>
      <c r="H255" s="137" t="s">
        <v>17116</v>
      </c>
      <c r="I255" s="137" t="str">
        <f t="shared" si="9"/>
        <v>BXX</v>
      </c>
      <c r="J255" s="219">
        <v>9</v>
      </c>
      <c r="K255" s="220">
        <v>1</v>
      </c>
      <c r="L255" s="220">
        <f t="shared" si="6"/>
        <v>9</v>
      </c>
      <c r="M255" s="137" t="s">
        <v>17422</v>
      </c>
      <c r="N255" s="191" t="s">
        <v>17183</v>
      </c>
    </row>
    <row r="256" spans="1:14" ht="24" x14ac:dyDescent="0.25">
      <c r="A256" s="267">
        <v>253</v>
      </c>
      <c r="B256" s="191" t="s">
        <v>17418</v>
      </c>
      <c r="C256" s="137" t="s">
        <v>17302</v>
      </c>
      <c r="D256" s="190" t="s">
        <v>17220</v>
      </c>
      <c r="E256" s="278" t="s">
        <v>17532</v>
      </c>
      <c r="F256" s="137" t="s">
        <v>680</v>
      </c>
      <c r="G256" s="190"/>
      <c r="H256" s="190" t="s">
        <v>17116</v>
      </c>
      <c r="I256" s="137" t="s">
        <v>17354</v>
      </c>
      <c r="J256" s="219">
        <v>1</v>
      </c>
      <c r="K256" s="220">
        <v>23.5</v>
      </c>
      <c r="L256" s="220">
        <f t="shared" si="6"/>
        <v>23.5</v>
      </c>
      <c r="M256" s="195" t="s">
        <v>17295</v>
      </c>
      <c r="N256" s="191" t="s">
        <v>17183</v>
      </c>
    </row>
    <row r="257" spans="1:14" ht="24" x14ac:dyDescent="0.25">
      <c r="A257" s="137">
        <v>254</v>
      </c>
      <c r="B257" s="191" t="s">
        <v>17418</v>
      </c>
      <c r="C257" s="137" t="s">
        <v>17302</v>
      </c>
      <c r="D257" s="190" t="s">
        <v>17220</v>
      </c>
      <c r="E257" s="278" t="s">
        <v>17532</v>
      </c>
      <c r="F257" s="137" t="s">
        <v>680</v>
      </c>
      <c r="G257" s="216"/>
      <c r="H257" s="137" t="s">
        <v>17116</v>
      </c>
      <c r="I257" s="137" t="str">
        <f>RIGHT(C257,3)</f>
        <v>CXA</v>
      </c>
      <c r="J257" s="219">
        <v>13</v>
      </c>
      <c r="K257" s="220">
        <v>6.15</v>
      </c>
      <c r="L257" s="220">
        <f t="shared" si="6"/>
        <v>79.95</v>
      </c>
      <c r="M257" s="195" t="s">
        <v>17295</v>
      </c>
      <c r="N257" s="191" t="s">
        <v>17183</v>
      </c>
    </row>
    <row r="258" spans="1:14" ht="24" x14ac:dyDescent="0.25">
      <c r="A258" s="267">
        <v>255</v>
      </c>
      <c r="B258" s="191" t="s">
        <v>17418</v>
      </c>
      <c r="C258" s="137" t="s">
        <v>17302</v>
      </c>
      <c r="D258" s="190" t="s">
        <v>17220</v>
      </c>
      <c r="E258" s="278" t="s">
        <v>17532</v>
      </c>
      <c r="F258" s="137" t="s">
        <v>680</v>
      </c>
      <c r="G258" s="216"/>
      <c r="H258" s="137" t="s">
        <v>17116</v>
      </c>
      <c r="I258" s="137" t="str">
        <f>RIGHT(C258,3)</f>
        <v>CXA</v>
      </c>
      <c r="J258" s="219">
        <v>2</v>
      </c>
      <c r="K258" s="220">
        <v>1</v>
      </c>
      <c r="L258" s="220">
        <f t="shared" si="6"/>
        <v>2</v>
      </c>
      <c r="M258" s="195" t="s">
        <v>17295</v>
      </c>
      <c r="N258" s="191" t="s">
        <v>17183</v>
      </c>
    </row>
    <row r="259" spans="1:14" ht="24" x14ac:dyDescent="0.25">
      <c r="A259" s="137">
        <v>256</v>
      </c>
      <c r="B259" s="137" t="s">
        <v>17418</v>
      </c>
      <c r="C259" s="137" t="s">
        <v>17302</v>
      </c>
      <c r="D259" s="190" t="s">
        <v>17220</v>
      </c>
      <c r="E259" s="278" t="s">
        <v>17532</v>
      </c>
      <c r="F259" s="137" t="s">
        <v>680</v>
      </c>
      <c r="G259" s="216"/>
      <c r="H259" s="190" t="s">
        <v>17116</v>
      </c>
      <c r="I259" s="137" t="s">
        <v>17354</v>
      </c>
      <c r="J259" s="219">
        <v>1</v>
      </c>
      <c r="K259" s="220">
        <v>1</v>
      </c>
      <c r="L259" s="220">
        <f t="shared" si="6"/>
        <v>1</v>
      </c>
      <c r="M259" s="195" t="s">
        <v>17295</v>
      </c>
      <c r="N259" s="191" t="s">
        <v>17183</v>
      </c>
    </row>
    <row r="260" spans="1:14" ht="24" x14ac:dyDescent="0.25">
      <c r="A260" s="267">
        <v>257</v>
      </c>
      <c r="B260" s="191" t="s">
        <v>17418</v>
      </c>
      <c r="C260" s="137" t="s">
        <v>17221</v>
      </c>
      <c r="D260" s="190" t="s">
        <v>17222</v>
      </c>
      <c r="E260" s="275" t="s">
        <v>17527</v>
      </c>
      <c r="F260" s="137" t="s">
        <v>680</v>
      </c>
      <c r="G260" s="216"/>
      <c r="H260" s="137" t="s">
        <v>17116</v>
      </c>
      <c r="I260" s="137" t="s">
        <v>17206</v>
      </c>
      <c r="J260" s="219">
        <v>2</v>
      </c>
      <c r="K260" s="220">
        <v>1</v>
      </c>
      <c r="L260" s="220">
        <f t="shared" ref="L260:L321" si="10">J260*K260</f>
        <v>2</v>
      </c>
      <c r="M260" s="137" t="s">
        <v>17422</v>
      </c>
      <c r="N260" s="191" t="s">
        <v>17183</v>
      </c>
    </row>
    <row r="261" spans="1:14" ht="24" x14ac:dyDescent="0.25">
      <c r="A261" s="137">
        <v>258</v>
      </c>
      <c r="B261" s="137" t="s">
        <v>17418</v>
      </c>
      <c r="C261" s="137" t="s">
        <v>17434</v>
      </c>
      <c r="D261" s="190" t="s">
        <v>17408</v>
      </c>
      <c r="E261" s="275" t="s">
        <v>17527</v>
      </c>
      <c r="F261" s="137" t="s">
        <v>680</v>
      </c>
      <c r="G261" s="216"/>
      <c r="H261" s="190" t="s">
        <v>17116</v>
      </c>
      <c r="I261" s="137" t="s">
        <v>17206</v>
      </c>
      <c r="J261" s="219">
        <v>1</v>
      </c>
      <c r="K261" s="220">
        <v>1</v>
      </c>
      <c r="L261" s="220">
        <f t="shared" si="10"/>
        <v>1</v>
      </c>
      <c r="M261" s="137" t="s">
        <v>17422</v>
      </c>
      <c r="N261" s="191" t="s">
        <v>17183</v>
      </c>
    </row>
    <row r="262" spans="1:14" ht="24" x14ac:dyDescent="0.25">
      <c r="A262" s="267">
        <v>259</v>
      </c>
      <c r="B262" s="191" t="s">
        <v>17418</v>
      </c>
      <c r="C262" s="137" t="s">
        <v>17407</v>
      </c>
      <c r="D262" s="190" t="s">
        <v>17408</v>
      </c>
      <c r="E262" s="275" t="s">
        <v>17527</v>
      </c>
      <c r="F262" s="137" t="s">
        <v>680</v>
      </c>
      <c r="G262" s="216"/>
      <c r="H262" s="137" t="s">
        <v>17116</v>
      </c>
      <c r="I262" s="137" t="str">
        <f>RIGHT(C262,3)</f>
        <v>CXA</v>
      </c>
      <c r="J262" s="219">
        <v>4</v>
      </c>
      <c r="K262" s="220">
        <v>1</v>
      </c>
      <c r="L262" s="220">
        <f t="shared" si="10"/>
        <v>4</v>
      </c>
      <c r="M262" s="195" t="s">
        <v>17295</v>
      </c>
      <c r="N262" s="191" t="s">
        <v>17183</v>
      </c>
    </row>
    <row r="263" spans="1:14" ht="24" x14ac:dyDescent="0.25">
      <c r="A263" s="137">
        <v>260</v>
      </c>
      <c r="B263" s="191" t="s">
        <v>17418</v>
      </c>
      <c r="C263" s="137" t="s">
        <v>17223</v>
      </c>
      <c r="D263" s="190" t="s">
        <v>17224</v>
      </c>
      <c r="E263" s="275" t="s">
        <v>17527</v>
      </c>
      <c r="F263" s="137" t="s">
        <v>680</v>
      </c>
      <c r="G263" s="216"/>
      <c r="H263" s="137" t="s">
        <v>17116</v>
      </c>
      <c r="I263" s="137" t="s">
        <v>17206</v>
      </c>
      <c r="J263" s="219">
        <v>1</v>
      </c>
      <c r="K263" s="220">
        <v>1</v>
      </c>
      <c r="L263" s="220">
        <f t="shared" si="10"/>
        <v>1</v>
      </c>
      <c r="M263" s="137" t="s">
        <v>17422</v>
      </c>
      <c r="N263" s="191" t="s">
        <v>17183</v>
      </c>
    </row>
    <row r="264" spans="1:14" ht="24" x14ac:dyDescent="0.25">
      <c r="A264" s="267">
        <v>261</v>
      </c>
      <c r="B264" s="191" t="s">
        <v>17418</v>
      </c>
      <c r="C264" s="137" t="s">
        <v>17392</v>
      </c>
      <c r="D264" s="190" t="s">
        <v>17393</v>
      </c>
      <c r="E264" s="275" t="s">
        <v>17527</v>
      </c>
      <c r="F264" s="137" t="s">
        <v>680</v>
      </c>
      <c r="G264" s="190"/>
      <c r="H264" s="190" t="s">
        <v>17116</v>
      </c>
      <c r="I264" s="137" t="s">
        <v>17354</v>
      </c>
      <c r="J264" s="219">
        <v>1</v>
      </c>
      <c r="K264" s="220">
        <v>11.5</v>
      </c>
      <c r="L264" s="220">
        <f t="shared" si="10"/>
        <v>11.5</v>
      </c>
      <c r="M264" s="195" t="s">
        <v>17295</v>
      </c>
      <c r="N264" s="191" t="s">
        <v>17183</v>
      </c>
    </row>
    <row r="265" spans="1:14" ht="24" x14ac:dyDescent="0.25">
      <c r="A265" s="137">
        <v>262</v>
      </c>
      <c r="B265" s="191" t="s">
        <v>17418</v>
      </c>
      <c r="C265" s="137" t="s">
        <v>17225</v>
      </c>
      <c r="D265" s="190" t="s">
        <v>17226</v>
      </c>
      <c r="E265" s="275" t="s">
        <v>17527</v>
      </c>
      <c r="F265" s="137" t="s">
        <v>680</v>
      </c>
      <c r="G265" s="216"/>
      <c r="H265" s="137" t="s">
        <v>17116</v>
      </c>
      <c r="I265" s="137" t="str">
        <f>RIGHT(C265,3)</f>
        <v>BXX</v>
      </c>
      <c r="J265" s="219">
        <v>1</v>
      </c>
      <c r="K265" s="220">
        <v>1</v>
      </c>
      <c r="L265" s="220">
        <f t="shared" si="10"/>
        <v>1</v>
      </c>
      <c r="M265" s="137" t="s">
        <v>17422</v>
      </c>
      <c r="N265" s="191" t="s">
        <v>17183</v>
      </c>
    </row>
    <row r="266" spans="1:14" ht="24" x14ac:dyDescent="0.25">
      <c r="A266" s="267">
        <v>263</v>
      </c>
      <c r="B266" s="191" t="s">
        <v>17418</v>
      </c>
      <c r="C266" s="137" t="s">
        <v>17227</v>
      </c>
      <c r="D266" s="190" t="s">
        <v>17228</v>
      </c>
      <c r="E266" s="275" t="s">
        <v>17527</v>
      </c>
      <c r="F266" s="137" t="s">
        <v>680</v>
      </c>
      <c r="G266" s="216"/>
      <c r="H266" s="137" t="s">
        <v>17116</v>
      </c>
      <c r="I266" s="137" t="str">
        <f>RIGHT(C266,3)</f>
        <v>BXX</v>
      </c>
      <c r="J266" s="219">
        <v>1</v>
      </c>
      <c r="K266" s="220">
        <v>1</v>
      </c>
      <c r="L266" s="220">
        <f t="shared" si="10"/>
        <v>1</v>
      </c>
      <c r="M266" s="137" t="s">
        <v>17422</v>
      </c>
      <c r="N266" s="191" t="s">
        <v>17183</v>
      </c>
    </row>
    <row r="267" spans="1:14" ht="24" x14ac:dyDescent="0.25">
      <c r="A267" s="137">
        <v>264</v>
      </c>
      <c r="B267" s="191" t="s">
        <v>17418</v>
      </c>
      <c r="C267" s="137" t="s">
        <v>17303</v>
      </c>
      <c r="D267" s="190" t="s">
        <v>17228</v>
      </c>
      <c r="E267" s="275" t="s">
        <v>17527</v>
      </c>
      <c r="F267" s="137" t="s">
        <v>680</v>
      </c>
      <c r="G267" s="216"/>
      <c r="H267" s="137" t="s">
        <v>17116</v>
      </c>
      <c r="I267" s="137" t="str">
        <f>RIGHT(C267,3)</f>
        <v>CXA</v>
      </c>
      <c r="J267" s="219">
        <v>1</v>
      </c>
      <c r="K267" s="220">
        <v>1</v>
      </c>
      <c r="L267" s="220">
        <f t="shared" si="10"/>
        <v>1</v>
      </c>
      <c r="M267" s="195" t="s">
        <v>17295</v>
      </c>
      <c r="N267" s="191" t="s">
        <v>17183</v>
      </c>
    </row>
    <row r="268" spans="1:14" ht="24" x14ac:dyDescent="0.25">
      <c r="A268" s="267">
        <v>265</v>
      </c>
      <c r="B268" s="191" t="s">
        <v>17418</v>
      </c>
      <c r="C268" s="137" t="s">
        <v>17229</v>
      </c>
      <c r="D268" s="190" t="s">
        <v>17230</v>
      </c>
      <c r="E268" s="275" t="s">
        <v>17527</v>
      </c>
      <c r="F268" s="137" t="s">
        <v>680</v>
      </c>
      <c r="G268" s="216"/>
      <c r="H268" s="137" t="s">
        <v>17116</v>
      </c>
      <c r="I268" s="137" t="str">
        <f>RIGHT(C268,3)</f>
        <v>BXX</v>
      </c>
      <c r="J268" s="219">
        <v>24</v>
      </c>
      <c r="K268" s="220">
        <v>67584.75</v>
      </c>
      <c r="L268" s="220">
        <f t="shared" si="10"/>
        <v>1622034</v>
      </c>
      <c r="M268" s="137" t="s">
        <v>17422</v>
      </c>
      <c r="N268" s="191" t="s">
        <v>17183</v>
      </c>
    </row>
    <row r="269" spans="1:14" ht="24" x14ac:dyDescent="0.25">
      <c r="A269" s="137">
        <v>266</v>
      </c>
      <c r="B269" s="191" t="s">
        <v>17418</v>
      </c>
      <c r="C269" s="137" t="s">
        <v>17304</v>
      </c>
      <c r="D269" s="190" t="s">
        <v>17230</v>
      </c>
      <c r="E269" s="275" t="s">
        <v>17527</v>
      </c>
      <c r="F269" s="137" t="s">
        <v>680</v>
      </c>
      <c r="G269" s="190"/>
      <c r="H269" s="190" t="s">
        <v>17116</v>
      </c>
      <c r="I269" s="137" t="s">
        <v>17354</v>
      </c>
      <c r="J269" s="219">
        <v>3</v>
      </c>
      <c r="K269" s="220">
        <v>2.75</v>
      </c>
      <c r="L269" s="220">
        <f t="shared" si="10"/>
        <v>8.25</v>
      </c>
      <c r="M269" s="195" t="s">
        <v>17295</v>
      </c>
      <c r="N269" s="191" t="s">
        <v>17183</v>
      </c>
    </row>
    <row r="270" spans="1:14" ht="24" x14ac:dyDescent="0.25">
      <c r="A270" s="267">
        <v>267</v>
      </c>
      <c r="B270" s="191" t="s">
        <v>17418</v>
      </c>
      <c r="C270" s="137" t="s">
        <v>17304</v>
      </c>
      <c r="D270" s="190" t="s">
        <v>17230</v>
      </c>
      <c r="E270" s="275" t="s">
        <v>17527</v>
      </c>
      <c r="F270" s="137" t="s">
        <v>680</v>
      </c>
      <c r="G270" s="216"/>
      <c r="H270" s="137" t="s">
        <v>17116</v>
      </c>
      <c r="I270" s="137" t="str">
        <f>RIGHT(C270,3)</f>
        <v>CXA</v>
      </c>
      <c r="J270" s="219">
        <v>15</v>
      </c>
      <c r="K270" s="220">
        <v>1.4</v>
      </c>
      <c r="L270" s="220">
        <f t="shared" si="10"/>
        <v>21</v>
      </c>
      <c r="M270" s="195" t="s">
        <v>17295</v>
      </c>
      <c r="N270" s="191" t="s">
        <v>17183</v>
      </c>
    </row>
    <row r="271" spans="1:14" ht="24" x14ac:dyDescent="0.25">
      <c r="A271" s="137">
        <v>268</v>
      </c>
      <c r="B271" s="191" t="s">
        <v>17418</v>
      </c>
      <c r="C271" s="137" t="s">
        <v>17304</v>
      </c>
      <c r="D271" s="190" t="s">
        <v>17230</v>
      </c>
      <c r="E271" s="275" t="s">
        <v>17527</v>
      </c>
      <c r="F271" s="137" t="s">
        <v>680</v>
      </c>
      <c r="G271" s="216"/>
      <c r="H271" s="137" t="s">
        <v>17116</v>
      </c>
      <c r="I271" s="137" t="str">
        <f>RIGHT(C271,3)</f>
        <v>CXA</v>
      </c>
      <c r="J271" s="219">
        <v>9</v>
      </c>
      <c r="K271" s="220">
        <v>1</v>
      </c>
      <c r="L271" s="220">
        <f t="shared" si="10"/>
        <v>9</v>
      </c>
      <c r="M271" s="195" t="s">
        <v>17295</v>
      </c>
      <c r="N271" s="191" t="s">
        <v>17183</v>
      </c>
    </row>
    <row r="272" spans="1:14" ht="24" x14ac:dyDescent="0.25">
      <c r="A272" s="267">
        <v>269</v>
      </c>
      <c r="B272" s="191" t="s">
        <v>17418</v>
      </c>
      <c r="C272" s="137" t="s">
        <v>17304</v>
      </c>
      <c r="D272" s="190" t="s">
        <v>17230</v>
      </c>
      <c r="E272" s="275" t="s">
        <v>17527</v>
      </c>
      <c r="F272" s="137" t="s">
        <v>680</v>
      </c>
      <c r="G272" s="216"/>
      <c r="H272" s="137" t="s">
        <v>17116</v>
      </c>
      <c r="I272" s="137" t="str">
        <f>RIGHT(C272,3)</f>
        <v>CXA</v>
      </c>
      <c r="J272" s="219">
        <v>8</v>
      </c>
      <c r="K272" s="220">
        <v>1</v>
      </c>
      <c r="L272" s="220">
        <f t="shared" si="10"/>
        <v>8</v>
      </c>
      <c r="M272" s="195" t="s">
        <v>17295</v>
      </c>
      <c r="N272" s="191" t="s">
        <v>17183</v>
      </c>
    </row>
    <row r="273" spans="1:14" ht="24" x14ac:dyDescent="0.25">
      <c r="A273" s="137">
        <v>270</v>
      </c>
      <c r="B273" s="191" t="s">
        <v>17418</v>
      </c>
      <c r="C273" s="137" t="s">
        <v>17333</v>
      </c>
      <c r="D273" s="190" t="s">
        <v>17230</v>
      </c>
      <c r="E273" s="275" t="s">
        <v>17527</v>
      </c>
      <c r="F273" s="137" t="s">
        <v>680</v>
      </c>
      <c r="G273" s="216"/>
      <c r="H273" s="137" t="s">
        <v>17116</v>
      </c>
      <c r="I273" s="137" t="str">
        <f>RIGHT(C273,3)</f>
        <v>CXB</v>
      </c>
      <c r="J273" s="219">
        <v>4</v>
      </c>
      <c r="K273" s="220">
        <v>682.5</v>
      </c>
      <c r="L273" s="220">
        <f t="shared" si="10"/>
        <v>2730</v>
      </c>
      <c r="M273" s="137" t="s">
        <v>17422</v>
      </c>
      <c r="N273" s="191" t="s">
        <v>17183</v>
      </c>
    </row>
    <row r="274" spans="1:14" ht="24" x14ac:dyDescent="0.25">
      <c r="A274" s="267">
        <v>271</v>
      </c>
      <c r="B274" s="191" t="s">
        <v>17418</v>
      </c>
      <c r="C274" s="137" t="s">
        <v>17394</v>
      </c>
      <c r="D274" s="190" t="s">
        <v>17395</v>
      </c>
      <c r="E274" s="275" t="s">
        <v>17527</v>
      </c>
      <c r="F274" s="137" t="s">
        <v>680</v>
      </c>
      <c r="G274" s="190"/>
      <c r="H274" s="190" t="s">
        <v>17116</v>
      </c>
      <c r="I274" s="137" t="s">
        <v>17354</v>
      </c>
      <c r="J274" s="219">
        <v>1</v>
      </c>
      <c r="K274" s="220">
        <v>1</v>
      </c>
      <c r="L274" s="220">
        <f t="shared" si="10"/>
        <v>1</v>
      </c>
      <c r="M274" s="195" t="s">
        <v>17295</v>
      </c>
      <c r="N274" s="191" t="s">
        <v>17183</v>
      </c>
    </row>
    <row r="275" spans="1:14" ht="24" x14ac:dyDescent="0.25">
      <c r="A275" s="137">
        <v>272</v>
      </c>
      <c r="B275" s="191" t="s">
        <v>17418</v>
      </c>
      <c r="C275" s="137" t="s">
        <v>17231</v>
      </c>
      <c r="D275" s="190" t="s">
        <v>17232</v>
      </c>
      <c r="E275" s="275" t="s">
        <v>17527</v>
      </c>
      <c r="F275" s="137" t="s">
        <v>680</v>
      </c>
      <c r="G275" s="216"/>
      <c r="H275" s="137" t="s">
        <v>17116</v>
      </c>
      <c r="I275" s="137" t="str">
        <f>RIGHT(C275,3)</f>
        <v>BXX</v>
      </c>
      <c r="J275" s="219">
        <v>5</v>
      </c>
      <c r="K275" s="220">
        <v>1</v>
      </c>
      <c r="L275" s="220">
        <f t="shared" si="10"/>
        <v>5</v>
      </c>
      <c r="M275" s="137" t="s">
        <v>17422</v>
      </c>
      <c r="N275" s="191" t="s">
        <v>17183</v>
      </c>
    </row>
    <row r="276" spans="1:14" ht="24" x14ac:dyDescent="0.25">
      <c r="A276" s="267">
        <v>273</v>
      </c>
      <c r="B276" s="191" t="s">
        <v>17418</v>
      </c>
      <c r="C276" s="137" t="s">
        <v>17233</v>
      </c>
      <c r="D276" s="190" t="s">
        <v>17234</v>
      </c>
      <c r="E276" s="275" t="s">
        <v>17527</v>
      </c>
      <c r="F276" s="137" t="s">
        <v>680</v>
      </c>
      <c r="G276" s="216"/>
      <c r="H276" s="137" t="s">
        <v>17116</v>
      </c>
      <c r="I276" s="137" t="str">
        <f>RIGHT(C276,3)</f>
        <v>BXX</v>
      </c>
      <c r="J276" s="219">
        <v>39</v>
      </c>
      <c r="K276" s="220">
        <v>1</v>
      </c>
      <c r="L276" s="220">
        <f t="shared" si="10"/>
        <v>39</v>
      </c>
      <c r="M276" s="137" t="s">
        <v>17422</v>
      </c>
      <c r="N276" s="191" t="s">
        <v>17183</v>
      </c>
    </row>
    <row r="277" spans="1:14" ht="24" x14ac:dyDescent="0.25">
      <c r="A277" s="137">
        <v>274</v>
      </c>
      <c r="B277" s="191" t="s">
        <v>17418</v>
      </c>
      <c r="C277" s="137" t="s">
        <v>17235</v>
      </c>
      <c r="D277" s="190" t="s">
        <v>17236</v>
      </c>
      <c r="E277" s="275" t="s">
        <v>17527</v>
      </c>
      <c r="F277" s="137" t="s">
        <v>680</v>
      </c>
      <c r="G277" s="216"/>
      <c r="H277" s="137" t="s">
        <v>17116</v>
      </c>
      <c r="I277" s="137" t="str">
        <f>RIGHT(C277,3)</f>
        <v>BXX</v>
      </c>
      <c r="J277" s="219">
        <v>4</v>
      </c>
      <c r="K277" s="220">
        <v>33798</v>
      </c>
      <c r="L277" s="220">
        <f t="shared" si="10"/>
        <v>135192</v>
      </c>
      <c r="M277" s="137" t="s">
        <v>17422</v>
      </c>
      <c r="N277" s="191" t="s">
        <v>17183</v>
      </c>
    </row>
    <row r="278" spans="1:14" ht="24" x14ac:dyDescent="0.25">
      <c r="A278" s="267">
        <v>275</v>
      </c>
      <c r="B278" s="191" t="s">
        <v>17418</v>
      </c>
      <c r="C278" s="137" t="s">
        <v>17235</v>
      </c>
      <c r="D278" s="190" t="s">
        <v>17236</v>
      </c>
      <c r="E278" s="275" t="s">
        <v>17527</v>
      </c>
      <c r="F278" s="137" t="s">
        <v>680</v>
      </c>
      <c r="G278" s="216"/>
      <c r="H278" s="190" t="s">
        <v>17116</v>
      </c>
      <c r="I278" s="137" t="s">
        <v>17206</v>
      </c>
      <c r="J278" s="219">
        <v>2</v>
      </c>
      <c r="K278" s="220">
        <v>9119</v>
      </c>
      <c r="L278" s="220">
        <f t="shared" si="10"/>
        <v>18238</v>
      </c>
      <c r="M278" s="137" t="s">
        <v>17422</v>
      </c>
      <c r="N278" s="191" t="s">
        <v>17183</v>
      </c>
    </row>
    <row r="279" spans="1:14" ht="24" x14ac:dyDescent="0.25">
      <c r="A279" s="137">
        <v>276</v>
      </c>
      <c r="B279" s="191" t="s">
        <v>17418</v>
      </c>
      <c r="C279" s="137" t="s">
        <v>17305</v>
      </c>
      <c r="D279" s="190" t="s">
        <v>17236</v>
      </c>
      <c r="E279" s="275" t="s">
        <v>17527</v>
      </c>
      <c r="F279" s="137" t="s">
        <v>680</v>
      </c>
      <c r="G279" s="190"/>
      <c r="H279" s="190" t="s">
        <v>17116</v>
      </c>
      <c r="I279" s="137" t="s">
        <v>17354</v>
      </c>
      <c r="J279" s="219">
        <v>1</v>
      </c>
      <c r="K279" s="220">
        <v>2131.5</v>
      </c>
      <c r="L279" s="220">
        <f t="shared" si="10"/>
        <v>2131.5</v>
      </c>
      <c r="M279" s="195" t="s">
        <v>17295</v>
      </c>
      <c r="N279" s="191" t="s">
        <v>17183</v>
      </c>
    </row>
    <row r="280" spans="1:14" ht="24" x14ac:dyDescent="0.25">
      <c r="A280" s="267">
        <v>277</v>
      </c>
      <c r="B280" s="191" t="s">
        <v>17418</v>
      </c>
      <c r="C280" s="137" t="s">
        <v>17305</v>
      </c>
      <c r="D280" s="190" t="s">
        <v>17236</v>
      </c>
      <c r="E280" s="275" t="s">
        <v>17527</v>
      </c>
      <c r="F280" s="137" t="s">
        <v>680</v>
      </c>
      <c r="G280" s="216"/>
      <c r="H280" s="137" t="s">
        <v>17116</v>
      </c>
      <c r="I280" s="137" t="str">
        <f>RIGHT(C280,3)</f>
        <v>CXA</v>
      </c>
      <c r="J280" s="219">
        <v>5</v>
      </c>
      <c r="K280" s="220">
        <v>356</v>
      </c>
      <c r="L280" s="220">
        <f t="shared" si="10"/>
        <v>1780</v>
      </c>
      <c r="M280" s="195" t="s">
        <v>17295</v>
      </c>
      <c r="N280" s="191" t="s">
        <v>17183</v>
      </c>
    </row>
    <row r="281" spans="1:14" ht="24" x14ac:dyDescent="0.25">
      <c r="A281" s="137">
        <v>278</v>
      </c>
      <c r="B281" s="191" t="s">
        <v>17418</v>
      </c>
      <c r="C281" s="137" t="s">
        <v>17305</v>
      </c>
      <c r="D281" s="190" t="s">
        <v>17236</v>
      </c>
      <c r="E281" s="275" t="s">
        <v>17527</v>
      </c>
      <c r="F281" s="137" t="s">
        <v>680</v>
      </c>
      <c r="G281" s="216"/>
      <c r="H281" s="137" t="s">
        <v>17116</v>
      </c>
      <c r="I281" s="137" t="str">
        <f>RIGHT(C281,3)</f>
        <v>CXA</v>
      </c>
      <c r="J281" s="219">
        <v>4</v>
      </c>
      <c r="K281" s="220">
        <v>74.75</v>
      </c>
      <c r="L281" s="220">
        <f t="shared" si="10"/>
        <v>299</v>
      </c>
      <c r="M281" s="195" t="s">
        <v>17295</v>
      </c>
      <c r="N281" s="191" t="s">
        <v>17183</v>
      </c>
    </row>
    <row r="282" spans="1:14" ht="24" x14ac:dyDescent="0.25">
      <c r="A282" s="267">
        <v>279</v>
      </c>
      <c r="B282" s="191" t="s">
        <v>17418</v>
      </c>
      <c r="C282" s="137" t="s">
        <v>17305</v>
      </c>
      <c r="D282" s="190" t="s">
        <v>17236</v>
      </c>
      <c r="E282" s="275" t="s">
        <v>17527</v>
      </c>
      <c r="F282" s="137" t="s">
        <v>680</v>
      </c>
      <c r="G282" s="216"/>
      <c r="H282" s="190" t="s">
        <v>17116</v>
      </c>
      <c r="I282" s="137" t="s">
        <v>17354</v>
      </c>
      <c r="J282" s="219">
        <v>1</v>
      </c>
      <c r="K282" s="220">
        <v>1</v>
      </c>
      <c r="L282" s="220">
        <f t="shared" si="10"/>
        <v>1</v>
      </c>
      <c r="M282" s="195" t="s">
        <v>17295</v>
      </c>
      <c r="N282" s="191" t="s">
        <v>17183</v>
      </c>
    </row>
    <row r="283" spans="1:14" ht="24" x14ac:dyDescent="0.25">
      <c r="A283" s="137">
        <v>280</v>
      </c>
      <c r="B283" s="137" t="s">
        <v>17418</v>
      </c>
      <c r="C283" s="137" t="s">
        <v>17305</v>
      </c>
      <c r="D283" s="190" t="s">
        <v>17236</v>
      </c>
      <c r="E283" s="275" t="s">
        <v>17527</v>
      </c>
      <c r="F283" s="137" t="s">
        <v>680</v>
      </c>
      <c r="G283" s="216"/>
      <c r="H283" s="190" t="s">
        <v>17116</v>
      </c>
      <c r="I283" s="137" t="s">
        <v>17354</v>
      </c>
      <c r="J283" s="219">
        <v>2</v>
      </c>
      <c r="K283" s="220">
        <v>1</v>
      </c>
      <c r="L283" s="220">
        <f t="shared" si="10"/>
        <v>2</v>
      </c>
      <c r="M283" s="195" t="s">
        <v>17295</v>
      </c>
      <c r="N283" s="191" t="s">
        <v>17183</v>
      </c>
    </row>
    <row r="284" spans="1:14" ht="24" x14ac:dyDescent="0.25">
      <c r="A284" s="267">
        <v>281</v>
      </c>
      <c r="B284" s="191" t="s">
        <v>17418</v>
      </c>
      <c r="C284" s="137" t="s">
        <v>17334</v>
      </c>
      <c r="D284" s="190" t="s">
        <v>17236</v>
      </c>
      <c r="E284" s="275" t="s">
        <v>17527</v>
      </c>
      <c r="F284" s="137" t="s">
        <v>680</v>
      </c>
      <c r="G284" s="216"/>
      <c r="H284" s="137" t="s">
        <v>17116</v>
      </c>
      <c r="I284" s="137" t="str">
        <f>RIGHT(C284,3)</f>
        <v>CXB</v>
      </c>
      <c r="J284" s="219">
        <v>1</v>
      </c>
      <c r="K284" s="220">
        <v>1</v>
      </c>
      <c r="L284" s="220">
        <f t="shared" si="10"/>
        <v>1</v>
      </c>
      <c r="M284" s="137" t="s">
        <v>17422</v>
      </c>
      <c r="N284" s="191" t="s">
        <v>17183</v>
      </c>
    </row>
    <row r="285" spans="1:14" ht="24" x14ac:dyDescent="0.25">
      <c r="A285" s="137">
        <v>282</v>
      </c>
      <c r="B285" s="191" t="s">
        <v>17418</v>
      </c>
      <c r="C285" s="137" t="s">
        <v>17306</v>
      </c>
      <c r="D285" s="190" t="s">
        <v>17307</v>
      </c>
      <c r="E285" s="275" t="s">
        <v>17527</v>
      </c>
      <c r="F285" s="137" t="s">
        <v>680</v>
      </c>
      <c r="G285" s="216"/>
      <c r="H285" s="137" t="s">
        <v>17116</v>
      </c>
      <c r="I285" s="137" t="str">
        <f>RIGHT(C285,3)</f>
        <v>CXA</v>
      </c>
      <c r="J285" s="219">
        <v>4</v>
      </c>
      <c r="K285" s="220">
        <v>1</v>
      </c>
      <c r="L285" s="220">
        <f t="shared" si="10"/>
        <v>4</v>
      </c>
      <c r="M285" s="195" t="s">
        <v>17295</v>
      </c>
      <c r="N285" s="191" t="s">
        <v>17183</v>
      </c>
    </row>
    <row r="286" spans="1:14" ht="24" x14ac:dyDescent="0.25">
      <c r="A286" s="267">
        <v>283</v>
      </c>
      <c r="B286" s="191" t="s">
        <v>17418</v>
      </c>
      <c r="C286" s="137" t="s">
        <v>17237</v>
      </c>
      <c r="D286" s="190" t="s">
        <v>17238</v>
      </c>
      <c r="E286" s="275" t="s">
        <v>17527</v>
      </c>
      <c r="F286" s="137" t="s">
        <v>680</v>
      </c>
      <c r="G286" s="190"/>
      <c r="H286" s="190" t="s">
        <v>17116</v>
      </c>
      <c r="I286" s="137" t="s">
        <v>17206</v>
      </c>
      <c r="J286" s="219">
        <v>32</v>
      </c>
      <c r="K286" s="220">
        <v>1</v>
      </c>
      <c r="L286" s="220">
        <f t="shared" si="10"/>
        <v>32</v>
      </c>
      <c r="M286" s="137" t="s">
        <v>17422</v>
      </c>
      <c r="N286" s="230" t="s">
        <v>17183</v>
      </c>
    </row>
    <row r="287" spans="1:14" ht="24" x14ac:dyDescent="0.25">
      <c r="A287" s="137">
        <v>284</v>
      </c>
      <c r="B287" s="191" t="s">
        <v>17418</v>
      </c>
      <c r="C287" s="137" t="s">
        <v>17237</v>
      </c>
      <c r="D287" s="190" t="s">
        <v>17238</v>
      </c>
      <c r="E287" s="275" t="s">
        <v>17527</v>
      </c>
      <c r="F287" s="137" t="s">
        <v>680</v>
      </c>
      <c r="G287" s="216"/>
      <c r="H287" s="137" t="s">
        <v>17116</v>
      </c>
      <c r="I287" s="137" t="str">
        <f>RIGHT(C287,3)</f>
        <v>BXX</v>
      </c>
      <c r="J287" s="219">
        <v>44</v>
      </c>
      <c r="K287" s="220">
        <v>1</v>
      </c>
      <c r="L287" s="220">
        <f t="shared" si="10"/>
        <v>44</v>
      </c>
      <c r="M287" s="137" t="s">
        <v>17422</v>
      </c>
      <c r="N287" s="191" t="s">
        <v>17183</v>
      </c>
    </row>
    <row r="288" spans="1:14" ht="24" x14ac:dyDescent="0.25">
      <c r="A288" s="267">
        <v>285</v>
      </c>
      <c r="B288" s="191" t="s">
        <v>17418</v>
      </c>
      <c r="C288" s="137" t="s">
        <v>17239</v>
      </c>
      <c r="D288" s="190" t="s">
        <v>17240</v>
      </c>
      <c r="E288" s="275" t="s">
        <v>17527</v>
      </c>
      <c r="F288" s="137" t="s">
        <v>680</v>
      </c>
      <c r="G288" s="216"/>
      <c r="H288" s="137" t="s">
        <v>17116</v>
      </c>
      <c r="I288" s="137" t="str">
        <f>RIGHT(C288,3)</f>
        <v>BXX</v>
      </c>
      <c r="J288" s="219">
        <v>5</v>
      </c>
      <c r="K288" s="220">
        <v>1</v>
      </c>
      <c r="L288" s="220">
        <f t="shared" si="10"/>
        <v>5</v>
      </c>
      <c r="M288" s="137" t="s">
        <v>17422</v>
      </c>
      <c r="N288" s="191" t="s">
        <v>17183</v>
      </c>
    </row>
    <row r="289" spans="1:14" ht="24" x14ac:dyDescent="0.25">
      <c r="A289" s="137">
        <v>286</v>
      </c>
      <c r="B289" s="191" t="s">
        <v>17418</v>
      </c>
      <c r="C289" s="137" t="s">
        <v>17390</v>
      </c>
      <c r="D289" s="190" t="s">
        <v>17391</v>
      </c>
      <c r="E289" s="275" t="s">
        <v>17527</v>
      </c>
      <c r="F289" s="137" t="s">
        <v>680</v>
      </c>
      <c r="G289" s="190"/>
      <c r="H289" s="190" t="s">
        <v>17116</v>
      </c>
      <c r="I289" s="137" t="s">
        <v>17206</v>
      </c>
      <c r="J289" s="219">
        <v>2</v>
      </c>
      <c r="K289" s="220">
        <v>1</v>
      </c>
      <c r="L289" s="220">
        <f t="shared" si="10"/>
        <v>2</v>
      </c>
      <c r="M289" s="137" t="s">
        <v>17422</v>
      </c>
      <c r="N289" s="191" t="s">
        <v>17183</v>
      </c>
    </row>
    <row r="290" spans="1:14" ht="24" x14ac:dyDescent="0.25">
      <c r="A290" s="267">
        <v>287</v>
      </c>
      <c r="B290" s="191" t="s">
        <v>17418</v>
      </c>
      <c r="C290" s="137" t="s">
        <v>17396</v>
      </c>
      <c r="D290" s="190" t="s">
        <v>17391</v>
      </c>
      <c r="E290" s="275" t="s">
        <v>17527</v>
      </c>
      <c r="F290" s="137" t="s">
        <v>680</v>
      </c>
      <c r="G290" s="190"/>
      <c r="H290" s="190" t="s">
        <v>17116</v>
      </c>
      <c r="I290" s="137" t="s">
        <v>17354</v>
      </c>
      <c r="J290" s="219">
        <v>1</v>
      </c>
      <c r="K290" s="220">
        <v>1124.5</v>
      </c>
      <c r="L290" s="220">
        <f t="shared" si="10"/>
        <v>1124.5</v>
      </c>
      <c r="M290" s="195" t="s">
        <v>17295</v>
      </c>
      <c r="N290" s="191" t="s">
        <v>17183</v>
      </c>
    </row>
    <row r="291" spans="1:14" ht="24" x14ac:dyDescent="0.25">
      <c r="A291" s="137">
        <v>288</v>
      </c>
      <c r="B291" s="191" t="s">
        <v>17418</v>
      </c>
      <c r="C291" s="137" t="s">
        <v>17396</v>
      </c>
      <c r="D291" s="190" t="s">
        <v>17391</v>
      </c>
      <c r="E291" s="275" t="s">
        <v>17527</v>
      </c>
      <c r="F291" s="137" t="s">
        <v>680</v>
      </c>
      <c r="G291" s="216"/>
      <c r="H291" s="137" t="s">
        <v>17116</v>
      </c>
      <c r="I291" s="137" t="str">
        <f>RIGHT(C291,3)</f>
        <v>CXA</v>
      </c>
      <c r="J291" s="219">
        <v>1</v>
      </c>
      <c r="K291" s="220">
        <v>1</v>
      </c>
      <c r="L291" s="220">
        <f t="shared" si="10"/>
        <v>1</v>
      </c>
      <c r="M291" s="195" t="s">
        <v>17295</v>
      </c>
      <c r="N291" s="191" t="s">
        <v>17183</v>
      </c>
    </row>
    <row r="292" spans="1:14" ht="24" x14ac:dyDescent="0.25">
      <c r="A292" s="267">
        <v>289</v>
      </c>
      <c r="B292" s="191" t="s">
        <v>17418</v>
      </c>
      <c r="C292" s="137" t="s">
        <v>17241</v>
      </c>
      <c r="D292" s="190" t="s">
        <v>17242</v>
      </c>
      <c r="E292" s="277" t="s">
        <v>17534</v>
      </c>
      <c r="F292" s="137" t="s">
        <v>680</v>
      </c>
      <c r="G292" s="190"/>
      <c r="H292" s="190" t="s">
        <v>17116</v>
      </c>
      <c r="I292" s="137" t="str">
        <f>RIGHT(C292,3)</f>
        <v>BXX</v>
      </c>
      <c r="J292" s="219">
        <v>4</v>
      </c>
      <c r="K292" s="220">
        <v>371.07</v>
      </c>
      <c r="L292" s="220">
        <f t="shared" si="10"/>
        <v>1484.28</v>
      </c>
      <c r="M292" s="137" t="s">
        <v>17422</v>
      </c>
      <c r="N292" s="191" t="s">
        <v>17183</v>
      </c>
    </row>
    <row r="293" spans="1:14" ht="24" x14ac:dyDescent="0.25">
      <c r="A293" s="137">
        <v>290</v>
      </c>
      <c r="B293" s="191" t="s">
        <v>17418</v>
      </c>
      <c r="C293" s="137" t="s">
        <v>17241</v>
      </c>
      <c r="D293" s="190" t="s">
        <v>17242</v>
      </c>
      <c r="E293" s="277" t="s">
        <v>17534</v>
      </c>
      <c r="F293" s="137" t="s">
        <v>680</v>
      </c>
      <c r="G293" s="216"/>
      <c r="H293" s="137" t="s">
        <v>17116</v>
      </c>
      <c r="I293" s="137" t="str">
        <f>RIGHT(C293,3)</f>
        <v>BXX</v>
      </c>
      <c r="J293" s="219">
        <v>53</v>
      </c>
      <c r="K293" s="220">
        <v>367.64</v>
      </c>
      <c r="L293" s="220">
        <f t="shared" si="10"/>
        <v>19484.919999999998</v>
      </c>
      <c r="M293" s="137" t="s">
        <v>17422</v>
      </c>
      <c r="N293" s="191" t="s">
        <v>17183</v>
      </c>
    </row>
    <row r="294" spans="1:14" ht="24" x14ac:dyDescent="0.25">
      <c r="A294" s="267">
        <v>291</v>
      </c>
      <c r="B294" s="191" t="s">
        <v>17418</v>
      </c>
      <c r="C294" s="137" t="s">
        <v>17241</v>
      </c>
      <c r="D294" s="190" t="s">
        <v>17242</v>
      </c>
      <c r="E294" s="277" t="s">
        <v>17534</v>
      </c>
      <c r="F294" s="137" t="s">
        <v>680</v>
      </c>
      <c r="G294" s="216"/>
      <c r="H294" s="137" t="s">
        <v>17116</v>
      </c>
      <c r="I294" s="137" t="s">
        <v>17206</v>
      </c>
      <c r="J294" s="219">
        <v>44</v>
      </c>
      <c r="K294" s="220">
        <v>168.07</v>
      </c>
      <c r="L294" s="220">
        <f t="shared" si="10"/>
        <v>7395.08</v>
      </c>
      <c r="M294" s="137" t="s">
        <v>17422</v>
      </c>
      <c r="N294" s="191" t="s">
        <v>17183</v>
      </c>
    </row>
    <row r="295" spans="1:14" ht="24" x14ac:dyDescent="0.25">
      <c r="A295" s="137">
        <v>292</v>
      </c>
      <c r="B295" s="191" t="s">
        <v>17418</v>
      </c>
      <c r="C295" s="137" t="s">
        <v>17241</v>
      </c>
      <c r="D295" s="190" t="s">
        <v>17242</v>
      </c>
      <c r="E295" s="277" t="s">
        <v>17534</v>
      </c>
      <c r="F295" s="137" t="s">
        <v>680</v>
      </c>
      <c r="G295" s="216"/>
      <c r="H295" s="137" t="s">
        <v>17116</v>
      </c>
      <c r="I295" s="137" t="str">
        <f>RIGHT(C295,3)</f>
        <v>BXX</v>
      </c>
      <c r="J295" s="219">
        <v>10</v>
      </c>
      <c r="K295" s="220">
        <v>125.9</v>
      </c>
      <c r="L295" s="220">
        <f t="shared" si="10"/>
        <v>1259</v>
      </c>
      <c r="M295" s="137" t="s">
        <v>17422</v>
      </c>
      <c r="N295" s="191" t="s">
        <v>17183</v>
      </c>
    </row>
    <row r="296" spans="1:14" ht="24" x14ac:dyDescent="0.25">
      <c r="A296" s="267">
        <v>293</v>
      </c>
      <c r="B296" s="191" t="s">
        <v>17418</v>
      </c>
      <c r="C296" s="137" t="s">
        <v>17241</v>
      </c>
      <c r="D296" s="190" t="s">
        <v>17242</v>
      </c>
      <c r="E296" s="277" t="s">
        <v>17534</v>
      </c>
      <c r="F296" s="137" t="s">
        <v>680</v>
      </c>
      <c r="G296" s="216"/>
      <c r="H296" s="190" t="s">
        <v>17116</v>
      </c>
      <c r="I296" s="137" t="str">
        <f>RIGHT(C296,3)</f>
        <v>BXX</v>
      </c>
      <c r="J296" s="219">
        <v>4</v>
      </c>
      <c r="K296" s="220">
        <v>90.21</v>
      </c>
      <c r="L296" s="220">
        <f t="shared" si="10"/>
        <v>360.84</v>
      </c>
      <c r="M296" s="137" t="s">
        <v>17422</v>
      </c>
      <c r="N296" s="191" t="s">
        <v>17183</v>
      </c>
    </row>
    <row r="297" spans="1:14" ht="24" x14ac:dyDescent="0.25">
      <c r="A297" s="137">
        <v>294</v>
      </c>
      <c r="B297" s="137" t="s">
        <v>17418</v>
      </c>
      <c r="C297" s="137" t="s">
        <v>17241</v>
      </c>
      <c r="D297" s="190" t="s">
        <v>17242</v>
      </c>
      <c r="E297" s="277" t="s">
        <v>17534</v>
      </c>
      <c r="F297" s="137" t="s">
        <v>680</v>
      </c>
      <c r="G297" s="216"/>
      <c r="H297" s="190" t="s">
        <v>17116</v>
      </c>
      <c r="I297" s="137" t="str">
        <f>RIGHT(C297,3)</f>
        <v>BXX</v>
      </c>
      <c r="J297" s="219">
        <v>3</v>
      </c>
      <c r="K297" s="220">
        <v>1</v>
      </c>
      <c r="L297" s="220">
        <f t="shared" si="10"/>
        <v>3</v>
      </c>
      <c r="M297" s="137" t="s">
        <v>17422</v>
      </c>
      <c r="N297" s="191" t="s">
        <v>17183</v>
      </c>
    </row>
    <row r="298" spans="1:14" ht="24" x14ac:dyDescent="0.25">
      <c r="A298" s="267">
        <v>295</v>
      </c>
      <c r="B298" s="191" t="s">
        <v>17418</v>
      </c>
      <c r="C298" s="137" t="s">
        <v>17335</v>
      </c>
      <c r="D298" s="190" t="s">
        <v>17242</v>
      </c>
      <c r="E298" s="277" t="s">
        <v>17534</v>
      </c>
      <c r="F298" s="137" t="s">
        <v>680</v>
      </c>
      <c r="G298" s="216"/>
      <c r="H298" s="137" t="s">
        <v>17116</v>
      </c>
      <c r="I298" s="137" t="str">
        <f>RIGHT(C298,3)</f>
        <v>CXB</v>
      </c>
      <c r="J298" s="219">
        <v>88</v>
      </c>
      <c r="K298" s="220">
        <v>19025.919999999998</v>
      </c>
      <c r="L298" s="220">
        <f t="shared" si="10"/>
        <v>1674280.96</v>
      </c>
      <c r="M298" s="137" t="s">
        <v>17422</v>
      </c>
      <c r="N298" s="191" t="s">
        <v>17183</v>
      </c>
    </row>
    <row r="299" spans="1:14" ht="24" x14ac:dyDescent="0.25">
      <c r="A299" s="137">
        <v>296</v>
      </c>
      <c r="B299" s="191" t="s">
        <v>17418</v>
      </c>
      <c r="C299" s="137" t="s">
        <v>17335</v>
      </c>
      <c r="D299" s="190" t="s">
        <v>17242</v>
      </c>
      <c r="E299" s="277" t="s">
        <v>17534</v>
      </c>
      <c r="F299" s="137" t="s">
        <v>680</v>
      </c>
      <c r="G299" s="216"/>
      <c r="H299" s="137" t="s">
        <v>17116</v>
      </c>
      <c r="I299" s="137" t="s">
        <v>17323</v>
      </c>
      <c r="J299" s="219">
        <v>419</v>
      </c>
      <c r="K299" s="220">
        <v>4941.1099999999997</v>
      </c>
      <c r="L299" s="220">
        <f t="shared" si="10"/>
        <v>2070325.0899999999</v>
      </c>
      <c r="M299" s="137" t="s">
        <v>17422</v>
      </c>
      <c r="N299" s="191" t="s">
        <v>17183</v>
      </c>
    </row>
    <row r="300" spans="1:14" ht="24" x14ac:dyDescent="0.25">
      <c r="A300" s="267">
        <v>297</v>
      </c>
      <c r="B300" s="191" t="s">
        <v>17418</v>
      </c>
      <c r="C300" s="137" t="s">
        <v>17243</v>
      </c>
      <c r="D300" s="190" t="s">
        <v>17244</v>
      </c>
      <c r="E300" s="277" t="s">
        <v>17534</v>
      </c>
      <c r="F300" s="137" t="s">
        <v>680</v>
      </c>
      <c r="G300" s="190"/>
      <c r="H300" s="190" t="s">
        <v>17116</v>
      </c>
      <c r="I300" s="137" t="str">
        <f>RIGHT(C300,3)</f>
        <v>BXX</v>
      </c>
      <c r="J300" s="219">
        <v>5</v>
      </c>
      <c r="K300" s="220">
        <v>13603.2</v>
      </c>
      <c r="L300" s="220">
        <f t="shared" si="10"/>
        <v>68016</v>
      </c>
      <c r="M300" s="137" t="s">
        <v>17422</v>
      </c>
      <c r="N300" s="191" t="s">
        <v>17183</v>
      </c>
    </row>
    <row r="301" spans="1:14" ht="24" x14ac:dyDescent="0.25">
      <c r="A301" s="137">
        <v>298</v>
      </c>
      <c r="B301" s="191" t="s">
        <v>17418</v>
      </c>
      <c r="C301" s="137" t="s">
        <v>17243</v>
      </c>
      <c r="D301" s="190" t="s">
        <v>17244</v>
      </c>
      <c r="E301" s="277" t="s">
        <v>17534</v>
      </c>
      <c r="F301" s="137" t="s">
        <v>680</v>
      </c>
      <c r="G301" s="216"/>
      <c r="H301" s="137" t="s">
        <v>17116</v>
      </c>
      <c r="I301" s="137" t="str">
        <f>RIGHT(C301,3)</f>
        <v>BXX</v>
      </c>
      <c r="J301" s="219">
        <v>10</v>
      </c>
      <c r="K301" s="220">
        <v>12473.9</v>
      </c>
      <c r="L301" s="220">
        <f t="shared" si="10"/>
        <v>124739</v>
      </c>
      <c r="M301" s="137" t="s">
        <v>17422</v>
      </c>
      <c r="N301" s="191" t="s">
        <v>17183</v>
      </c>
    </row>
    <row r="302" spans="1:14" ht="24" x14ac:dyDescent="0.25">
      <c r="A302" s="267">
        <v>299</v>
      </c>
      <c r="B302" s="191" t="s">
        <v>17418</v>
      </c>
      <c r="C302" s="137" t="s">
        <v>17243</v>
      </c>
      <c r="D302" s="190" t="s">
        <v>17244</v>
      </c>
      <c r="E302" s="277" t="s">
        <v>17534</v>
      </c>
      <c r="F302" s="137" t="s">
        <v>680</v>
      </c>
      <c r="G302" s="216"/>
      <c r="H302" s="137" t="s">
        <v>17116</v>
      </c>
      <c r="I302" s="137" t="s">
        <v>17206</v>
      </c>
      <c r="J302" s="219">
        <v>74</v>
      </c>
      <c r="K302" s="220">
        <v>864.99</v>
      </c>
      <c r="L302" s="220">
        <f t="shared" si="10"/>
        <v>64009.26</v>
      </c>
      <c r="M302" s="137" t="s">
        <v>17422</v>
      </c>
      <c r="N302" s="191" t="s">
        <v>17183</v>
      </c>
    </row>
    <row r="303" spans="1:14" ht="24" x14ac:dyDescent="0.25">
      <c r="A303" s="137">
        <v>300</v>
      </c>
      <c r="B303" s="191" t="s">
        <v>17418</v>
      </c>
      <c r="C303" s="137" t="s">
        <v>17243</v>
      </c>
      <c r="D303" s="190" t="s">
        <v>17244</v>
      </c>
      <c r="E303" s="277" t="s">
        <v>17534</v>
      </c>
      <c r="F303" s="137" t="s">
        <v>680</v>
      </c>
      <c r="G303" s="216"/>
      <c r="H303" s="137" t="s">
        <v>17116</v>
      </c>
      <c r="I303" s="137" t="str">
        <f>RIGHT(C303,3)</f>
        <v>BXX</v>
      </c>
      <c r="J303" s="219">
        <v>171</v>
      </c>
      <c r="K303" s="220">
        <v>570.12</v>
      </c>
      <c r="L303" s="220">
        <f t="shared" si="10"/>
        <v>97490.52</v>
      </c>
      <c r="M303" s="137" t="s">
        <v>17422</v>
      </c>
      <c r="N303" s="191" t="s">
        <v>17183</v>
      </c>
    </row>
    <row r="304" spans="1:14" ht="24" x14ac:dyDescent="0.25">
      <c r="A304" s="267">
        <v>301</v>
      </c>
      <c r="B304" s="191" t="s">
        <v>17418</v>
      </c>
      <c r="C304" s="137" t="s">
        <v>17243</v>
      </c>
      <c r="D304" s="190" t="s">
        <v>17244</v>
      </c>
      <c r="E304" s="277" t="s">
        <v>17534</v>
      </c>
      <c r="F304" s="137" t="s">
        <v>680</v>
      </c>
      <c r="G304" s="216"/>
      <c r="H304" s="190" t="s">
        <v>17116</v>
      </c>
      <c r="I304" s="137" t="str">
        <f>RIGHT(C304,3)</f>
        <v>BXX</v>
      </c>
      <c r="J304" s="219">
        <v>83</v>
      </c>
      <c r="K304" s="220">
        <v>407.64</v>
      </c>
      <c r="L304" s="220">
        <f t="shared" si="10"/>
        <v>33834.119999999995</v>
      </c>
      <c r="M304" s="137" t="s">
        <v>17422</v>
      </c>
      <c r="N304" s="191" t="s">
        <v>17183</v>
      </c>
    </row>
    <row r="305" spans="1:14" ht="24" x14ac:dyDescent="0.25">
      <c r="A305" s="137">
        <v>302</v>
      </c>
      <c r="B305" s="137" t="s">
        <v>17418</v>
      </c>
      <c r="C305" s="137" t="s">
        <v>17243</v>
      </c>
      <c r="D305" s="190" t="s">
        <v>17244</v>
      </c>
      <c r="E305" s="277" t="s">
        <v>17534</v>
      </c>
      <c r="F305" s="137" t="s">
        <v>680</v>
      </c>
      <c r="G305" s="216"/>
      <c r="H305" s="190" t="s">
        <v>17116</v>
      </c>
      <c r="I305" s="137" t="str">
        <f>RIGHT(C305,3)</f>
        <v>BXX</v>
      </c>
      <c r="J305" s="219">
        <v>4</v>
      </c>
      <c r="K305" s="220">
        <v>1</v>
      </c>
      <c r="L305" s="220">
        <f t="shared" si="10"/>
        <v>4</v>
      </c>
      <c r="M305" s="137" t="s">
        <v>17422</v>
      </c>
      <c r="N305" s="191" t="s">
        <v>17183</v>
      </c>
    </row>
    <row r="306" spans="1:14" ht="24" x14ac:dyDescent="0.25">
      <c r="A306" s="267">
        <v>303</v>
      </c>
      <c r="B306" s="191" t="s">
        <v>17418</v>
      </c>
      <c r="C306" s="137" t="s">
        <v>17336</v>
      </c>
      <c r="D306" s="190" t="s">
        <v>17244</v>
      </c>
      <c r="E306" s="277" t="s">
        <v>17534</v>
      </c>
      <c r="F306" s="137" t="s">
        <v>680</v>
      </c>
      <c r="G306" s="216"/>
      <c r="H306" s="137" t="s">
        <v>17116</v>
      </c>
      <c r="I306" s="137" t="str">
        <f>RIGHT(C306,3)</f>
        <v>CXB</v>
      </c>
      <c r="J306" s="219">
        <v>3</v>
      </c>
      <c r="K306" s="220">
        <v>69393</v>
      </c>
      <c r="L306" s="220">
        <f t="shared" si="10"/>
        <v>208179</v>
      </c>
      <c r="M306" s="137" t="s">
        <v>17422</v>
      </c>
      <c r="N306" s="191" t="s">
        <v>17183</v>
      </c>
    </row>
    <row r="307" spans="1:14" ht="24" x14ac:dyDescent="0.25">
      <c r="A307" s="137">
        <v>304</v>
      </c>
      <c r="B307" s="191" t="s">
        <v>17418</v>
      </c>
      <c r="C307" s="137" t="s">
        <v>17336</v>
      </c>
      <c r="D307" s="190" t="s">
        <v>17244</v>
      </c>
      <c r="E307" s="277" t="s">
        <v>17534</v>
      </c>
      <c r="F307" s="137" t="s">
        <v>680</v>
      </c>
      <c r="G307" s="216"/>
      <c r="H307" s="137" t="s">
        <v>17116</v>
      </c>
      <c r="I307" s="137" t="s">
        <v>17323</v>
      </c>
      <c r="J307" s="219">
        <v>149</v>
      </c>
      <c r="K307" s="220">
        <v>274131.59000000003</v>
      </c>
      <c r="L307" s="220">
        <f t="shared" si="10"/>
        <v>40845606.910000004</v>
      </c>
      <c r="M307" s="137" t="s">
        <v>17422</v>
      </c>
      <c r="N307" s="191" t="s">
        <v>17183</v>
      </c>
    </row>
    <row r="308" spans="1:14" ht="24" x14ac:dyDescent="0.25">
      <c r="A308" s="267">
        <v>305</v>
      </c>
      <c r="B308" s="191" t="s">
        <v>17418</v>
      </c>
      <c r="C308" s="137" t="s">
        <v>17247</v>
      </c>
      <c r="D308" s="190" t="s">
        <v>17248</v>
      </c>
      <c r="E308" s="277" t="s">
        <v>17534</v>
      </c>
      <c r="F308" s="137" t="s">
        <v>680</v>
      </c>
      <c r="G308" s="190"/>
      <c r="H308" s="190" t="s">
        <v>17116</v>
      </c>
      <c r="I308" s="137" t="s">
        <v>17206</v>
      </c>
      <c r="J308" s="219">
        <v>1</v>
      </c>
      <c r="K308" s="220">
        <v>23388.57</v>
      </c>
      <c r="L308" s="220">
        <f t="shared" si="10"/>
        <v>23388.57</v>
      </c>
      <c r="M308" s="137" t="s">
        <v>17422</v>
      </c>
      <c r="N308" s="191" t="s">
        <v>17183</v>
      </c>
    </row>
    <row r="309" spans="1:14" ht="24" x14ac:dyDescent="0.25">
      <c r="A309" s="137">
        <v>306</v>
      </c>
      <c r="B309" s="191" t="s">
        <v>17418</v>
      </c>
      <c r="C309" s="137" t="s">
        <v>17247</v>
      </c>
      <c r="D309" s="190" t="s">
        <v>17248</v>
      </c>
      <c r="E309" s="277" t="s">
        <v>17534</v>
      </c>
      <c r="F309" s="137" t="s">
        <v>680</v>
      </c>
      <c r="G309" s="216"/>
      <c r="H309" s="137" t="s">
        <v>17116</v>
      </c>
      <c r="I309" s="137" t="str">
        <f>RIGHT(C309,3)</f>
        <v>BXX</v>
      </c>
      <c r="J309" s="219">
        <v>1</v>
      </c>
      <c r="K309" s="220">
        <v>20466</v>
      </c>
      <c r="L309" s="220">
        <f t="shared" si="10"/>
        <v>20466</v>
      </c>
      <c r="M309" s="137" t="s">
        <v>17422</v>
      </c>
      <c r="N309" s="191" t="s">
        <v>17183</v>
      </c>
    </row>
    <row r="310" spans="1:14" ht="24" x14ac:dyDescent="0.25">
      <c r="A310" s="267">
        <v>307</v>
      </c>
      <c r="B310" s="191" t="s">
        <v>17418</v>
      </c>
      <c r="C310" s="137" t="s">
        <v>17247</v>
      </c>
      <c r="D310" s="190" t="s">
        <v>17248</v>
      </c>
      <c r="E310" s="277" t="s">
        <v>17534</v>
      </c>
      <c r="F310" s="137" t="s">
        <v>680</v>
      </c>
      <c r="G310" s="216"/>
      <c r="H310" s="137" t="s">
        <v>17116</v>
      </c>
      <c r="I310" s="137" t="str">
        <f>RIGHT(C310,3)</f>
        <v>BXX</v>
      </c>
      <c r="J310" s="219">
        <v>11</v>
      </c>
      <c r="K310" s="220">
        <v>1339.27</v>
      </c>
      <c r="L310" s="220">
        <f t="shared" si="10"/>
        <v>14731.97</v>
      </c>
      <c r="M310" s="137" t="s">
        <v>17422</v>
      </c>
      <c r="N310" s="191" t="s">
        <v>17183</v>
      </c>
    </row>
    <row r="311" spans="1:14" ht="24" x14ac:dyDescent="0.25">
      <c r="A311" s="137">
        <v>308</v>
      </c>
      <c r="B311" s="191" t="s">
        <v>17418</v>
      </c>
      <c r="C311" s="137" t="s">
        <v>17247</v>
      </c>
      <c r="D311" s="190" t="s">
        <v>17248</v>
      </c>
      <c r="E311" s="277" t="s">
        <v>17534</v>
      </c>
      <c r="F311" s="137" t="s">
        <v>680</v>
      </c>
      <c r="G311" s="216"/>
      <c r="H311" s="137" t="s">
        <v>17116</v>
      </c>
      <c r="I311" s="137" t="str">
        <f>RIGHT(C311,3)</f>
        <v>BXX</v>
      </c>
      <c r="J311" s="219">
        <v>5</v>
      </c>
      <c r="K311" s="220">
        <v>1227.8</v>
      </c>
      <c r="L311" s="220">
        <f t="shared" si="10"/>
        <v>6139</v>
      </c>
      <c r="M311" s="137" t="s">
        <v>17422</v>
      </c>
      <c r="N311" s="191" t="s">
        <v>17183</v>
      </c>
    </row>
    <row r="312" spans="1:14" ht="24" x14ac:dyDescent="0.25">
      <c r="A312" s="267">
        <v>309</v>
      </c>
      <c r="B312" s="137" t="s">
        <v>17418</v>
      </c>
      <c r="C312" s="137" t="s">
        <v>17247</v>
      </c>
      <c r="D312" s="190" t="s">
        <v>17248</v>
      </c>
      <c r="E312" s="277" t="s">
        <v>17534</v>
      </c>
      <c r="F312" s="137" t="s">
        <v>680</v>
      </c>
      <c r="G312" s="216"/>
      <c r="H312" s="190" t="s">
        <v>17116</v>
      </c>
      <c r="I312" s="137" t="str">
        <f>RIGHT(C312,3)</f>
        <v>BXX</v>
      </c>
      <c r="J312" s="219">
        <v>1</v>
      </c>
      <c r="K312" s="220">
        <v>1</v>
      </c>
      <c r="L312" s="220">
        <f t="shared" si="10"/>
        <v>1</v>
      </c>
      <c r="M312" s="137" t="s">
        <v>17422</v>
      </c>
      <c r="N312" s="191" t="s">
        <v>17183</v>
      </c>
    </row>
    <row r="313" spans="1:14" ht="24" x14ac:dyDescent="0.25">
      <c r="A313" s="137">
        <v>310</v>
      </c>
      <c r="B313" s="191" t="s">
        <v>17418</v>
      </c>
      <c r="C313" s="137" t="s">
        <v>17372</v>
      </c>
      <c r="D313" s="190" t="s">
        <v>17248</v>
      </c>
      <c r="E313" s="277" t="s">
        <v>17534</v>
      </c>
      <c r="F313" s="137" t="s">
        <v>680</v>
      </c>
      <c r="G313" s="216"/>
      <c r="H313" s="190" t="s">
        <v>17116</v>
      </c>
      <c r="I313" s="137" t="s">
        <v>17323</v>
      </c>
      <c r="J313" s="219">
        <v>2</v>
      </c>
      <c r="K313" s="220">
        <v>1</v>
      </c>
      <c r="L313" s="220">
        <f t="shared" si="10"/>
        <v>2</v>
      </c>
      <c r="M313" s="137" t="s">
        <v>17422</v>
      </c>
      <c r="N313" s="191" t="s">
        <v>17183</v>
      </c>
    </row>
    <row r="314" spans="1:14" ht="24" x14ac:dyDescent="0.25">
      <c r="A314" s="267">
        <v>311</v>
      </c>
      <c r="B314" s="191" t="s">
        <v>17418</v>
      </c>
      <c r="C314" s="137" t="s">
        <v>17287</v>
      </c>
      <c r="D314" s="190" t="s">
        <v>17288</v>
      </c>
      <c r="E314" s="277" t="s">
        <v>17534</v>
      </c>
      <c r="F314" s="137" t="s">
        <v>680</v>
      </c>
      <c r="G314" s="190"/>
      <c r="H314" s="190" t="s">
        <v>17116</v>
      </c>
      <c r="I314" s="137" t="s">
        <v>17206</v>
      </c>
      <c r="J314" s="219">
        <v>35</v>
      </c>
      <c r="K314" s="220">
        <v>4439.8999999999996</v>
      </c>
      <c r="L314" s="220">
        <f t="shared" si="10"/>
        <v>155396.5</v>
      </c>
      <c r="M314" s="137" t="s">
        <v>17422</v>
      </c>
      <c r="N314" s="191" t="s">
        <v>17183</v>
      </c>
    </row>
    <row r="315" spans="1:14" ht="24" x14ac:dyDescent="0.25">
      <c r="A315" s="137">
        <v>312</v>
      </c>
      <c r="B315" s="191" t="s">
        <v>17418</v>
      </c>
      <c r="C315" s="137" t="s">
        <v>17287</v>
      </c>
      <c r="D315" s="190" t="s">
        <v>17288</v>
      </c>
      <c r="E315" s="277" t="s">
        <v>17534</v>
      </c>
      <c r="F315" s="137" t="s">
        <v>680</v>
      </c>
      <c r="G315" s="216"/>
      <c r="H315" s="137" t="s">
        <v>17116</v>
      </c>
      <c r="I315" s="137" t="str">
        <f>RIGHT(C315,3)</f>
        <v>BXX</v>
      </c>
      <c r="J315" s="219">
        <v>186</v>
      </c>
      <c r="K315" s="220">
        <v>44167.74</v>
      </c>
      <c r="L315" s="220">
        <f t="shared" si="10"/>
        <v>8215199.6399999997</v>
      </c>
      <c r="M315" s="137" t="s">
        <v>17422</v>
      </c>
      <c r="N315" s="191" t="s">
        <v>17183</v>
      </c>
    </row>
    <row r="316" spans="1:14" ht="24" x14ac:dyDescent="0.25">
      <c r="A316" s="267">
        <v>313</v>
      </c>
      <c r="B316" s="191" t="s">
        <v>17418</v>
      </c>
      <c r="C316" s="137" t="s">
        <v>17287</v>
      </c>
      <c r="D316" s="190" t="s">
        <v>17288</v>
      </c>
      <c r="E316" s="277" t="s">
        <v>17534</v>
      </c>
      <c r="F316" s="137" t="s">
        <v>680</v>
      </c>
      <c r="G316" s="216"/>
      <c r="H316" s="137" t="s">
        <v>17116</v>
      </c>
      <c r="I316" s="137" t="str">
        <f>RIGHT(C316,3)</f>
        <v>BXX</v>
      </c>
      <c r="J316" s="219">
        <f>117-102</f>
        <v>15</v>
      </c>
      <c r="K316" s="220">
        <v>43643.89</v>
      </c>
      <c r="L316" s="220">
        <f t="shared" si="10"/>
        <v>654658.35</v>
      </c>
      <c r="M316" s="137" t="s">
        <v>17422</v>
      </c>
      <c r="N316" s="191" t="s">
        <v>17183</v>
      </c>
    </row>
    <row r="317" spans="1:14" ht="24" x14ac:dyDescent="0.25">
      <c r="A317" s="137">
        <v>314</v>
      </c>
      <c r="B317" s="191" t="s">
        <v>17418</v>
      </c>
      <c r="C317" s="137" t="s">
        <v>17287</v>
      </c>
      <c r="D317" s="190" t="s">
        <v>17288</v>
      </c>
      <c r="E317" s="277" t="s">
        <v>17534</v>
      </c>
      <c r="F317" s="137" t="s">
        <v>680</v>
      </c>
      <c r="G317" s="216"/>
      <c r="H317" s="137" t="s">
        <v>17116</v>
      </c>
      <c r="I317" s="137" t="str">
        <f>RIGHT(C317,3)</f>
        <v>BXX</v>
      </c>
      <c r="J317" s="219">
        <v>6</v>
      </c>
      <c r="K317" s="220">
        <v>27277.83</v>
      </c>
      <c r="L317" s="220">
        <f t="shared" si="10"/>
        <v>163666.98000000001</v>
      </c>
      <c r="M317" s="137" t="s">
        <v>17422</v>
      </c>
      <c r="N317" s="191" t="s">
        <v>17183</v>
      </c>
    </row>
    <row r="318" spans="1:14" ht="24" x14ac:dyDescent="0.25">
      <c r="A318" s="267">
        <v>315</v>
      </c>
      <c r="B318" s="191" t="s">
        <v>17418</v>
      </c>
      <c r="C318" s="137" t="s">
        <v>17287</v>
      </c>
      <c r="D318" s="190" t="s">
        <v>17288</v>
      </c>
      <c r="E318" s="277" t="s">
        <v>17534</v>
      </c>
      <c r="F318" s="137" t="s">
        <v>680</v>
      </c>
      <c r="G318" s="216"/>
      <c r="H318" s="190" t="s">
        <v>17116</v>
      </c>
      <c r="I318" s="137" t="s">
        <v>17206</v>
      </c>
      <c r="J318" s="219">
        <v>7</v>
      </c>
      <c r="K318" s="220">
        <v>18316.54</v>
      </c>
      <c r="L318" s="220">
        <f t="shared" si="10"/>
        <v>128215.78</v>
      </c>
      <c r="M318" s="137" t="s">
        <v>17422</v>
      </c>
      <c r="N318" s="191" t="s">
        <v>17183</v>
      </c>
    </row>
    <row r="319" spans="1:14" ht="24" x14ac:dyDescent="0.25">
      <c r="A319" s="137">
        <v>316</v>
      </c>
      <c r="B319" s="137" t="s">
        <v>17418</v>
      </c>
      <c r="C319" s="137" t="s">
        <v>17287</v>
      </c>
      <c r="D319" s="190" t="s">
        <v>17288</v>
      </c>
      <c r="E319" s="277" t="s">
        <v>17534</v>
      </c>
      <c r="F319" s="137" t="s">
        <v>680</v>
      </c>
      <c r="G319" s="216"/>
      <c r="H319" s="190" t="s">
        <v>17116</v>
      </c>
      <c r="I319" s="137" t="str">
        <f t="shared" ref="I319:I336" si="11">RIGHT(C319,3)</f>
        <v>BXX</v>
      </c>
      <c r="J319" s="219">
        <v>30</v>
      </c>
      <c r="K319" s="220">
        <v>8121.87</v>
      </c>
      <c r="L319" s="220">
        <f t="shared" si="10"/>
        <v>243656.1</v>
      </c>
      <c r="M319" s="137" t="s">
        <v>17422</v>
      </c>
      <c r="N319" s="191" t="s">
        <v>17183</v>
      </c>
    </row>
    <row r="320" spans="1:14" ht="24" x14ac:dyDescent="0.25">
      <c r="A320" s="267">
        <v>317</v>
      </c>
      <c r="B320" s="191" t="s">
        <v>17418</v>
      </c>
      <c r="C320" s="137" t="s">
        <v>17344</v>
      </c>
      <c r="D320" s="190" t="s">
        <v>17288</v>
      </c>
      <c r="E320" s="277" t="s">
        <v>17534</v>
      </c>
      <c r="F320" s="137" t="s">
        <v>680</v>
      </c>
      <c r="G320" s="216"/>
      <c r="H320" s="137" t="s">
        <v>17116</v>
      </c>
      <c r="I320" s="137" t="str">
        <f t="shared" si="11"/>
        <v>CXB</v>
      </c>
      <c r="J320" s="219">
        <v>108</v>
      </c>
      <c r="K320" s="220">
        <v>3257.9</v>
      </c>
      <c r="L320" s="220">
        <f t="shared" si="10"/>
        <v>351853.2</v>
      </c>
      <c r="M320" s="137" t="s">
        <v>17422</v>
      </c>
      <c r="N320" s="191" t="s">
        <v>17183</v>
      </c>
    </row>
    <row r="321" spans="1:14" ht="24" x14ac:dyDescent="0.25">
      <c r="A321" s="137">
        <v>318</v>
      </c>
      <c r="B321" s="191" t="s">
        <v>17418</v>
      </c>
      <c r="C321" s="137" t="s">
        <v>17344</v>
      </c>
      <c r="D321" s="190" t="s">
        <v>17288</v>
      </c>
      <c r="E321" s="277" t="s">
        <v>17534</v>
      </c>
      <c r="F321" s="137" t="s">
        <v>680</v>
      </c>
      <c r="G321" s="216"/>
      <c r="H321" s="137" t="s">
        <v>17116</v>
      </c>
      <c r="I321" s="137" t="str">
        <f t="shared" si="11"/>
        <v>CXB</v>
      </c>
      <c r="J321" s="219">
        <f>38-25</f>
        <v>13</v>
      </c>
      <c r="K321" s="220">
        <v>18479.61</v>
      </c>
      <c r="L321" s="220">
        <f t="shared" si="10"/>
        <v>240234.93</v>
      </c>
      <c r="M321" s="137" t="s">
        <v>17422</v>
      </c>
      <c r="N321" s="191" t="s">
        <v>17183</v>
      </c>
    </row>
    <row r="322" spans="1:14" ht="24" x14ac:dyDescent="0.25">
      <c r="A322" s="267">
        <v>319</v>
      </c>
      <c r="B322" s="191" t="s">
        <v>17418</v>
      </c>
      <c r="C322" s="137" t="s">
        <v>17289</v>
      </c>
      <c r="D322" s="190" t="s">
        <v>17290</v>
      </c>
      <c r="E322" s="277" t="s">
        <v>17534</v>
      </c>
      <c r="F322" s="137" t="s">
        <v>680</v>
      </c>
      <c r="G322" s="190"/>
      <c r="H322" s="190" t="s">
        <v>17116</v>
      </c>
      <c r="I322" s="137" t="str">
        <f t="shared" si="11"/>
        <v>BXX</v>
      </c>
      <c r="J322" s="219">
        <v>25</v>
      </c>
      <c r="K322" s="220">
        <v>3045.8</v>
      </c>
      <c r="L322" s="220">
        <f t="shared" ref="L322:L385" si="12">J322*K322</f>
        <v>76145</v>
      </c>
      <c r="M322" s="137" t="s">
        <v>17422</v>
      </c>
      <c r="N322" s="191" t="s">
        <v>17183</v>
      </c>
    </row>
    <row r="323" spans="1:14" ht="24" x14ac:dyDescent="0.25">
      <c r="A323" s="137">
        <v>320</v>
      </c>
      <c r="B323" s="191" t="s">
        <v>17418</v>
      </c>
      <c r="C323" s="137" t="s">
        <v>17289</v>
      </c>
      <c r="D323" s="190" t="s">
        <v>17290</v>
      </c>
      <c r="E323" s="277" t="s">
        <v>17534</v>
      </c>
      <c r="F323" s="137" t="s">
        <v>680</v>
      </c>
      <c r="G323" s="216"/>
      <c r="H323" s="137" t="s">
        <v>17116</v>
      </c>
      <c r="I323" s="137" t="str">
        <f t="shared" si="11"/>
        <v>BXX</v>
      </c>
      <c r="J323" s="219">
        <v>2</v>
      </c>
      <c r="K323" s="220">
        <v>3037</v>
      </c>
      <c r="L323" s="220">
        <f t="shared" si="12"/>
        <v>6074</v>
      </c>
      <c r="M323" s="137" t="s">
        <v>17422</v>
      </c>
      <c r="N323" s="191" t="s">
        <v>17183</v>
      </c>
    </row>
    <row r="324" spans="1:14" s="215" customFormat="1" ht="24" x14ac:dyDescent="0.25">
      <c r="A324" s="267">
        <v>321</v>
      </c>
      <c r="B324" s="191" t="s">
        <v>17418</v>
      </c>
      <c r="C324" s="137" t="s">
        <v>17289</v>
      </c>
      <c r="D324" s="190" t="s">
        <v>17290</v>
      </c>
      <c r="E324" s="277" t="s">
        <v>17534</v>
      </c>
      <c r="F324" s="137" t="s">
        <v>680</v>
      </c>
      <c r="G324" s="216"/>
      <c r="H324" s="137" t="s">
        <v>17116</v>
      </c>
      <c r="I324" s="137" t="str">
        <f t="shared" si="11"/>
        <v>BXX</v>
      </c>
      <c r="J324" s="219">
        <f>136-98</f>
        <v>38</v>
      </c>
      <c r="K324" s="220">
        <v>1142.3800000000001</v>
      </c>
      <c r="L324" s="220">
        <f t="shared" si="12"/>
        <v>43410.44</v>
      </c>
      <c r="M324" s="137" t="s">
        <v>17422</v>
      </c>
      <c r="N324" s="191" t="s">
        <v>17183</v>
      </c>
    </row>
    <row r="325" spans="1:14" s="215" customFormat="1" ht="24" x14ac:dyDescent="0.25">
      <c r="A325" s="137">
        <v>322</v>
      </c>
      <c r="B325" s="191" t="s">
        <v>17418</v>
      </c>
      <c r="C325" s="137" t="s">
        <v>17289</v>
      </c>
      <c r="D325" s="190" t="s">
        <v>17290</v>
      </c>
      <c r="E325" s="277" t="s">
        <v>17534</v>
      </c>
      <c r="F325" s="137" t="s">
        <v>680</v>
      </c>
      <c r="G325" s="216"/>
      <c r="H325" s="137" t="s">
        <v>17116</v>
      </c>
      <c r="I325" s="137" t="str">
        <f t="shared" si="11"/>
        <v>BXX</v>
      </c>
      <c r="J325" s="219">
        <v>9</v>
      </c>
      <c r="K325" s="220">
        <v>881.22</v>
      </c>
      <c r="L325" s="220">
        <f t="shared" si="12"/>
        <v>7930.9800000000005</v>
      </c>
      <c r="M325" s="137" t="s">
        <v>17422</v>
      </c>
      <c r="N325" s="191" t="s">
        <v>17183</v>
      </c>
    </row>
    <row r="326" spans="1:14" s="215" customFormat="1" ht="24" x14ac:dyDescent="0.25">
      <c r="A326" s="267">
        <v>323</v>
      </c>
      <c r="B326" s="191" t="s">
        <v>17418</v>
      </c>
      <c r="C326" s="137" t="s">
        <v>17289</v>
      </c>
      <c r="D326" s="190" t="s">
        <v>17290</v>
      </c>
      <c r="E326" s="277" t="s">
        <v>17534</v>
      </c>
      <c r="F326" s="137" t="s">
        <v>680</v>
      </c>
      <c r="G326" s="216"/>
      <c r="H326" s="190" t="s">
        <v>17116</v>
      </c>
      <c r="I326" s="137" t="str">
        <f t="shared" si="11"/>
        <v>BXX</v>
      </c>
      <c r="J326" s="219">
        <v>7</v>
      </c>
      <c r="K326" s="220">
        <v>735.5</v>
      </c>
      <c r="L326" s="220">
        <f t="shared" si="12"/>
        <v>5148.5</v>
      </c>
      <c r="M326" s="137" t="s">
        <v>17422</v>
      </c>
      <c r="N326" s="191" t="s">
        <v>17183</v>
      </c>
    </row>
    <row r="327" spans="1:14" s="215" customFormat="1" ht="24" x14ac:dyDescent="0.25">
      <c r="A327" s="137">
        <v>324</v>
      </c>
      <c r="B327" s="137" t="s">
        <v>17418</v>
      </c>
      <c r="C327" s="137" t="s">
        <v>17289</v>
      </c>
      <c r="D327" s="190" t="s">
        <v>17290</v>
      </c>
      <c r="E327" s="277" t="s">
        <v>17534</v>
      </c>
      <c r="F327" s="137" t="s">
        <v>680</v>
      </c>
      <c r="G327" s="216"/>
      <c r="H327" s="190" t="s">
        <v>17116</v>
      </c>
      <c r="I327" s="137" t="str">
        <f t="shared" si="11"/>
        <v>BXX</v>
      </c>
      <c r="J327" s="219">
        <v>20</v>
      </c>
      <c r="K327" s="220">
        <v>299.45</v>
      </c>
      <c r="L327" s="220">
        <f t="shared" si="12"/>
        <v>5989</v>
      </c>
      <c r="M327" s="137" t="s">
        <v>17422</v>
      </c>
      <c r="N327" s="191" t="s">
        <v>17183</v>
      </c>
    </row>
    <row r="328" spans="1:14" s="215" customFormat="1" ht="24" x14ac:dyDescent="0.25">
      <c r="A328" s="267">
        <v>325</v>
      </c>
      <c r="B328" s="191" t="s">
        <v>17418</v>
      </c>
      <c r="C328" s="137" t="s">
        <v>17345</v>
      </c>
      <c r="D328" s="190" t="s">
        <v>17290</v>
      </c>
      <c r="E328" s="277" t="s">
        <v>17534</v>
      </c>
      <c r="F328" s="137" t="s">
        <v>680</v>
      </c>
      <c r="G328" s="216"/>
      <c r="H328" s="137" t="s">
        <v>17116</v>
      </c>
      <c r="I328" s="137" t="str">
        <f t="shared" si="11"/>
        <v>CXB</v>
      </c>
      <c r="J328" s="219">
        <v>6</v>
      </c>
      <c r="K328" s="220">
        <v>35778</v>
      </c>
      <c r="L328" s="220">
        <f t="shared" si="12"/>
        <v>214668</v>
      </c>
      <c r="M328" s="137" t="s">
        <v>17422</v>
      </c>
      <c r="N328" s="191" t="s">
        <v>17183</v>
      </c>
    </row>
    <row r="329" spans="1:14" s="215" customFormat="1" ht="24" x14ac:dyDescent="0.25">
      <c r="A329" s="137">
        <v>326</v>
      </c>
      <c r="B329" s="191" t="s">
        <v>17418</v>
      </c>
      <c r="C329" s="137" t="s">
        <v>17345</v>
      </c>
      <c r="D329" s="190" t="s">
        <v>17290</v>
      </c>
      <c r="E329" s="277" t="s">
        <v>17534</v>
      </c>
      <c r="F329" s="137" t="s">
        <v>680</v>
      </c>
      <c r="G329" s="216"/>
      <c r="H329" s="137" t="s">
        <v>17116</v>
      </c>
      <c r="I329" s="137" t="str">
        <f t="shared" si="11"/>
        <v>CXB</v>
      </c>
      <c r="J329" s="219">
        <f>19-12</f>
        <v>7</v>
      </c>
      <c r="K329" s="220">
        <v>29841.26</v>
      </c>
      <c r="L329" s="220">
        <f t="shared" si="12"/>
        <v>208888.81999999998</v>
      </c>
      <c r="M329" s="137" t="s">
        <v>17422</v>
      </c>
      <c r="N329" s="191" t="s">
        <v>17183</v>
      </c>
    </row>
    <row r="330" spans="1:14" s="215" customFormat="1" ht="24" x14ac:dyDescent="0.25">
      <c r="A330" s="267">
        <v>327</v>
      </c>
      <c r="B330" s="191" t="s">
        <v>17418</v>
      </c>
      <c r="C330" s="137" t="s">
        <v>17291</v>
      </c>
      <c r="D330" s="190" t="s">
        <v>17292</v>
      </c>
      <c r="E330" s="277" t="s">
        <v>17534</v>
      </c>
      <c r="F330" s="137" t="s">
        <v>680</v>
      </c>
      <c r="G330" s="190"/>
      <c r="H330" s="190" t="s">
        <v>17116</v>
      </c>
      <c r="I330" s="137" t="str">
        <f t="shared" si="11"/>
        <v>BXX</v>
      </c>
      <c r="J330" s="219">
        <v>35</v>
      </c>
      <c r="K330" s="220">
        <v>34678.870000000003</v>
      </c>
      <c r="L330" s="220">
        <f t="shared" si="12"/>
        <v>1213760.4500000002</v>
      </c>
      <c r="M330" s="137" t="s">
        <v>17422</v>
      </c>
      <c r="N330" s="191" t="s">
        <v>17183</v>
      </c>
    </row>
    <row r="331" spans="1:14" s="215" customFormat="1" ht="24" x14ac:dyDescent="0.25">
      <c r="A331" s="137">
        <v>328</v>
      </c>
      <c r="B331" s="191" t="s">
        <v>17418</v>
      </c>
      <c r="C331" s="137" t="s">
        <v>17291</v>
      </c>
      <c r="D331" s="190" t="s">
        <v>17292</v>
      </c>
      <c r="E331" s="277" t="s">
        <v>17534</v>
      </c>
      <c r="F331" s="137" t="s">
        <v>680</v>
      </c>
      <c r="G331" s="216"/>
      <c r="H331" s="137" t="s">
        <v>17116</v>
      </c>
      <c r="I331" s="137" t="str">
        <f t="shared" si="11"/>
        <v>BXX</v>
      </c>
      <c r="J331" s="219">
        <f>106-96</f>
        <v>10</v>
      </c>
      <c r="K331" s="220">
        <v>21672.28</v>
      </c>
      <c r="L331" s="220">
        <f t="shared" si="12"/>
        <v>216722.8</v>
      </c>
      <c r="M331" s="137" t="s">
        <v>17422</v>
      </c>
      <c r="N331" s="191" t="s">
        <v>17183</v>
      </c>
    </row>
    <row r="332" spans="1:14" s="215" customFormat="1" ht="24" x14ac:dyDescent="0.25">
      <c r="A332" s="267">
        <v>329</v>
      </c>
      <c r="B332" s="191" t="s">
        <v>17418</v>
      </c>
      <c r="C332" s="137" t="s">
        <v>17291</v>
      </c>
      <c r="D332" s="190" t="s">
        <v>17292</v>
      </c>
      <c r="E332" s="277" t="s">
        <v>17534</v>
      </c>
      <c r="F332" s="137" t="s">
        <v>680</v>
      </c>
      <c r="G332" s="216"/>
      <c r="H332" s="190" t="s">
        <v>17116</v>
      </c>
      <c r="I332" s="137" t="str">
        <f t="shared" si="11"/>
        <v>BXX</v>
      </c>
      <c r="J332" s="219">
        <v>1</v>
      </c>
      <c r="K332" s="220">
        <v>1</v>
      </c>
      <c r="L332" s="220">
        <f t="shared" si="12"/>
        <v>1</v>
      </c>
      <c r="M332" s="137" t="s">
        <v>17422</v>
      </c>
      <c r="N332" s="191" t="s">
        <v>17183</v>
      </c>
    </row>
    <row r="333" spans="1:14" s="215" customFormat="1" ht="24" x14ac:dyDescent="0.25">
      <c r="A333" s="137">
        <v>330</v>
      </c>
      <c r="B333" s="137" t="s">
        <v>17418</v>
      </c>
      <c r="C333" s="137" t="s">
        <v>17291</v>
      </c>
      <c r="D333" s="190" t="s">
        <v>17292</v>
      </c>
      <c r="E333" s="277" t="s">
        <v>17534</v>
      </c>
      <c r="F333" s="137" t="s">
        <v>680</v>
      </c>
      <c r="G333" s="216"/>
      <c r="H333" s="190" t="s">
        <v>17116</v>
      </c>
      <c r="I333" s="137" t="str">
        <f t="shared" si="11"/>
        <v>BXX</v>
      </c>
      <c r="J333" s="219">
        <v>5</v>
      </c>
      <c r="K333" s="220">
        <v>8669.6</v>
      </c>
      <c r="L333" s="220">
        <f t="shared" si="12"/>
        <v>43348</v>
      </c>
      <c r="M333" s="137" t="s">
        <v>17422</v>
      </c>
      <c r="N333" s="191" t="s">
        <v>17183</v>
      </c>
    </row>
    <row r="334" spans="1:14" ht="24" x14ac:dyDescent="0.25">
      <c r="A334" s="267">
        <v>331</v>
      </c>
      <c r="B334" s="191" t="s">
        <v>17418</v>
      </c>
      <c r="C334" s="137" t="s">
        <v>17358</v>
      </c>
      <c r="D334" s="190" t="s">
        <v>17292</v>
      </c>
      <c r="E334" s="277" t="s">
        <v>17534</v>
      </c>
      <c r="F334" s="137" t="s">
        <v>680</v>
      </c>
      <c r="G334" s="216"/>
      <c r="H334" s="137" t="s">
        <v>17116</v>
      </c>
      <c r="I334" s="137" t="str">
        <f t="shared" si="11"/>
        <v>CXB</v>
      </c>
      <c r="J334" s="219">
        <v>1</v>
      </c>
      <c r="K334" s="220">
        <v>757415</v>
      </c>
      <c r="L334" s="220">
        <f t="shared" si="12"/>
        <v>757415</v>
      </c>
      <c r="M334" s="137" t="s">
        <v>17422</v>
      </c>
      <c r="N334" s="191" t="s">
        <v>17183</v>
      </c>
    </row>
    <row r="335" spans="1:14" ht="24" x14ac:dyDescent="0.25">
      <c r="A335" s="137">
        <v>332</v>
      </c>
      <c r="B335" s="191" t="s">
        <v>17418</v>
      </c>
      <c r="C335" s="137" t="s">
        <v>17249</v>
      </c>
      <c r="D335" s="190" t="s">
        <v>17250</v>
      </c>
      <c r="E335" s="276" t="s">
        <v>17528</v>
      </c>
      <c r="F335" s="137" t="s">
        <v>680</v>
      </c>
      <c r="G335" s="190"/>
      <c r="H335" s="190" t="s">
        <v>17116</v>
      </c>
      <c r="I335" s="137" t="str">
        <f t="shared" si="11"/>
        <v>BXX</v>
      </c>
      <c r="J335" s="219">
        <v>536</v>
      </c>
      <c r="K335" s="220">
        <v>1539.78</v>
      </c>
      <c r="L335" s="220">
        <f t="shared" si="12"/>
        <v>825322.08</v>
      </c>
      <c r="M335" s="137" t="s">
        <v>17422</v>
      </c>
      <c r="N335" s="191" t="s">
        <v>17183</v>
      </c>
    </row>
    <row r="336" spans="1:14" ht="24" x14ac:dyDescent="0.25">
      <c r="A336" s="267">
        <v>333</v>
      </c>
      <c r="B336" s="191" t="s">
        <v>17418</v>
      </c>
      <c r="C336" s="137" t="s">
        <v>17249</v>
      </c>
      <c r="D336" s="190" t="s">
        <v>17250</v>
      </c>
      <c r="E336" s="276" t="s">
        <v>17528</v>
      </c>
      <c r="F336" s="137" t="s">
        <v>680</v>
      </c>
      <c r="G336" s="216"/>
      <c r="H336" s="137" t="s">
        <v>17116</v>
      </c>
      <c r="I336" s="137" t="str">
        <f t="shared" si="11"/>
        <v>BXX</v>
      </c>
      <c r="J336" s="219">
        <v>1074</v>
      </c>
      <c r="K336" s="220">
        <v>403.97</v>
      </c>
      <c r="L336" s="220">
        <f t="shared" si="12"/>
        <v>433863.78</v>
      </c>
      <c r="M336" s="137" t="s">
        <v>17422</v>
      </c>
      <c r="N336" s="191" t="s">
        <v>17183</v>
      </c>
    </row>
    <row r="337" spans="1:14" ht="24" x14ac:dyDescent="0.25">
      <c r="A337" s="137">
        <v>334</v>
      </c>
      <c r="B337" s="191" t="s">
        <v>17418</v>
      </c>
      <c r="C337" s="137" t="s">
        <v>17249</v>
      </c>
      <c r="D337" s="190" t="s">
        <v>17250</v>
      </c>
      <c r="E337" s="276" t="s">
        <v>17528</v>
      </c>
      <c r="F337" s="137" t="s">
        <v>680</v>
      </c>
      <c r="G337" s="216"/>
      <c r="H337" s="137" t="s">
        <v>17116</v>
      </c>
      <c r="I337" s="137" t="s">
        <v>17206</v>
      </c>
      <c r="J337" s="219">
        <v>2614</v>
      </c>
      <c r="K337" s="220">
        <v>305.79000000000002</v>
      </c>
      <c r="L337" s="220">
        <f t="shared" si="12"/>
        <v>799335.06</v>
      </c>
      <c r="M337" s="137" t="s">
        <v>17422</v>
      </c>
      <c r="N337" s="191" t="s">
        <v>17183</v>
      </c>
    </row>
    <row r="338" spans="1:14" ht="24" x14ac:dyDescent="0.25">
      <c r="A338" s="267">
        <v>335</v>
      </c>
      <c r="B338" s="191" t="s">
        <v>17418</v>
      </c>
      <c r="C338" s="137" t="s">
        <v>17249</v>
      </c>
      <c r="D338" s="190" t="s">
        <v>17250</v>
      </c>
      <c r="E338" s="276" t="s">
        <v>17528</v>
      </c>
      <c r="F338" s="137" t="s">
        <v>680</v>
      </c>
      <c r="G338" s="216"/>
      <c r="H338" s="137" t="s">
        <v>17116</v>
      </c>
      <c r="I338" s="137" t="str">
        <f>RIGHT(C338,3)</f>
        <v>BXX</v>
      </c>
      <c r="J338" s="219">
        <v>59</v>
      </c>
      <c r="K338" s="220">
        <v>88.22</v>
      </c>
      <c r="L338" s="220">
        <f t="shared" si="12"/>
        <v>5204.9799999999996</v>
      </c>
      <c r="M338" s="137" t="s">
        <v>17422</v>
      </c>
      <c r="N338" s="191" t="s">
        <v>17183</v>
      </c>
    </row>
    <row r="339" spans="1:14" ht="24" x14ac:dyDescent="0.25">
      <c r="A339" s="137">
        <v>336</v>
      </c>
      <c r="B339" s="191" t="s">
        <v>17418</v>
      </c>
      <c r="C339" s="137" t="s">
        <v>17249</v>
      </c>
      <c r="D339" s="190" t="s">
        <v>17250</v>
      </c>
      <c r="E339" s="276" t="s">
        <v>17528</v>
      </c>
      <c r="F339" s="137" t="s">
        <v>680</v>
      </c>
      <c r="G339" s="216"/>
      <c r="H339" s="190" t="s">
        <v>17116</v>
      </c>
      <c r="I339" s="137" t="str">
        <f>RIGHT(C339,3)</f>
        <v>BXX</v>
      </c>
      <c r="J339" s="219">
        <v>86</v>
      </c>
      <c r="K339" s="220">
        <v>192.94</v>
      </c>
      <c r="L339" s="220">
        <f t="shared" si="12"/>
        <v>16592.84</v>
      </c>
      <c r="M339" s="137" t="s">
        <v>17422</v>
      </c>
      <c r="N339" s="191" t="s">
        <v>17183</v>
      </c>
    </row>
    <row r="340" spans="1:14" ht="24" x14ac:dyDescent="0.25">
      <c r="A340" s="267">
        <v>337</v>
      </c>
      <c r="B340" s="137" t="s">
        <v>17418</v>
      </c>
      <c r="C340" s="137" t="s">
        <v>17249</v>
      </c>
      <c r="D340" s="190" t="s">
        <v>17250</v>
      </c>
      <c r="E340" s="276" t="s">
        <v>17528</v>
      </c>
      <c r="F340" s="137" t="s">
        <v>680</v>
      </c>
      <c r="G340" s="216"/>
      <c r="H340" s="190" t="s">
        <v>17116</v>
      </c>
      <c r="I340" s="137" t="str">
        <f>RIGHT(C340,3)</f>
        <v>BXX</v>
      </c>
      <c r="J340" s="219">
        <v>54</v>
      </c>
      <c r="K340" s="220">
        <v>491.56</v>
      </c>
      <c r="L340" s="220">
        <f t="shared" si="12"/>
        <v>26544.240000000002</v>
      </c>
      <c r="M340" s="137" t="s">
        <v>17422</v>
      </c>
      <c r="N340" s="191" t="s">
        <v>17183</v>
      </c>
    </row>
    <row r="341" spans="1:14" ht="24" x14ac:dyDescent="0.25">
      <c r="A341" s="137">
        <v>338</v>
      </c>
      <c r="B341" s="191" t="s">
        <v>17418</v>
      </c>
      <c r="C341" s="137" t="s">
        <v>17337</v>
      </c>
      <c r="D341" s="190" t="s">
        <v>17250</v>
      </c>
      <c r="E341" s="276" t="s">
        <v>17528</v>
      </c>
      <c r="F341" s="137" t="s">
        <v>680</v>
      </c>
      <c r="G341" s="190"/>
      <c r="H341" s="190" t="s">
        <v>17116</v>
      </c>
      <c r="I341" s="137" t="s">
        <v>17323</v>
      </c>
      <c r="J341" s="219">
        <v>37</v>
      </c>
      <c r="K341" s="220">
        <v>4493.51</v>
      </c>
      <c r="L341" s="220">
        <f t="shared" si="12"/>
        <v>166259.87</v>
      </c>
      <c r="M341" s="137" t="s">
        <v>17422</v>
      </c>
      <c r="N341" s="191" t="s">
        <v>17183</v>
      </c>
    </row>
    <row r="342" spans="1:14" ht="24" x14ac:dyDescent="0.25">
      <c r="A342" s="267">
        <v>339</v>
      </c>
      <c r="B342" s="191" t="s">
        <v>17418</v>
      </c>
      <c r="C342" s="137" t="s">
        <v>17337</v>
      </c>
      <c r="D342" s="190" t="s">
        <v>17250</v>
      </c>
      <c r="E342" s="276" t="s">
        <v>17528</v>
      </c>
      <c r="F342" s="137" t="s">
        <v>680</v>
      </c>
      <c r="G342" s="216"/>
      <c r="H342" s="137" t="s">
        <v>17116</v>
      </c>
      <c r="I342" s="137" t="str">
        <f>RIGHT(C342,3)</f>
        <v>CXB</v>
      </c>
      <c r="J342" s="219">
        <v>164</v>
      </c>
      <c r="K342" s="220">
        <v>4004.35</v>
      </c>
      <c r="L342" s="220">
        <f t="shared" si="12"/>
        <v>656713.4</v>
      </c>
      <c r="M342" s="137" t="s">
        <v>17422</v>
      </c>
      <c r="N342" s="191" t="s">
        <v>17183</v>
      </c>
    </row>
    <row r="343" spans="1:14" ht="24" x14ac:dyDescent="0.25">
      <c r="A343" s="137">
        <v>340</v>
      </c>
      <c r="B343" s="191" t="s">
        <v>17418</v>
      </c>
      <c r="C343" s="137" t="s">
        <v>17337</v>
      </c>
      <c r="D343" s="190" t="s">
        <v>17250</v>
      </c>
      <c r="E343" s="276" t="s">
        <v>17528</v>
      </c>
      <c r="F343" s="137" t="s">
        <v>680</v>
      </c>
      <c r="G343" s="216"/>
      <c r="H343" s="137" t="s">
        <v>17116</v>
      </c>
      <c r="I343" s="137" t="s">
        <v>17323</v>
      </c>
      <c r="J343" s="219">
        <v>89</v>
      </c>
      <c r="K343" s="220">
        <v>11085.11</v>
      </c>
      <c r="L343" s="220">
        <f t="shared" si="12"/>
        <v>986574.79</v>
      </c>
      <c r="M343" s="137" t="s">
        <v>17422</v>
      </c>
      <c r="N343" s="191" t="s">
        <v>17183</v>
      </c>
    </row>
    <row r="344" spans="1:14" ht="24" x14ac:dyDescent="0.25">
      <c r="A344" s="267">
        <v>341</v>
      </c>
      <c r="B344" s="191" t="s">
        <v>17418</v>
      </c>
      <c r="C344" s="137" t="s">
        <v>17251</v>
      </c>
      <c r="D344" s="190" t="s">
        <v>17252</v>
      </c>
      <c r="E344" s="278" t="s">
        <v>17535</v>
      </c>
      <c r="F344" s="137" t="s">
        <v>680</v>
      </c>
      <c r="G344" s="216"/>
      <c r="H344" s="137" t="s">
        <v>17116</v>
      </c>
      <c r="I344" s="137" t="str">
        <f>RIGHT(C344,3)</f>
        <v>BXX</v>
      </c>
      <c r="J344" s="219">
        <v>2</v>
      </c>
      <c r="K344" s="220">
        <v>1</v>
      </c>
      <c r="L344" s="220">
        <f t="shared" si="12"/>
        <v>2</v>
      </c>
      <c r="M344" s="137" t="s">
        <v>17422</v>
      </c>
      <c r="N344" s="191" t="s">
        <v>17183</v>
      </c>
    </row>
    <row r="345" spans="1:14" ht="24" x14ac:dyDescent="0.25">
      <c r="A345" s="137">
        <v>342</v>
      </c>
      <c r="B345" s="191" t="s">
        <v>17418</v>
      </c>
      <c r="C345" s="137" t="s">
        <v>17308</v>
      </c>
      <c r="D345" s="190" t="s">
        <v>17252</v>
      </c>
      <c r="E345" s="278" t="s">
        <v>17535</v>
      </c>
      <c r="F345" s="137" t="s">
        <v>680</v>
      </c>
      <c r="G345" s="190"/>
      <c r="H345" s="190" t="s">
        <v>17116</v>
      </c>
      <c r="I345" s="137" t="s">
        <v>17354</v>
      </c>
      <c r="J345" s="219">
        <v>5</v>
      </c>
      <c r="K345" s="220">
        <v>1</v>
      </c>
      <c r="L345" s="220">
        <f t="shared" si="12"/>
        <v>5</v>
      </c>
      <c r="M345" s="195" t="s">
        <v>17295</v>
      </c>
      <c r="N345" s="191" t="s">
        <v>17183</v>
      </c>
    </row>
    <row r="346" spans="1:14" ht="24" x14ac:dyDescent="0.25">
      <c r="A346" s="267">
        <v>343</v>
      </c>
      <c r="B346" s="191" t="s">
        <v>17418</v>
      </c>
      <c r="C346" s="137" t="s">
        <v>17308</v>
      </c>
      <c r="D346" s="190" t="s">
        <v>17252</v>
      </c>
      <c r="E346" s="278" t="s">
        <v>17535</v>
      </c>
      <c r="F346" s="137" t="s">
        <v>680</v>
      </c>
      <c r="G346" s="216"/>
      <c r="H346" s="137" t="s">
        <v>17116</v>
      </c>
      <c r="I346" s="137" t="str">
        <f>RIGHT(C346,3)</f>
        <v>CXA</v>
      </c>
      <c r="J346" s="219">
        <v>13</v>
      </c>
      <c r="K346" s="220">
        <v>1</v>
      </c>
      <c r="L346" s="220">
        <f t="shared" si="12"/>
        <v>13</v>
      </c>
      <c r="M346" s="195" t="s">
        <v>17295</v>
      </c>
      <c r="N346" s="191" t="s">
        <v>17183</v>
      </c>
    </row>
    <row r="347" spans="1:14" ht="24" x14ac:dyDescent="0.25">
      <c r="A347" s="137">
        <v>344</v>
      </c>
      <c r="B347" s="191" t="s">
        <v>17418</v>
      </c>
      <c r="C347" s="137" t="s">
        <v>17308</v>
      </c>
      <c r="D347" s="190" t="s">
        <v>17252</v>
      </c>
      <c r="E347" s="278" t="s">
        <v>17535</v>
      </c>
      <c r="F347" s="137" t="s">
        <v>680</v>
      </c>
      <c r="G347" s="216"/>
      <c r="H347" s="137" t="s">
        <v>17116</v>
      </c>
      <c r="I347" s="137" t="str">
        <f>RIGHT(C347,3)</f>
        <v>CXA</v>
      </c>
      <c r="J347" s="219">
        <v>19</v>
      </c>
      <c r="K347" s="220">
        <v>1</v>
      </c>
      <c r="L347" s="220">
        <f t="shared" si="12"/>
        <v>19</v>
      </c>
      <c r="M347" s="195" t="s">
        <v>17295</v>
      </c>
      <c r="N347" s="191" t="s">
        <v>17183</v>
      </c>
    </row>
    <row r="348" spans="1:14" ht="24" x14ac:dyDescent="0.25">
      <c r="A348" s="267">
        <v>345</v>
      </c>
      <c r="B348" s="191" t="s">
        <v>17418</v>
      </c>
      <c r="C348" s="137" t="s">
        <v>17308</v>
      </c>
      <c r="D348" s="190" t="s">
        <v>17252</v>
      </c>
      <c r="E348" s="278" t="s">
        <v>17535</v>
      </c>
      <c r="F348" s="137" t="s">
        <v>680</v>
      </c>
      <c r="G348" s="216"/>
      <c r="H348" s="137" t="s">
        <v>17116</v>
      </c>
      <c r="I348" s="137" t="str">
        <f>RIGHT(C348,3)</f>
        <v>CXA</v>
      </c>
      <c r="J348" s="219">
        <v>6</v>
      </c>
      <c r="K348" s="220">
        <v>1</v>
      </c>
      <c r="L348" s="220">
        <f t="shared" si="12"/>
        <v>6</v>
      </c>
      <c r="M348" s="195" t="s">
        <v>17295</v>
      </c>
      <c r="N348" s="191" t="s">
        <v>17183</v>
      </c>
    </row>
    <row r="349" spans="1:14" ht="24" x14ac:dyDescent="0.25">
      <c r="A349" s="137">
        <v>346</v>
      </c>
      <c r="B349" s="191" t="s">
        <v>17418</v>
      </c>
      <c r="C349" s="137" t="s">
        <v>17308</v>
      </c>
      <c r="D349" s="190" t="s">
        <v>17252</v>
      </c>
      <c r="E349" s="278" t="s">
        <v>17535</v>
      </c>
      <c r="F349" s="137" t="s">
        <v>680</v>
      </c>
      <c r="G349" s="216"/>
      <c r="H349" s="190" t="s">
        <v>17116</v>
      </c>
      <c r="I349" s="137" t="s">
        <v>17354</v>
      </c>
      <c r="J349" s="219">
        <v>2</v>
      </c>
      <c r="K349" s="220">
        <v>1</v>
      </c>
      <c r="L349" s="220">
        <f t="shared" si="12"/>
        <v>2</v>
      </c>
      <c r="M349" s="195" t="s">
        <v>17295</v>
      </c>
      <c r="N349" s="191" t="s">
        <v>17183</v>
      </c>
    </row>
    <row r="350" spans="1:14" ht="24" x14ac:dyDescent="0.25">
      <c r="A350" s="267">
        <v>347</v>
      </c>
      <c r="B350" s="137" t="s">
        <v>17418</v>
      </c>
      <c r="C350" s="137" t="s">
        <v>17308</v>
      </c>
      <c r="D350" s="190" t="s">
        <v>17252</v>
      </c>
      <c r="E350" s="278" t="s">
        <v>17535</v>
      </c>
      <c r="F350" s="137" t="s">
        <v>680</v>
      </c>
      <c r="G350" s="216"/>
      <c r="H350" s="190" t="s">
        <v>17116</v>
      </c>
      <c r="I350" s="137" t="s">
        <v>17354</v>
      </c>
      <c r="J350" s="219">
        <v>4</v>
      </c>
      <c r="K350" s="220">
        <v>1</v>
      </c>
      <c r="L350" s="220">
        <f t="shared" si="12"/>
        <v>4</v>
      </c>
      <c r="M350" s="195" t="s">
        <v>17295</v>
      </c>
      <c r="N350" s="191" t="s">
        <v>17183</v>
      </c>
    </row>
    <row r="351" spans="1:14" ht="24" x14ac:dyDescent="0.25">
      <c r="A351" s="137">
        <v>348</v>
      </c>
      <c r="B351" s="191" t="s">
        <v>17418</v>
      </c>
      <c r="C351" s="137" t="s">
        <v>17370</v>
      </c>
      <c r="D351" s="190" t="s">
        <v>17371</v>
      </c>
      <c r="E351" s="278" t="s">
        <v>17532</v>
      </c>
      <c r="F351" s="137" t="s">
        <v>680</v>
      </c>
      <c r="G351" s="190"/>
      <c r="H351" s="190" t="s">
        <v>17116</v>
      </c>
      <c r="I351" s="137" t="s">
        <v>17354</v>
      </c>
      <c r="J351" s="219">
        <v>1</v>
      </c>
      <c r="K351" s="220">
        <v>1</v>
      </c>
      <c r="L351" s="220">
        <f t="shared" si="12"/>
        <v>1</v>
      </c>
      <c r="M351" s="231" t="s">
        <v>17295</v>
      </c>
      <c r="N351" s="191" t="s">
        <v>17183</v>
      </c>
    </row>
    <row r="352" spans="1:14" ht="24" x14ac:dyDescent="0.25">
      <c r="A352" s="267">
        <v>349</v>
      </c>
      <c r="B352" s="191" t="s">
        <v>17418</v>
      </c>
      <c r="C352" s="137" t="s">
        <v>17370</v>
      </c>
      <c r="D352" s="190" t="s">
        <v>17371</v>
      </c>
      <c r="E352" s="278" t="s">
        <v>17532</v>
      </c>
      <c r="F352" s="137" t="s">
        <v>680</v>
      </c>
      <c r="G352" s="216"/>
      <c r="H352" s="137" t="s">
        <v>17116</v>
      </c>
      <c r="I352" s="137" t="str">
        <f>RIGHT(C352,3)</f>
        <v>CXA</v>
      </c>
      <c r="J352" s="219">
        <v>1</v>
      </c>
      <c r="K352" s="220">
        <v>1</v>
      </c>
      <c r="L352" s="220">
        <f t="shared" si="12"/>
        <v>1</v>
      </c>
      <c r="M352" s="231" t="s">
        <v>17295</v>
      </c>
      <c r="N352" s="191" t="s">
        <v>17183</v>
      </c>
    </row>
    <row r="353" spans="1:14" ht="24" x14ac:dyDescent="0.25">
      <c r="A353" s="137">
        <v>350</v>
      </c>
      <c r="B353" s="191" t="s">
        <v>17418</v>
      </c>
      <c r="C353" s="137" t="s">
        <v>17370</v>
      </c>
      <c r="D353" s="190" t="s">
        <v>17371</v>
      </c>
      <c r="E353" s="278" t="s">
        <v>17532</v>
      </c>
      <c r="F353" s="137" t="s">
        <v>680</v>
      </c>
      <c r="G353" s="216"/>
      <c r="H353" s="190" t="s">
        <v>17116</v>
      </c>
      <c r="I353" s="137" t="s">
        <v>17354</v>
      </c>
      <c r="J353" s="219">
        <v>1</v>
      </c>
      <c r="K353" s="220">
        <v>1</v>
      </c>
      <c r="L353" s="220">
        <f t="shared" si="12"/>
        <v>1</v>
      </c>
      <c r="M353" s="231" t="s">
        <v>17295</v>
      </c>
      <c r="N353" s="191" t="s">
        <v>17183</v>
      </c>
    </row>
    <row r="354" spans="1:14" ht="24" x14ac:dyDescent="0.25">
      <c r="A354" s="267">
        <v>351</v>
      </c>
      <c r="B354" s="191" t="s">
        <v>17418</v>
      </c>
      <c r="C354" s="137" t="s">
        <v>17414</v>
      </c>
      <c r="D354" s="190" t="s">
        <v>17371</v>
      </c>
      <c r="E354" s="278" t="s">
        <v>17532</v>
      </c>
      <c r="F354" s="137" t="s">
        <v>680</v>
      </c>
      <c r="G354" s="216"/>
      <c r="H354" s="137" t="s">
        <v>17116</v>
      </c>
      <c r="I354" s="137" t="str">
        <f>RIGHT(C354,3)</f>
        <v>CXB</v>
      </c>
      <c r="J354" s="219">
        <v>4</v>
      </c>
      <c r="K354" s="220">
        <v>1982.75</v>
      </c>
      <c r="L354" s="220">
        <f t="shared" si="12"/>
        <v>7931</v>
      </c>
      <c r="M354" s="258" t="s">
        <v>17422</v>
      </c>
      <c r="N354" s="191" t="s">
        <v>17183</v>
      </c>
    </row>
    <row r="355" spans="1:14" ht="24" x14ac:dyDescent="0.25">
      <c r="A355" s="137">
        <v>352</v>
      </c>
      <c r="B355" s="191" t="s">
        <v>17418</v>
      </c>
      <c r="C355" s="137" t="s">
        <v>17253</v>
      </c>
      <c r="D355" s="190" t="s">
        <v>17254</v>
      </c>
      <c r="E355" s="278" t="s">
        <v>17532</v>
      </c>
      <c r="F355" s="137" t="s">
        <v>680</v>
      </c>
      <c r="G355" s="216"/>
      <c r="H355" s="137" t="s">
        <v>17116</v>
      </c>
      <c r="I355" s="137" t="str">
        <f>RIGHT(C355,3)</f>
        <v>BXX</v>
      </c>
      <c r="J355" s="219">
        <v>1</v>
      </c>
      <c r="K355" s="220">
        <v>14150</v>
      </c>
      <c r="L355" s="220">
        <f t="shared" si="12"/>
        <v>14150</v>
      </c>
      <c r="M355" s="258" t="s">
        <v>17422</v>
      </c>
      <c r="N355" s="191" t="s">
        <v>17183</v>
      </c>
    </row>
    <row r="356" spans="1:14" ht="24" x14ac:dyDescent="0.25">
      <c r="A356" s="267">
        <v>353</v>
      </c>
      <c r="B356" s="191" t="s">
        <v>17418</v>
      </c>
      <c r="C356" s="137" t="s">
        <v>17351</v>
      </c>
      <c r="D356" s="190" t="s">
        <v>17254</v>
      </c>
      <c r="E356" s="278" t="s">
        <v>17532</v>
      </c>
      <c r="F356" s="137" t="s">
        <v>680</v>
      </c>
      <c r="G356" s="190"/>
      <c r="H356" s="190" t="s">
        <v>17116</v>
      </c>
      <c r="I356" s="137" t="s">
        <v>17354</v>
      </c>
      <c r="J356" s="219">
        <v>3</v>
      </c>
      <c r="K356" s="220">
        <v>1.1499999999999999</v>
      </c>
      <c r="L356" s="220">
        <f t="shared" si="12"/>
        <v>3.4499999999999997</v>
      </c>
      <c r="M356" s="231" t="s">
        <v>17295</v>
      </c>
      <c r="N356" s="191" t="s">
        <v>17183</v>
      </c>
    </row>
    <row r="357" spans="1:14" ht="24" x14ac:dyDescent="0.25">
      <c r="A357" s="137">
        <v>354</v>
      </c>
      <c r="B357" s="191" t="s">
        <v>17418</v>
      </c>
      <c r="C357" s="137" t="s">
        <v>17351</v>
      </c>
      <c r="D357" s="190" t="s">
        <v>17254</v>
      </c>
      <c r="E357" s="278" t="s">
        <v>17532</v>
      </c>
      <c r="F357" s="137" t="s">
        <v>680</v>
      </c>
      <c r="G357" s="216"/>
      <c r="H357" s="137" t="s">
        <v>17116</v>
      </c>
      <c r="I357" s="137" t="str">
        <f>RIGHT(C357,3)</f>
        <v>CXA</v>
      </c>
      <c r="J357" s="219">
        <v>2</v>
      </c>
      <c r="K357" s="220">
        <v>1.5</v>
      </c>
      <c r="L357" s="220">
        <f t="shared" si="12"/>
        <v>3</v>
      </c>
      <c r="M357" s="231" t="s">
        <v>17295</v>
      </c>
      <c r="N357" s="191" t="s">
        <v>17183</v>
      </c>
    </row>
    <row r="358" spans="1:14" ht="24" x14ac:dyDescent="0.25">
      <c r="A358" s="267">
        <v>355</v>
      </c>
      <c r="B358" s="191" t="s">
        <v>17418</v>
      </c>
      <c r="C358" s="137" t="s">
        <v>17351</v>
      </c>
      <c r="D358" s="190" t="s">
        <v>17254</v>
      </c>
      <c r="E358" s="278" t="s">
        <v>17532</v>
      </c>
      <c r="F358" s="137" t="s">
        <v>680</v>
      </c>
      <c r="G358" s="216"/>
      <c r="H358" s="137" t="s">
        <v>17116</v>
      </c>
      <c r="I358" s="137" t="str">
        <f>RIGHT(C358,3)</f>
        <v>CXA</v>
      </c>
      <c r="J358" s="219">
        <v>1</v>
      </c>
      <c r="K358" s="220">
        <v>1</v>
      </c>
      <c r="L358" s="220">
        <f t="shared" si="12"/>
        <v>1</v>
      </c>
      <c r="M358" s="195" t="s">
        <v>17295</v>
      </c>
      <c r="N358" s="191" t="s">
        <v>17183</v>
      </c>
    </row>
    <row r="359" spans="1:14" ht="24" x14ac:dyDescent="0.25">
      <c r="A359" s="137">
        <v>356</v>
      </c>
      <c r="B359" s="191" t="s">
        <v>17418</v>
      </c>
      <c r="C359" s="137" t="s">
        <v>17415</v>
      </c>
      <c r="D359" s="190" t="s">
        <v>17254</v>
      </c>
      <c r="E359" s="278" t="s">
        <v>17532</v>
      </c>
      <c r="F359" s="137" t="s">
        <v>680</v>
      </c>
      <c r="G359" s="216"/>
      <c r="H359" s="137" t="s">
        <v>17116</v>
      </c>
      <c r="I359" s="137" t="str">
        <f>RIGHT(C359,3)</f>
        <v>CXB</v>
      </c>
      <c r="J359" s="219">
        <v>3</v>
      </c>
      <c r="K359" s="220">
        <v>7928</v>
      </c>
      <c r="L359" s="220">
        <f t="shared" si="12"/>
        <v>23784</v>
      </c>
      <c r="M359" s="258" t="s">
        <v>17422</v>
      </c>
      <c r="N359" s="191" t="s">
        <v>17183</v>
      </c>
    </row>
    <row r="360" spans="1:14" ht="24" x14ac:dyDescent="0.25">
      <c r="A360" s="267">
        <v>357</v>
      </c>
      <c r="B360" s="191" t="s">
        <v>17418</v>
      </c>
      <c r="C360" s="137" t="s">
        <v>17309</v>
      </c>
      <c r="D360" s="190" t="s">
        <v>17310</v>
      </c>
      <c r="E360" s="278" t="s">
        <v>17529</v>
      </c>
      <c r="F360" s="137" t="s">
        <v>680</v>
      </c>
      <c r="G360" s="190"/>
      <c r="H360" s="190" t="s">
        <v>17116</v>
      </c>
      <c r="I360" s="137" t="s">
        <v>17354</v>
      </c>
      <c r="J360" s="219">
        <v>5</v>
      </c>
      <c r="K360" s="220">
        <v>1.04</v>
      </c>
      <c r="L360" s="220">
        <f t="shared" si="12"/>
        <v>5.2</v>
      </c>
      <c r="M360" s="231" t="s">
        <v>17295</v>
      </c>
      <c r="N360" s="191" t="s">
        <v>17183</v>
      </c>
    </row>
    <row r="361" spans="1:14" ht="24" x14ac:dyDescent="0.25">
      <c r="A361" s="137">
        <v>358</v>
      </c>
      <c r="B361" s="191" t="s">
        <v>17418</v>
      </c>
      <c r="C361" s="137" t="s">
        <v>17309</v>
      </c>
      <c r="D361" s="190" t="s">
        <v>17310</v>
      </c>
      <c r="E361" s="278" t="s">
        <v>17529</v>
      </c>
      <c r="F361" s="137" t="s">
        <v>680</v>
      </c>
      <c r="G361" s="216"/>
      <c r="H361" s="137" t="s">
        <v>17116</v>
      </c>
      <c r="I361" s="137" t="str">
        <f>RIGHT(C361,3)</f>
        <v>CXA</v>
      </c>
      <c r="J361" s="219">
        <v>15</v>
      </c>
      <c r="K361" s="220">
        <v>1.07</v>
      </c>
      <c r="L361" s="220">
        <f t="shared" si="12"/>
        <v>16.05</v>
      </c>
      <c r="M361" s="231" t="s">
        <v>17295</v>
      </c>
      <c r="N361" s="191" t="s">
        <v>17183</v>
      </c>
    </row>
    <row r="362" spans="1:14" ht="24" x14ac:dyDescent="0.25">
      <c r="A362" s="267">
        <v>359</v>
      </c>
      <c r="B362" s="191" t="s">
        <v>17418</v>
      </c>
      <c r="C362" s="137" t="s">
        <v>17309</v>
      </c>
      <c r="D362" s="190" t="s">
        <v>17310</v>
      </c>
      <c r="E362" s="278" t="s">
        <v>17529</v>
      </c>
      <c r="F362" s="137" t="s">
        <v>680</v>
      </c>
      <c r="G362" s="216"/>
      <c r="H362" s="137" t="s">
        <v>17116</v>
      </c>
      <c r="I362" s="137" t="str">
        <f>RIGHT(C362,3)</f>
        <v>CXA</v>
      </c>
      <c r="J362" s="219">
        <v>13</v>
      </c>
      <c r="K362" s="220">
        <v>1.08</v>
      </c>
      <c r="L362" s="220">
        <f t="shared" si="12"/>
        <v>14.040000000000001</v>
      </c>
      <c r="M362" s="195" t="s">
        <v>17295</v>
      </c>
      <c r="N362" s="191" t="s">
        <v>17183</v>
      </c>
    </row>
    <row r="363" spans="1:14" ht="24" x14ac:dyDescent="0.25">
      <c r="A363" s="137">
        <v>360</v>
      </c>
      <c r="B363" s="191" t="s">
        <v>17418</v>
      </c>
      <c r="C363" s="137" t="s">
        <v>17309</v>
      </c>
      <c r="D363" s="190" t="s">
        <v>17310</v>
      </c>
      <c r="E363" s="278" t="s">
        <v>17529</v>
      </c>
      <c r="F363" s="137" t="s">
        <v>680</v>
      </c>
      <c r="G363" s="216"/>
      <c r="H363" s="137" t="s">
        <v>17116</v>
      </c>
      <c r="I363" s="137" t="str">
        <f>RIGHT(C363,3)</f>
        <v>CXA</v>
      </c>
      <c r="J363" s="219">
        <v>2</v>
      </c>
      <c r="K363" s="220">
        <v>1.5</v>
      </c>
      <c r="L363" s="220">
        <f t="shared" si="12"/>
        <v>3</v>
      </c>
      <c r="M363" s="195" t="s">
        <v>17295</v>
      </c>
      <c r="N363" s="191" t="s">
        <v>17183</v>
      </c>
    </row>
    <row r="364" spans="1:14" ht="24" x14ac:dyDescent="0.25">
      <c r="A364" s="267">
        <v>361</v>
      </c>
      <c r="B364" s="137" t="s">
        <v>17418</v>
      </c>
      <c r="C364" s="192" t="s">
        <v>17309</v>
      </c>
      <c r="D364" s="193" t="s">
        <v>17310</v>
      </c>
      <c r="E364" s="278" t="s">
        <v>17529</v>
      </c>
      <c r="F364" s="192" t="s">
        <v>680</v>
      </c>
      <c r="G364" s="214"/>
      <c r="H364" s="193" t="s">
        <v>17116</v>
      </c>
      <c r="I364" s="192" t="s">
        <v>17354</v>
      </c>
      <c r="J364" s="219">
        <v>2</v>
      </c>
      <c r="K364" s="220">
        <v>1</v>
      </c>
      <c r="L364" s="220">
        <f t="shared" si="12"/>
        <v>2</v>
      </c>
      <c r="M364" s="196" t="s">
        <v>17295</v>
      </c>
      <c r="N364" s="194" t="s">
        <v>17183</v>
      </c>
    </row>
    <row r="365" spans="1:14" ht="24" x14ac:dyDescent="0.25">
      <c r="A365" s="137">
        <v>362</v>
      </c>
      <c r="B365" s="191" t="s">
        <v>17418</v>
      </c>
      <c r="C365" s="192" t="s">
        <v>17409</v>
      </c>
      <c r="D365" s="193" t="s">
        <v>17410</v>
      </c>
      <c r="E365" s="278" t="s">
        <v>17532</v>
      </c>
      <c r="F365" s="192" t="s">
        <v>680</v>
      </c>
      <c r="G365" s="214"/>
      <c r="H365" s="192" t="s">
        <v>17116</v>
      </c>
      <c r="I365" s="192" t="str">
        <f>RIGHT(C365,3)</f>
        <v>CXA</v>
      </c>
      <c r="J365" s="219">
        <v>1</v>
      </c>
      <c r="K365" s="220">
        <v>1</v>
      </c>
      <c r="L365" s="220">
        <f t="shared" si="12"/>
        <v>1</v>
      </c>
      <c r="M365" s="196" t="s">
        <v>17295</v>
      </c>
      <c r="N365" s="194" t="s">
        <v>17183</v>
      </c>
    </row>
    <row r="366" spans="1:14" ht="24" x14ac:dyDescent="0.25">
      <c r="A366" s="267">
        <v>363</v>
      </c>
      <c r="B366" s="191" t="s">
        <v>17418</v>
      </c>
      <c r="C366" s="192" t="s">
        <v>17255</v>
      </c>
      <c r="D366" s="193" t="s">
        <v>17256</v>
      </c>
      <c r="E366" s="276" t="s">
        <v>17528</v>
      </c>
      <c r="F366" s="192" t="s">
        <v>680</v>
      </c>
      <c r="G366" s="214"/>
      <c r="H366" s="192" t="s">
        <v>17116</v>
      </c>
      <c r="I366" s="192" t="s">
        <v>17206</v>
      </c>
      <c r="J366" s="219">
        <v>1</v>
      </c>
      <c r="K366" s="220">
        <v>1</v>
      </c>
      <c r="L366" s="220">
        <f t="shared" si="12"/>
        <v>1</v>
      </c>
      <c r="M366" s="137" t="s">
        <v>17422</v>
      </c>
      <c r="N366" s="194" t="s">
        <v>17183</v>
      </c>
    </row>
    <row r="367" spans="1:14" ht="24" x14ac:dyDescent="0.25">
      <c r="A367" s="137">
        <v>364</v>
      </c>
      <c r="B367" s="191" t="s">
        <v>17418</v>
      </c>
      <c r="C367" s="192" t="s">
        <v>17257</v>
      </c>
      <c r="D367" s="193" t="s">
        <v>17258</v>
      </c>
      <c r="E367" s="276" t="s">
        <v>17525</v>
      </c>
      <c r="F367" s="192" t="s">
        <v>680</v>
      </c>
      <c r="G367" s="214"/>
      <c r="H367" s="192" t="s">
        <v>17116</v>
      </c>
      <c r="I367" s="192" t="str">
        <f>RIGHT(C367,3)</f>
        <v>BXX</v>
      </c>
      <c r="J367" s="219">
        <v>1</v>
      </c>
      <c r="K367" s="220">
        <v>1</v>
      </c>
      <c r="L367" s="220">
        <f t="shared" si="12"/>
        <v>1</v>
      </c>
      <c r="M367" s="137" t="s">
        <v>17422</v>
      </c>
      <c r="N367" s="194" t="s">
        <v>17183</v>
      </c>
    </row>
    <row r="368" spans="1:14" ht="24" x14ac:dyDescent="0.25">
      <c r="A368" s="267">
        <v>365</v>
      </c>
      <c r="B368" s="191" t="s">
        <v>17418</v>
      </c>
      <c r="C368" s="192" t="s">
        <v>17257</v>
      </c>
      <c r="D368" s="193" t="s">
        <v>17258</v>
      </c>
      <c r="E368" s="276" t="s">
        <v>17525</v>
      </c>
      <c r="F368" s="192" t="s">
        <v>680</v>
      </c>
      <c r="G368" s="214"/>
      <c r="H368" s="192" t="s">
        <v>17116</v>
      </c>
      <c r="I368" s="192" t="s">
        <v>17206</v>
      </c>
      <c r="J368" s="219">
        <v>11</v>
      </c>
      <c r="K368" s="220">
        <v>1799.27</v>
      </c>
      <c r="L368" s="220">
        <f t="shared" si="12"/>
        <v>19791.97</v>
      </c>
      <c r="M368" s="137" t="s">
        <v>17422</v>
      </c>
      <c r="N368" s="194" t="s">
        <v>17183</v>
      </c>
    </row>
    <row r="369" spans="1:14" ht="24" x14ac:dyDescent="0.25">
      <c r="A369" s="137">
        <v>366</v>
      </c>
      <c r="B369" s="191" t="s">
        <v>17418</v>
      </c>
      <c r="C369" s="192" t="s">
        <v>17257</v>
      </c>
      <c r="D369" s="193" t="s">
        <v>17258</v>
      </c>
      <c r="E369" s="276" t="s">
        <v>17525</v>
      </c>
      <c r="F369" s="192" t="s">
        <v>680</v>
      </c>
      <c r="G369" s="214"/>
      <c r="H369" s="193" t="s">
        <v>17116</v>
      </c>
      <c r="I369" s="192" t="str">
        <f>RIGHT(C369,3)</f>
        <v>BXX</v>
      </c>
      <c r="J369" s="219">
        <v>2</v>
      </c>
      <c r="K369" s="220">
        <v>1</v>
      </c>
      <c r="L369" s="220">
        <f t="shared" si="12"/>
        <v>2</v>
      </c>
      <c r="M369" s="137" t="s">
        <v>17422</v>
      </c>
      <c r="N369" s="194" t="s">
        <v>17183</v>
      </c>
    </row>
    <row r="370" spans="1:14" ht="24" x14ac:dyDescent="0.25">
      <c r="A370" s="267">
        <v>367</v>
      </c>
      <c r="B370" s="191" t="s">
        <v>17418</v>
      </c>
      <c r="C370" s="192" t="s">
        <v>17259</v>
      </c>
      <c r="D370" s="193" t="s">
        <v>17260</v>
      </c>
      <c r="E370" s="276" t="s">
        <v>17525</v>
      </c>
      <c r="F370" s="192" t="s">
        <v>680</v>
      </c>
      <c r="G370" s="193"/>
      <c r="H370" s="193" t="s">
        <v>17116</v>
      </c>
      <c r="I370" s="192" t="str">
        <f>RIGHT(C370,3)</f>
        <v>BXX</v>
      </c>
      <c r="J370" s="219">
        <v>5</v>
      </c>
      <c r="K370" s="220">
        <v>6193.38</v>
      </c>
      <c r="L370" s="220">
        <f t="shared" si="12"/>
        <v>30966.9</v>
      </c>
      <c r="M370" s="137" t="s">
        <v>17422</v>
      </c>
      <c r="N370" s="194" t="s">
        <v>17183</v>
      </c>
    </row>
    <row r="371" spans="1:14" ht="24" x14ac:dyDescent="0.25">
      <c r="A371" s="137">
        <v>368</v>
      </c>
      <c r="B371" s="191" t="s">
        <v>17418</v>
      </c>
      <c r="C371" s="192" t="s">
        <v>17259</v>
      </c>
      <c r="D371" s="193" t="s">
        <v>17260</v>
      </c>
      <c r="E371" s="276" t="s">
        <v>17525</v>
      </c>
      <c r="F371" s="192" t="s">
        <v>680</v>
      </c>
      <c r="G371" s="214"/>
      <c r="H371" s="192" t="s">
        <v>17116</v>
      </c>
      <c r="I371" s="192" t="str">
        <f>RIGHT(C371,3)</f>
        <v>BXX</v>
      </c>
      <c r="J371" s="219">
        <v>19</v>
      </c>
      <c r="K371" s="220">
        <v>3675.95</v>
      </c>
      <c r="L371" s="220">
        <f t="shared" si="12"/>
        <v>69843.05</v>
      </c>
      <c r="M371" s="137" t="s">
        <v>17422</v>
      </c>
      <c r="N371" s="194" t="s">
        <v>17183</v>
      </c>
    </row>
    <row r="372" spans="1:14" ht="24" x14ac:dyDescent="0.25">
      <c r="A372" s="267">
        <v>369</v>
      </c>
      <c r="B372" s="191" t="s">
        <v>17418</v>
      </c>
      <c r="C372" s="192" t="s">
        <v>17259</v>
      </c>
      <c r="D372" s="193" t="s">
        <v>17260</v>
      </c>
      <c r="E372" s="276" t="s">
        <v>17525</v>
      </c>
      <c r="F372" s="192" t="s">
        <v>680</v>
      </c>
      <c r="G372" s="214"/>
      <c r="H372" s="192" t="s">
        <v>17116</v>
      </c>
      <c r="I372" s="192" t="s">
        <v>17206</v>
      </c>
      <c r="J372" s="219">
        <v>178</v>
      </c>
      <c r="K372" s="220">
        <v>3142.93</v>
      </c>
      <c r="L372" s="220">
        <f t="shared" si="12"/>
        <v>559441.53999999992</v>
      </c>
      <c r="M372" s="137" t="s">
        <v>17422</v>
      </c>
      <c r="N372" s="194" t="s">
        <v>17183</v>
      </c>
    </row>
    <row r="373" spans="1:14" ht="24" x14ac:dyDescent="0.25">
      <c r="A373" s="137">
        <v>370</v>
      </c>
      <c r="B373" s="191" t="s">
        <v>17418</v>
      </c>
      <c r="C373" s="192" t="s">
        <v>17259</v>
      </c>
      <c r="D373" s="193" t="s">
        <v>17260</v>
      </c>
      <c r="E373" s="276" t="s">
        <v>17525</v>
      </c>
      <c r="F373" s="192" t="s">
        <v>680</v>
      </c>
      <c r="G373" s="214"/>
      <c r="H373" s="192" t="s">
        <v>17116</v>
      </c>
      <c r="I373" s="192" t="str">
        <f>RIGHT(C373,3)</f>
        <v>BXX</v>
      </c>
      <c r="J373" s="219">
        <v>28</v>
      </c>
      <c r="K373" s="220">
        <v>2631.64</v>
      </c>
      <c r="L373" s="220">
        <f t="shared" si="12"/>
        <v>73685.919999999998</v>
      </c>
      <c r="M373" s="137" t="s">
        <v>17422</v>
      </c>
      <c r="N373" s="194" t="s">
        <v>17183</v>
      </c>
    </row>
    <row r="374" spans="1:14" ht="24" x14ac:dyDescent="0.25">
      <c r="A374" s="267">
        <v>371</v>
      </c>
      <c r="B374" s="191" t="s">
        <v>17418</v>
      </c>
      <c r="C374" s="192" t="s">
        <v>17259</v>
      </c>
      <c r="D374" s="193" t="s">
        <v>17260</v>
      </c>
      <c r="E374" s="276" t="s">
        <v>17525</v>
      </c>
      <c r="F374" s="192" t="s">
        <v>680</v>
      </c>
      <c r="G374" s="214"/>
      <c r="H374" s="193" t="s">
        <v>17116</v>
      </c>
      <c r="I374" s="192" t="str">
        <f>RIGHT(C374,3)</f>
        <v>BXX</v>
      </c>
      <c r="J374" s="219">
        <v>30</v>
      </c>
      <c r="K374" s="220">
        <v>1701.71</v>
      </c>
      <c r="L374" s="220">
        <f t="shared" si="12"/>
        <v>51051.3</v>
      </c>
      <c r="M374" s="137" t="s">
        <v>17422</v>
      </c>
      <c r="N374" s="194" t="s">
        <v>17183</v>
      </c>
    </row>
    <row r="375" spans="1:14" ht="24" x14ac:dyDescent="0.25">
      <c r="A375" s="137">
        <v>372</v>
      </c>
      <c r="B375" s="191" t="s">
        <v>17418</v>
      </c>
      <c r="C375" s="192" t="s">
        <v>17338</v>
      </c>
      <c r="D375" s="193" t="s">
        <v>17260</v>
      </c>
      <c r="E375" s="276" t="s">
        <v>17525</v>
      </c>
      <c r="F375" s="192" t="s">
        <v>680</v>
      </c>
      <c r="G375" s="193"/>
      <c r="H375" s="193" t="s">
        <v>17116</v>
      </c>
      <c r="I375" s="192" t="s">
        <v>17323</v>
      </c>
      <c r="J375" s="219">
        <v>6</v>
      </c>
      <c r="K375" s="220">
        <v>1378.11</v>
      </c>
      <c r="L375" s="220">
        <f t="shared" si="12"/>
        <v>8268.66</v>
      </c>
      <c r="M375" s="137" t="s">
        <v>17422</v>
      </c>
      <c r="N375" s="194" t="s">
        <v>17183</v>
      </c>
    </row>
    <row r="376" spans="1:14" ht="24" x14ac:dyDescent="0.25">
      <c r="A376" s="267">
        <v>373</v>
      </c>
      <c r="B376" s="191" t="s">
        <v>17418</v>
      </c>
      <c r="C376" s="192" t="s">
        <v>17338</v>
      </c>
      <c r="D376" s="193" t="s">
        <v>17260</v>
      </c>
      <c r="E376" s="276" t="s">
        <v>17525</v>
      </c>
      <c r="F376" s="192" t="s">
        <v>680</v>
      </c>
      <c r="G376" s="214"/>
      <c r="H376" s="192" t="s">
        <v>17116</v>
      </c>
      <c r="I376" s="192" t="str">
        <f>RIGHT(C376,3)</f>
        <v>CXB</v>
      </c>
      <c r="J376" s="219">
        <v>13</v>
      </c>
      <c r="K376" s="220">
        <v>1</v>
      </c>
      <c r="L376" s="220">
        <f t="shared" si="12"/>
        <v>13</v>
      </c>
      <c r="M376" s="137" t="s">
        <v>17422</v>
      </c>
      <c r="N376" s="194" t="s">
        <v>17183</v>
      </c>
    </row>
    <row r="377" spans="1:14" ht="24" x14ac:dyDescent="0.25">
      <c r="A377" s="137">
        <v>374</v>
      </c>
      <c r="B377" s="191" t="s">
        <v>17418</v>
      </c>
      <c r="C377" s="192" t="s">
        <v>17338</v>
      </c>
      <c r="D377" s="193" t="s">
        <v>17260</v>
      </c>
      <c r="E377" s="276" t="s">
        <v>17525</v>
      </c>
      <c r="F377" s="192" t="s">
        <v>680</v>
      </c>
      <c r="G377" s="214"/>
      <c r="H377" s="192" t="s">
        <v>17116</v>
      </c>
      <c r="I377" s="192" t="s">
        <v>17323</v>
      </c>
      <c r="J377" s="219">
        <v>29</v>
      </c>
      <c r="K377" s="220">
        <v>473.48</v>
      </c>
      <c r="L377" s="220">
        <f t="shared" si="12"/>
        <v>13730.92</v>
      </c>
      <c r="M377" s="137" t="s">
        <v>17422</v>
      </c>
      <c r="N377" s="194" t="s">
        <v>17183</v>
      </c>
    </row>
    <row r="378" spans="1:14" ht="24" x14ac:dyDescent="0.25">
      <c r="A378" s="267">
        <v>375</v>
      </c>
      <c r="B378" s="191" t="s">
        <v>17418</v>
      </c>
      <c r="C378" s="192" t="s">
        <v>17352</v>
      </c>
      <c r="D378" s="193" t="s">
        <v>17353</v>
      </c>
      <c r="E378" s="278" t="s">
        <v>17535</v>
      </c>
      <c r="F378" s="192" t="s">
        <v>680</v>
      </c>
      <c r="G378" s="214"/>
      <c r="H378" s="192" t="s">
        <v>17116</v>
      </c>
      <c r="I378" s="192" t="s">
        <v>17354</v>
      </c>
      <c r="J378" s="219">
        <v>10</v>
      </c>
      <c r="K378" s="220">
        <v>1</v>
      </c>
      <c r="L378" s="220">
        <f t="shared" si="12"/>
        <v>10</v>
      </c>
      <c r="M378" s="195" t="s">
        <v>17295</v>
      </c>
      <c r="N378" s="194" t="s">
        <v>17183</v>
      </c>
    </row>
    <row r="379" spans="1:14" ht="24" x14ac:dyDescent="0.25">
      <c r="A379" s="137">
        <v>376</v>
      </c>
      <c r="B379" s="191" t="s">
        <v>17418</v>
      </c>
      <c r="C379" s="192" t="s">
        <v>17355</v>
      </c>
      <c r="D379" s="193" t="s">
        <v>17356</v>
      </c>
      <c r="E379" s="278" t="s">
        <v>17535</v>
      </c>
      <c r="F379" s="192" t="s">
        <v>680</v>
      </c>
      <c r="G379" s="214"/>
      <c r="H379" s="192" t="s">
        <v>17116</v>
      </c>
      <c r="I379" s="192" t="s">
        <v>17354</v>
      </c>
      <c r="J379" s="219">
        <v>15</v>
      </c>
      <c r="K379" s="220">
        <v>1</v>
      </c>
      <c r="L379" s="220">
        <f t="shared" si="12"/>
        <v>15</v>
      </c>
      <c r="M379" s="195" t="s">
        <v>17295</v>
      </c>
      <c r="N379" s="194" t="s">
        <v>17183</v>
      </c>
    </row>
    <row r="380" spans="1:14" ht="24" x14ac:dyDescent="0.25">
      <c r="A380" s="267">
        <v>377</v>
      </c>
      <c r="B380" s="191" t="s">
        <v>17418</v>
      </c>
      <c r="C380" s="192" t="s">
        <v>17311</v>
      </c>
      <c r="D380" s="193" t="s">
        <v>17312</v>
      </c>
      <c r="E380" s="278" t="s">
        <v>17532</v>
      </c>
      <c r="F380" s="192" t="s">
        <v>680</v>
      </c>
      <c r="G380" s="214"/>
      <c r="H380" s="192" t="s">
        <v>17116</v>
      </c>
      <c r="I380" s="192" t="str">
        <f>RIGHT(C380,3)</f>
        <v>CXA</v>
      </c>
      <c r="J380" s="219">
        <v>7</v>
      </c>
      <c r="K380" s="220">
        <v>1</v>
      </c>
      <c r="L380" s="220">
        <f t="shared" si="12"/>
        <v>7</v>
      </c>
      <c r="M380" s="195" t="s">
        <v>17295</v>
      </c>
      <c r="N380" s="194" t="s">
        <v>17183</v>
      </c>
    </row>
    <row r="381" spans="1:14" ht="24" x14ac:dyDescent="0.25">
      <c r="A381" s="137">
        <v>378</v>
      </c>
      <c r="B381" s="191" t="s">
        <v>17418</v>
      </c>
      <c r="C381" s="192" t="s">
        <v>17311</v>
      </c>
      <c r="D381" s="193" t="s">
        <v>17312</v>
      </c>
      <c r="E381" s="278" t="s">
        <v>17532</v>
      </c>
      <c r="F381" s="192" t="s">
        <v>680</v>
      </c>
      <c r="G381" s="214"/>
      <c r="H381" s="192" t="s">
        <v>17116</v>
      </c>
      <c r="I381" s="192" t="str">
        <f>RIGHT(C381,3)</f>
        <v>CXA</v>
      </c>
      <c r="J381" s="219">
        <v>7</v>
      </c>
      <c r="K381" s="220">
        <v>1</v>
      </c>
      <c r="L381" s="220">
        <f t="shared" si="12"/>
        <v>7</v>
      </c>
      <c r="M381" s="195" t="s">
        <v>17295</v>
      </c>
      <c r="N381" s="194" t="s">
        <v>17183</v>
      </c>
    </row>
    <row r="382" spans="1:14" ht="24" x14ac:dyDescent="0.25">
      <c r="A382" s="267">
        <v>379</v>
      </c>
      <c r="B382" s="191" t="s">
        <v>17418</v>
      </c>
      <c r="C382" s="192" t="s">
        <v>17311</v>
      </c>
      <c r="D382" s="193" t="s">
        <v>17312</v>
      </c>
      <c r="E382" s="278" t="s">
        <v>17532</v>
      </c>
      <c r="F382" s="192" t="s">
        <v>680</v>
      </c>
      <c r="G382" s="214"/>
      <c r="H382" s="192" t="s">
        <v>17116</v>
      </c>
      <c r="I382" s="192" t="s">
        <v>17354</v>
      </c>
      <c r="J382" s="219">
        <v>8</v>
      </c>
      <c r="K382" s="220">
        <v>1</v>
      </c>
      <c r="L382" s="220">
        <f t="shared" si="12"/>
        <v>8</v>
      </c>
      <c r="M382" s="195" t="s">
        <v>17295</v>
      </c>
      <c r="N382" s="194" t="s">
        <v>17183</v>
      </c>
    </row>
    <row r="383" spans="1:14" ht="24" x14ac:dyDescent="0.25">
      <c r="A383" s="137">
        <v>380</v>
      </c>
      <c r="B383" s="191" t="s">
        <v>17418</v>
      </c>
      <c r="C383" s="192" t="s">
        <v>17313</v>
      </c>
      <c r="D383" s="193" t="s">
        <v>17314</v>
      </c>
      <c r="E383" s="276" t="s">
        <v>17528</v>
      </c>
      <c r="F383" s="192" t="s">
        <v>680</v>
      </c>
      <c r="G383" s="214"/>
      <c r="H383" s="192" t="s">
        <v>17116</v>
      </c>
      <c r="I383" s="192" t="str">
        <f>RIGHT(C383,3)</f>
        <v>CXA</v>
      </c>
      <c r="J383" s="219">
        <v>1</v>
      </c>
      <c r="K383" s="220">
        <v>1</v>
      </c>
      <c r="L383" s="220">
        <f t="shared" si="12"/>
        <v>1</v>
      </c>
      <c r="M383" s="195" t="s">
        <v>17295</v>
      </c>
      <c r="N383" s="194" t="s">
        <v>17183</v>
      </c>
    </row>
    <row r="384" spans="1:14" ht="24" x14ac:dyDescent="0.25">
      <c r="A384" s="267">
        <v>381</v>
      </c>
      <c r="B384" s="191" t="s">
        <v>17418</v>
      </c>
      <c r="C384" s="192" t="s">
        <v>17313</v>
      </c>
      <c r="D384" s="193" t="s">
        <v>17314</v>
      </c>
      <c r="E384" s="276" t="s">
        <v>17528</v>
      </c>
      <c r="F384" s="192" t="s">
        <v>680</v>
      </c>
      <c r="G384" s="214"/>
      <c r="H384" s="192" t="s">
        <v>17116</v>
      </c>
      <c r="I384" s="192" t="s">
        <v>17354</v>
      </c>
      <c r="J384" s="219">
        <v>2</v>
      </c>
      <c r="K384" s="220">
        <v>1</v>
      </c>
      <c r="L384" s="220">
        <f t="shared" si="12"/>
        <v>2</v>
      </c>
      <c r="M384" s="195" t="s">
        <v>17295</v>
      </c>
      <c r="N384" s="194" t="s">
        <v>17183</v>
      </c>
    </row>
    <row r="385" spans="1:14" ht="24" x14ac:dyDescent="0.25">
      <c r="A385" s="137">
        <v>382</v>
      </c>
      <c r="B385" s="191" t="s">
        <v>17418</v>
      </c>
      <c r="C385" s="192" t="s">
        <v>17367</v>
      </c>
      <c r="D385" s="193" t="s">
        <v>17316</v>
      </c>
      <c r="E385" s="276" t="s">
        <v>17528</v>
      </c>
      <c r="F385" s="192" t="s">
        <v>680</v>
      </c>
      <c r="G385" s="214"/>
      <c r="H385" s="193" t="s">
        <v>17116</v>
      </c>
      <c r="I385" s="192" t="s">
        <v>17206</v>
      </c>
      <c r="J385" s="219">
        <v>1</v>
      </c>
      <c r="K385" s="220">
        <v>1</v>
      </c>
      <c r="L385" s="220">
        <f t="shared" si="12"/>
        <v>1</v>
      </c>
      <c r="M385" s="137" t="s">
        <v>17422</v>
      </c>
      <c r="N385" s="194" t="s">
        <v>17183</v>
      </c>
    </row>
    <row r="386" spans="1:14" ht="24" x14ac:dyDescent="0.25">
      <c r="A386" s="267">
        <v>383</v>
      </c>
      <c r="B386" s="191" t="s">
        <v>17418</v>
      </c>
      <c r="C386" s="192" t="s">
        <v>17315</v>
      </c>
      <c r="D386" s="193" t="s">
        <v>17316</v>
      </c>
      <c r="E386" s="276" t="s">
        <v>17528</v>
      </c>
      <c r="F386" s="192" t="s">
        <v>680</v>
      </c>
      <c r="G386" s="214"/>
      <c r="H386" s="192" t="s">
        <v>17116</v>
      </c>
      <c r="I386" s="192" t="str">
        <f>RIGHT(C386,3)</f>
        <v>CXA</v>
      </c>
      <c r="J386" s="219">
        <v>29</v>
      </c>
      <c r="K386" s="220">
        <v>1</v>
      </c>
      <c r="L386" s="220">
        <f t="shared" ref="L386:L449" si="13">J386*K386</f>
        <v>29</v>
      </c>
      <c r="M386" s="195" t="s">
        <v>17295</v>
      </c>
      <c r="N386" s="194" t="s">
        <v>17183</v>
      </c>
    </row>
    <row r="387" spans="1:14" ht="24" x14ac:dyDescent="0.25">
      <c r="A387" s="137">
        <v>384</v>
      </c>
      <c r="B387" s="191" t="s">
        <v>17418</v>
      </c>
      <c r="C387" s="192" t="s">
        <v>17315</v>
      </c>
      <c r="D387" s="193" t="s">
        <v>17316</v>
      </c>
      <c r="E387" s="276" t="s">
        <v>17528</v>
      </c>
      <c r="F387" s="192" t="s">
        <v>680</v>
      </c>
      <c r="G387" s="214"/>
      <c r="H387" s="192" t="s">
        <v>17116</v>
      </c>
      <c r="I387" s="192" t="str">
        <f>RIGHT(C387,3)</f>
        <v>CXA</v>
      </c>
      <c r="J387" s="219">
        <v>19</v>
      </c>
      <c r="K387" s="220">
        <v>1</v>
      </c>
      <c r="L387" s="220">
        <f t="shared" si="13"/>
        <v>19</v>
      </c>
      <c r="M387" s="195" t="s">
        <v>17295</v>
      </c>
      <c r="N387" s="194" t="s">
        <v>17183</v>
      </c>
    </row>
    <row r="388" spans="1:14" ht="24" x14ac:dyDescent="0.25">
      <c r="A388" s="267">
        <v>385</v>
      </c>
      <c r="B388" s="191" t="s">
        <v>17418</v>
      </c>
      <c r="C388" s="192" t="s">
        <v>17315</v>
      </c>
      <c r="D388" s="193" t="s">
        <v>17316</v>
      </c>
      <c r="E388" s="276" t="s">
        <v>17528</v>
      </c>
      <c r="F388" s="192" t="s">
        <v>680</v>
      </c>
      <c r="G388" s="214"/>
      <c r="H388" s="192" t="s">
        <v>17116</v>
      </c>
      <c r="I388" s="192" t="s">
        <v>17354</v>
      </c>
      <c r="J388" s="219">
        <v>4</v>
      </c>
      <c r="K388" s="220">
        <v>1</v>
      </c>
      <c r="L388" s="220">
        <f t="shared" si="13"/>
        <v>4</v>
      </c>
      <c r="M388" s="195" t="s">
        <v>17295</v>
      </c>
      <c r="N388" s="194" t="s">
        <v>17183</v>
      </c>
    </row>
    <row r="389" spans="1:14" ht="24" x14ac:dyDescent="0.25">
      <c r="A389" s="137">
        <v>386</v>
      </c>
      <c r="B389" s="191" t="s">
        <v>17418</v>
      </c>
      <c r="C389" s="192" t="s">
        <v>17261</v>
      </c>
      <c r="D389" s="193" t="s">
        <v>17262</v>
      </c>
      <c r="E389" s="277" t="s">
        <v>17534</v>
      </c>
      <c r="F389" s="192" t="s">
        <v>680</v>
      </c>
      <c r="G389" s="214"/>
      <c r="H389" s="192" t="s">
        <v>17116</v>
      </c>
      <c r="I389" s="192" t="s">
        <v>17206</v>
      </c>
      <c r="J389" s="219">
        <v>1</v>
      </c>
      <c r="K389" s="220">
        <v>1</v>
      </c>
      <c r="L389" s="220">
        <f t="shared" si="13"/>
        <v>1</v>
      </c>
      <c r="M389" s="137" t="s">
        <v>17422</v>
      </c>
      <c r="N389" s="194" t="s">
        <v>17183</v>
      </c>
    </row>
    <row r="390" spans="1:14" ht="24" x14ac:dyDescent="0.25">
      <c r="A390" s="267">
        <v>387</v>
      </c>
      <c r="B390" s="191" t="s">
        <v>17418</v>
      </c>
      <c r="C390" s="192" t="s">
        <v>17261</v>
      </c>
      <c r="D390" s="193" t="s">
        <v>17262</v>
      </c>
      <c r="E390" s="277" t="s">
        <v>17534</v>
      </c>
      <c r="F390" s="192" t="s">
        <v>680</v>
      </c>
      <c r="G390" s="214"/>
      <c r="H390" s="193" t="s">
        <v>17116</v>
      </c>
      <c r="I390" s="192" t="s">
        <v>17206</v>
      </c>
      <c r="J390" s="219">
        <v>1</v>
      </c>
      <c r="K390" s="220">
        <v>1</v>
      </c>
      <c r="L390" s="220">
        <f t="shared" si="13"/>
        <v>1</v>
      </c>
      <c r="M390" s="137" t="s">
        <v>17422</v>
      </c>
      <c r="N390" s="194" t="s">
        <v>17183</v>
      </c>
    </row>
    <row r="391" spans="1:14" ht="24" x14ac:dyDescent="0.25">
      <c r="A391" s="137">
        <v>388</v>
      </c>
      <c r="B391" s="191" t="s">
        <v>17418</v>
      </c>
      <c r="C391" s="192" t="s">
        <v>17357</v>
      </c>
      <c r="D391" s="193" t="s">
        <v>17262</v>
      </c>
      <c r="E391" s="277" t="s">
        <v>17534</v>
      </c>
      <c r="F391" s="192" t="s">
        <v>680</v>
      </c>
      <c r="G391" s="214"/>
      <c r="H391" s="192" t="s">
        <v>17116</v>
      </c>
      <c r="I391" s="192" t="str">
        <f>RIGHT(C391,3)</f>
        <v>CXA</v>
      </c>
      <c r="J391" s="219">
        <v>1846</v>
      </c>
      <c r="K391" s="220">
        <v>1</v>
      </c>
      <c r="L391" s="220">
        <f t="shared" si="13"/>
        <v>1846</v>
      </c>
      <c r="M391" s="195" t="s">
        <v>17295</v>
      </c>
      <c r="N391" s="194" t="s">
        <v>17183</v>
      </c>
    </row>
    <row r="392" spans="1:14" ht="24" x14ac:dyDescent="0.25">
      <c r="A392" s="267">
        <v>389</v>
      </c>
      <c r="B392" s="191" t="s">
        <v>17418</v>
      </c>
      <c r="C392" s="192" t="s">
        <v>17357</v>
      </c>
      <c r="D392" s="193" t="s">
        <v>17262</v>
      </c>
      <c r="E392" s="277" t="s">
        <v>17534</v>
      </c>
      <c r="F392" s="192" t="s">
        <v>680</v>
      </c>
      <c r="G392" s="214"/>
      <c r="H392" s="193" t="s">
        <v>17116</v>
      </c>
      <c r="I392" s="192" t="s">
        <v>17354</v>
      </c>
      <c r="J392" s="219">
        <v>1</v>
      </c>
      <c r="K392" s="220">
        <v>1</v>
      </c>
      <c r="L392" s="220">
        <f t="shared" si="13"/>
        <v>1</v>
      </c>
      <c r="M392" s="195" t="s">
        <v>17295</v>
      </c>
      <c r="N392" s="194" t="s">
        <v>17183</v>
      </c>
    </row>
    <row r="393" spans="1:14" ht="24" x14ac:dyDescent="0.25">
      <c r="A393" s="137">
        <v>390</v>
      </c>
      <c r="B393" s="191" t="s">
        <v>17418</v>
      </c>
      <c r="C393" s="192" t="s">
        <v>17263</v>
      </c>
      <c r="D393" s="193" t="s">
        <v>17264</v>
      </c>
      <c r="E393" s="278" t="s">
        <v>17529</v>
      </c>
      <c r="F393" s="192" t="s">
        <v>680</v>
      </c>
      <c r="G393" s="193"/>
      <c r="H393" s="193" t="s">
        <v>17116</v>
      </c>
      <c r="I393" s="192" t="s">
        <v>17206</v>
      </c>
      <c r="J393" s="219">
        <f>11-4</f>
        <v>7</v>
      </c>
      <c r="K393" s="220">
        <v>662.17</v>
      </c>
      <c r="L393" s="220">
        <f t="shared" si="13"/>
        <v>4635.1899999999996</v>
      </c>
      <c r="M393" s="137" t="s">
        <v>17422</v>
      </c>
      <c r="N393" s="194" t="s">
        <v>17183</v>
      </c>
    </row>
    <row r="394" spans="1:14" ht="24" x14ac:dyDescent="0.25">
      <c r="A394" s="267">
        <v>391</v>
      </c>
      <c r="B394" s="191" t="s">
        <v>17418</v>
      </c>
      <c r="C394" s="192" t="s">
        <v>17263</v>
      </c>
      <c r="D394" s="193" t="s">
        <v>17264</v>
      </c>
      <c r="E394" s="278" t="s">
        <v>17529</v>
      </c>
      <c r="F394" s="192" t="s">
        <v>680</v>
      </c>
      <c r="G394" s="214"/>
      <c r="H394" s="192" t="s">
        <v>17116</v>
      </c>
      <c r="I394" s="192" t="str">
        <f>RIGHT(C394,3)</f>
        <v>BXX</v>
      </c>
      <c r="J394" s="219">
        <v>10</v>
      </c>
      <c r="K394" s="220">
        <v>618.29999999999995</v>
      </c>
      <c r="L394" s="220">
        <f t="shared" si="13"/>
        <v>6183</v>
      </c>
      <c r="M394" s="137" t="s">
        <v>17422</v>
      </c>
      <c r="N394" s="194" t="s">
        <v>17183</v>
      </c>
    </row>
    <row r="395" spans="1:14" ht="24" x14ac:dyDescent="0.25">
      <c r="A395" s="137">
        <v>392</v>
      </c>
      <c r="B395" s="191" t="s">
        <v>17418</v>
      </c>
      <c r="C395" s="192" t="s">
        <v>17263</v>
      </c>
      <c r="D395" s="193" t="s">
        <v>17264</v>
      </c>
      <c r="E395" s="278" t="s">
        <v>17529</v>
      </c>
      <c r="F395" s="192" t="s">
        <v>680</v>
      </c>
      <c r="G395" s="214"/>
      <c r="H395" s="192" t="s">
        <v>17116</v>
      </c>
      <c r="I395" s="192" t="s">
        <v>17206</v>
      </c>
      <c r="J395" s="219">
        <v>213</v>
      </c>
      <c r="K395" s="220">
        <v>852.17</v>
      </c>
      <c r="L395" s="220">
        <f t="shared" si="13"/>
        <v>181512.21</v>
      </c>
      <c r="M395" s="137" t="s">
        <v>17422</v>
      </c>
      <c r="N395" s="194" t="s">
        <v>17183</v>
      </c>
    </row>
    <row r="396" spans="1:14" ht="24" x14ac:dyDescent="0.25">
      <c r="A396" s="267">
        <v>393</v>
      </c>
      <c r="B396" s="191" t="s">
        <v>17418</v>
      </c>
      <c r="C396" s="192" t="s">
        <v>17263</v>
      </c>
      <c r="D396" s="193" t="s">
        <v>17264</v>
      </c>
      <c r="E396" s="278" t="s">
        <v>17529</v>
      </c>
      <c r="F396" s="192" t="s">
        <v>680</v>
      </c>
      <c r="G396" s="214"/>
      <c r="H396" s="192" t="s">
        <v>17116</v>
      </c>
      <c r="I396" s="192" t="str">
        <f>RIGHT(C396,3)</f>
        <v>BXX</v>
      </c>
      <c r="J396" s="219">
        <v>31</v>
      </c>
      <c r="K396" s="220">
        <v>832.74</v>
      </c>
      <c r="L396" s="220">
        <f t="shared" si="13"/>
        <v>25814.94</v>
      </c>
      <c r="M396" s="137" t="s">
        <v>17422</v>
      </c>
      <c r="N396" s="194" t="s">
        <v>17183</v>
      </c>
    </row>
    <row r="397" spans="1:14" ht="24" x14ac:dyDescent="0.25">
      <c r="A397" s="137">
        <v>394</v>
      </c>
      <c r="B397" s="191" t="s">
        <v>17418</v>
      </c>
      <c r="C397" s="192" t="s">
        <v>17263</v>
      </c>
      <c r="D397" s="193" t="s">
        <v>17264</v>
      </c>
      <c r="E397" s="278" t="s">
        <v>17529</v>
      </c>
      <c r="F397" s="192" t="s">
        <v>680</v>
      </c>
      <c r="G397" s="214"/>
      <c r="H397" s="193" t="s">
        <v>17116</v>
      </c>
      <c r="I397" s="192" t="s">
        <v>17206</v>
      </c>
      <c r="J397" s="219">
        <v>80</v>
      </c>
      <c r="K397" s="220">
        <v>1720.5</v>
      </c>
      <c r="L397" s="220">
        <f t="shared" si="13"/>
        <v>137640</v>
      </c>
      <c r="M397" s="137" t="s">
        <v>17422</v>
      </c>
      <c r="N397" s="194" t="s">
        <v>17183</v>
      </c>
    </row>
    <row r="398" spans="1:14" ht="24" x14ac:dyDescent="0.25">
      <c r="A398" s="267">
        <v>395</v>
      </c>
      <c r="B398" s="137" t="s">
        <v>17418</v>
      </c>
      <c r="C398" s="192" t="s">
        <v>17263</v>
      </c>
      <c r="D398" s="193" t="s">
        <v>17264</v>
      </c>
      <c r="E398" s="278" t="s">
        <v>17529</v>
      </c>
      <c r="F398" s="192" t="s">
        <v>680</v>
      </c>
      <c r="G398" s="214"/>
      <c r="H398" s="193" t="s">
        <v>17116</v>
      </c>
      <c r="I398" s="192" t="str">
        <f>RIGHT(C398,3)</f>
        <v>BXX</v>
      </c>
      <c r="J398" s="219">
        <v>44</v>
      </c>
      <c r="K398" s="220">
        <v>2312.9499999999998</v>
      </c>
      <c r="L398" s="220">
        <f t="shared" si="13"/>
        <v>101769.79999999999</v>
      </c>
      <c r="M398" s="137" t="s">
        <v>17422</v>
      </c>
      <c r="N398" s="194" t="s">
        <v>17183</v>
      </c>
    </row>
    <row r="399" spans="1:14" ht="24" x14ac:dyDescent="0.25">
      <c r="A399" s="137">
        <v>396</v>
      </c>
      <c r="B399" s="191" t="s">
        <v>17418</v>
      </c>
      <c r="C399" s="192" t="s">
        <v>17339</v>
      </c>
      <c r="D399" s="193" t="s">
        <v>17264</v>
      </c>
      <c r="E399" s="278" t="s">
        <v>17529</v>
      </c>
      <c r="F399" s="192" t="s">
        <v>680</v>
      </c>
      <c r="G399" s="193"/>
      <c r="H399" s="193" t="s">
        <v>17116</v>
      </c>
      <c r="I399" s="192" t="s">
        <v>17323</v>
      </c>
      <c r="J399" s="219">
        <v>1</v>
      </c>
      <c r="K399" s="220">
        <v>2585.62</v>
      </c>
      <c r="L399" s="220">
        <f t="shared" si="13"/>
        <v>2585.62</v>
      </c>
      <c r="M399" s="137" t="s">
        <v>17422</v>
      </c>
      <c r="N399" s="194" t="s">
        <v>17183</v>
      </c>
    </row>
    <row r="400" spans="1:14" ht="24" x14ac:dyDescent="0.25">
      <c r="A400" s="267">
        <v>397</v>
      </c>
      <c r="B400" s="191" t="s">
        <v>17418</v>
      </c>
      <c r="C400" s="192" t="s">
        <v>17339</v>
      </c>
      <c r="D400" s="193" t="s">
        <v>17264</v>
      </c>
      <c r="E400" s="278" t="s">
        <v>17529</v>
      </c>
      <c r="F400" s="192" t="s">
        <v>680</v>
      </c>
      <c r="G400" s="214"/>
      <c r="H400" s="192" t="s">
        <v>17116</v>
      </c>
      <c r="I400" s="192" t="str">
        <f>RIGHT(C400,3)</f>
        <v>CXB</v>
      </c>
      <c r="J400" s="219">
        <v>52</v>
      </c>
      <c r="K400" s="220">
        <v>44.12</v>
      </c>
      <c r="L400" s="220">
        <f t="shared" si="13"/>
        <v>2294.2399999999998</v>
      </c>
      <c r="M400" s="137" t="s">
        <v>17422</v>
      </c>
      <c r="N400" s="194" t="s">
        <v>17183</v>
      </c>
    </row>
    <row r="401" spans="1:14" ht="24" x14ac:dyDescent="0.25">
      <c r="A401" s="137">
        <v>398</v>
      </c>
      <c r="B401" s="191" t="s">
        <v>17418</v>
      </c>
      <c r="C401" s="192" t="s">
        <v>17339</v>
      </c>
      <c r="D401" s="193" t="s">
        <v>17264</v>
      </c>
      <c r="E401" s="278" t="s">
        <v>17529</v>
      </c>
      <c r="F401" s="192" t="s">
        <v>680</v>
      </c>
      <c r="G401" s="214"/>
      <c r="H401" s="192" t="s">
        <v>17116</v>
      </c>
      <c r="I401" s="192" t="s">
        <v>17323</v>
      </c>
      <c r="J401" s="219">
        <v>90</v>
      </c>
      <c r="K401" s="220">
        <v>5300.19</v>
      </c>
      <c r="L401" s="220">
        <f t="shared" si="13"/>
        <v>477017.1</v>
      </c>
      <c r="M401" s="137" t="s">
        <v>17422</v>
      </c>
      <c r="N401" s="194" t="s">
        <v>17183</v>
      </c>
    </row>
    <row r="402" spans="1:14" ht="24" x14ac:dyDescent="0.25">
      <c r="A402" s="267">
        <v>399</v>
      </c>
      <c r="B402" s="191" t="s">
        <v>17418</v>
      </c>
      <c r="C402" s="192" t="s">
        <v>17339</v>
      </c>
      <c r="D402" s="193" t="s">
        <v>17264</v>
      </c>
      <c r="E402" s="278" t="s">
        <v>17529</v>
      </c>
      <c r="F402" s="192" t="s">
        <v>680</v>
      </c>
      <c r="G402" s="214"/>
      <c r="H402" s="193" t="s">
        <v>17116</v>
      </c>
      <c r="I402" s="192" t="s">
        <v>17323</v>
      </c>
      <c r="J402" s="219">
        <v>1</v>
      </c>
      <c r="K402" s="220">
        <v>32429</v>
      </c>
      <c r="L402" s="220">
        <f t="shared" si="13"/>
        <v>32429</v>
      </c>
      <c r="M402" s="137" t="s">
        <v>17422</v>
      </c>
      <c r="N402" s="194" t="s">
        <v>17183</v>
      </c>
    </row>
    <row r="403" spans="1:14" ht="24" x14ac:dyDescent="0.25">
      <c r="A403" s="137">
        <v>400</v>
      </c>
      <c r="B403" s="191" t="s">
        <v>17418</v>
      </c>
      <c r="C403" s="192" t="s">
        <v>17265</v>
      </c>
      <c r="D403" s="193" t="s">
        <v>17266</v>
      </c>
      <c r="E403" s="276" t="s">
        <v>17528</v>
      </c>
      <c r="F403" s="192" t="s">
        <v>680</v>
      </c>
      <c r="G403" s="193"/>
      <c r="H403" s="193" t="s">
        <v>17116</v>
      </c>
      <c r="I403" s="192" t="s">
        <v>17206</v>
      </c>
      <c r="J403" s="219">
        <v>131</v>
      </c>
      <c r="K403" s="220">
        <v>27444.55</v>
      </c>
      <c r="L403" s="220">
        <f t="shared" si="13"/>
        <v>3595236.05</v>
      </c>
      <c r="M403" s="137" t="s">
        <v>17422</v>
      </c>
      <c r="N403" s="194" t="s">
        <v>17183</v>
      </c>
    </row>
    <row r="404" spans="1:14" ht="24" x14ac:dyDescent="0.25">
      <c r="A404" s="267">
        <v>401</v>
      </c>
      <c r="B404" s="191" t="s">
        <v>17418</v>
      </c>
      <c r="C404" s="192" t="s">
        <v>17265</v>
      </c>
      <c r="D404" s="193" t="s">
        <v>17266</v>
      </c>
      <c r="E404" s="276" t="s">
        <v>17528</v>
      </c>
      <c r="F404" s="192" t="s">
        <v>680</v>
      </c>
      <c r="G404" s="214"/>
      <c r="H404" s="192" t="s">
        <v>17116</v>
      </c>
      <c r="I404" s="192" t="str">
        <f>RIGHT(C404,3)</f>
        <v>BXX</v>
      </c>
      <c r="J404" s="219">
        <v>34</v>
      </c>
      <c r="K404" s="220">
        <v>46146.91</v>
      </c>
      <c r="L404" s="220">
        <f t="shared" si="13"/>
        <v>1568994.9400000002</v>
      </c>
      <c r="M404" s="137" t="s">
        <v>17422</v>
      </c>
      <c r="N404" s="194" t="s">
        <v>17183</v>
      </c>
    </row>
    <row r="405" spans="1:14" ht="24" x14ac:dyDescent="0.25">
      <c r="A405" s="137">
        <v>402</v>
      </c>
      <c r="B405" s="191" t="s">
        <v>17418</v>
      </c>
      <c r="C405" s="192" t="s">
        <v>17265</v>
      </c>
      <c r="D405" s="193" t="s">
        <v>17266</v>
      </c>
      <c r="E405" s="276" t="s">
        <v>17528</v>
      </c>
      <c r="F405" s="192" t="s">
        <v>680</v>
      </c>
      <c r="G405" s="214"/>
      <c r="H405" s="192" t="s">
        <v>17116</v>
      </c>
      <c r="I405" s="192" t="s">
        <v>17206</v>
      </c>
      <c r="J405" s="219">
        <v>291</v>
      </c>
      <c r="K405" s="220">
        <v>13409.81</v>
      </c>
      <c r="L405" s="220">
        <f t="shared" si="13"/>
        <v>3902254.71</v>
      </c>
      <c r="M405" s="137" t="s">
        <v>17422</v>
      </c>
      <c r="N405" s="194" t="s">
        <v>17183</v>
      </c>
    </row>
    <row r="406" spans="1:14" ht="24" x14ac:dyDescent="0.25">
      <c r="A406" s="267">
        <v>403</v>
      </c>
      <c r="B406" s="191" t="s">
        <v>17418</v>
      </c>
      <c r="C406" s="192" t="s">
        <v>17265</v>
      </c>
      <c r="D406" s="193" t="s">
        <v>17266</v>
      </c>
      <c r="E406" s="276" t="s">
        <v>17528</v>
      </c>
      <c r="F406" s="192" t="s">
        <v>680</v>
      </c>
      <c r="G406" s="214"/>
      <c r="H406" s="192" t="s">
        <v>17116</v>
      </c>
      <c r="I406" s="192" t="str">
        <f>RIGHT(C406,3)</f>
        <v>BXX</v>
      </c>
      <c r="J406" s="219">
        <v>5</v>
      </c>
      <c r="K406" s="220">
        <v>5328</v>
      </c>
      <c r="L406" s="220">
        <f t="shared" si="13"/>
        <v>26640</v>
      </c>
      <c r="M406" s="137" t="s">
        <v>17422</v>
      </c>
      <c r="N406" s="194" t="s">
        <v>17183</v>
      </c>
    </row>
    <row r="407" spans="1:14" ht="24" x14ac:dyDescent="0.25">
      <c r="A407" s="137">
        <v>404</v>
      </c>
      <c r="B407" s="191" t="s">
        <v>17418</v>
      </c>
      <c r="C407" s="192" t="s">
        <v>17265</v>
      </c>
      <c r="D407" s="193" t="s">
        <v>17266</v>
      </c>
      <c r="E407" s="276" t="s">
        <v>17528</v>
      </c>
      <c r="F407" s="192" t="s">
        <v>680</v>
      </c>
      <c r="G407" s="214"/>
      <c r="H407" s="193" t="s">
        <v>17116</v>
      </c>
      <c r="I407" s="192" t="s">
        <v>17206</v>
      </c>
      <c r="J407" s="219">
        <v>3</v>
      </c>
      <c r="K407" s="220">
        <v>3330.38</v>
      </c>
      <c r="L407" s="220">
        <f t="shared" si="13"/>
        <v>9991.14</v>
      </c>
      <c r="M407" s="137" t="s">
        <v>17422</v>
      </c>
      <c r="N407" s="194" t="s">
        <v>17183</v>
      </c>
    </row>
    <row r="408" spans="1:14" ht="24" x14ac:dyDescent="0.25">
      <c r="A408" s="267">
        <v>405</v>
      </c>
      <c r="B408" s="137" t="s">
        <v>17418</v>
      </c>
      <c r="C408" s="192" t="s">
        <v>17265</v>
      </c>
      <c r="D408" s="193" t="s">
        <v>17266</v>
      </c>
      <c r="E408" s="276" t="s">
        <v>17528</v>
      </c>
      <c r="F408" s="192" t="s">
        <v>680</v>
      </c>
      <c r="G408" s="214"/>
      <c r="H408" s="193" t="s">
        <v>17116</v>
      </c>
      <c r="I408" s="192" t="str">
        <f>RIGHT(C408,3)</f>
        <v>BXX</v>
      </c>
      <c r="J408" s="219">
        <v>4</v>
      </c>
      <c r="K408" s="220">
        <v>999.75</v>
      </c>
      <c r="L408" s="220">
        <f t="shared" si="13"/>
        <v>3999</v>
      </c>
      <c r="M408" s="137" t="s">
        <v>17422</v>
      </c>
      <c r="N408" s="194" t="s">
        <v>17183</v>
      </c>
    </row>
    <row r="409" spans="1:14" ht="24" x14ac:dyDescent="0.25">
      <c r="A409" s="137">
        <v>406</v>
      </c>
      <c r="B409" s="191" t="s">
        <v>17418</v>
      </c>
      <c r="C409" s="192" t="s">
        <v>17340</v>
      </c>
      <c r="D409" s="193" t="s">
        <v>17266</v>
      </c>
      <c r="E409" s="276" t="s">
        <v>17528</v>
      </c>
      <c r="F409" s="192" t="s">
        <v>680</v>
      </c>
      <c r="G409" s="214"/>
      <c r="H409" s="192" t="s">
        <v>17116</v>
      </c>
      <c r="I409" s="192" t="str">
        <f>RIGHT(C409,3)</f>
        <v>CXB</v>
      </c>
      <c r="J409" s="219">
        <v>58</v>
      </c>
      <c r="K409" s="220">
        <v>1503.83</v>
      </c>
      <c r="L409" s="220">
        <f t="shared" si="13"/>
        <v>87222.14</v>
      </c>
      <c r="M409" s="137" t="s">
        <v>17422</v>
      </c>
      <c r="N409" s="194" t="s">
        <v>17183</v>
      </c>
    </row>
    <row r="410" spans="1:14" ht="24" x14ac:dyDescent="0.25">
      <c r="A410" s="267">
        <v>407</v>
      </c>
      <c r="B410" s="191" t="s">
        <v>17418</v>
      </c>
      <c r="C410" s="192" t="s">
        <v>17340</v>
      </c>
      <c r="D410" s="193" t="s">
        <v>17266</v>
      </c>
      <c r="E410" s="276" t="s">
        <v>17528</v>
      </c>
      <c r="F410" s="192" t="s">
        <v>680</v>
      </c>
      <c r="G410" s="214"/>
      <c r="H410" s="192" t="s">
        <v>17116</v>
      </c>
      <c r="I410" s="192" t="s">
        <v>17323</v>
      </c>
      <c r="J410" s="219">
        <v>9</v>
      </c>
      <c r="K410" s="220">
        <v>77208.67</v>
      </c>
      <c r="L410" s="220">
        <f t="shared" si="13"/>
        <v>694878.03</v>
      </c>
      <c r="M410" s="137" t="s">
        <v>17422</v>
      </c>
      <c r="N410" s="194" t="s">
        <v>17183</v>
      </c>
    </row>
    <row r="411" spans="1:14" ht="24" x14ac:dyDescent="0.25">
      <c r="A411" s="137">
        <v>408</v>
      </c>
      <c r="B411" s="191" t="s">
        <v>17418</v>
      </c>
      <c r="C411" s="192" t="s">
        <v>17267</v>
      </c>
      <c r="D411" s="193" t="s">
        <v>17268</v>
      </c>
      <c r="E411" s="278" t="s">
        <v>17529</v>
      </c>
      <c r="F411" s="192" t="s">
        <v>680</v>
      </c>
      <c r="G411" s="214"/>
      <c r="H411" s="192" t="s">
        <v>17116</v>
      </c>
      <c r="I411" s="192" t="s">
        <v>17206</v>
      </c>
      <c r="J411" s="219">
        <v>13</v>
      </c>
      <c r="K411" s="220">
        <v>52166.62</v>
      </c>
      <c r="L411" s="220">
        <f t="shared" si="13"/>
        <v>678166.06</v>
      </c>
      <c r="M411" s="137" t="s">
        <v>17422</v>
      </c>
      <c r="N411" s="194" t="s">
        <v>17183</v>
      </c>
    </row>
    <row r="412" spans="1:14" ht="24" x14ac:dyDescent="0.25">
      <c r="A412" s="267">
        <v>409</v>
      </c>
      <c r="B412" s="191" t="s">
        <v>17418</v>
      </c>
      <c r="C412" s="192" t="s">
        <v>17267</v>
      </c>
      <c r="D412" s="193" t="s">
        <v>17268</v>
      </c>
      <c r="E412" s="278" t="s">
        <v>17529</v>
      </c>
      <c r="F412" s="192" t="s">
        <v>680</v>
      </c>
      <c r="G412" s="214"/>
      <c r="H412" s="192" t="s">
        <v>17116</v>
      </c>
      <c r="I412" s="192" t="str">
        <f>RIGHT(C412,3)</f>
        <v>BXX</v>
      </c>
      <c r="J412" s="219">
        <v>2</v>
      </c>
      <c r="K412" s="220">
        <v>30090</v>
      </c>
      <c r="L412" s="220">
        <f t="shared" si="13"/>
        <v>60180</v>
      </c>
      <c r="M412" s="137" t="s">
        <v>17422</v>
      </c>
      <c r="N412" s="194" t="s">
        <v>17183</v>
      </c>
    </row>
    <row r="413" spans="1:14" ht="24" x14ac:dyDescent="0.25">
      <c r="A413" s="137">
        <v>410</v>
      </c>
      <c r="B413" s="191" t="s">
        <v>17418</v>
      </c>
      <c r="C413" s="192" t="s">
        <v>17267</v>
      </c>
      <c r="D413" s="193" t="s">
        <v>17268</v>
      </c>
      <c r="E413" s="278" t="s">
        <v>17529</v>
      </c>
      <c r="F413" s="192" t="s">
        <v>680</v>
      </c>
      <c r="G413" s="214"/>
      <c r="H413" s="193" t="s">
        <v>17116</v>
      </c>
      <c r="I413" s="192" t="str">
        <f>RIGHT(C413,3)</f>
        <v>BXX</v>
      </c>
      <c r="J413" s="219">
        <v>4</v>
      </c>
      <c r="K413" s="220">
        <v>15438.67</v>
      </c>
      <c r="L413" s="220">
        <f t="shared" si="13"/>
        <v>61754.68</v>
      </c>
      <c r="M413" s="137" t="s">
        <v>17422</v>
      </c>
      <c r="N413" s="194" t="s">
        <v>17183</v>
      </c>
    </row>
    <row r="414" spans="1:14" ht="24" x14ac:dyDescent="0.25">
      <c r="A414" s="267">
        <v>411</v>
      </c>
      <c r="B414" s="137" t="s">
        <v>17418</v>
      </c>
      <c r="C414" s="192" t="s">
        <v>17267</v>
      </c>
      <c r="D414" s="193" t="s">
        <v>17268</v>
      </c>
      <c r="E414" s="278" t="s">
        <v>17529</v>
      </c>
      <c r="F414" s="192" t="s">
        <v>680</v>
      </c>
      <c r="G414" s="214"/>
      <c r="H414" s="193" t="s">
        <v>17116</v>
      </c>
      <c r="I414" s="192" t="str">
        <f>RIGHT(C414,3)</f>
        <v>BXX</v>
      </c>
      <c r="J414" s="219">
        <v>31</v>
      </c>
      <c r="K414" s="220">
        <v>475543.35</v>
      </c>
      <c r="L414" s="220">
        <f t="shared" si="13"/>
        <v>14741843.85</v>
      </c>
      <c r="M414" s="137" t="s">
        <v>17422</v>
      </c>
      <c r="N414" s="194" t="s">
        <v>17183</v>
      </c>
    </row>
    <row r="415" spans="1:14" ht="24" x14ac:dyDescent="0.25">
      <c r="A415" s="137">
        <v>412</v>
      </c>
      <c r="B415" s="191" t="s">
        <v>17418</v>
      </c>
      <c r="C415" s="192" t="s">
        <v>17341</v>
      </c>
      <c r="D415" s="193" t="s">
        <v>17268</v>
      </c>
      <c r="E415" s="278" t="s">
        <v>17529</v>
      </c>
      <c r="F415" s="192" t="s">
        <v>680</v>
      </c>
      <c r="G415" s="214"/>
      <c r="H415" s="192" t="s">
        <v>17116</v>
      </c>
      <c r="I415" s="192" t="str">
        <f>RIGHT(C415,3)</f>
        <v>CXB</v>
      </c>
      <c r="J415" s="219">
        <v>1</v>
      </c>
      <c r="K415" s="220">
        <v>1</v>
      </c>
      <c r="L415" s="220">
        <f t="shared" si="13"/>
        <v>1</v>
      </c>
      <c r="M415" s="137" t="s">
        <v>17422</v>
      </c>
      <c r="N415" s="194" t="s">
        <v>17183</v>
      </c>
    </row>
    <row r="416" spans="1:14" ht="24" x14ac:dyDescent="0.25">
      <c r="A416" s="267">
        <v>413</v>
      </c>
      <c r="B416" s="191" t="s">
        <v>17418</v>
      </c>
      <c r="C416" s="192" t="s">
        <v>17341</v>
      </c>
      <c r="D416" s="193" t="s">
        <v>17268</v>
      </c>
      <c r="E416" s="278" t="s">
        <v>17529</v>
      </c>
      <c r="F416" s="192" t="s">
        <v>680</v>
      </c>
      <c r="G416" s="214"/>
      <c r="H416" s="192" t="s">
        <v>17116</v>
      </c>
      <c r="I416" s="192" t="s">
        <v>17323</v>
      </c>
      <c r="J416" s="219">
        <v>2</v>
      </c>
      <c r="K416" s="220">
        <v>43422.5</v>
      </c>
      <c r="L416" s="220">
        <f t="shared" si="13"/>
        <v>86845</v>
      </c>
      <c r="M416" s="137" t="s">
        <v>17422</v>
      </c>
      <c r="N416" s="194" t="s">
        <v>17183</v>
      </c>
    </row>
    <row r="417" spans="1:14" ht="24" x14ac:dyDescent="0.25">
      <c r="A417" s="137">
        <v>414</v>
      </c>
      <c r="B417" s="191" t="s">
        <v>17418</v>
      </c>
      <c r="C417" s="192" t="s">
        <v>17269</v>
      </c>
      <c r="D417" s="193" t="s">
        <v>17270</v>
      </c>
      <c r="E417" s="275" t="s">
        <v>17531</v>
      </c>
      <c r="F417" s="192" t="s">
        <v>680</v>
      </c>
      <c r="G417" s="214"/>
      <c r="H417" s="192" t="s">
        <v>17189</v>
      </c>
      <c r="I417" s="192" t="str">
        <f>RIGHT(C417,3)</f>
        <v>BXX</v>
      </c>
      <c r="J417" s="219">
        <v>2</v>
      </c>
      <c r="K417" s="220">
        <v>1</v>
      </c>
      <c r="L417" s="220">
        <f t="shared" si="13"/>
        <v>2</v>
      </c>
      <c r="M417" s="137" t="s">
        <v>17422</v>
      </c>
      <c r="N417" s="194" t="s">
        <v>17183</v>
      </c>
    </row>
    <row r="418" spans="1:14" ht="24" x14ac:dyDescent="0.25">
      <c r="A418" s="267">
        <v>415</v>
      </c>
      <c r="B418" s="191" t="s">
        <v>17418</v>
      </c>
      <c r="C418" s="192" t="s">
        <v>17269</v>
      </c>
      <c r="D418" s="193" t="s">
        <v>17270</v>
      </c>
      <c r="E418" s="275" t="s">
        <v>17531</v>
      </c>
      <c r="F418" s="192" t="s">
        <v>680</v>
      </c>
      <c r="G418" s="214"/>
      <c r="H418" s="192" t="s">
        <v>17189</v>
      </c>
      <c r="I418" s="192" t="s">
        <v>17206</v>
      </c>
      <c r="J418" s="219">
        <v>379</v>
      </c>
      <c r="K418" s="220">
        <v>341.83</v>
      </c>
      <c r="L418" s="220">
        <f t="shared" si="13"/>
        <v>129553.56999999999</v>
      </c>
      <c r="M418" s="137" t="s">
        <v>17422</v>
      </c>
      <c r="N418" s="194" t="s">
        <v>17183</v>
      </c>
    </row>
    <row r="419" spans="1:14" ht="24" x14ac:dyDescent="0.25">
      <c r="A419" s="137">
        <v>416</v>
      </c>
      <c r="B419" s="191" t="s">
        <v>17418</v>
      </c>
      <c r="C419" s="192" t="s">
        <v>17269</v>
      </c>
      <c r="D419" s="193" t="s">
        <v>17270</v>
      </c>
      <c r="E419" s="275" t="s">
        <v>17531</v>
      </c>
      <c r="F419" s="192" t="s">
        <v>680</v>
      </c>
      <c r="G419" s="214"/>
      <c r="H419" s="192" t="s">
        <v>17189</v>
      </c>
      <c r="I419" s="218" t="str">
        <f>RIGHT(C419,3)</f>
        <v>BXX</v>
      </c>
      <c r="J419" s="219">
        <v>4</v>
      </c>
      <c r="K419" s="220">
        <v>85.75</v>
      </c>
      <c r="L419" s="220">
        <f t="shared" si="13"/>
        <v>343</v>
      </c>
      <c r="M419" s="137" t="s">
        <v>17422</v>
      </c>
      <c r="N419" s="194" t="s">
        <v>17183</v>
      </c>
    </row>
    <row r="420" spans="1:14" ht="24" x14ac:dyDescent="0.25">
      <c r="A420" s="267">
        <v>417</v>
      </c>
      <c r="B420" s="194" t="s">
        <v>17418</v>
      </c>
      <c r="C420" s="192" t="s">
        <v>17269</v>
      </c>
      <c r="D420" s="193" t="s">
        <v>17270</v>
      </c>
      <c r="E420" s="275" t="s">
        <v>17531</v>
      </c>
      <c r="F420" s="192" t="s">
        <v>680</v>
      </c>
      <c r="G420" s="214"/>
      <c r="H420" s="193" t="s">
        <v>17189</v>
      </c>
      <c r="I420" s="192" t="str">
        <f>RIGHT(C420,3)</f>
        <v>BXX</v>
      </c>
      <c r="J420" s="219">
        <v>29</v>
      </c>
      <c r="K420" s="220">
        <v>1705.94</v>
      </c>
      <c r="L420" s="220">
        <f t="shared" si="13"/>
        <v>49472.26</v>
      </c>
      <c r="M420" s="137" t="s">
        <v>17422</v>
      </c>
      <c r="N420" s="194" t="s">
        <v>17183</v>
      </c>
    </row>
    <row r="421" spans="1:14" ht="24" x14ac:dyDescent="0.25">
      <c r="A421" s="137">
        <v>418</v>
      </c>
      <c r="B421" s="194" t="s">
        <v>17418</v>
      </c>
      <c r="C421" s="192" t="s">
        <v>17342</v>
      </c>
      <c r="D421" s="193" t="s">
        <v>17270</v>
      </c>
      <c r="E421" s="275" t="s">
        <v>17531</v>
      </c>
      <c r="F421" s="192" t="s">
        <v>680</v>
      </c>
      <c r="G421" s="214"/>
      <c r="H421" s="192" t="s">
        <v>17189</v>
      </c>
      <c r="I421" s="192" t="s">
        <v>17323</v>
      </c>
      <c r="J421" s="219">
        <v>1</v>
      </c>
      <c r="K421" s="220">
        <v>1</v>
      </c>
      <c r="L421" s="220">
        <f t="shared" si="13"/>
        <v>1</v>
      </c>
      <c r="M421" s="137" t="s">
        <v>17422</v>
      </c>
      <c r="N421" s="194" t="s">
        <v>17183</v>
      </c>
    </row>
    <row r="422" spans="1:14" ht="24" x14ac:dyDescent="0.25">
      <c r="A422" s="267">
        <v>419</v>
      </c>
      <c r="B422" s="194" t="s">
        <v>17418</v>
      </c>
      <c r="C422" s="192" t="s">
        <v>17271</v>
      </c>
      <c r="D422" s="193" t="s">
        <v>17272</v>
      </c>
      <c r="E422" s="275" t="s">
        <v>17531</v>
      </c>
      <c r="F422" s="192" t="s">
        <v>680</v>
      </c>
      <c r="G422" s="193"/>
      <c r="H422" s="193" t="s">
        <v>17189</v>
      </c>
      <c r="I422" s="192" t="str">
        <f t="shared" ref="I422:I434" si="14">RIGHT(C422,3)</f>
        <v>BXX</v>
      </c>
      <c r="J422" s="219">
        <v>1</v>
      </c>
      <c r="K422" s="220">
        <v>1</v>
      </c>
      <c r="L422" s="220">
        <f t="shared" si="13"/>
        <v>1</v>
      </c>
      <c r="M422" s="137" t="s">
        <v>17422</v>
      </c>
      <c r="N422" s="194" t="s">
        <v>17183</v>
      </c>
    </row>
    <row r="423" spans="1:14" ht="24" x14ac:dyDescent="0.25">
      <c r="A423" s="137">
        <v>420</v>
      </c>
      <c r="B423" s="194" t="s">
        <v>17418</v>
      </c>
      <c r="C423" s="192" t="s">
        <v>17271</v>
      </c>
      <c r="D423" s="193" t="s">
        <v>17272</v>
      </c>
      <c r="E423" s="275" t="s">
        <v>17531</v>
      </c>
      <c r="F423" s="192" t="s">
        <v>680</v>
      </c>
      <c r="G423" s="214"/>
      <c r="H423" s="192" t="s">
        <v>17189</v>
      </c>
      <c r="I423" s="192" t="str">
        <f t="shared" si="14"/>
        <v>BXX</v>
      </c>
      <c r="J423" s="219">
        <v>447</v>
      </c>
      <c r="K423" s="220">
        <v>71247.789999999994</v>
      </c>
      <c r="L423" s="220">
        <f t="shared" si="13"/>
        <v>31847762.129999999</v>
      </c>
      <c r="M423" s="137" t="s">
        <v>17422</v>
      </c>
      <c r="N423" s="194" t="s">
        <v>17183</v>
      </c>
    </row>
    <row r="424" spans="1:14" ht="24" x14ac:dyDescent="0.25">
      <c r="A424" s="267">
        <v>421</v>
      </c>
      <c r="B424" s="194" t="s">
        <v>17418</v>
      </c>
      <c r="C424" s="192" t="s">
        <v>17271</v>
      </c>
      <c r="D424" s="193" t="s">
        <v>17272</v>
      </c>
      <c r="E424" s="275" t="s">
        <v>17531</v>
      </c>
      <c r="F424" s="192" t="s">
        <v>680</v>
      </c>
      <c r="G424" s="214"/>
      <c r="H424" s="192" t="s">
        <v>17189</v>
      </c>
      <c r="I424" s="192" t="str">
        <f t="shared" si="14"/>
        <v>BXX</v>
      </c>
      <c r="J424" s="219">
        <v>1</v>
      </c>
      <c r="K424" s="220">
        <v>1</v>
      </c>
      <c r="L424" s="220">
        <f t="shared" si="13"/>
        <v>1</v>
      </c>
      <c r="M424" s="137" t="s">
        <v>17422</v>
      </c>
      <c r="N424" s="194" t="s">
        <v>17183</v>
      </c>
    </row>
    <row r="425" spans="1:14" ht="24" x14ac:dyDescent="0.25">
      <c r="A425" s="137">
        <v>422</v>
      </c>
      <c r="B425" s="194" t="s">
        <v>17418</v>
      </c>
      <c r="C425" s="192" t="s">
        <v>17271</v>
      </c>
      <c r="D425" s="193" t="s">
        <v>17272</v>
      </c>
      <c r="E425" s="275" t="s">
        <v>17531</v>
      </c>
      <c r="F425" s="192" t="s">
        <v>680</v>
      </c>
      <c r="G425" s="214"/>
      <c r="H425" s="193" t="s">
        <v>17189</v>
      </c>
      <c r="I425" s="192" t="str">
        <f t="shared" si="14"/>
        <v>BXX</v>
      </c>
      <c r="J425" s="219">
        <v>8</v>
      </c>
      <c r="K425" s="220">
        <v>130137.89</v>
      </c>
      <c r="L425" s="220">
        <f t="shared" si="13"/>
        <v>1041103.12</v>
      </c>
      <c r="M425" s="137" t="s">
        <v>17422</v>
      </c>
      <c r="N425" s="194" t="s">
        <v>17183</v>
      </c>
    </row>
    <row r="426" spans="1:14" ht="24" x14ac:dyDescent="0.25">
      <c r="A426" s="267">
        <v>423</v>
      </c>
      <c r="B426" s="192" t="s">
        <v>17418</v>
      </c>
      <c r="C426" s="192" t="s">
        <v>17271</v>
      </c>
      <c r="D426" s="193" t="s">
        <v>17272</v>
      </c>
      <c r="E426" s="275" t="s">
        <v>17531</v>
      </c>
      <c r="F426" s="192" t="s">
        <v>680</v>
      </c>
      <c r="G426" s="214"/>
      <c r="H426" s="193" t="s">
        <v>17189</v>
      </c>
      <c r="I426" s="192" t="str">
        <f t="shared" si="14"/>
        <v>BXX</v>
      </c>
      <c r="J426" s="219">
        <v>2</v>
      </c>
      <c r="K426" s="220">
        <v>1</v>
      </c>
      <c r="L426" s="220">
        <f t="shared" si="13"/>
        <v>2</v>
      </c>
      <c r="M426" s="137" t="s">
        <v>17422</v>
      </c>
      <c r="N426" s="194" t="s">
        <v>17183</v>
      </c>
    </row>
    <row r="427" spans="1:14" ht="24" x14ac:dyDescent="0.25">
      <c r="A427" s="137">
        <v>424</v>
      </c>
      <c r="B427" s="194" t="s">
        <v>17418</v>
      </c>
      <c r="C427" s="192" t="s">
        <v>17273</v>
      </c>
      <c r="D427" s="193" t="s">
        <v>17274</v>
      </c>
      <c r="E427" s="276" t="s">
        <v>17525</v>
      </c>
      <c r="F427" s="192" t="s">
        <v>680</v>
      </c>
      <c r="G427" s="214"/>
      <c r="H427" s="192" t="s">
        <v>17116</v>
      </c>
      <c r="I427" s="192" t="str">
        <f t="shared" si="14"/>
        <v>BXX</v>
      </c>
      <c r="J427" s="219">
        <v>1</v>
      </c>
      <c r="K427" s="220">
        <v>84523</v>
      </c>
      <c r="L427" s="220">
        <f t="shared" si="13"/>
        <v>84523</v>
      </c>
      <c r="M427" s="137" t="s">
        <v>17422</v>
      </c>
      <c r="N427" s="194" t="s">
        <v>17183</v>
      </c>
    </row>
    <row r="428" spans="1:14" ht="24" x14ac:dyDescent="0.25">
      <c r="A428" s="267">
        <v>425</v>
      </c>
      <c r="B428" s="194" t="s">
        <v>17418</v>
      </c>
      <c r="C428" s="192" t="s">
        <v>17273</v>
      </c>
      <c r="D428" s="193" t="s">
        <v>17274</v>
      </c>
      <c r="E428" s="276" t="s">
        <v>17525</v>
      </c>
      <c r="F428" s="192" t="s">
        <v>680</v>
      </c>
      <c r="G428" s="214"/>
      <c r="H428" s="192" t="s">
        <v>17116</v>
      </c>
      <c r="I428" s="192" t="str">
        <f t="shared" si="14"/>
        <v>BXX</v>
      </c>
      <c r="J428" s="219">
        <v>5</v>
      </c>
      <c r="K428" s="220">
        <v>1.2</v>
      </c>
      <c r="L428" s="220">
        <f t="shared" si="13"/>
        <v>6</v>
      </c>
      <c r="M428" s="137" t="s">
        <v>17422</v>
      </c>
      <c r="N428" s="194" t="s">
        <v>17183</v>
      </c>
    </row>
    <row r="429" spans="1:14" ht="24" x14ac:dyDescent="0.25">
      <c r="A429" s="137">
        <v>426</v>
      </c>
      <c r="B429" s="194" t="s">
        <v>17418</v>
      </c>
      <c r="C429" s="192" t="s">
        <v>17273</v>
      </c>
      <c r="D429" s="193" t="s">
        <v>17274</v>
      </c>
      <c r="E429" s="276" t="s">
        <v>17525</v>
      </c>
      <c r="F429" s="192" t="s">
        <v>680</v>
      </c>
      <c r="G429" s="214"/>
      <c r="H429" s="193" t="s">
        <v>17116</v>
      </c>
      <c r="I429" s="192" t="str">
        <f t="shared" si="14"/>
        <v>BXX</v>
      </c>
      <c r="J429" s="219">
        <v>2</v>
      </c>
      <c r="K429" s="220">
        <v>15059.5</v>
      </c>
      <c r="L429" s="220">
        <f t="shared" si="13"/>
        <v>30119</v>
      </c>
      <c r="M429" s="137" t="s">
        <v>17422</v>
      </c>
      <c r="N429" s="194" t="s">
        <v>17183</v>
      </c>
    </row>
    <row r="430" spans="1:14" ht="24" x14ac:dyDescent="0.25">
      <c r="A430" s="267">
        <v>427</v>
      </c>
      <c r="B430" s="194" t="s">
        <v>17418</v>
      </c>
      <c r="C430" s="192" t="s">
        <v>17275</v>
      </c>
      <c r="D430" s="193" t="s">
        <v>17276</v>
      </c>
      <c r="E430" s="278" t="s">
        <v>17535</v>
      </c>
      <c r="F430" s="192" t="s">
        <v>680</v>
      </c>
      <c r="G430" s="193"/>
      <c r="H430" s="193" t="s">
        <v>17116</v>
      </c>
      <c r="I430" s="192" t="str">
        <f t="shared" si="14"/>
        <v>BXX</v>
      </c>
      <c r="J430" s="219">
        <v>13</v>
      </c>
      <c r="K430" s="220">
        <v>1</v>
      </c>
      <c r="L430" s="220">
        <f t="shared" si="13"/>
        <v>13</v>
      </c>
      <c r="M430" s="137" t="s">
        <v>17422</v>
      </c>
      <c r="N430" s="194" t="s">
        <v>17183</v>
      </c>
    </row>
    <row r="431" spans="1:14" ht="24" x14ac:dyDescent="0.25">
      <c r="A431" s="137">
        <v>428</v>
      </c>
      <c r="B431" s="194" t="s">
        <v>17418</v>
      </c>
      <c r="C431" s="192" t="s">
        <v>17275</v>
      </c>
      <c r="D431" s="193" t="s">
        <v>17276</v>
      </c>
      <c r="E431" s="278" t="s">
        <v>17535</v>
      </c>
      <c r="F431" s="192" t="s">
        <v>680</v>
      </c>
      <c r="G431" s="214"/>
      <c r="H431" s="192" t="s">
        <v>17116</v>
      </c>
      <c r="I431" s="192" t="str">
        <f t="shared" si="14"/>
        <v>BXX</v>
      </c>
      <c r="J431" s="219">
        <v>2</v>
      </c>
      <c r="K431" s="220">
        <v>1</v>
      </c>
      <c r="L431" s="220">
        <f t="shared" si="13"/>
        <v>2</v>
      </c>
      <c r="M431" s="137" t="s">
        <v>17422</v>
      </c>
      <c r="N431" s="194" t="s">
        <v>17183</v>
      </c>
    </row>
    <row r="432" spans="1:14" ht="24" x14ac:dyDescent="0.25">
      <c r="A432" s="267">
        <v>429</v>
      </c>
      <c r="B432" s="194" t="s">
        <v>17418</v>
      </c>
      <c r="C432" s="192" t="s">
        <v>17275</v>
      </c>
      <c r="D432" s="193" t="s">
        <v>17276</v>
      </c>
      <c r="E432" s="278" t="s">
        <v>17535</v>
      </c>
      <c r="F432" s="192" t="s">
        <v>680</v>
      </c>
      <c r="G432" s="214"/>
      <c r="H432" s="192" t="s">
        <v>17116</v>
      </c>
      <c r="I432" s="192" t="str">
        <f t="shared" si="14"/>
        <v>BXX</v>
      </c>
      <c r="J432" s="219">
        <v>54</v>
      </c>
      <c r="K432" s="220">
        <v>1</v>
      </c>
      <c r="L432" s="220">
        <f t="shared" si="13"/>
        <v>54</v>
      </c>
      <c r="M432" s="137" t="s">
        <v>17422</v>
      </c>
      <c r="N432" s="194" t="s">
        <v>17183</v>
      </c>
    </row>
    <row r="433" spans="1:14" ht="24" x14ac:dyDescent="0.25">
      <c r="A433" s="137">
        <v>430</v>
      </c>
      <c r="B433" s="194" t="s">
        <v>17418</v>
      </c>
      <c r="C433" s="192" t="s">
        <v>17275</v>
      </c>
      <c r="D433" s="193" t="s">
        <v>17276</v>
      </c>
      <c r="E433" s="278" t="s">
        <v>17535</v>
      </c>
      <c r="F433" s="192" t="s">
        <v>680</v>
      </c>
      <c r="G433" s="214"/>
      <c r="H433" s="192" t="s">
        <v>17116</v>
      </c>
      <c r="I433" s="192" t="str">
        <f t="shared" si="14"/>
        <v>BXX</v>
      </c>
      <c r="J433" s="219">
        <v>4</v>
      </c>
      <c r="K433" s="220">
        <v>1</v>
      </c>
      <c r="L433" s="220">
        <f t="shared" si="13"/>
        <v>4</v>
      </c>
      <c r="M433" s="137" t="s">
        <v>17422</v>
      </c>
      <c r="N433" s="194" t="s">
        <v>17183</v>
      </c>
    </row>
    <row r="434" spans="1:14" ht="24" x14ac:dyDescent="0.25">
      <c r="A434" s="267">
        <v>431</v>
      </c>
      <c r="B434" s="194" t="s">
        <v>17418</v>
      </c>
      <c r="C434" s="192" t="s">
        <v>17275</v>
      </c>
      <c r="D434" s="193" t="s">
        <v>17276</v>
      </c>
      <c r="E434" s="278" t="s">
        <v>17535</v>
      </c>
      <c r="F434" s="192" t="s">
        <v>680</v>
      </c>
      <c r="G434" s="214"/>
      <c r="H434" s="193" t="s">
        <v>17116</v>
      </c>
      <c r="I434" s="192" t="str">
        <f t="shared" si="14"/>
        <v>BXX</v>
      </c>
      <c r="J434" s="219">
        <v>19</v>
      </c>
      <c r="K434" s="220">
        <v>1</v>
      </c>
      <c r="L434" s="220">
        <f t="shared" si="13"/>
        <v>19</v>
      </c>
      <c r="M434" s="137" t="s">
        <v>17422</v>
      </c>
      <c r="N434" s="194" t="s">
        <v>17183</v>
      </c>
    </row>
    <row r="435" spans="1:14" ht="24" x14ac:dyDescent="0.25">
      <c r="A435" s="137">
        <v>432</v>
      </c>
      <c r="B435" s="192" t="s">
        <v>17418</v>
      </c>
      <c r="C435" s="192" t="s">
        <v>17275</v>
      </c>
      <c r="D435" s="193" t="s">
        <v>17276</v>
      </c>
      <c r="E435" s="278" t="s">
        <v>17535</v>
      </c>
      <c r="F435" s="192" t="s">
        <v>680</v>
      </c>
      <c r="G435" s="214"/>
      <c r="H435" s="193" t="s">
        <v>17116</v>
      </c>
      <c r="I435" s="192" t="s">
        <v>17206</v>
      </c>
      <c r="J435" s="219">
        <v>1</v>
      </c>
      <c r="K435" s="220">
        <v>1</v>
      </c>
      <c r="L435" s="220">
        <f t="shared" si="13"/>
        <v>1</v>
      </c>
      <c r="M435" s="137" t="s">
        <v>17422</v>
      </c>
      <c r="N435" s="194" t="s">
        <v>17183</v>
      </c>
    </row>
    <row r="436" spans="1:14" ht="24" x14ac:dyDescent="0.25">
      <c r="A436" s="267">
        <v>433</v>
      </c>
      <c r="B436" s="194" t="s">
        <v>17418</v>
      </c>
      <c r="C436" s="192" t="s">
        <v>17277</v>
      </c>
      <c r="D436" s="193" t="s">
        <v>17278</v>
      </c>
      <c r="E436" s="277" t="s">
        <v>17526</v>
      </c>
      <c r="F436" s="192" t="s">
        <v>680</v>
      </c>
      <c r="G436" s="193"/>
      <c r="H436" s="193" t="s">
        <v>17116</v>
      </c>
      <c r="I436" s="192" t="str">
        <f>RIGHT(C436,3)</f>
        <v>BXX</v>
      </c>
      <c r="J436" s="219">
        <v>27</v>
      </c>
      <c r="K436" s="220">
        <v>141410.63</v>
      </c>
      <c r="L436" s="220">
        <f t="shared" si="13"/>
        <v>3818087.0100000002</v>
      </c>
      <c r="M436" s="137" t="s">
        <v>17422</v>
      </c>
      <c r="N436" s="194" t="s">
        <v>17183</v>
      </c>
    </row>
    <row r="437" spans="1:14" ht="24" x14ac:dyDescent="0.25">
      <c r="A437" s="137">
        <v>434</v>
      </c>
      <c r="B437" s="194" t="s">
        <v>17418</v>
      </c>
      <c r="C437" s="192" t="s">
        <v>17277</v>
      </c>
      <c r="D437" s="193" t="s">
        <v>17278</v>
      </c>
      <c r="E437" s="277" t="s">
        <v>17526</v>
      </c>
      <c r="F437" s="192" t="s">
        <v>680</v>
      </c>
      <c r="G437" s="214"/>
      <c r="H437" s="192" t="s">
        <v>17116</v>
      </c>
      <c r="I437" s="192" t="str">
        <f>RIGHT(C437,3)</f>
        <v>BXX</v>
      </c>
      <c r="J437" s="219">
        <v>25</v>
      </c>
      <c r="K437" s="220">
        <v>66857.279999999999</v>
      </c>
      <c r="L437" s="220">
        <f t="shared" si="13"/>
        <v>1671432</v>
      </c>
      <c r="M437" s="137" t="s">
        <v>17422</v>
      </c>
      <c r="N437" s="194" t="s">
        <v>17183</v>
      </c>
    </row>
    <row r="438" spans="1:14" ht="24" x14ac:dyDescent="0.25">
      <c r="A438" s="267">
        <v>435</v>
      </c>
      <c r="B438" s="194" t="s">
        <v>17418</v>
      </c>
      <c r="C438" s="192" t="s">
        <v>17277</v>
      </c>
      <c r="D438" s="193" t="s">
        <v>17278</v>
      </c>
      <c r="E438" s="277" t="s">
        <v>17526</v>
      </c>
      <c r="F438" s="192" t="s">
        <v>680</v>
      </c>
      <c r="G438" s="214"/>
      <c r="H438" s="192" t="s">
        <v>17116</v>
      </c>
      <c r="I438" s="192" t="str">
        <f>RIGHT(C438,3)</f>
        <v>BXX</v>
      </c>
      <c r="J438" s="219">
        <v>2</v>
      </c>
      <c r="K438" s="220">
        <v>32143.5</v>
      </c>
      <c r="L438" s="220">
        <f t="shared" si="13"/>
        <v>64287</v>
      </c>
      <c r="M438" s="137" t="s">
        <v>17422</v>
      </c>
      <c r="N438" s="194" t="s">
        <v>17183</v>
      </c>
    </row>
    <row r="439" spans="1:14" ht="24" x14ac:dyDescent="0.25">
      <c r="A439" s="137">
        <v>436</v>
      </c>
      <c r="B439" s="194" t="s">
        <v>17418</v>
      </c>
      <c r="C439" s="192" t="s">
        <v>17277</v>
      </c>
      <c r="D439" s="193" t="s">
        <v>17278</v>
      </c>
      <c r="E439" s="277" t="s">
        <v>17526</v>
      </c>
      <c r="F439" s="192" t="s">
        <v>680</v>
      </c>
      <c r="G439" s="214"/>
      <c r="H439" s="193" t="s">
        <v>17116</v>
      </c>
      <c r="I439" s="192" t="str">
        <f>RIGHT(C439,3)</f>
        <v>BXX</v>
      </c>
      <c r="J439" s="219">
        <v>5</v>
      </c>
      <c r="K439" s="220">
        <v>9184.57</v>
      </c>
      <c r="L439" s="220">
        <f t="shared" si="13"/>
        <v>45922.85</v>
      </c>
      <c r="M439" s="137" t="s">
        <v>17422</v>
      </c>
      <c r="N439" s="194" t="s">
        <v>17183</v>
      </c>
    </row>
    <row r="440" spans="1:14" ht="24" x14ac:dyDescent="0.25">
      <c r="A440" s="267">
        <v>437</v>
      </c>
      <c r="B440" s="192" t="s">
        <v>17418</v>
      </c>
      <c r="C440" s="192" t="s">
        <v>17277</v>
      </c>
      <c r="D440" s="193" t="s">
        <v>17278</v>
      </c>
      <c r="E440" s="277" t="s">
        <v>17526</v>
      </c>
      <c r="F440" s="192" t="s">
        <v>680</v>
      </c>
      <c r="G440" s="214"/>
      <c r="H440" s="193" t="s">
        <v>17116</v>
      </c>
      <c r="I440" s="192" t="s">
        <v>17206</v>
      </c>
      <c r="J440" s="219">
        <v>1</v>
      </c>
      <c r="K440" s="220">
        <v>1</v>
      </c>
      <c r="L440" s="220">
        <f t="shared" si="13"/>
        <v>1</v>
      </c>
      <c r="M440" s="137" t="s">
        <v>17422</v>
      </c>
      <c r="N440" s="194" t="s">
        <v>17183</v>
      </c>
    </row>
    <row r="441" spans="1:14" ht="24" x14ac:dyDescent="0.25">
      <c r="A441" s="137">
        <v>438</v>
      </c>
      <c r="B441" s="194" t="s">
        <v>17418</v>
      </c>
      <c r="C441" s="192" t="s">
        <v>17279</v>
      </c>
      <c r="D441" s="193" t="s">
        <v>17280</v>
      </c>
      <c r="E441" s="277" t="s">
        <v>17526</v>
      </c>
      <c r="F441" s="192" t="s">
        <v>680</v>
      </c>
      <c r="G441" s="193"/>
      <c r="H441" s="193" t="s">
        <v>17116</v>
      </c>
      <c r="I441" s="192" t="str">
        <f>RIGHT(C441,3)</f>
        <v>BXX</v>
      </c>
      <c r="J441" s="219">
        <v>3</v>
      </c>
      <c r="K441" s="220">
        <v>1</v>
      </c>
      <c r="L441" s="220">
        <f t="shared" si="13"/>
        <v>3</v>
      </c>
      <c r="M441" s="137" t="s">
        <v>17422</v>
      </c>
      <c r="N441" s="194" t="s">
        <v>17183</v>
      </c>
    </row>
    <row r="442" spans="1:14" ht="24" x14ac:dyDescent="0.25">
      <c r="A442" s="267">
        <v>439</v>
      </c>
      <c r="B442" s="194" t="s">
        <v>17418</v>
      </c>
      <c r="C442" s="192" t="s">
        <v>17279</v>
      </c>
      <c r="D442" s="193" t="s">
        <v>17280</v>
      </c>
      <c r="E442" s="277" t="s">
        <v>17526</v>
      </c>
      <c r="F442" s="192" t="s">
        <v>680</v>
      </c>
      <c r="G442" s="214"/>
      <c r="H442" s="192" t="s">
        <v>17116</v>
      </c>
      <c r="I442" s="192" t="str">
        <f>RIGHT(C442,3)</f>
        <v>BXX</v>
      </c>
      <c r="J442" s="219">
        <v>18</v>
      </c>
      <c r="K442" s="220">
        <v>1</v>
      </c>
      <c r="L442" s="220">
        <f t="shared" si="13"/>
        <v>18</v>
      </c>
      <c r="M442" s="137" t="s">
        <v>17422</v>
      </c>
      <c r="N442" s="194" t="s">
        <v>17183</v>
      </c>
    </row>
    <row r="443" spans="1:14" ht="24" x14ac:dyDescent="0.25">
      <c r="A443" s="137">
        <v>440</v>
      </c>
      <c r="B443" s="194" t="s">
        <v>17418</v>
      </c>
      <c r="C443" s="192" t="s">
        <v>17279</v>
      </c>
      <c r="D443" s="193" t="s">
        <v>17280</v>
      </c>
      <c r="E443" s="277" t="s">
        <v>17526</v>
      </c>
      <c r="F443" s="192" t="s">
        <v>680</v>
      </c>
      <c r="G443" s="214"/>
      <c r="H443" s="193" t="s">
        <v>17116</v>
      </c>
      <c r="I443" s="192" t="str">
        <f>RIGHT(C443,3)</f>
        <v>BXX</v>
      </c>
      <c r="J443" s="219">
        <v>3</v>
      </c>
      <c r="K443" s="220">
        <v>1</v>
      </c>
      <c r="L443" s="220">
        <f t="shared" si="13"/>
        <v>3</v>
      </c>
      <c r="M443" s="137" t="s">
        <v>17422</v>
      </c>
      <c r="N443" s="194" t="s">
        <v>17183</v>
      </c>
    </row>
    <row r="444" spans="1:14" ht="24" x14ac:dyDescent="0.25">
      <c r="A444" s="267">
        <v>441</v>
      </c>
      <c r="B444" s="194" t="s">
        <v>17418</v>
      </c>
      <c r="C444" s="192" t="s">
        <v>17281</v>
      </c>
      <c r="D444" s="193" t="s">
        <v>17282</v>
      </c>
      <c r="E444" s="277" t="s">
        <v>17533</v>
      </c>
      <c r="F444" s="192" t="s">
        <v>680</v>
      </c>
      <c r="G444" s="193"/>
      <c r="H444" s="193" t="s">
        <v>17116</v>
      </c>
      <c r="I444" s="192" t="str">
        <f>RIGHT(C444,3)</f>
        <v>BXX</v>
      </c>
      <c r="J444" s="219">
        <v>8</v>
      </c>
      <c r="K444" s="220">
        <v>401.75</v>
      </c>
      <c r="L444" s="220">
        <f t="shared" si="13"/>
        <v>3214</v>
      </c>
      <c r="M444" s="192" t="s">
        <v>17422</v>
      </c>
      <c r="N444" s="194" t="s">
        <v>17183</v>
      </c>
    </row>
    <row r="445" spans="1:14" ht="24" x14ac:dyDescent="0.25">
      <c r="A445" s="137">
        <v>442</v>
      </c>
      <c r="B445" s="194" t="s">
        <v>17418</v>
      </c>
      <c r="C445" s="192" t="s">
        <v>17281</v>
      </c>
      <c r="D445" s="193" t="s">
        <v>17282</v>
      </c>
      <c r="E445" s="277" t="s">
        <v>17533</v>
      </c>
      <c r="F445" s="192" t="s">
        <v>680</v>
      </c>
      <c r="G445" s="214"/>
      <c r="H445" s="192" t="s">
        <v>17116</v>
      </c>
      <c r="I445" s="192" t="str">
        <f>RIGHT(C445,3)</f>
        <v>BXX</v>
      </c>
      <c r="J445" s="219">
        <v>16</v>
      </c>
      <c r="K445" s="220">
        <v>1</v>
      </c>
      <c r="L445" s="220">
        <f t="shared" si="13"/>
        <v>16</v>
      </c>
      <c r="M445" s="192" t="s">
        <v>17422</v>
      </c>
      <c r="N445" s="194" t="s">
        <v>17183</v>
      </c>
    </row>
    <row r="446" spans="1:14" ht="24" x14ac:dyDescent="0.25">
      <c r="A446" s="267">
        <v>443</v>
      </c>
      <c r="B446" s="194" t="s">
        <v>17418</v>
      </c>
      <c r="C446" s="192" t="s">
        <v>17283</v>
      </c>
      <c r="D446" s="193" t="s">
        <v>17284</v>
      </c>
      <c r="E446" s="276" t="s">
        <v>17536</v>
      </c>
      <c r="F446" s="192" t="s">
        <v>680</v>
      </c>
      <c r="G446" s="214"/>
      <c r="H446" s="192" t="s">
        <v>17116</v>
      </c>
      <c r="I446" s="192" t="s">
        <v>17206</v>
      </c>
      <c r="J446" s="219">
        <v>1</v>
      </c>
      <c r="K446" s="220">
        <v>29953</v>
      </c>
      <c r="L446" s="220">
        <f t="shared" si="13"/>
        <v>29953</v>
      </c>
      <c r="M446" s="192" t="s">
        <v>17422</v>
      </c>
      <c r="N446" s="194" t="s">
        <v>17183</v>
      </c>
    </row>
    <row r="447" spans="1:14" ht="24" x14ac:dyDescent="0.25">
      <c r="A447" s="137">
        <v>444</v>
      </c>
      <c r="B447" s="194" t="s">
        <v>17418</v>
      </c>
      <c r="C447" s="192" t="s">
        <v>17283</v>
      </c>
      <c r="D447" s="193" t="s">
        <v>17284</v>
      </c>
      <c r="E447" s="276" t="s">
        <v>17536</v>
      </c>
      <c r="F447" s="192" t="s">
        <v>680</v>
      </c>
      <c r="G447" s="214"/>
      <c r="H447" s="193" t="s">
        <v>17116</v>
      </c>
      <c r="I447" s="192" t="str">
        <f>RIGHT(C447,3)</f>
        <v>BXX</v>
      </c>
      <c r="J447" s="219">
        <v>1</v>
      </c>
      <c r="K447" s="220">
        <v>27134</v>
      </c>
      <c r="L447" s="220">
        <f t="shared" si="13"/>
        <v>27134</v>
      </c>
      <c r="M447" s="192" t="s">
        <v>17422</v>
      </c>
      <c r="N447" s="194" t="s">
        <v>17183</v>
      </c>
    </row>
    <row r="448" spans="1:14" ht="24" x14ac:dyDescent="0.25">
      <c r="A448" s="267">
        <v>445</v>
      </c>
      <c r="B448" s="194" t="s">
        <v>17418</v>
      </c>
      <c r="C448" s="192" t="s">
        <v>17285</v>
      </c>
      <c r="D448" s="193" t="s">
        <v>17286</v>
      </c>
      <c r="E448" s="276" t="s">
        <v>17525</v>
      </c>
      <c r="F448" s="192" t="s">
        <v>680</v>
      </c>
      <c r="G448" s="214"/>
      <c r="H448" s="192" t="s">
        <v>17116</v>
      </c>
      <c r="I448" s="192" t="s">
        <v>17206</v>
      </c>
      <c r="J448" s="219">
        <v>7</v>
      </c>
      <c r="K448" s="220">
        <v>1</v>
      </c>
      <c r="L448" s="220">
        <f t="shared" si="13"/>
        <v>7</v>
      </c>
      <c r="M448" s="192" t="s">
        <v>17422</v>
      </c>
      <c r="N448" s="194" t="s">
        <v>17183</v>
      </c>
    </row>
    <row r="449" spans="1:14" ht="24" x14ac:dyDescent="0.25">
      <c r="A449" s="137">
        <v>446</v>
      </c>
      <c r="B449" s="194" t="s">
        <v>17418</v>
      </c>
      <c r="C449" s="192" t="s">
        <v>17285</v>
      </c>
      <c r="D449" s="193" t="s">
        <v>17286</v>
      </c>
      <c r="E449" s="276" t="s">
        <v>17525</v>
      </c>
      <c r="F449" s="192" t="s">
        <v>680</v>
      </c>
      <c r="G449" s="214"/>
      <c r="H449" s="193" t="s">
        <v>17116</v>
      </c>
      <c r="I449" s="192" t="str">
        <f>RIGHT(C449,3)</f>
        <v>BXX</v>
      </c>
      <c r="J449" s="219">
        <v>3</v>
      </c>
      <c r="K449" s="220">
        <v>1</v>
      </c>
      <c r="L449" s="220">
        <f t="shared" si="13"/>
        <v>3</v>
      </c>
      <c r="M449" s="192" t="s">
        <v>17422</v>
      </c>
      <c r="N449" s="194" t="s">
        <v>17183</v>
      </c>
    </row>
    <row r="450" spans="1:14" ht="24" x14ac:dyDescent="0.25">
      <c r="A450" s="267">
        <v>447</v>
      </c>
      <c r="B450" s="194" t="s">
        <v>17418</v>
      </c>
      <c r="C450" s="192" t="s">
        <v>17343</v>
      </c>
      <c r="D450" s="193" t="s">
        <v>17286</v>
      </c>
      <c r="E450" s="276" t="s">
        <v>17525</v>
      </c>
      <c r="F450" s="192" t="s">
        <v>680</v>
      </c>
      <c r="G450" s="214"/>
      <c r="H450" s="192" t="s">
        <v>17116</v>
      </c>
      <c r="I450" s="192" t="s">
        <v>17323</v>
      </c>
      <c r="J450" s="219">
        <v>1</v>
      </c>
      <c r="K450" s="220">
        <v>266296</v>
      </c>
      <c r="L450" s="220">
        <f t="shared" ref="L450:L452" si="15">J450*K450</f>
        <v>266296</v>
      </c>
      <c r="M450" s="192" t="s">
        <v>17422</v>
      </c>
      <c r="N450" s="194" t="s">
        <v>17183</v>
      </c>
    </row>
    <row r="451" spans="1:14" ht="24" x14ac:dyDescent="0.25">
      <c r="A451" s="137">
        <v>448</v>
      </c>
      <c r="B451" s="194" t="s">
        <v>17418</v>
      </c>
      <c r="C451" s="192" t="s">
        <v>17343</v>
      </c>
      <c r="D451" s="193" t="s">
        <v>17286</v>
      </c>
      <c r="E451" s="276" t="s">
        <v>17525</v>
      </c>
      <c r="F451" s="192" t="s">
        <v>680</v>
      </c>
      <c r="G451" s="214"/>
      <c r="H451" s="193" t="s">
        <v>17116</v>
      </c>
      <c r="I451" s="192" t="s">
        <v>17323</v>
      </c>
      <c r="J451" s="219">
        <v>1</v>
      </c>
      <c r="K451" s="220">
        <v>1</v>
      </c>
      <c r="L451" s="220">
        <f t="shared" si="15"/>
        <v>1</v>
      </c>
      <c r="M451" s="192" t="s">
        <v>17422</v>
      </c>
      <c r="N451" s="194" t="s">
        <v>17183</v>
      </c>
    </row>
    <row r="452" spans="1:14" ht="24" x14ac:dyDescent="0.25">
      <c r="A452" s="267">
        <v>449</v>
      </c>
      <c r="B452" s="194" t="s">
        <v>17418</v>
      </c>
      <c r="C452" s="192" t="s">
        <v>17368</v>
      </c>
      <c r="D452" s="193" t="s">
        <v>17369</v>
      </c>
      <c r="E452" s="276" t="s">
        <v>17525</v>
      </c>
      <c r="F452" s="192" t="s">
        <v>680</v>
      </c>
      <c r="G452" s="214"/>
      <c r="H452" s="193" t="s">
        <v>17116</v>
      </c>
      <c r="I452" s="192" t="s">
        <v>17206</v>
      </c>
      <c r="J452" s="219">
        <v>1</v>
      </c>
      <c r="K452" s="220">
        <v>1</v>
      </c>
      <c r="L452" s="220">
        <f t="shared" si="15"/>
        <v>1</v>
      </c>
      <c r="M452" s="137" t="s">
        <v>17422</v>
      </c>
      <c r="N452" s="194" t="s">
        <v>17183</v>
      </c>
    </row>
    <row r="453" spans="1:14" ht="14.1" customHeight="1" x14ac:dyDescent="0.25">
      <c r="A453" s="259">
        <f>A452</f>
        <v>449</v>
      </c>
      <c r="B453" s="295" t="s">
        <v>16716</v>
      </c>
      <c r="C453" s="296"/>
      <c r="D453" s="296"/>
      <c r="E453" s="296"/>
      <c r="F453" s="296"/>
      <c r="G453" s="296"/>
      <c r="H453" s="296"/>
      <c r="I453" s="297"/>
      <c r="J453" s="232">
        <f>SUM(J4:J452)</f>
        <v>18403</v>
      </c>
      <c r="K453" s="220"/>
      <c r="L453" s="221">
        <f>SUM(L4:L452)</f>
        <v>296054204.89999992</v>
      </c>
      <c r="M453" s="256"/>
      <c r="N453" s="217"/>
    </row>
    <row r="455" spans="1:14" x14ac:dyDescent="0.25">
      <c r="I455" s="224"/>
      <c r="J455" s="224"/>
      <c r="K455" s="223"/>
      <c r="L455" s="225"/>
      <c r="M455" s="257"/>
    </row>
    <row r="456" spans="1:14" x14ac:dyDescent="0.25">
      <c r="I456" s="224"/>
      <c r="J456" s="224"/>
      <c r="K456" s="223"/>
      <c r="L456" s="225"/>
      <c r="M456" s="257"/>
    </row>
    <row r="457" spans="1:14" x14ac:dyDescent="0.25">
      <c r="I457" s="224"/>
      <c r="J457" s="224"/>
      <c r="K457" s="223"/>
      <c r="L457" s="225"/>
      <c r="M457" s="257"/>
    </row>
    <row r="458" spans="1:14" x14ac:dyDescent="0.25">
      <c r="I458" s="224"/>
      <c r="J458" s="224"/>
      <c r="K458" s="223"/>
      <c r="L458" s="225"/>
      <c r="M458" s="257"/>
    </row>
    <row r="459" spans="1:14" x14ac:dyDescent="0.25">
      <c r="I459" s="224"/>
      <c r="J459" s="224"/>
      <c r="K459" s="223"/>
      <c r="L459" s="225"/>
      <c r="M459" s="257"/>
    </row>
    <row r="460" spans="1:14" x14ac:dyDescent="0.25">
      <c r="I460" s="224"/>
      <c r="J460" s="224"/>
      <c r="K460" s="223"/>
      <c r="L460" s="225"/>
      <c r="M460" s="257"/>
    </row>
    <row r="461" spans="1:14" x14ac:dyDescent="0.25">
      <c r="J461" s="226"/>
      <c r="K461" s="227"/>
      <c r="L461" s="228"/>
      <c r="M461" s="257"/>
    </row>
    <row r="462" spans="1:14" x14ac:dyDescent="0.25">
      <c r="J462" s="229"/>
      <c r="K462" s="223"/>
      <c r="L462" s="229"/>
      <c r="M462" s="257"/>
    </row>
    <row r="463" spans="1:14" x14ac:dyDescent="0.25">
      <c r="J463" s="223"/>
      <c r="K463" s="223"/>
      <c r="L463" s="225"/>
      <c r="M463" s="257"/>
    </row>
    <row r="464" spans="1:14" x14ac:dyDescent="0.25">
      <c r="J464" s="223"/>
      <c r="K464" s="223"/>
      <c r="L464" s="225"/>
      <c r="M464" s="257"/>
    </row>
    <row r="465" spans="10:13" x14ac:dyDescent="0.25">
      <c r="J465" s="223"/>
      <c r="K465" s="223"/>
      <c r="L465" s="225"/>
      <c r="M465" s="257"/>
    </row>
    <row r="466" spans="10:13" x14ac:dyDescent="0.25">
      <c r="J466" s="223"/>
      <c r="K466" s="223"/>
      <c r="L466" s="223"/>
      <c r="M466" s="257"/>
    </row>
  </sheetData>
  <autoFilter ref="A3:N3" xr:uid="{F4B8BC1D-7FB0-442C-8F6A-5D9451121B4A}"/>
  <sortState ref="A4:N452">
    <sortCondition ref="B4:B452"/>
    <sortCondition ref="C4:C452"/>
    <sortCondition ref="D4:D452"/>
  </sortState>
  <mergeCells count="2">
    <mergeCell ref="B453:I453"/>
    <mergeCell ref="A1:N1"/>
  </mergeCells>
  <printOptions horizontalCentered="1"/>
  <pageMargins left="0.61" right="0.43" top="0.74803149606299213" bottom="0.9" header="0.31496062992125984" footer="0.54"/>
  <pageSetup paperSize="9" scale="81" fitToHeight="0" orientation="portrait" r:id="rId1"/>
  <headerFooter>
    <oddFooter>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D54E9-DBF9-4DCA-BE64-D35974673DEC}">
  <sheetPr>
    <tabColor rgb="FFFF0000"/>
  </sheetPr>
  <dimension ref="A1:N58"/>
  <sheetViews>
    <sheetView topLeftCell="D1" workbookViewId="0">
      <pane ySplit="4" topLeftCell="A48" activePane="bottomLeft" state="frozen"/>
      <selection pane="bottomLeft" activeCell="K58" sqref="K58"/>
    </sheetView>
  </sheetViews>
  <sheetFormatPr defaultRowHeight="15" x14ac:dyDescent="0.25"/>
  <cols>
    <col min="1" max="1" width="4.7109375" style="167" bestFit="1" customWidth="1"/>
    <col min="2" max="2" width="4.7109375" style="167" customWidth="1"/>
    <col min="3" max="3" width="19.7109375" style="167" bestFit="1" customWidth="1"/>
    <col min="4" max="4" width="65.7109375" style="167" bestFit="1" customWidth="1"/>
    <col min="5" max="5" width="4.5703125" style="167" bestFit="1" customWidth="1"/>
    <col min="6" max="6" width="8.7109375" style="167"/>
    <col min="7" max="7" width="11.5703125" style="167" bestFit="1" customWidth="1"/>
    <col min="8" max="8" width="5.42578125" style="167" bestFit="1" customWidth="1"/>
    <col min="9" max="9" width="8.7109375" style="167"/>
    <col min="10" max="10" width="9.5703125" style="167" bestFit="1" customWidth="1"/>
    <col min="11" max="11" width="11.7109375" style="167" bestFit="1" customWidth="1"/>
    <col min="12" max="12" width="11.28515625" style="167" customWidth="1"/>
    <col min="13" max="13" width="13.5703125" style="167" customWidth="1"/>
    <col min="14" max="14" width="15.7109375" style="167" customWidth="1"/>
    <col min="15" max="257" width="8.7109375" style="167"/>
    <col min="258" max="258" width="4.7109375" style="167" bestFit="1" customWidth="1"/>
    <col min="259" max="259" width="19.7109375" style="167" bestFit="1" customWidth="1"/>
    <col min="260" max="260" width="65.7109375" style="167" bestFit="1" customWidth="1"/>
    <col min="261" max="261" width="4.5703125" style="167" bestFit="1" customWidth="1"/>
    <col min="262" max="262" width="8.7109375" style="167"/>
    <col min="263" max="263" width="11.5703125" style="167" bestFit="1" customWidth="1"/>
    <col min="264" max="264" width="5.42578125" style="167" bestFit="1" customWidth="1"/>
    <col min="265" max="265" width="8.7109375" style="167"/>
    <col min="266" max="266" width="9.5703125" style="167" bestFit="1" customWidth="1"/>
    <col min="267" max="267" width="11.7109375" style="167" bestFit="1" customWidth="1"/>
    <col min="268" max="268" width="11.28515625" style="167" customWidth="1"/>
    <col min="269" max="269" width="13.5703125" style="167" customWidth="1"/>
    <col min="270" max="270" width="15.7109375" style="167" customWidth="1"/>
    <col min="271" max="513" width="8.7109375" style="167"/>
    <col min="514" max="514" width="4.7109375" style="167" bestFit="1" customWidth="1"/>
    <col min="515" max="515" width="19.7109375" style="167" bestFit="1" customWidth="1"/>
    <col min="516" max="516" width="65.7109375" style="167" bestFit="1" customWidth="1"/>
    <col min="517" max="517" width="4.5703125" style="167" bestFit="1" customWidth="1"/>
    <col min="518" max="518" width="8.7109375" style="167"/>
    <col min="519" max="519" width="11.5703125" style="167" bestFit="1" customWidth="1"/>
    <col min="520" max="520" width="5.42578125" style="167" bestFit="1" customWidth="1"/>
    <col min="521" max="521" width="8.7109375" style="167"/>
    <col min="522" max="522" width="9.5703125" style="167" bestFit="1" customWidth="1"/>
    <col min="523" max="523" width="11.7109375" style="167" bestFit="1" customWidth="1"/>
    <col min="524" max="524" width="11.28515625" style="167" customWidth="1"/>
    <col min="525" max="525" width="13.5703125" style="167" customWidth="1"/>
    <col min="526" max="526" width="15.7109375" style="167" customWidth="1"/>
    <col min="527" max="769" width="8.7109375" style="167"/>
    <col min="770" max="770" width="4.7109375" style="167" bestFit="1" customWidth="1"/>
    <col min="771" max="771" width="19.7109375" style="167" bestFit="1" customWidth="1"/>
    <col min="772" max="772" width="65.7109375" style="167" bestFit="1" customWidth="1"/>
    <col min="773" max="773" width="4.5703125" style="167" bestFit="1" customWidth="1"/>
    <col min="774" max="774" width="8.7109375" style="167"/>
    <col min="775" max="775" width="11.5703125" style="167" bestFit="1" customWidth="1"/>
    <col min="776" max="776" width="5.42578125" style="167" bestFit="1" customWidth="1"/>
    <col min="777" max="777" width="8.7109375" style="167"/>
    <col min="778" max="778" width="9.5703125" style="167" bestFit="1" customWidth="1"/>
    <col min="779" max="779" width="11.7109375" style="167" bestFit="1" customWidth="1"/>
    <col min="780" max="780" width="11.28515625" style="167" customWidth="1"/>
    <col min="781" max="781" width="13.5703125" style="167" customWidth="1"/>
    <col min="782" max="782" width="15.7109375" style="167" customWidth="1"/>
    <col min="783" max="1025" width="8.7109375" style="167"/>
    <col min="1026" max="1026" width="4.7109375" style="167" bestFit="1" customWidth="1"/>
    <col min="1027" max="1027" width="19.7109375" style="167" bestFit="1" customWidth="1"/>
    <col min="1028" max="1028" width="65.7109375" style="167" bestFit="1" customWidth="1"/>
    <col min="1029" max="1029" width="4.5703125" style="167" bestFit="1" customWidth="1"/>
    <col min="1030" max="1030" width="8.7109375" style="167"/>
    <col min="1031" max="1031" width="11.5703125" style="167" bestFit="1" customWidth="1"/>
    <col min="1032" max="1032" width="5.42578125" style="167" bestFit="1" customWidth="1"/>
    <col min="1033" max="1033" width="8.7109375" style="167"/>
    <col min="1034" max="1034" width="9.5703125" style="167" bestFit="1" customWidth="1"/>
    <col min="1035" max="1035" width="11.7109375" style="167" bestFit="1" customWidth="1"/>
    <col min="1036" max="1036" width="11.28515625" style="167" customWidth="1"/>
    <col min="1037" max="1037" width="13.5703125" style="167" customWidth="1"/>
    <col min="1038" max="1038" width="15.7109375" style="167" customWidth="1"/>
    <col min="1039" max="1281" width="8.7109375" style="167"/>
    <col min="1282" max="1282" width="4.7109375" style="167" bestFit="1" customWidth="1"/>
    <col min="1283" max="1283" width="19.7109375" style="167" bestFit="1" customWidth="1"/>
    <col min="1284" max="1284" width="65.7109375" style="167" bestFit="1" customWidth="1"/>
    <col min="1285" max="1285" width="4.5703125" style="167" bestFit="1" customWidth="1"/>
    <col min="1286" max="1286" width="8.7109375" style="167"/>
    <col min="1287" max="1287" width="11.5703125" style="167" bestFit="1" customWidth="1"/>
    <col min="1288" max="1288" width="5.42578125" style="167" bestFit="1" customWidth="1"/>
    <col min="1289" max="1289" width="8.7109375" style="167"/>
    <col min="1290" max="1290" width="9.5703125" style="167" bestFit="1" customWidth="1"/>
    <col min="1291" max="1291" width="11.7109375" style="167" bestFit="1" customWidth="1"/>
    <col min="1292" max="1292" width="11.28515625" style="167" customWidth="1"/>
    <col min="1293" max="1293" width="13.5703125" style="167" customWidth="1"/>
    <col min="1294" max="1294" width="15.7109375" style="167" customWidth="1"/>
    <col min="1295" max="1537" width="8.7109375" style="167"/>
    <col min="1538" max="1538" width="4.7109375" style="167" bestFit="1" customWidth="1"/>
    <col min="1539" max="1539" width="19.7109375" style="167" bestFit="1" customWidth="1"/>
    <col min="1540" max="1540" width="65.7109375" style="167" bestFit="1" customWidth="1"/>
    <col min="1541" max="1541" width="4.5703125" style="167" bestFit="1" customWidth="1"/>
    <col min="1542" max="1542" width="8.7109375" style="167"/>
    <col min="1543" max="1543" width="11.5703125" style="167" bestFit="1" customWidth="1"/>
    <col min="1544" max="1544" width="5.42578125" style="167" bestFit="1" customWidth="1"/>
    <col min="1545" max="1545" width="8.7109375" style="167"/>
    <col min="1546" max="1546" width="9.5703125" style="167" bestFit="1" customWidth="1"/>
    <col min="1547" max="1547" width="11.7109375" style="167" bestFit="1" customWidth="1"/>
    <col min="1548" max="1548" width="11.28515625" style="167" customWidth="1"/>
    <col min="1549" max="1549" width="13.5703125" style="167" customWidth="1"/>
    <col min="1550" max="1550" width="15.7109375" style="167" customWidth="1"/>
    <col min="1551" max="1793" width="8.7109375" style="167"/>
    <col min="1794" max="1794" width="4.7109375" style="167" bestFit="1" customWidth="1"/>
    <col min="1795" max="1795" width="19.7109375" style="167" bestFit="1" customWidth="1"/>
    <col min="1796" max="1796" width="65.7109375" style="167" bestFit="1" customWidth="1"/>
    <col min="1797" max="1797" width="4.5703125" style="167" bestFit="1" customWidth="1"/>
    <col min="1798" max="1798" width="8.7109375" style="167"/>
    <col min="1799" max="1799" width="11.5703125" style="167" bestFit="1" customWidth="1"/>
    <col min="1800" max="1800" width="5.42578125" style="167" bestFit="1" customWidth="1"/>
    <col min="1801" max="1801" width="8.7109375" style="167"/>
    <col min="1802" max="1802" width="9.5703125" style="167" bestFit="1" customWidth="1"/>
    <col min="1803" max="1803" width="11.7109375" style="167" bestFit="1" customWidth="1"/>
    <col min="1804" max="1804" width="11.28515625" style="167" customWidth="1"/>
    <col min="1805" max="1805" width="13.5703125" style="167" customWidth="1"/>
    <col min="1806" max="1806" width="15.7109375" style="167" customWidth="1"/>
    <col min="1807" max="2049" width="8.7109375" style="167"/>
    <col min="2050" max="2050" width="4.7109375" style="167" bestFit="1" customWidth="1"/>
    <col min="2051" max="2051" width="19.7109375" style="167" bestFit="1" customWidth="1"/>
    <col min="2052" max="2052" width="65.7109375" style="167" bestFit="1" customWidth="1"/>
    <col min="2053" max="2053" width="4.5703125" style="167" bestFit="1" customWidth="1"/>
    <col min="2054" max="2054" width="8.7109375" style="167"/>
    <col min="2055" max="2055" width="11.5703125" style="167" bestFit="1" customWidth="1"/>
    <col min="2056" max="2056" width="5.42578125" style="167" bestFit="1" customWidth="1"/>
    <col min="2057" max="2057" width="8.7109375" style="167"/>
    <col min="2058" max="2058" width="9.5703125" style="167" bestFit="1" customWidth="1"/>
    <col min="2059" max="2059" width="11.7109375" style="167" bestFit="1" customWidth="1"/>
    <col min="2060" max="2060" width="11.28515625" style="167" customWidth="1"/>
    <col min="2061" max="2061" width="13.5703125" style="167" customWidth="1"/>
    <col min="2062" max="2062" width="15.7109375" style="167" customWidth="1"/>
    <col min="2063" max="2305" width="8.7109375" style="167"/>
    <col min="2306" max="2306" width="4.7109375" style="167" bestFit="1" customWidth="1"/>
    <col min="2307" max="2307" width="19.7109375" style="167" bestFit="1" customWidth="1"/>
    <col min="2308" max="2308" width="65.7109375" style="167" bestFit="1" customWidth="1"/>
    <col min="2309" max="2309" width="4.5703125" style="167" bestFit="1" customWidth="1"/>
    <col min="2310" max="2310" width="8.7109375" style="167"/>
    <col min="2311" max="2311" width="11.5703125" style="167" bestFit="1" customWidth="1"/>
    <col min="2312" max="2312" width="5.42578125" style="167" bestFit="1" customWidth="1"/>
    <col min="2313" max="2313" width="8.7109375" style="167"/>
    <col min="2314" max="2314" width="9.5703125" style="167" bestFit="1" customWidth="1"/>
    <col min="2315" max="2315" width="11.7109375" style="167" bestFit="1" customWidth="1"/>
    <col min="2316" max="2316" width="11.28515625" style="167" customWidth="1"/>
    <col min="2317" max="2317" width="13.5703125" style="167" customWidth="1"/>
    <col min="2318" max="2318" width="15.7109375" style="167" customWidth="1"/>
    <col min="2319" max="2561" width="8.7109375" style="167"/>
    <col min="2562" max="2562" width="4.7109375" style="167" bestFit="1" customWidth="1"/>
    <col min="2563" max="2563" width="19.7109375" style="167" bestFit="1" customWidth="1"/>
    <col min="2564" max="2564" width="65.7109375" style="167" bestFit="1" customWidth="1"/>
    <col min="2565" max="2565" width="4.5703125" style="167" bestFit="1" customWidth="1"/>
    <col min="2566" max="2566" width="8.7109375" style="167"/>
    <col min="2567" max="2567" width="11.5703125" style="167" bestFit="1" customWidth="1"/>
    <col min="2568" max="2568" width="5.42578125" style="167" bestFit="1" customWidth="1"/>
    <col min="2569" max="2569" width="8.7109375" style="167"/>
    <col min="2570" max="2570" width="9.5703125" style="167" bestFit="1" customWidth="1"/>
    <col min="2571" max="2571" width="11.7109375" style="167" bestFit="1" customWidth="1"/>
    <col min="2572" max="2572" width="11.28515625" style="167" customWidth="1"/>
    <col min="2573" max="2573" width="13.5703125" style="167" customWidth="1"/>
    <col min="2574" max="2574" width="15.7109375" style="167" customWidth="1"/>
    <col min="2575" max="2817" width="8.7109375" style="167"/>
    <col min="2818" max="2818" width="4.7109375" style="167" bestFit="1" customWidth="1"/>
    <col min="2819" max="2819" width="19.7109375" style="167" bestFit="1" customWidth="1"/>
    <col min="2820" max="2820" width="65.7109375" style="167" bestFit="1" customWidth="1"/>
    <col min="2821" max="2821" width="4.5703125" style="167" bestFit="1" customWidth="1"/>
    <col min="2822" max="2822" width="8.7109375" style="167"/>
    <col min="2823" max="2823" width="11.5703125" style="167" bestFit="1" customWidth="1"/>
    <col min="2824" max="2824" width="5.42578125" style="167" bestFit="1" customWidth="1"/>
    <col min="2825" max="2825" width="8.7109375" style="167"/>
    <col min="2826" max="2826" width="9.5703125" style="167" bestFit="1" customWidth="1"/>
    <col min="2827" max="2827" width="11.7109375" style="167" bestFit="1" customWidth="1"/>
    <col min="2828" max="2828" width="11.28515625" style="167" customWidth="1"/>
    <col min="2829" max="2829" width="13.5703125" style="167" customWidth="1"/>
    <col min="2830" max="2830" width="15.7109375" style="167" customWidth="1"/>
    <col min="2831" max="3073" width="8.7109375" style="167"/>
    <col min="3074" max="3074" width="4.7109375" style="167" bestFit="1" customWidth="1"/>
    <col min="3075" max="3075" width="19.7109375" style="167" bestFit="1" customWidth="1"/>
    <col min="3076" max="3076" width="65.7109375" style="167" bestFit="1" customWidth="1"/>
    <col min="3077" max="3077" width="4.5703125" style="167" bestFit="1" customWidth="1"/>
    <col min="3078" max="3078" width="8.7109375" style="167"/>
    <col min="3079" max="3079" width="11.5703125" style="167" bestFit="1" customWidth="1"/>
    <col min="3080" max="3080" width="5.42578125" style="167" bestFit="1" customWidth="1"/>
    <col min="3081" max="3081" width="8.7109375" style="167"/>
    <col min="3082" max="3082" width="9.5703125" style="167" bestFit="1" customWidth="1"/>
    <col min="3083" max="3083" width="11.7109375" style="167" bestFit="1" customWidth="1"/>
    <col min="3084" max="3084" width="11.28515625" style="167" customWidth="1"/>
    <col min="3085" max="3085" width="13.5703125" style="167" customWidth="1"/>
    <col min="3086" max="3086" width="15.7109375" style="167" customWidth="1"/>
    <col min="3087" max="3329" width="8.7109375" style="167"/>
    <col min="3330" max="3330" width="4.7109375" style="167" bestFit="1" customWidth="1"/>
    <col min="3331" max="3331" width="19.7109375" style="167" bestFit="1" customWidth="1"/>
    <col min="3332" max="3332" width="65.7109375" style="167" bestFit="1" customWidth="1"/>
    <col min="3333" max="3333" width="4.5703125" style="167" bestFit="1" customWidth="1"/>
    <col min="3334" max="3334" width="8.7109375" style="167"/>
    <col min="3335" max="3335" width="11.5703125" style="167" bestFit="1" customWidth="1"/>
    <col min="3336" max="3336" width="5.42578125" style="167" bestFit="1" customWidth="1"/>
    <col min="3337" max="3337" width="8.7109375" style="167"/>
    <col min="3338" max="3338" width="9.5703125" style="167" bestFit="1" customWidth="1"/>
    <col min="3339" max="3339" width="11.7109375" style="167" bestFit="1" customWidth="1"/>
    <col min="3340" max="3340" width="11.28515625" style="167" customWidth="1"/>
    <col min="3341" max="3341" width="13.5703125" style="167" customWidth="1"/>
    <col min="3342" max="3342" width="15.7109375" style="167" customWidth="1"/>
    <col min="3343" max="3585" width="8.7109375" style="167"/>
    <col min="3586" max="3586" width="4.7109375" style="167" bestFit="1" customWidth="1"/>
    <col min="3587" max="3587" width="19.7109375" style="167" bestFit="1" customWidth="1"/>
    <col min="3588" max="3588" width="65.7109375" style="167" bestFit="1" customWidth="1"/>
    <col min="3589" max="3589" width="4.5703125" style="167" bestFit="1" customWidth="1"/>
    <col min="3590" max="3590" width="8.7109375" style="167"/>
    <col min="3591" max="3591" width="11.5703125" style="167" bestFit="1" customWidth="1"/>
    <col min="3592" max="3592" width="5.42578125" style="167" bestFit="1" customWidth="1"/>
    <col min="3593" max="3593" width="8.7109375" style="167"/>
    <col min="3594" max="3594" width="9.5703125" style="167" bestFit="1" customWidth="1"/>
    <col min="3595" max="3595" width="11.7109375" style="167" bestFit="1" customWidth="1"/>
    <col min="3596" max="3596" width="11.28515625" style="167" customWidth="1"/>
    <col min="3597" max="3597" width="13.5703125" style="167" customWidth="1"/>
    <col min="3598" max="3598" width="15.7109375" style="167" customWidth="1"/>
    <col min="3599" max="3841" width="8.7109375" style="167"/>
    <col min="3842" max="3842" width="4.7109375" style="167" bestFit="1" customWidth="1"/>
    <col min="3843" max="3843" width="19.7109375" style="167" bestFit="1" customWidth="1"/>
    <col min="3844" max="3844" width="65.7109375" style="167" bestFit="1" customWidth="1"/>
    <col min="3845" max="3845" width="4.5703125" style="167" bestFit="1" customWidth="1"/>
    <col min="3846" max="3846" width="8.7109375" style="167"/>
    <col min="3847" max="3847" width="11.5703125" style="167" bestFit="1" customWidth="1"/>
    <col min="3848" max="3848" width="5.42578125" style="167" bestFit="1" customWidth="1"/>
    <col min="3849" max="3849" width="8.7109375" style="167"/>
    <col min="3850" max="3850" width="9.5703125" style="167" bestFit="1" customWidth="1"/>
    <col min="3851" max="3851" width="11.7109375" style="167" bestFit="1" customWidth="1"/>
    <col min="3852" max="3852" width="11.28515625" style="167" customWidth="1"/>
    <col min="3853" max="3853" width="13.5703125" style="167" customWidth="1"/>
    <col min="3854" max="3854" width="15.7109375" style="167" customWidth="1"/>
    <col min="3855" max="4097" width="8.7109375" style="167"/>
    <col min="4098" max="4098" width="4.7109375" style="167" bestFit="1" customWidth="1"/>
    <col min="4099" max="4099" width="19.7109375" style="167" bestFit="1" customWidth="1"/>
    <col min="4100" max="4100" width="65.7109375" style="167" bestFit="1" customWidth="1"/>
    <col min="4101" max="4101" width="4.5703125" style="167" bestFit="1" customWidth="1"/>
    <col min="4102" max="4102" width="8.7109375" style="167"/>
    <col min="4103" max="4103" width="11.5703125" style="167" bestFit="1" customWidth="1"/>
    <col min="4104" max="4104" width="5.42578125" style="167" bestFit="1" customWidth="1"/>
    <col min="4105" max="4105" width="8.7109375" style="167"/>
    <col min="4106" max="4106" width="9.5703125" style="167" bestFit="1" customWidth="1"/>
    <col min="4107" max="4107" width="11.7109375" style="167" bestFit="1" customWidth="1"/>
    <col min="4108" max="4108" width="11.28515625" style="167" customWidth="1"/>
    <col min="4109" max="4109" width="13.5703125" style="167" customWidth="1"/>
    <col min="4110" max="4110" width="15.7109375" style="167" customWidth="1"/>
    <col min="4111" max="4353" width="8.7109375" style="167"/>
    <col min="4354" max="4354" width="4.7109375" style="167" bestFit="1" customWidth="1"/>
    <col min="4355" max="4355" width="19.7109375" style="167" bestFit="1" customWidth="1"/>
    <col min="4356" max="4356" width="65.7109375" style="167" bestFit="1" customWidth="1"/>
    <col min="4357" max="4357" width="4.5703125" style="167" bestFit="1" customWidth="1"/>
    <col min="4358" max="4358" width="8.7109375" style="167"/>
    <col min="4359" max="4359" width="11.5703125" style="167" bestFit="1" customWidth="1"/>
    <col min="4360" max="4360" width="5.42578125" style="167" bestFit="1" customWidth="1"/>
    <col min="4361" max="4361" width="8.7109375" style="167"/>
    <col min="4362" max="4362" width="9.5703125" style="167" bestFit="1" customWidth="1"/>
    <col min="4363" max="4363" width="11.7109375" style="167" bestFit="1" customWidth="1"/>
    <col min="4364" max="4364" width="11.28515625" style="167" customWidth="1"/>
    <col min="4365" max="4365" width="13.5703125" style="167" customWidth="1"/>
    <col min="4366" max="4366" width="15.7109375" style="167" customWidth="1"/>
    <col min="4367" max="4609" width="8.7109375" style="167"/>
    <col min="4610" max="4610" width="4.7109375" style="167" bestFit="1" customWidth="1"/>
    <col min="4611" max="4611" width="19.7109375" style="167" bestFit="1" customWidth="1"/>
    <col min="4612" max="4612" width="65.7109375" style="167" bestFit="1" customWidth="1"/>
    <col min="4613" max="4613" width="4.5703125" style="167" bestFit="1" customWidth="1"/>
    <col min="4614" max="4614" width="8.7109375" style="167"/>
    <col min="4615" max="4615" width="11.5703125" style="167" bestFit="1" customWidth="1"/>
    <col min="4616" max="4616" width="5.42578125" style="167" bestFit="1" customWidth="1"/>
    <col min="4617" max="4617" width="8.7109375" style="167"/>
    <col min="4618" max="4618" width="9.5703125" style="167" bestFit="1" customWidth="1"/>
    <col min="4619" max="4619" width="11.7109375" style="167" bestFit="1" customWidth="1"/>
    <col min="4620" max="4620" width="11.28515625" style="167" customWidth="1"/>
    <col min="4621" max="4621" width="13.5703125" style="167" customWidth="1"/>
    <col min="4622" max="4622" width="15.7109375" style="167" customWidth="1"/>
    <col min="4623" max="4865" width="8.7109375" style="167"/>
    <col min="4866" max="4866" width="4.7109375" style="167" bestFit="1" customWidth="1"/>
    <col min="4867" max="4867" width="19.7109375" style="167" bestFit="1" customWidth="1"/>
    <col min="4868" max="4868" width="65.7109375" style="167" bestFit="1" customWidth="1"/>
    <col min="4869" max="4869" width="4.5703125" style="167" bestFit="1" customWidth="1"/>
    <col min="4870" max="4870" width="8.7109375" style="167"/>
    <col min="4871" max="4871" width="11.5703125" style="167" bestFit="1" customWidth="1"/>
    <col min="4872" max="4872" width="5.42578125" style="167" bestFit="1" customWidth="1"/>
    <col min="4873" max="4873" width="8.7109375" style="167"/>
    <col min="4874" max="4874" width="9.5703125" style="167" bestFit="1" customWidth="1"/>
    <col min="4875" max="4875" width="11.7109375" style="167" bestFit="1" customWidth="1"/>
    <col min="4876" max="4876" width="11.28515625" style="167" customWidth="1"/>
    <col min="4877" max="4877" width="13.5703125" style="167" customWidth="1"/>
    <col min="4878" max="4878" width="15.7109375" style="167" customWidth="1"/>
    <col min="4879" max="5121" width="8.7109375" style="167"/>
    <col min="5122" max="5122" width="4.7109375" style="167" bestFit="1" customWidth="1"/>
    <col min="5123" max="5123" width="19.7109375" style="167" bestFit="1" customWidth="1"/>
    <col min="5124" max="5124" width="65.7109375" style="167" bestFit="1" customWidth="1"/>
    <col min="5125" max="5125" width="4.5703125" style="167" bestFit="1" customWidth="1"/>
    <col min="5126" max="5126" width="8.7109375" style="167"/>
    <col min="5127" max="5127" width="11.5703125" style="167" bestFit="1" customWidth="1"/>
    <col min="5128" max="5128" width="5.42578125" style="167" bestFit="1" customWidth="1"/>
    <col min="5129" max="5129" width="8.7109375" style="167"/>
    <col min="5130" max="5130" width="9.5703125" style="167" bestFit="1" customWidth="1"/>
    <col min="5131" max="5131" width="11.7109375" style="167" bestFit="1" customWidth="1"/>
    <col min="5132" max="5132" width="11.28515625" style="167" customWidth="1"/>
    <col min="5133" max="5133" width="13.5703125" style="167" customWidth="1"/>
    <col min="5134" max="5134" width="15.7109375" style="167" customWidth="1"/>
    <col min="5135" max="5377" width="8.7109375" style="167"/>
    <col min="5378" max="5378" width="4.7109375" style="167" bestFit="1" customWidth="1"/>
    <col min="5379" max="5379" width="19.7109375" style="167" bestFit="1" customWidth="1"/>
    <col min="5380" max="5380" width="65.7109375" style="167" bestFit="1" customWidth="1"/>
    <col min="5381" max="5381" width="4.5703125" style="167" bestFit="1" customWidth="1"/>
    <col min="5382" max="5382" width="8.7109375" style="167"/>
    <col min="5383" max="5383" width="11.5703125" style="167" bestFit="1" customWidth="1"/>
    <col min="5384" max="5384" width="5.42578125" style="167" bestFit="1" customWidth="1"/>
    <col min="5385" max="5385" width="8.7109375" style="167"/>
    <col min="5386" max="5386" width="9.5703125" style="167" bestFit="1" customWidth="1"/>
    <col min="5387" max="5387" width="11.7109375" style="167" bestFit="1" customWidth="1"/>
    <col min="5388" max="5388" width="11.28515625" style="167" customWidth="1"/>
    <col min="5389" max="5389" width="13.5703125" style="167" customWidth="1"/>
    <col min="5390" max="5390" width="15.7109375" style="167" customWidth="1"/>
    <col min="5391" max="5633" width="8.7109375" style="167"/>
    <col min="5634" max="5634" width="4.7109375" style="167" bestFit="1" customWidth="1"/>
    <col min="5635" max="5635" width="19.7109375" style="167" bestFit="1" customWidth="1"/>
    <col min="5636" max="5636" width="65.7109375" style="167" bestFit="1" customWidth="1"/>
    <col min="5637" max="5637" width="4.5703125" style="167" bestFit="1" customWidth="1"/>
    <col min="5638" max="5638" width="8.7109375" style="167"/>
    <col min="5639" max="5639" width="11.5703125" style="167" bestFit="1" customWidth="1"/>
    <col min="5640" max="5640" width="5.42578125" style="167" bestFit="1" customWidth="1"/>
    <col min="5641" max="5641" width="8.7109375" style="167"/>
    <col min="5642" max="5642" width="9.5703125" style="167" bestFit="1" customWidth="1"/>
    <col min="5643" max="5643" width="11.7109375" style="167" bestFit="1" customWidth="1"/>
    <col min="5644" max="5644" width="11.28515625" style="167" customWidth="1"/>
    <col min="5645" max="5645" width="13.5703125" style="167" customWidth="1"/>
    <col min="5646" max="5646" width="15.7109375" style="167" customWidth="1"/>
    <col min="5647" max="5889" width="8.7109375" style="167"/>
    <col min="5890" max="5890" width="4.7109375" style="167" bestFit="1" customWidth="1"/>
    <col min="5891" max="5891" width="19.7109375" style="167" bestFit="1" customWidth="1"/>
    <col min="5892" max="5892" width="65.7109375" style="167" bestFit="1" customWidth="1"/>
    <col min="5893" max="5893" width="4.5703125" style="167" bestFit="1" customWidth="1"/>
    <col min="5894" max="5894" width="8.7109375" style="167"/>
    <col min="5895" max="5895" width="11.5703125" style="167" bestFit="1" customWidth="1"/>
    <col min="5896" max="5896" width="5.42578125" style="167" bestFit="1" customWidth="1"/>
    <col min="5897" max="5897" width="8.7109375" style="167"/>
    <col min="5898" max="5898" width="9.5703125" style="167" bestFit="1" customWidth="1"/>
    <col min="5899" max="5899" width="11.7109375" style="167" bestFit="1" customWidth="1"/>
    <col min="5900" max="5900" width="11.28515625" style="167" customWidth="1"/>
    <col min="5901" max="5901" width="13.5703125" style="167" customWidth="1"/>
    <col min="5902" max="5902" width="15.7109375" style="167" customWidth="1"/>
    <col min="5903" max="6145" width="8.7109375" style="167"/>
    <col min="6146" max="6146" width="4.7109375" style="167" bestFit="1" customWidth="1"/>
    <col min="6147" max="6147" width="19.7109375" style="167" bestFit="1" customWidth="1"/>
    <col min="6148" max="6148" width="65.7109375" style="167" bestFit="1" customWidth="1"/>
    <col min="6149" max="6149" width="4.5703125" style="167" bestFit="1" customWidth="1"/>
    <col min="6150" max="6150" width="8.7109375" style="167"/>
    <col min="6151" max="6151" width="11.5703125" style="167" bestFit="1" customWidth="1"/>
    <col min="6152" max="6152" width="5.42578125" style="167" bestFit="1" customWidth="1"/>
    <col min="6153" max="6153" width="8.7109375" style="167"/>
    <col min="6154" max="6154" width="9.5703125" style="167" bestFit="1" customWidth="1"/>
    <col min="6155" max="6155" width="11.7109375" style="167" bestFit="1" customWidth="1"/>
    <col min="6156" max="6156" width="11.28515625" style="167" customWidth="1"/>
    <col min="6157" max="6157" width="13.5703125" style="167" customWidth="1"/>
    <col min="6158" max="6158" width="15.7109375" style="167" customWidth="1"/>
    <col min="6159" max="6401" width="8.7109375" style="167"/>
    <col min="6402" max="6402" width="4.7109375" style="167" bestFit="1" customWidth="1"/>
    <col min="6403" max="6403" width="19.7109375" style="167" bestFit="1" customWidth="1"/>
    <col min="6404" max="6404" width="65.7109375" style="167" bestFit="1" customWidth="1"/>
    <col min="6405" max="6405" width="4.5703125" style="167" bestFit="1" customWidth="1"/>
    <col min="6406" max="6406" width="8.7109375" style="167"/>
    <col min="6407" max="6407" width="11.5703125" style="167" bestFit="1" customWidth="1"/>
    <col min="6408" max="6408" width="5.42578125" style="167" bestFit="1" customWidth="1"/>
    <col min="6409" max="6409" width="8.7109375" style="167"/>
    <col min="6410" max="6410" width="9.5703125" style="167" bestFit="1" customWidth="1"/>
    <col min="6411" max="6411" width="11.7109375" style="167" bestFit="1" customWidth="1"/>
    <col min="6412" max="6412" width="11.28515625" style="167" customWidth="1"/>
    <col min="6413" max="6413" width="13.5703125" style="167" customWidth="1"/>
    <col min="6414" max="6414" width="15.7109375" style="167" customWidth="1"/>
    <col min="6415" max="6657" width="8.7109375" style="167"/>
    <col min="6658" max="6658" width="4.7109375" style="167" bestFit="1" customWidth="1"/>
    <col min="6659" max="6659" width="19.7109375" style="167" bestFit="1" customWidth="1"/>
    <col min="6660" max="6660" width="65.7109375" style="167" bestFit="1" customWidth="1"/>
    <col min="6661" max="6661" width="4.5703125" style="167" bestFit="1" customWidth="1"/>
    <col min="6662" max="6662" width="8.7109375" style="167"/>
    <col min="6663" max="6663" width="11.5703125" style="167" bestFit="1" customWidth="1"/>
    <col min="6664" max="6664" width="5.42578125" style="167" bestFit="1" customWidth="1"/>
    <col min="6665" max="6665" width="8.7109375" style="167"/>
    <col min="6666" max="6666" width="9.5703125" style="167" bestFit="1" customWidth="1"/>
    <col min="6667" max="6667" width="11.7109375" style="167" bestFit="1" customWidth="1"/>
    <col min="6668" max="6668" width="11.28515625" style="167" customWidth="1"/>
    <col min="6669" max="6669" width="13.5703125" style="167" customWidth="1"/>
    <col min="6670" max="6670" width="15.7109375" style="167" customWidth="1"/>
    <col min="6671" max="6913" width="8.7109375" style="167"/>
    <col min="6914" max="6914" width="4.7109375" style="167" bestFit="1" customWidth="1"/>
    <col min="6915" max="6915" width="19.7109375" style="167" bestFit="1" customWidth="1"/>
    <col min="6916" max="6916" width="65.7109375" style="167" bestFit="1" customWidth="1"/>
    <col min="6917" max="6917" width="4.5703125" style="167" bestFit="1" customWidth="1"/>
    <col min="6918" max="6918" width="8.7109375" style="167"/>
    <col min="6919" max="6919" width="11.5703125" style="167" bestFit="1" customWidth="1"/>
    <col min="6920" max="6920" width="5.42578125" style="167" bestFit="1" customWidth="1"/>
    <col min="6921" max="6921" width="8.7109375" style="167"/>
    <col min="6922" max="6922" width="9.5703125" style="167" bestFit="1" customWidth="1"/>
    <col min="6923" max="6923" width="11.7109375" style="167" bestFit="1" customWidth="1"/>
    <col min="6924" max="6924" width="11.28515625" style="167" customWidth="1"/>
    <col min="6925" max="6925" width="13.5703125" style="167" customWidth="1"/>
    <col min="6926" max="6926" width="15.7109375" style="167" customWidth="1"/>
    <col min="6927" max="7169" width="8.7109375" style="167"/>
    <col min="7170" max="7170" width="4.7109375" style="167" bestFit="1" customWidth="1"/>
    <col min="7171" max="7171" width="19.7109375" style="167" bestFit="1" customWidth="1"/>
    <col min="7172" max="7172" width="65.7109375" style="167" bestFit="1" customWidth="1"/>
    <col min="7173" max="7173" width="4.5703125" style="167" bestFit="1" customWidth="1"/>
    <col min="7174" max="7174" width="8.7109375" style="167"/>
    <col min="7175" max="7175" width="11.5703125" style="167" bestFit="1" customWidth="1"/>
    <col min="7176" max="7176" width="5.42578125" style="167" bestFit="1" customWidth="1"/>
    <col min="7177" max="7177" width="8.7109375" style="167"/>
    <col min="7178" max="7178" width="9.5703125" style="167" bestFit="1" customWidth="1"/>
    <col min="7179" max="7179" width="11.7109375" style="167" bestFit="1" customWidth="1"/>
    <col min="7180" max="7180" width="11.28515625" style="167" customWidth="1"/>
    <col min="7181" max="7181" width="13.5703125" style="167" customWidth="1"/>
    <col min="7182" max="7182" width="15.7109375" style="167" customWidth="1"/>
    <col min="7183" max="7425" width="8.7109375" style="167"/>
    <col min="7426" max="7426" width="4.7109375" style="167" bestFit="1" customWidth="1"/>
    <col min="7427" max="7427" width="19.7109375" style="167" bestFit="1" customWidth="1"/>
    <col min="7428" max="7428" width="65.7109375" style="167" bestFit="1" customWidth="1"/>
    <col min="7429" max="7429" width="4.5703125" style="167" bestFit="1" customWidth="1"/>
    <col min="7430" max="7430" width="8.7109375" style="167"/>
    <col min="7431" max="7431" width="11.5703125" style="167" bestFit="1" customWidth="1"/>
    <col min="7432" max="7432" width="5.42578125" style="167" bestFit="1" customWidth="1"/>
    <col min="7433" max="7433" width="8.7109375" style="167"/>
    <col min="7434" max="7434" width="9.5703125" style="167" bestFit="1" customWidth="1"/>
    <col min="7435" max="7435" width="11.7109375" style="167" bestFit="1" customWidth="1"/>
    <col min="7436" max="7436" width="11.28515625" style="167" customWidth="1"/>
    <col min="7437" max="7437" width="13.5703125" style="167" customWidth="1"/>
    <col min="7438" max="7438" width="15.7109375" style="167" customWidth="1"/>
    <col min="7439" max="7681" width="8.7109375" style="167"/>
    <col min="7682" max="7682" width="4.7109375" style="167" bestFit="1" customWidth="1"/>
    <col min="7683" max="7683" width="19.7109375" style="167" bestFit="1" customWidth="1"/>
    <col min="7684" max="7684" width="65.7109375" style="167" bestFit="1" customWidth="1"/>
    <col min="7685" max="7685" width="4.5703125" style="167" bestFit="1" customWidth="1"/>
    <col min="7686" max="7686" width="8.7109375" style="167"/>
    <col min="7687" max="7687" width="11.5703125" style="167" bestFit="1" customWidth="1"/>
    <col min="7688" max="7688" width="5.42578125" style="167" bestFit="1" customWidth="1"/>
    <col min="7689" max="7689" width="8.7109375" style="167"/>
    <col min="7690" max="7690" width="9.5703125" style="167" bestFit="1" customWidth="1"/>
    <col min="7691" max="7691" width="11.7109375" style="167" bestFit="1" customWidth="1"/>
    <col min="7692" max="7692" width="11.28515625" style="167" customWidth="1"/>
    <col min="7693" max="7693" width="13.5703125" style="167" customWidth="1"/>
    <col min="7694" max="7694" width="15.7109375" style="167" customWidth="1"/>
    <col min="7695" max="7937" width="8.7109375" style="167"/>
    <col min="7938" max="7938" width="4.7109375" style="167" bestFit="1" customWidth="1"/>
    <col min="7939" max="7939" width="19.7109375" style="167" bestFit="1" customWidth="1"/>
    <col min="7940" max="7940" width="65.7109375" style="167" bestFit="1" customWidth="1"/>
    <col min="7941" max="7941" width="4.5703125" style="167" bestFit="1" customWidth="1"/>
    <col min="7942" max="7942" width="8.7109375" style="167"/>
    <col min="7943" max="7943" width="11.5703125" style="167" bestFit="1" customWidth="1"/>
    <col min="7944" max="7944" width="5.42578125" style="167" bestFit="1" customWidth="1"/>
    <col min="7945" max="7945" width="8.7109375" style="167"/>
    <col min="7946" max="7946" width="9.5703125" style="167" bestFit="1" customWidth="1"/>
    <col min="7947" max="7947" width="11.7109375" style="167" bestFit="1" customWidth="1"/>
    <col min="7948" max="7948" width="11.28515625" style="167" customWidth="1"/>
    <col min="7949" max="7949" width="13.5703125" style="167" customWidth="1"/>
    <col min="7950" max="7950" width="15.7109375" style="167" customWidth="1"/>
    <col min="7951" max="8193" width="8.7109375" style="167"/>
    <col min="8194" max="8194" width="4.7109375" style="167" bestFit="1" customWidth="1"/>
    <col min="8195" max="8195" width="19.7109375" style="167" bestFit="1" customWidth="1"/>
    <col min="8196" max="8196" width="65.7109375" style="167" bestFit="1" customWidth="1"/>
    <col min="8197" max="8197" width="4.5703125" style="167" bestFit="1" customWidth="1"/>
    <col min="8198" max="8198" width="8.7109375" style="167"/>
    <col min="8199" max="8199" width="11.5703125" style="167" bestFit="1" customWidth="1"/>
    <col min="8200" max="8200" width="5.42578125" style="167" bestFit="1" customWidth="1"/>
    <col min="8201" max="8201" width="8.7109375" style="167"/>
    <col min="8202" max="8202" width="9.5703125" style="167" bestFit="1" customWidth="1"/>
    <col min="8203" max="8203" width="11.7109375" style="167" bestFit="1" customWidth="1"/>
    <col min="8204" max="8204" width="11.28515625" style="167" customWidth="1"/>
    <col min="8205" max="8205" width="13.5703125" style="167" customWidth="1"/>
    <col min="8206" max="8206" width="15.7109375" style="167" customWidth="1"/>
    <col min="8207" max="8449" width="8.7109375" style="167"/>
    <col min="8450" max="8450" width="4.7109375" style="167" bestFit="1" customWidth="1"/>
    <col min="8451" max="8451" width="19.7109375" style="167" bestFit="1" customWidth="1"/>
    <col min="8452" max="8452" width="65.7109375" style="167" bestFit="1" customWidth="1"/>
    <col min="8453" max="8453" width="4.5703125" style="167" bestFit="1" customWidth="1"/>
    <col min="8454" max="8454" width="8.7109375" style="167"/>
    <col min="8455" max="8455" width="11.5703125" style="167" bestFit="1" customWidth="1"/>
    <col min="8456" max="8456" width="5.42578125" style="167" bestFit="1" customWidth="1"/>
    <col min="8457" max="8457" width="8.7109375" style="167"/>
    <col min="8458" max="8458" width="9.5703125" style="167" bestFit="1" customWidth="1"/>
    <col min="8459" max="8459" width="11.7109375" style="167" bestFit="1" customWidth="1"/>
    <col min="8460" max="8460" width="11.28515625" style="167" customWidth="1"/>
    <col min="8461" max="8461" width="13.5703125" style="167" customWidth="1"/>
    <col min="8462" max="8462" width="15.7109375" style="167" customWidth="1"/>
    <col min="8463" max="8705" width="8.7109375" style="167"/>
    <col min="8706" max="8706" width="4.7109375" style="167" bestFit="1" customWidth="1"/>
    <col min="8707" max="8707" width="19.7109375" style="167" bestFit="1" customWidth="1"/>
    <col min="8708" max="8708" width="65.7109375" style="167" bestFit="1" customWidth="1"/>
    <col min="8709" max="8709" width="4.5703125" style="167" bestFit="1" customWidth="1"/>
    <col min="8710" max="8710" width="8.7109375" style="167"/>
    <col min="8711" max="8711" width="11.5703125" style="167" bestFit="1" customWidth="1"/>
    <col min="8712" max="8712" width="5.42578125" style="167" bestFit="1" customWidth="1"/>
    <col min="8713" max="8713" width="8.7109375" style="167"/>
    <col min="8714" max="8714" width="9.5703125" style="167" bestFit="1" customWidth="1"/>
    <col min="8715" max="8715" width="11.7109375" style="167" bestFit="1" customWidth="1"/>
    <col min="8716" max="8716" width="11.28515625" style="167" customWidth="1"/>
    <col min="8717" max="8717" width="13.5703125" style="167" customWidth="1"/>
    <col min="8718" max="8718" width="15.7109375" style="167" customWidth="1"/>
    <col min="8719" max="8961" width="8.7109375" style="167"/>
    <col min="8962" max="8962" width="4.7109375" style="167" bestFit="1" customWidth="1"/>
    <col min="8963" max="8963" width="19.7109375" style="167" bestFit="1" customWidth="1"/>
    <col min="8964" max="8964" width="65.7109375" style="167" bestFit="1" customWidth="1"/>
    <col min="8965" max="8965" width="4.5703125" style="167" bestFit="1" customWidth="1"/>
    <col min="8966" max="8966" width="8.7109375" style="167"/>
    <col min="8967" max="8967" width="11.5703125" style="167" bestFit="1" customWidth="1"/>
    <col min="8968" max="8968" width="5.42578125" style="167" bestFit="1" customWidth="1"/>
    <col min="8969" max="8969" width="8.7109375" style="167"/>
    <col min="8970" max="8970" width="9.5703125" style="167" bestFit="1" customWidth="1"/>
    <col min="8971" max="8971" width="11.7109375" style="167" bestFit="1" customWidth="1"/>
    <col min="8972" max="8972" width="11.28515625" style="167" customWidth="1"/>
    <col min="8973" max="8973" width="13.5703125" style="167" customWidth="1"/>
    <col min="8974" max="8974" width="15.7109375" style="167" customWidth="1"/>
    <col min="8975" max="9217" width="8.7109375" style="167"/>
    <col min="9218" max="9218" width="4.7109375" style="167" bestFit="1" customWidth="1"/>
    <col min="9219" max="9219" width="19.7109375" style="167" bestFit="1" customWidth="1"/>
    <col min="9220" max="9220" width="65.7109375" style="167" bestFit="1" customWidth="1"/>
    <col min="9221" max="9221" width="4.5703125" style="167" bestFit="1" customWidth="1"/>
    <col min="9222" max="9222" width="8.7109375" style="167"/>
    <col min="9223" max="9223" width="11.5703125" style="167" bestFit="1" customWidth="1"/>
    <col min="9224" max="9224" width="5.42578125" style="167" bestFit="1" customWidth="1"/>
    <col min="9225" max="9225" width="8.7109375" style="167"/>
    <col min="9226" max="9226" width="9.5703125" style="167" bestFit="1" customWidth="1"/>
    <col min="9227" max="9227" width="11.7109375" style="167" bestFit="1" customWidth="1"/>
    <col min="9228" max="9228" width="11.28515625" style="167" customWidth="1"/>
    <col min="9229" max="9229" width="13.5703125" style="167" customWidth="1"/>
    <col min="9230" max="9230" width="15.7109375" style="167" customWidth="1"/>
    <col min="9231" max="9473" width="8.7109375" style="167"/>
    <col min="9474" max="9474" width="4.7109375" style="167" bestFit="1" customWidth="1"/>
    <col min="9475" max="9475" width="19.7109375" style="167" bestFit="1" customWidth="1"/>
    <col min="9476" max="9476" width="65.7109375" style="167" bestFit="1" customWidth="1"/>
    <col min="9477" max="9477" width="4.5703125" style="167" bestFit="1" customWidth="1"/>
    <col min="9478" max="9478" width="8.7109375" style="167"/>
    <col min="9479" max="9479" width="11.5703125" style="167" bestFit="1" customWidth="1"/>
    <col min="9480" max="9480" width="5.42578125" style="167" bestFit="1" customWidth="1"/>
    <col min="9481" max="9481" width="8.7109375" style="167"/>
    <col min="9482" max="9482" width="9.5703125" style="167" bestFit="1" customWidth="1"/>
    <col min="9483" max="9483" width="11.7109375" style="167" bestFit="1" customWidth="1"/>
    <col min="9484" max="9484" width="11.28515625" style="167" customWidth="1"/>
    <col min="9485" max="9485" width="13.5703125" style="167" customWidth="1"/>
    <col min="9486" max="9486" width="15.7109375" style="167" customWidth="1"/>
    <col min="9487" max="9729" width="8.7109375" style="167"/>
    <col min="9730" max="9730" width="4.7109375" style="167" bestFit="1" customWidth="1"/>
    <col min="9731" max="9731" width="19.7109375" style="167" bestFit="1" customWidth="1"/>
    <col min="9732" max="9732" width="65.7109375" style="167" bestFit="1" customWidth="1"/>
    <col min="9733" max="9733" width="4.5703125" style="167" bestFit="1" customWidth="1"/>
    <col min="9734" max="9734" width="8.7109375" style="167"/>
    <col min="9735" max="9735" width="11.5703125" style="167" bestFit="1" customWidth="1"/>
    <col min="9736" max="9736" width="5.42578125" style="167" bestFit="1" customWidth="1"/>
    <col min="9737" max="9737" width="8.7109375" style="167"/>
    <col min="9738" max="9738" width="9.5703125" style="167" bestFit="1" customWidth="1"/>
    <col min="9739" max="9739" width="11.7109375" style="167" bestFit="1" customWidth="1"/>
    <col min="9740" max="9740" width="11.28515625" style="167" customWidth="1"/>
    <col min="9741" max="9741" width="13.5703125" style="167" customWidth="1"/>
    <col min="9742" max="9742" width="15.7109375" style="167" customWidth="1"/>
    <col min="9743" max="9985" width="8.7109375" style="167"/>
    <col min="9986" max="9986" width="4.7109375" style="167" bestFit="1" customWidth="1"/>
    <col min="9987" max="9987" width="19.7109375" style="167" bestFit="1" customWidth="1"/>
    <col min="9988" max="9988" width="65.7109375" style="167" bestFit="1" customWidth="1"/>
    <col min="9989" max="9989" width="4.5703125" style="167" bestFit="1" customWidth="1"/>
    <col min="9990" max="9990" width="8.7109375" style="167"/>
    <col min="9991" max="9991" width="11.5703125" style="167" bestFit="1" customWidth="1"/>
    <col min="9992" max="9992" width="5.42578125" style="167" bestFit="1" customWidth="1"/>
    <col min="9993" max="9993" width="8.7109375" style="167"/>
    <col min="9994" max="9994" width="9.5703125" style="167" bestFit="1" customWidth="1"/>
    <col min="9995" max="9995" width="11.7109375" style="167" bestFit="1" customWidth="1"/>
    <col min="9996" max="9996" width="11.28515625" style="167" customWidth="1"/>
    <col min="9997" max="9997" width="13.5703125" style="167" customWidth="1"/>
    <col min="9998" max="9998" width="15.7109375" style="167" customWidth="1"/>
    <col min="9999" max="10241" width="8.7109375" style="167"/>
    <col min="10242" max="10242" width="4.7109375" style="167" bestFit="1" customWidth="1"/>
    <col min="10243" max="10243" width="19.7109375" style="167" bestFit="1" customWidth="1"/>
    <col min="10244" max="10244" width="65.7109375" style="167" bestFit="1" customWidth="1"/>
    <col min="10245" max="10245" width="4.5703125" style="167" bestFit="1" customWidth="1"/>
    <col min="10246" max="10246" width="8.7109375" style="167"/>
    <col min="10247" max="10247" width="11.5703125" style="167" bestFit="1" customWidth="1"/>
    <col min="10248" max="10248" width="5.42578125" style="167" bestFit="1" customWidth="1"/>
    <col min="10249" max="10249" width="8.7109375" style="167"/>
    <col min="10250" max="10250" width="9.5703125" style="167" bestFit="1" customWidth="1"/>
    <col min="10251" max="10251" width="11.7109375" style="167" bestFit="1" customWidth="1"/>
    <col min="10252" max="10252" width="11.28515625" style="167" customWidth="1"/>
    <col min="10253" max="10253" width="13.5703125" style="167" customWidth="1"/>
    <col min="10254" max="10254" width="15.7109375" style="167" customWidth="1"/>
    <col min="10255" max="10497" width="8.7109375" style="167"/>
    <col min="10498" max="10498" width="4.7109375" style="167" bestFit="1" customWidth="1"/>
    <col min="10499" max="10499" width="19.7109375" style="167" bestFit="1" customWidth="1"/>
    <col min="10500" max="10500" width="65.7109375" style="167" bestFit="1" customWidth="1"/>
    <col min="10501" max="10501" width="4.5703125" style="167" bestFit="1" customWidth="1"/>
    <col min="10502" max="10502" width="8.7109375" style="167"/>
    <col min="10503" max="10503" width="11.5703125" style="167" bestFit="1" customWidth="1"/>
    <col min="10504" max="10504" width="5.42578125" style="167" bestFit="1" customWidth="1"/>
    <col min="10505" max="10505" width="8.7109375" style="167"/>
    <col min="10506" max="10506" width="9.5703125" style="167" bestFit="1" customWidth="1"/>
    <col min="10507" max="10507" width="11.7109375" style="167" bestFit="1" customWidth="1"/>
    <col min="10508" max="10508" width="11.28515625" style="167" customWidth="1"/>
    <col min="10509" max="10509" width="13.5703125" style="167" customWidth="1"/>
    <col min="10510" max="10510" width="15.7109375" style="167" customWidth="1"/>
    <col min="10511" max="10753" width="8.7109375" style="167"/>
    <col min="10754" max="10754" width="4.7109375" style="167" bestFit="1" customWidth="1"/>
    <col min="10755" max="10755" width="19.7109375" style="167" bestFit="1" customWidth="1"/>
    <col min="10756" max="10756" width="65.7109375" style="167" bestFit="1" customWidth="1"/>
    <col min="10757" max="10757" width="4.5703125" style="167" bestFit="1" customWidth="1"/>
    <col min="10758" max="10758" width="8.7109375" style="167"/>
    <col min="10759" max="10759" width="11.5703125" style="167" bestFit="1" customWidth="1"/>
    <col min="10760" max="10760" width="5.42578125" style="167" bestFit="1" customWidth="1"/>
    <col min="10761" max="10761" width="8.7109375" style="167"/>
    <col min="10762" max="10762" width="9.5703125" style="167" bestFit="1" customWidth="1"/>
    <col min="10763" max="10763" width="11.7109375" style="167" bestFit="1" customWidth="1"/>
    <col min="10764" max="10764" width="11.28515625" style="167" customWidth="1"/>
    <col min="10765" max="10765" width="13.5703125" style="167" customWidth="1"/>
    <col min="10766" max="10766" width="15.7109375" style="167" customWidth="1"/>
    <col min="10767" max="11009" width="8.7109375" style="167"/>
    <col min="11010" max="11010" width="4.7109375" style="167" bestFit="1" customWidth="1"/>
    <col min="11011" max="11011" width="19.7109375" style="167" bestFit="1" customWidth="1"/>
    <col min="11012" max="11012" width="65.7109375" style="167" bestFit="1" customWidth="1"/>
    <col min="11013" max="11013" width="4.5703125" style="167" bestFit="1" customWidth="1"/>
    <col min="11014" max="11014" width="8.7109375" style="167"/>
    <col min="11015" max="11015" width="11.5703125" style="167" bestFit="1" customWidth="1"/>
    <col min="11016" max="11016" width="5.42578125" style="167" bestFit="1" customWidth="1"/>
    <col min="11017" max="11017" width="8.7109375" style="167"/>
    <col min="11018" max="11018" width="9.5703125" style="167" bestFit="1" customWidth="1"/>
    <col min="11019" max="11019" width="11.7109375" style="167" bestFit="1" customWidth="1"/>
    <col min="11020" max="11020" width="11.28515625" style="167" customWidth="1"/>
    <col min="11021" max="11021" width="13.5703125" style="167" customWidth="1"/>
    <col min="11022" max="11022" width="15.7109375" style="167" customWidth="1"/>
    <col min="11023" max="11265" width="8.7109375" style="167"/>
    <col min="11266" max="11266" width="4.7109375" style="167" bestFit="1" customWidth="1"/>
    <col min="11267" max="11267" width="19.7109375" style="167" bestFit="1" customWidth="1"/>
    <col min="11268" max="11268" width="65.7109375" style="167" bestFit="1" customWidth="1"/>
    <col min="11269" max="11269" width="4.5703125" style="167" bestFit="1" customWidth="1"/>
    <col min="11270" max="11270" width="8.7109375" style="167"/>
    <col min="11271" max="11271" width="11.5703125" style="167" bestFit="1" customWidth="1"/>
    <col min="11272" max="11272" width="5.42578125" style="167" bestFit="1" customWidth="1"/>
    <col min="11273" max="11273" width="8.7109375" style="167"/>
    <col min="11274" max="11274" width="9.5703125" style="167" bestFit="1" customWidth="1"/>
    <col min="11275" max="11275" width="11.7109375" style="167" bestFit="1" customWidth="1"/>
    <col min="11276" max="11276" width="11.28515625" style="167" customWidth="1"/>
    <col min="11277" max="11277" width="13.5703125" style="167" customWidth="1"/>
    <col min="11278" max="11278" width="15.7109375" style="167" customWidth="1"/>
    <col min="11279" max="11521" width="8.7109375" style="167"/>
    <col min="11522" max="11522" width="4.7109375" style="167" bestFit="1" customWidth="1"/>
    <col min="11523" max="11523" width="19.7109375" style="167" bestFit="1" customWidth="1"/>
    <col min="11524" max="11524" width="65.7109375" style="167" bestFit="1" customWidth="1"/>
    <col min="11525" max="11525" width="4.5703125" style="167" bestFit="1" customWidth="1"/>
    <col min="11526" max="11526" width="8.7109375" style="167"/>
    <col min="11527" max="11527" width="11.5703125" style="167" bestFit="1" customWidth="1"/>
    <col min="11528" max="11528" width="5.42578125" style="167" bestFit="1" customWidth="1"/>
    <col min="11529" max="11529" width="8.7109375" style="167"/>
    <col min="11530" max="11530" width="9.5703125" style="167" bestFit="1" customWidth="1"/>
    <col min="11531" max="11531" width="11.7109375" style="167" bestFit="1" customWidth="1"/>
    <col min="11532" max="11532" width="11.28515625" style="167" customWidth="1"/>
    <col min="11533" max="11533" width="13.5703125" style="167" customWidth="1"/>
    <col min="11534" max="11534" width="15.7109375" style="167" customWidth="1"/>
    <col min="11535" max="11777" width="8.7109375" style="167"/>
    <col min="11778" max="11778" width="4.7109375" style="167" bestFit="1" customWidth="1"/>
    <col min="11779" max="11779" width="19.7109375" style="167" bestFit="1" customWidth="1"/>
    <col min="11780" max="11780" width="65.7109375" style="167" bestFit="1" customWidth="1"/>
    <col min="11781" max="11781" width="4.5703125" style="167" bestFit="1" customWidth="1"/>
    <col min="11782" max="11782" width="8.7109375" style="167"/>
    <col min="11783" max="11783" width="11.5703125" style="167" bestFit="1" customWidth="1"/>
    <col min="11784" max="11784" width="5.42578125" style="167" bestFit="1" customWidth="1"/>
    <col min="11785" max="11785" width="8.7109375" style="167"/>
    <col min="11786" max="11786" width="9.5703125" style="167" bestFit="1" customWidth="1"/>
    <col min="11787" max="11787" width="11.7109375" style="167" bestFit="1" customWidth="1"/>
    <col min="11788" max="11788" width="11.28515625" style="167" customWidth="1"/>
    <col min="11789" max="11789" width="13.5703125" style="167" customWidth="1"/>
    <col min="11790" max="11790" width="15.7109375" style="167" customWidth="1"/>
    <col min="11791" max="12033" width="8.7109375" style="167"/>
    <col min="12034" max="12034" width="4.7109375" style="167" bestFit="1" customWidth="1"/>
    <col min="12035" max="12035" width="19.7109375" style="167" bestFit="1" customWidth="1"/>
    <col min="12036" max="12036" width="65.7109375" style="167" bestFit="1" customWidth="1"/>
    <col min="12037" max="12037" width="4.5703125" style="167" bestFit="1" customWidth="1"/>
    <col min="12038" max="12038" width="8.7109375" style="167"/>
    <col min="12039" max="12039" width="11.5703125" style="167" bestFit="1" customWidth="1"/>
    <col min="12040" max="12040" width="5.42578125" style="167" bestFit="1" customWidth="1"/>
    <col min="12041" max="12041" width="8.7109375" style="167"/>
    <col min="12042" max="12042" width="9.5703125" style="167" bestFit="1" customWidth="1"/>
    <col min="12043" max="12043" width="11.7109375" style="167" bestFit="1" customWidth="1"/>
    <col min="12044" max="12044" width="11.28515625" style="167" customWidth="1"/>
    <col min="12045" max="12045" width="13.5703125" style="167" customWidth="1"/>
    <col min="12046" max="12046" width="15.7109375" style="167" customWidth="1"/>
    <col min="12047" max="12289" width="8.7109375" style="167"/>
    <col min="12290" max="12290" width="4.7109375" style="167" bestFit="1" customWidth="1"/>
    <col min="12291" max="12291" width="19.7109375" style="167" bestFit="1" customWidth="1"/>
    <col min="12292" max="12292" width="65.7109375" style="167" bestFit="1" customWidth="1"/>
    <col min="12293" max="12293" width="4.5703125" style="167" bestFit="1" customWidth="1"/>
    <col min="12294" max="12294" width="8.7109375" style="167"/>
    <col min="12295" max="12295" width="11.5703125" style="167" bestFit="1" customWidth="1"/>
    <col min="12296" max="12296" width="5.42578125" style="167" bestFit="1" customWidth="1"/>
    <col min="12297" max="12297" width="8.7109375" style="167"/>
    <col min="12298" max="12298" width="9.5703125" style="167" bestFit="1" customWidth="1"/>
    <col min="12299" max="12299" width="11.7109375" style="167" bestFit="1" customWidth="1"/>
    <col min="12300" max="12300" width="11.28515625" style="167" customWidth="1"/>
    <col min="12301" max="12301" width="13.5703125" style="167" customWidth="1"/>
    <col min="12302" max="12302" width="15.7109375" style="167" customWidth="1"/>
    <col min="12303" max="12545" width="8.7109375" style="167"/>
    <col min="12546" max="12546" width="4.7109375" style="167" bestFit="1" customWidth="1"/>
    <col min="12547" max="12547" width="19.7109375" style="167" bestFit="1" customWidth="1"/>
    <col min="12548" max="12548" width="65.7109375" style="167" bestFit="1" customWidth="1"/>
    <col min="12549" max="12549" width="4.5703125" style="167" bestFit="1" customWidth="1"/>
    <col min="12550" max="12550" width="8.7109375" style="167"/>
    <col min="12551" max="12551" width="11.5703125" style="167" bestFit="1" customWidth="1"/>
    <col min="12552" max="12552" width="5.42578125" style="167" bestFit="1" customWidth="1"/>
    <col min="12553" max="12553" width="8.7109375" style="167"/>
    <col min="12554" max="12554" width="9.5703125" style="167" bestFit="1" customWidth="1"/>
    <col min="12555" max="12555" width="11.7109375" style="167" bestFit="1" customWidth="1"/>
    <col min="12556" max="12556" width="11.28515625" style="167" customWidth="1"/>
    <col min="12557" max="12557" width="13.5703125" style="167" customWidth="1"/>
    <col min="12558" max="12558" width="15.7109375" style="167" customWidth="1"/>
    <col min="12559" max="12801" width="8.7109375" style="167"/>
    <col min="12802" max="12802" width="4.7109375" style="167" bestFit="1" customWidth="1"/>
    <col min="12803" max="12803" width="19.7109375" style="167" bestFit="1" customWidth="1"/>
    <col min="12804" max="12804" width="65.7109375" style="167" bestFit="1" customWidth="1"/>
    <col min="12805" max="12805" width="4.5703125" style="167" bestFit="1" customWidth="1"/>
    <col min="12806" max="12806" width="8.7109375" style="167"/>
    <col min="12807" max="12807" width="11.5703125" style="167" bestFit="1" customWidth="1"/>
    <col min="12808" max="12808" width="5.42578125" style="167" bestFit="1" customWidth="1"/>
    <col min="12809" max="12809" width="8.7109375" style="167"/>
    <col min="12810" max="12810" width="9.5703125" style="167" bestFit="1" customWidth="1"/>
    <col min="12811" max="12811" width="11.7109375" style="167" bestFit="1" customWidth="1"/>
    <col min="12812" max="12812" width="11.28515625" style="167" customWidth="1"/>
    <col min="12813" max="12813" width="13.5703125" style="167" customWidth="1"/>
    <col min="12814" max="12814" width="15.7109375" style="167" customWidth="1"/>
    <col min="12815" max="13057" width="8.7109375" style="167"/>
    <col min="13058" max="13058" width="4.7109375" style="167" bestFit="1" customWidth="1"/>
    <col min="13059" max="13059" width="19.7109375" style="167" bestFit="1" customWidth="1"/>
    <col min="13060" max="13060" width="65.7109375" style="167" bestFit="1" customWidth="1"/>
    <col min="13061" max="13061" width="4.5703125" style="167" bestFit="1" customWidth="1"/>
    <col min="13062" max="13062" width="8.7109375" style="167"/>
    <col min="13063" max="13063" width="11.5703125" style="167" bestFit="1" customWidth="1"/>
    <col min="13064" max="13064" width="5.42578125" style="167" bestFit="1" customWidth="1"/>
    <col min="13065" max="13065" width="8.7109375" style="167"/>
    <col min="13066" max="13066" width="9.5703125" style="167" bestFit="1" customWidth="1"/>
    <col min="13067" max="13067" width="11.7109375" style="167" bestFit="1" customWidth="1"/>
    <col min="13068" max="13068" width="11.28515625" style="167" customWidth="1"/>
    <col min="13069" max="13069" width="13.5703125" style="167" customWidth="1"/>
    <col min="13070" max="13070" width="15.7109375" style="167" customWidth="1"/>
    <col min="13071" max="13313" width="8.7109375" style="167"/>
    <col min="13314" max="13314" width="4.7109375" style="167" bestFit="1" customWidth="1"/>
    <col min="13315" max="13315" width="19.7109375" style="167" bestFit="1" customWidth="1"/>
    <col min="13316" max="13316" width="65.7109375" style="167" bestFit="1" customWidth="1"/>
    <col min="13317" max="13317" width="4.5703125" style="167" bestFit="1" customWidth="1"/>
    <col min="13318" max="13318" width="8.7109375" style="167"/>
    <col min="13319" max="13319" width="11.5703125" style="167" bestFit="1" customWidth="1"/>
    <col min="13320" max="13320" width="5.42578125" style="167" bestFit="1" customWidth="1"/>
    <col min="13321" max="13321" width="8.7109375" style="167"/>
    <col min="13322" max="13322" width="9.5703125" style="167" bestFit="1" customWidth="1"/>
    <col min="13323" max="13323" width="11.7109375" style="167" bestFit="1" customWidth="1"/>
    <col min="13324" max="13324" width="11.28515625" style="167" customWidth="1"/>
    <col min="13325" max="13325" width="13.5703125" style="167" customWidth="1"/>
    <col min="13326" max="13326" width="15.7109375" style="167" customWidth="1"/>
    <col min="13327" max="13569" width="8.7109375" style="167"/>
    <col min="13570" max="13570" width="4.7109375" style="167" bestFit="1" customWidth="1"/>
    <col min="13571" max="13571" width="19.7109375" style="167" bestFit="1" customWidth="1"/>
    <col min="13572" max="13572" width="65.7109375" style="167" bestFit="1" customWidth="1"/>
    <col min="13573" max="13573" width="4.5703125" style="167" bestFit="1" customWidth="1"/>
    <col min="13574" max="13574" width="8.7109375" style="167"/>
    <col min="13575" max="13575" width="11.5703125" style="167" bestFit="1" customWidth="1"/>
    <col min="13576" max="13576" width="5.42578125" style="167" bestFit="1" customWidth="1"/>
    <col min="13577" max="13577" width="8.7109375" style="167"/>
    <col min="13578" max="13578" width="9.5703125" style="167" bestFit="1" customWidth="1"/>
    <col min="13579" max="13579" width="11.7109375" style="167" bestFit="1" customWidth="1"/>
    <col min="13580" max="13580" width="11.28515625" style="167" customWidth="1"/>
    <col min="13581" max="13581" width="13.5703125" style="167" customWidth="1"/>
    <col min="13582" max="13582" width="15.7109375" style="167" customWidth="1"/>
    <col min="13583" max="13825" width="8.7109375" style="167"/>
    <col min="13826" max="13826" width="4.7109375" style="167" bestFit="1" customWidth="1"/>
    <col min="13827" max="13827" width="19.7109375" style="167" bestFit="1" customWidth="1"/>
    <col min="13828" max="13828" width="65.7109375" style="167" bestFit="1" customWidth="1"/>
    <col min="13829" max="13829" width="4.5703125" style="167" bestFit="1" customWidth="1"/>
    <col min="13830" max="13830" width="8.7109375" style="167"/>
    <col min="13831" max="13831" width="11.5703125" style="167" bestFit="1" customWidth="1"/>
    <col min="13832" max="13832" width="5.42578125" style="167" bestFit="1" customWidth="1"/>
    <col min="13833" max="13833" width="8.7109375" style="167"/>
    <col min="13834" max="13834" width="9.5703125" style="167" bestFit="1" customWidth="1"/>
    <col min="13835" max="13835" width="11.7109375" style="167" bestFit="1" customWidth="1"/>
    <col min="13836" max="13836" width="11.28515625" style="167" customWidth="1"/>
    <col min="13837" max="13837" width="13.5703125" style="167" customWidth="1"/>
    <col min="13838" max="13838" width="15.7109375" style="167" customWidth="1"/>
    <col min="13839" max="14081" width="8.7109375" style="167"/>
    <col min="14082" max="14082" width="4.7109375" style="167" bestFit="1" customWidth="1"/>
    <col min="14083" max="14083" width="19.7109375" style="167" bestFit="1" customWidth="1"/>
    <col min="14084" max="14084" width="65.7109375" style="167" bestFit="1" customWidth="1"/>
    <col min="14085" max="14085" width="4.5703125" style="167" bestFit="1" customWidth="1"/>
    <col min="14086" max="14086" width="8.7109375" style="167"/>
    <col min="14087" max="14087" width="11.5703125" style="167" bestFit="1" customWidth="1"/>
    <col min="14088" max="14088" width="5.42578125" style="167" bestFit="1" customWidth="1"/>
    <col min="14089" max="14089" width="8.7109375" style="167"/>
    <col min="14090" max="14090" width="9.5703125" style="167" bestFit="1" customWidth="1"/>
    <col min="14091" max="14091" width="11.7109375" style="167" bestFit="1" customWidth="1"/>
    <col min="14092" max="14092" width="11.28515625" style="167" customWidth="1"/>
    <col min="14093" max="14093" width="13.5703125" style="167" customWidth="1"/>
    <col min="14094" max="14094" width="15.7109375" style="167" customWidth="1"/>
    <col min="14095" max="14337" width="8.7109375" style="167"/>
    <col min="14338" max="14338" width="4.7109375" style="167" bestFit="1" customWidth="1"/>
    <col min="14339" max="14339" width="19.7109375" style="167" bestFit="1" customWidth="1"/>
    <col min="14340" max="14340" width="65.7109375" style="167" bestFit="1" customWidth="1"/>
    <col min="14341" max="14341" width="4.5703125" style="167" bestFit="1" customWidth="1"/>
    <col min="14342" max="14342" width="8.7109375" style="167"/>
    <col min="14343" max="14343" width="11.5703125" style="167" bestFit="1" customWidth="1"/>
    <col min="14344" max="14344" width="5.42578125" style="167" bestFit="1" customWidth="1"/>
    <col min="14345" max="14345" width="8.7109375" style="167"/>
    <col min="14346" max="14346" width="9.5703125" style="167" bestFit="1" customWidth="1"/>
    <col min="14347" max="14347" width="11.7109375" style="167" bestFit="1" customWidth="1"/>
    <col min="14348" max="14348" width="11.28515625" style="167" customWidth="1"/>
    <col min="14349" max="14349" width="13.5703125" style="167" customWidth="1"/>
    <col min="14350" max="14350" width="15.7109375" style="167" customWidth="1"/>
    <col min="14351" max="14593" width="8.7109375" style="167"/>
    <col min="14594" max="14594" width="4.7109375" style="167" bestFit="1" customWidth="1"/>
    <col min="14595" max="14595" width="19.7109375" style="167" bestFit="1" customWidth="1"/>
    <col min="14596" max="14596" width="65.7109375" style="167" bestFit="1" customWidth="1"/>
    <col min="14597" max="14597" width="4.5703125" style="167" bestFit="1" customWidth="1"/>
    <col min="14598" max="14598" width="8.7109375" style="167"/>
    <col min="14599" max="14599" width="11.5703125" style="167" bestFit="1" customWidth="1"/>
    <col min="14600" max="14600" width="5.42578125" style="167" bestFit="1" customWidth="1"/>
    <col min="14601" max="14601" width="8.7109375" style="167"/>
    <col min="14602" max="14602" width="9.5703125" style="167" bestFit="1" customWidth="1"/>
    <col min="14603" max="14603" width="11.7109375" style="167" bestFit="1" customWidth="1"/>
    <col min="14604" max="14604" width="11.28515625" style="167" customWidth="1"/>
    <col min="14605" max="14605" width="13.5703125" style="167" customWidth="1"/>
    <col min="14606" max="14606" width="15.7109375" style="167" customWidth="1"/>
    <col min="14607" max="14849" width="8.7109375" style="167"/>
    <col min="14850" max="14850" width="4.7109375" style="167" bestFit="1" customWidth="1"/>
    <col min="14851" max="14851" width="19.7109375" style="167" bestFit="1" customWidth="1"/>
    <col min="14852" max="14852" width="65.7109375" style="167" bestFit="1" customWidth="1"/>
    <col min="14853" max="14853" width="4.5703125" style="167" bestFit="1" customWidth="1"/>
    <col min="14854" max="14854" width="8.7109375" style="167"/>
    <col min="14855" max="14855" width="11.5703125" style="167" bestFit="1" customWidth="1"/>
    <col min="14856" max="14856" width="5.42578125" style="167" bestFit="1" customWidth="1"/>
    <col min="14857" max="14857" width="8.7109375" style="167"/>
    <col min="14858" max="14858" width="9.5703125" style="167" bestFit="1" customWidth="1"/>
    <col min="14859" max="14859" width="11.7109375" style="167" bestFit="1" customWidth="1"/>
    <col min="14860" max="14860" width="11.28515625" style="167" customWidth="1"/>
    <col min="14861" max="14861" width="13.5703125" style="167" customWidth="1"/>
    <col min="14862" max="14862" width="15.7109375" style="167" customWidth="1"/>
    <col min="14863" max="15105" width="8.7109375" style="167"/>
    <col min="15106" max="15106" width="4.7109375" style="167" bestFit="1" customWidth="1"/>
    <col min="15107" max="15107" width="19.7109375" style="167" bestFit="1" customWidth="1"/>
    <col min="15108" max="15108" width="65.7109375" style="167" bestFit="1" customWidth="1"/>
    <col min="15109" max="15109" width="4.5703125" style="167" bestFit="1" customWidth="1"/>
    <col min="15110" max="15110" width="8.7109375" style="167"/>
    <col min="15111" max="15111" width="11.5703125" style="167" bestFit="1" customWidth="1"/>
    <col min="15112" max="15112" width="5.42578125" style="167" bestFit="1" customWidth="1"/>
    <col min="15113" max="15113" width="8.7109375" style="167"/>
    <col min="15114" max="15114" width="9.5703125" style="167" bestFit="1" customWidth="1"/>
    <col min="15115" max="15115" width="11.7109375" style="167" bestFit="1" customWidth="1"/>
    <col min="15116" max="15116" width="11.28515625" style="167" customWidth="1"/>
    <col min="15117" max="15117" width="13.5703125" style="167" customWidth="1"/>
    <col min="15118" max="15118" width="15.7109375" style="167" customWidth="1"/>
    <col min="15119" max="15361" width="8.7109375" style="167"/>
    <col min="15362" max="15362" width="4.7109375" style="167" bestFit="1" customWidth="1"/>
    <col min="15363" max="15363" width="19.7109375" style="167" bestFit="1" customWidth="1"/>
    <col min="15364" max="15364" width="65.7109375" style="167" bestFit="1" customWidth="1"/>
    <col min="15365" max="15365" width="4.5703125" style="167" bestFit="1" customWidth="1"/>
    <col min="15366" max="15366" width="8.7109375" style="167"/>
    <col min="15367" max="15367" width="11.5703125" style="167" bestFit="1" customWidth="1"/>
    <col min="15368" max="15368" width="5.42578125" style="167" bestFit="1" customWidth="1"/>
    <col min="15369" max="15369" width="8.7109375" style="167"/>
    <col min="15370" max="15370" width="9.5703125" style="167" bestFit="1" customWidth="1"/>
    <col min="15371" max="15371" width="11.7109375" style="167" bestFit="1" customWidth="1"/>
    <col min="15372" max="15372" width="11.28515625" style="167" customWidth="1"/>
    <col min="15373" max="15373" width="13.5703125" style="167" customWidth="1"/>
    <col min="15374" max="15374" width="15.7109375" style="167" customWidth="1"/>
    <col min="15375" max="15617" width="8.7109375" style="167"/>
    <col min="15618" max="15618" width="4.7109375" style="167" bestFit="1" customWidth="1"/>
    <col min="15619" max="15619" width="19.7109375" style="167" bestFit="1" customWidth="1"/>
    <col min="15620" max="15620" width="65.7109375" style="167" bestFit="1" customWidth="1"/>
    <col min="15621" max="15621" width="4.5703125" style="167" bestFit="1" customWidth="1"/>
    <col min="15622" max="15622" width="8.7109375" style="167"/>
    <col min="15623" max="15623" width="11.5703125" style="167" bestFit="1" customWidth="1"/>
    <col min="15624" max="15624" width="5.42578125" style="167" bestFit="1" customWidth="1"/>
    <col min="15625" max="15625" width="8.7109375" style="167"/>
    <col min="15626" max="15626" width="9.5703125" style="167" bestFit="1" customWidth="1"/>
    <col min="15627" max="15627" width="11.7109375" style="167" bestFit="1" customWidth="1"/>
    <col min="15628" max="15628" width="11.28515625" style="167" customWidth="1"/>
    <col min="15629" max="15629" width="13.5703125" style="167" customWidth="1"/>
    <col min="15630" max="15630" width="15.7109375" style="167" customWidth="1"/>
    <col min="15631" max="15873" width="8.7109375" style="167"/>
    <col min="15874" max="15874" width="4.7109375" style="167" bestFit="1" customWidth="1"/>
    <col min="15875" max="15875" width="19.7109375" style="167" bestFit="1" customWidth="1"/>
    <col min="15876" max="15876" width="65.7109375" style="167" bestFit="1" customWidth="1"/>
    <col min="15877" max="15877" width="4.5703125" style="167" bestFit="1" customWidth="1"/>
    <col min="15878" max="15878" width="8.7109375" style="167"/>
    <col min="15879" max="15879" width="11.5703125" style="167" bestFit="1" customWidth="1"/>
    <col min="15880" max="15880" width="5.42578125" style="167" bestFit="1" customWidth="1"/>
    <col min="15881" max="15881" width="8.7109375" style="167"/>
    <col min="15882" max="15882" width="9.5703125" style="167" bestFit="1" customWidth="1"/>
    <col min="15883" max="15883" width="11.7109375" style="167" bestFit="1" customWidth="1"/>
    <col min="15884" max="15884" width="11.28515625" style="167" customWidth="1"/>
    <col min="15885" max="15885" width="13.5703125" style="167" customWidth="1"/>
    <col min="15886" max="15886" width="15.7109375" style="167" customWidth="1"/>
    <col min="15887" max="16129" width="8.7109375" style="167"/>
    <col min="16130" max="16130" width="4.7109375" style="167" bestFit="1" customWidth="1"/>
    <col min="16131" max="16131" width="19.7109375" style="167" bestFit="1" customWidth="1"/>
    <col min="16132" max="16132" width="65.7109375" style="167" bestFit="1" customWidth="1"/>
    <col min="16133" max="16133" width="4.5703125" style="167" bestFit="1" customWidth="1"/>
    <col min="16134" max="16134" width="8.7109375" style="167"/>
    <col min="16135" max="16135" width="11.5703125" style="167" bestFit="1" customWidth="1"/>
    <col min="16136" max="16136" width="5.42578125" style="167" bestFit="1" customWidth="1"/>
    <col min="16137" max="16137" width="8.7109375" style="167"/>
    <col min="16138" max="16138" width="9.5703125" style="167" bestFit="1" customWidth="1"/>
    <col min="16139" max="16139" width="11.7109375" style="167" bestFit="1" customWidth="1"/>
    <col min="16140" max="16140" width="11.28515625" style="167" customWidth="1"/>
    <col min="16141" max="16141" width="13.5703125" style="167" customWidth="1"/>
    <col min="16142" max="16142" width="15.7109375" style="167" customWidth="1"/>
    <col min="16143" max="16384" width="8.7109375" style="167"/>
  </cols>
  <sheetData>
    <row r="1" spans="1:14" ht="18.75" x14ac:dyDescent="0.25">
      <c r="A1" s="300" t="s">
        <v>17430</v>
      </c>
      <c r="B1" s="300"/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</row>
    <row r="2" spans="1:14" x14ac:dyDescent="0.25">
      <c r="A2" s="301" t="s">
        <v>17102</v>
      </c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301"/>
      <c r="M2" s="301"/>
      <c r="N2" s="301"/>
    </row>
    <row r="3" spans="1:14" x14ac:dyDescent="0.25">
      <c r="A3" s="301" t="s">
        <v>17431</v>
      </c>
      <c r="B3" s="301"/>
      <c r="C3" s="301"/>
      <c r="D3" s="301"/>
      <c r="E3" s="301"/>
      <c r="F3" s="301"/>
      <c r="G3" s="301"/>
      <c r="H3" s="301"/>
      <c r="I3" s="301"/>
      <c r="J3" s="301"/>
      <c r="K3" s="301"/>
      <c r="L3" s="301"/>
      <c r="M3" s="301"/>
      <c r="N3" s="301"/>
    </row>
    <row r="4" spans="1:14" ht="36" x14ac:dyDescent="0.25">
      <c r="A4" s="243" t="s">
        <v>0</v>
      </c>
      <c r="B4" s="243"/>
      <c r="C4" s="243" t="s">
        <v>17104</v>
      </c>
      <c r="D4" s="243" t="s">
        <v>17105</v>
      </c>
      <c r="E4" s="243" t="s">
        <v>17106</v>
      </c>
      <c r="F4" s="243" t="s">
        <v>17107</v>
      </c>
      <c r="G4" s="243" t="s">
        <v>17108</v>
      </c>
      <c r="H4" s="243" t="s">
        <v>17109</v>
      </c>
      <c r="I4" s="244" t="s">
        <v>660</v>
      </c>
      <c r="J4" s="244" t="s">
        <v>17110</v>
      </c>
      <c r="K4" s="245" t="s">
        <v>17111</v>
      </c>
      <c r="L4" s="245" t="s">
        <v>17098</v>
      </c>
      <c r="M4" s="246" t="s">
        <v>16718</v>
      </c>
      <c r="N4" s="247" t="s">
        <v>17112</v>
      </c>
    </row>
    <row r="5" spans="1:14" s="166" customFormat="1" ht="18.600000000000001" customHeight="1" x14ac:dyDescent="0.25">
      <c r="A5" s="302" t="s">
        <v>17113</v>
      </c>
      <c r="B5" s="302"/>
      <c r="C5" s="302"/>
      <c r="D5" s="302"/>
      <c r="E5" s="302"/>
      <c r="F5" s="302"/>
      <c r="G5" s="302"/>
      <c r="H5" s="302"/>
      <c r="I5" s="302"/>
      <c r="J5" s="302"/>
      <c r="K5" s="302"/>
      <c r="L5" s="249"/>
      <c r="M5" s="249"/>
      <c r="N5" s="249"/>
    </row>
    <row r="6" spans="1:14" s="166" customFormat="1" ht="18.600000000000001" customHeight="1" x14ac:dyDescent="0.25">
      <c r="A6" s="172">
        <v>1</v>
      </c>
      <c r="B6" s="172" t="s">
        <v>17417</v>
      </c>
      <c r="C6" s="175" t="s">
        <v>17118</v>
      </c>
      <c r="D6" s="175" t="s">
        <v>17119</v>
      </c>
      <c r="E6" s="172" t="s">
        <v>680</v>
      </c>
      <c r="F6" s="178"/>
      <c r="G6" s="175" t="s">
        <v>17116</v>
      </c>
      <c r="H6" s="172" t="s">
        <v>17206</v>
      </c>
      <c r="I6" s="180">
        <v>4</v>
      </c>
      <c r="J6" s="180">
        <v>30000</v>
      </c>
      <c r="K6" s="183">
        <f>I6*J6</f>
        <v>120000</v>
      </c>
      <c r="L6" s="249"/>
      <c r="M6" s="187" t="s">
        <v>16720</v>
      </c>
      <c r="N6" s="303" t="s">
        <v>17117</v>
      </c>
    </row>
    <row r="7" spans="1:14" s="166" customFormat="1" ht="18.600000000000001" customHeight="1" x14ac:dyDescent="0.25">
      <c r="A7" s="172">
        <v>2</v>
      </c>
      <c r="B7" s="172" t="s">
        <v>17417</v>
      </c>
      <c r="C7" s="175" t="s">
        <v>17122</v>
      </c>
      <c r="D7" s="175" t="s">
        <v>17123</v>
      </c>
      <c r="E7" s="172" t="s">
        <v>680</v>
      </c>
      <c r="F7" s="178"/>
      <c r="G7" s="175" t="s">
        <v>17116</v>
      </c>
      <c r="H7" s="172" t="s">
        <v>17206</v>
      </c>
      <c r="I7" s="180">
        <v>3</v>
      </c>
      <c r="J7" s="180">
        <v>1</v>
      </c>
      <c r="K7" s="183">
        <f t="shared" ref="K7:K20" si="0">I7*J7</f>
        <v>3</v>
      </c>
      <c r="L7" s="249"/>
      <c r="M7" s="187" t="s">
        <v>16720</v>
      </c>
      <c r="N7" s="303"/>
    </row>
    <row r="8" spans="1:14" s="166" customFormat="1" ht="18.600000000000001" customHeight="1" x14ac:dyDescent="0.25">
      <c r="A8" s="172">
        <v>3</v>
      </c>
      <c r="B8" s="172" t="s">
        <v>17417</v>
      </c>
      <c r="C8" s="175" t="s">
        <v>17124</v>
      </c>
      <c r="D8" s="175" t="s">
        <v>17125</v>
      </c>
      <c r="E8" s="172" t="s">
        <v>680</v>
      </c>
      <c r="F8" s="178"/>
      <c r="G8" s="175" t="s">
        <v>17116</v>
      </c>
      <c r="H8" s="172" t="s">
        <v>17206</v>
      </c>
      <c r="I8" s="180">
        <v>7</v>
      </c>
      <c r="J8" s="180">
        <v>1</v>
      </c>
      <c r="K8" s="183">
        <f t="shared" si="0"/>
        <v>7</v>
      </c>
      <c r="L8" s="249"/>
      <c r="M8" s="187" t="s">
        <v>16720</v>
      </c>
      <c r="N8" s="303"/>
    </row>
    <row r="9" spans="1:14" s="166" customFormat="1" ht="18.600000000000001" customHeight="1" x14ac:dyDescent="0.25">
      <c r="A9" s="172">
        <v>4</v>
      </c>
      <c r="B9" s="172" t="s">
        <v>17417</v>
      </c>
      <c r="C9" s="175" t="s">
        <v>17403</v>
      </c>
      <c r="D9" s="175" t="s">
        <v>17404</v>
      </c>
      <c r="E9" s="172" t="s">
        <v>680</v>
      </c>
      <c r="F9" s="178"/>
      <c r="G9" s="175" t="s">
        <v>17116</v>
      </c>
      <c r="H9" s="172" t="s">
        <v>17206</v>
      </c>
      <c r="I9" s="180">
        <v>6</v>
      </c>
      <c r="J9" s="180">
        <v>1</v>
      </c>
      <c r="K9" s="183">
        <f t="shared" si="0"/>
        <v>6</v>
      </c>
      <c r="L9" s="249"/>
      <c r="M9" s="187" t="s">
        <v>16720</v>
      </c>
      <c r="N9" s="303"/>
    </row>
    <row r="10" spans="1:14" s="166" customFormat="1" ht="18.600000000000001" customHeight="1" x14ac:dyDescent="0.25">
      <c r="A10" s="172">
        <v>5</v>
      </c>
      <c r="B10" s="172" t="s">
        <v>17417</v>
      </c>
      <c r="C10" s="175" t="s">
        <v>17132</v>
      </c>
      <c r="D10" s="175" t="s">
        <v>17133</v>
      </c>
      <c r="E10" s="172" t="s">
        <v>17134</v>
      </c>
      <c r="F10" s="178"/>
      <c r="G10" s="175" t="s">
        <v>17116</v>
      </c>
      <c r="H10" s="172" t="s">
        <v>17206</v>
      </c>
      <c r="I10" s="180">
        <v>2</v>
      </c>
      <c r="J10" s="180">
        <v>1</v>
      </c>
      <c r="K10" s="183">
        <f t="shared" si="0"/>
        <v>2</v>
      </c>
      <c r="L10" s="249"/>
      <c r="M10" s="187" t="s">
        <v>17135</v>
      </c>
      <c r="N10" s="299" t="s">
        <v>17136</v>
      </c>
    </row>
    <row r="11" spans="1:14" s="166" customFormat="1" ht="18.600000000000001" customHeight="1" x14ac:dyDescent="0.25">
      <c r="A11" s="172">
        <v>6</v>
      </c>
      <c r="B11" s="172" t="s">
        <v>17417</v>
      </c>
      <c r="C11" s="175" t="s">
        <v>17137</v>
      </c>
      <c r="D11" s="175" t="s">
        <v>17138</v>
      </c>
      <c r="E11" s="172" t="s">
        <v>17134</v>
      </c>
      <c r="F11" s="178"/>
      <c r="G11" s="175" t="s">
        <v>17116</v>
      </c>
      <c r="H11" s="172" t="s">
        <v>17206</v>
      </c>
      <c r="I11" s="180">
        <v>12</v>
      </c>
      <c r="J11" s="180">
        <v>1</v>
      </c>
      <c r="K11" s="183">
        <f t="shared" si="0"/>
        <v>12</v>
      </c>
      <c r="L11" s="249"/>
      <c r="M11" s="187" t="s">
        <v>17135</v>
      </c>
      <c r="N11" s="299"/>
    </row>
    <row r="12" spans="1:14" s="166" customFormat="1" ht="18.600000000000001" customHeight="1" x14ac:dyDescent="0.25">
      <c r="A12" s="172">
        <v>7</v>
      </c>
      <c r="B12" s="172" t="s">
        <v>17417</v>
      </c>
      <c r="C12" s="175" t="s">
        <v>17139</v>
      </c>
      <c r="D12" s="175" t="s">
        <v>17140</v>
      </c>
      <c r="E12" s="172" t="s">
        <v>17134</v>
      </c>
      <c r="F12" s="178"/>
      <c r="G12" s="175" t="s">
        <v>17116</v>
      </c>
      <c r="H12" s="172" t="s">
        <v>17206</v>
      </c>
      <c r="I12" s="180">
        <v>2</v>
      </c>
      <c r="J12" s="180">
        <v>1</v>
      </c>
      <c r="K12" s="183">
        <f t="shared" si="0"/>
        <v>2</v>
      </c>
      <c r="L12" s="249"/>
      <c r="M12" s="187" t="s">
        <v>17135</v>
      </c>
      <c r="N12" s="299"/>
    </row>
    <row r="13" spans="1:14" s="166" customFormat="1" ht="18.600000000000001" customHeight="1" x14ac:dyDescent="0.25">
      <c r="A13" s="172">
        <v>8</v>
      </c>
      <c r="B13" s="172" t="s">
        <v>17417</v>
      </c>
      <c r="C13" s="175" t="s">
        <v>17141</v>
      </c>
      <c r="D13" s="175" t="s">
        <v>17142</v>
      </c>
      <c r="E13" s="172" t="s">
        <v>680</v>
      </c>
      <c r="F13" s="178"/>
      <c r="G13" s="175" t="s">
        <v>17116</v>
      </c>
      <c r="H13" s="172" t="s">
        <v>17206</v>
      </c>
      <c r="I13" s="180">
        <v>26</v>
      </c>
      <c r="J13" s="180">
        <v>1</v>
      </c>
      <c r="K13" s="183">
        <f t="shared" si="0"/>
        <v>26</v>
      </c>
      <c r="L13" s="249"/>
      <c r="M13" s="187" t="s">
        <v>17135</v>
      </c>
      <c r="N13" s="299"/>
    </row>
    <row r="14" spans="1:14" s="166" customFormat="1" ht="18.600000000000001" customHeight="1" x14ac:dyDescent="0.25">
      <c r="A14" s="172">
        <v>9</v>
      </c>
      <c r="B14" s="172" t="s">
        <v>17417</v>
      </c>
      <c r="C14" s="175" t="s">
        <v>17145</v>
      </c>
      <c r="D14" s="175" t="s">
        <v>17146</v>
      </c>
      <c r="E14" s="172" t="s">
        <v>17134</v>
      </c>
      <c r="F14" s="178"/>
      <c r="G14" s="175" t="s">
        <v>17116</v>
      </c>
      <c r="H14" s="172" t="s">
        <v>17206</v>
      </c>
      <c r="I14" s="180">
        <v>3</v>
      </c>
      <c r="J14" s="180">
        <v>1</v>
      </c>
      <c r="K14" s="183">
        <f t="shared" si="0"/>
        <v>3</v>
      </c>
      <c r="L14" s="249"/>
      <c r="M14" s="187" t="s">
        <v>17135</v>
      </c>
      <c r="N14" s="299"/>
    </row>
    <row r="15" spans="1:14" s="166" customFormat="1" ht="18.600000000000001" customHeight="1" x14ac:dyDescent="0.25">
      <c r="A15" s="172">
        <v>10</v>
      </c>
      <c r="B15" s="172" t="s">
        <v>17417</v>
      </c>
      <c r="C15" s="175" t="s">
        <v>17147</v>
      </c>
      <c r="D15" s="175" t="s">
        <v>17148</v>
      </c>
      <c r="E15" s="172" t="s">
        <v>680</v>
      </c>
      <c r="F15" s="178"/>
      <c r="G15" s="175" t="s">
        <v>17116</v>
      </c>
      <c r="H15" s="172" t="s">
        <v>17206</v>
      </c>
      <c r="I15" s="180">
        <v>8</v>
      </c>
      <c r="J15" s="180">
        <v>1</v>
      </c>
      <c r="K15" s="183">
        <f t="shared" si="0"/>
        <v>8</v>
      </c>
      <c r="L15" s="249"/>
      <c r="M15" s="187" t="s">
        <v>17135</v>
      </c>
      <c r="N15" s="299"/>
    </row>
    <row r="16" spans="1:14" s="166" customFormat="1" ht="18.600000000000001" customHeight="1" x14ac:dyDescent="0.25">
      <c r="A16" s="172">
        <v>11</v>
      </c>
      <c r="B16" s="172" t="s">
        <v>17417</v>
      </c>
      <c r="C16" s="175" t="s">
        <v>17149</v>
      </c>
      <c r="D16" s="175" t="s">
        <v>17150</v>
      </c>
      <c r="E16" s="172" t="s">
        <v>680</v>
      </c>
      <c r="F16" s="178"/>
      <c r="G16" s="175" t="s">
        <v>17116</v>
      </c>
      <c r="H16" s="172" t="s">
        <v>17206</v>
      </c>
      <c r="I16" s="180">
        <v>8</v>
      </c>
      <c r="J16" s="180">
        <v>1</v>
      </c>
      <c r="K16" s="183">
        <f t="shared" si="0"/>
        <v>8</v>
      </c>
      <c r="L16" s="249"/>
      <c r="M16" s="187" t="s">
        <v>17135</v>
      </c>
      <c r="N16" s="299"/>
    </row>
    <row r="17" spans="1:14" s="166" customFormat="1" ht="18.600000000000001" customHeight="1" x14ac:dyDescent="0.25">
      <c r="A17" s="172">
        <v>12</v>
      </c>
      <c r="B17" s="172" t="s">
        <v>17417</v>
      </c>
      <c r="C17" s="175" t="s">
        <v>17155</v>
      </c>
      <c r="D17" s="175" t="s">
        <v>17156</v>
      </c>
      <c r="E17" s="172" t="s">
        <v>680</v>
      </c>
      <c r="F17" s="178"/>
      <c r="G17" s="175" t="s">
        <v>17116</v>
      </c>
      <c r="H17" s="172" t="s">
        <v>17206</v>
      </c>
      <c r="I17" s="180">
        <v>6</v>
      </c>
      <c r="J17" s="180">
        <v>1</v>
      </c>
      <c r="K17" s="183">
        <f t="shared" si="0"/>
        <v>6</v>
      </c>
      <c r="L17" s="249"/>
      <c r="M17" s="187" t="s">
        <v>17135</v>
      </c>
      <c r="N17" s="299"/>
    </row>
    <row r="18" spans="1:14" s="166" customFormat="1" ht="18.600000000000001" customHeight="1" x14ac:dyDescent="0.25">
      <c r="A18" s="172">
        <v>13</v>
      </c>
      <c r="B18" s="172" t="s">
        <v>17417</v>
      </c>
      <c r="C18" s="175" t="s">
        <v>17365</v>
      </c>
      <c r="D18" s="175" t="s">
        <v>17366</v>
      </c>
      <c r="E18" s="172" t="s">
        <v>680</v>
      </c>
      <c r="F18" s="178"/>
      <c r="G18" s="175" t="s">
        <v>17116</v>
      </c>
      <c r="H18" s="172" t="s">
        <v>17206</v>
      </c>
      <c r="I18" s="180">
        <v>2</v>
      </c>
      <c r="J18" s="180">
        <v>50000</v>
      </c>
      <c r="K18" s="183">
        <f t="shared" si="0"/>
        <v>100000</v>
      </c>
      <c r="L18" s="249"/>
      <c r="M18" s="187" t="s">
        <v>17135</v>
      </c>
      <c r="N18" s="299"/>
    </row>
    <row r="19" spans="1:14" s="166" customFormat="1" ht="18.600000000000001" customHeight="1" x14ac:dyDescent="0.25">
      <c r="A19" s="172">
        <v>14</v>
      </c>
      <c r="B19" s="172" t="s">
        <v>17417</v>
      </c>
      <c r="C19" s="175" t="s">
        <v>17157</v>
      </c>
      <c r="D19" s="175" t="s">
        <v>17158</v>
      </c>
      <c r="E19" s="172" t="s">
        <v>680</v>
      </c>
      <c r="F19" s="178"/>
      <c r="G19" s="175" t="s">
        <v>17116</v>
      </c>
      <c r="H19" s="172" t="s">
        <v>17206</v>
      </c>
      <c r="I19" s="180">
        <v>2</v>
      </c>
      <c r="J19" s="180">
        <v>83333.5</v>
      </c>
      <c r="K19" s="183">
        <f t="shared" si="0"/>
        <v>166667</v>
      </c>
      <c r="L19" s="249"/>
      <c r="M19" s="187" t="s">
        <v>17135</v>
      </c>
      <c r="N19" s="299"/>
    </row>
    <row r="20" spans="1:14" s="166" customFormat="1" ht="18.600000000000001" customHeight="1" x14ac:dyDescent="0.25">
      <c r="A20" s="172">
        <v>15</v>
      </c>
      <c r="B20" s="172" t="s">
        <v>17417</v>
      </c>
      <c r="C20" s="175" t="s">
        <v>17432</v>
      </c>
      <c r="D20" s="175" t="s">
        <v>17433</v>
      </c>
      <c r="E20" s="172" t="s">
        <v>17134</v>
      </c>
      <c r="F20" s="178"/>
      <c r="G20" s="175" t="s">
        <v>17116</v>
      </c>
      <c r="H20" s="172" t="s">
        <v>17206</v>
      </c>
      <c r="I20" s="180">
        <v>55</v>
      </c>
      <c r="J20" s="180">
        <v>1</v>
      </c>
      <c r="K20" s="183">
        <f t="shared" si="0"/>
        <v>55</v>
      </c>
      <c r="L20" s="249"/>
      <c r="M20" s="187" t="s">
        <v>17135</v>
      </c>
      <c r="N20" s="299"/>
    </row>
    <row r="21" spans="1:14" s="166" customFormat="1" ht="18.600000000000001" customHeight="1" x14ac:dyDescent="0.25">
      <c r="A21" s="304" t="s">
        <v>17179</v>
      </c>
      <c r="B21" s="305"/>
      <c r="C21" s="305"/>
      <c r="D21" s="305"/>
      <c r="E21" s="305"/>
      <c r="F21" s="305"/>
      <c r="G21" s="305"/>
      <c r="H21" s="306"/>
      <c r="I21" s="250">
        <f>SUM(I6:I20)</f>
        <v>146</v>
      </c>
      <c r="J21" s="248"/>
      <c r="K21" s="251">
        <f>SUM(K6:K20)</f>
        <v>386805</v>
      </c>
      <c r="L21" s="249"/>
      <c r="M21" s="249"/>
      <c r="N21" s="252"/>
    </row>
    <row r="22" spans="1:14" s="166" customFormat="1" ht="18.600000000000001" customHeight="1" x14ac:dyDescent="0.25">
      <c r="A22" s="302" t="s">
        <v>17180</v>
      </c>
      <c r="B22" s="302"/>
      <c r="C22" s="302"/>
      <c r="D22" s="302"/>
      <c r="E22" s="302"/>
      <c r="F22" s="302"/>
      <c r="G22" s="302"/>
      <c r="H22" s="302"/>
      <c r="I22" s="302"/>
      <c r="J22" s="302"/>
      <c r="K22" s="302"/>
      <c r="L22" s="249"/>
      <c r="M22" s="249"/>
      <c r="N22" s="252"/>
    </row>
    <row r="23" spans="1:14" s="166" customFormat="1" ht="18.600000000000001" customHeight="1" x14ac:dyDescent="0.25">
      <c r="A23" s="172">
        <v>1</v>
      </c>
      <c r="B23" s="172" t="s">
        <v>17418</v>
      </c>
      <c r="C23" s="175" t="s">
        <v>17181</v>
      </c>
      <c r="D23" s="175" t="s">
        <v>17182</v>
      </c>
      <c r="E23" s="172" t="s">
        <v>688</v>
      </c>
      <c r="F23" s="178"/>
      <c r="G23" s="175" t="s">
        <v>17116</v>
      </c>
      <c r="H23" s="172" t="str">
        <f>RIGHT(C23,3)</f>
        <v>BXX</v>
      </c>
      <c r="I23" s="180">
        <v>4</v>
      </c>
      <c r="J23" s="180">
        <v>1</v>
      </c>
      <c r="K23" s="183">
        <f t="shared" ref="K23:K55" si="1">I23*J23</f>
        <v>4</v>
      </c>
      <c r="L23" s="249"/>
      <c r="M23" s="187" t="s">
        <v>17183</v>
      </c>
      <c r="N23" s="303" t="s">
        <v>17184</v>
      </c>
    </row>
    <row r="24" spans="1:14" s="166" customFormat="1" ht="18.600000000000001" customHeight="1" x14ac:dyDescent="0.25">
      <c r="A24" s="172">
        <v>2</v>
      </c>
      <c r="B24" s="172" t="s">
        <v>17418</v>
      </c>
      <c r="C24" s="253" t="s">
        <v>17194</v>
      </c>
      <c r="D24" s="253" t="s">
        <v>17195</v>
      </c>
      <c r="E24" s="184" t="s">
        <v>680</v>
      </c>
      <c r="F24" s="254"/>
      <c r="G24" s="253" t="s">
        <v>17116</v>
      </c>
      <c r="H24" s="184" t="str">
        <f>RIGHT(C24,3)</f>
        <v>BXX</v>
      </c>
      <c r="I24" s="255">
        <v>8</v>
      </c>
      <c r="J24" s="180">
        <v>590.63</v>
      </c>
      <c r="K24" s="183">
        <f t="shared" si="1"/>
        <v>4725.04</v>
      </c>
      <c r="L24" s="249"/>
      <c r="M24" s="187" t="s">
        <v>17183</v>
      </c>
      <c r="N24" s="303"/>
    </row>
    <row r="25" spans="1:14" s="166" customFormat="1" ht="18.600000000000001" customHeight="1" x14ac:dyDescent="0.25">
      <c r="A25" s="172">
        <v>3</v>
      </c>
      <c r="B25" s="172" t="s">
        <v>17418</v>
      </c>
      <c r="C25" s="253" t="s">
        <v>17196</v>
      </c>
      <c r="D25" s="253" t="s">
        <v>17197</v>
      </c>
      <c r="E25" s="184" t="s">
        <v>680</v>
      </c>
      <c r="F25" s="254"/>
      <c r="G25" s="253" t="s">
        <v>17116</v>
      </c>
      <c r="H25" s="184" t="str">
        <f>RIGHT(C25,3)</f>
        <v>BXX</v>
      </c>
      <c r="I25" s="255">
        <v>10</v>
      </c>
      <c r="J25" s="180">
        <v>4018.5</v>
      </c>
      <c r="K25" s="183">
        <f t="shared" si="1"/>
        <v>40185</v>
      </c>
      <c r="L25" s="249"/>
      <c r="M25" s="187" t="s">
        <v>17183</v>
      </c>
      <c r="N25" s="303"/>
    </row>
    <row r="26" spans="1:14" s="166" customFormat="1" ht="18.600000000000001" customHeight="1" x14ac:dyDescent="0.25">
      <c r="A26" s="172">
        <v>4</v>
      </c>
      <c r="B26" s="172" t="s">
        <v>17418</v>
      </c>
      <c r="C26" s="175" t="s">
        <v>17350</v>
      </c>
      <c r="D26" s="175" t="s">
        <v>17321</v>
      </c>
      <c r="E26" s="172" t="s">
        <v>680</v>
      </c>
      <c r="F26" s="178"/>
      <c r="G26" s="175" t="s">
        <v>17189</v>
      </c>
      <c r="H26" s="172" t="str">
        <f>RIGHT(C26,3)</f>
        <v>BXX</v>
      </c>
      <c r="I26" s="180">
        <v>7</v>
      </c>
      <c r="J26" s="180">
        <v>8713.7099999999991</v>
      </c>
      <c r="K26" s="183">
        <f t="shared" si="1"/>
        <v>60995.969999999994</v>
      </c>
      <c r="L26" s="249"/>
      <c r="M26" s="187" t="s">
        <v>17183</v>
      </c>
      <c r="N26" s="303"/>
    </row>
    <row r="27" spans="1:14" s="166" customFormat="1" ht="18.600000000000001" customHeight="1" x14ac:dyDescent="0.25">
      <c r="A27" s="172">
        <v>5</v>
      </c>
      <c r="B27" s="172" t="s">
        <v>17418</v>
      </c>
      <c r="C27" s="175" t="s">
        <v>17204</v>
      </c>
      <c r="D27" s="175" t="s">
        <v>17205</v>
      </c>
      <c r="E27" s="172" t="s">
        <v>680</v>
      </c>
      <c r="F27" s="178"/>
      <c r="G27" s="175" t="s">
        <v>17189</v>
      </c>
      <c r="H27" s="172" t="s">
        <v>17206</v>
      </c>
      <c r="I27" s="180">
        <v>5</v>
      </c>
      <c r="J27" s="180">
        <v>3213.4</v>
      </c>
      <c r="K27" s="183">
        <f t="shared" si="1"/>
        <v>16067</v>
      </c>
      <c r="L27" s="249"/>
      <c r="M27" s="187" t="s">
        <v>17183</v>
      </c>
      <c r="N27" s="303"/>
    </row>
    <row r="28" spans="1:14" s="166" customFormat="1" ht="18.600000000000001" customHeight="1" x14ac:dyDescent="0.25">
      <c r="A28" s="172">
        <v>6</v>
      </c>
      <c r="B28" s="172" t="s">
        <v>17418</v>
      </c>
      <c r="C28" s="175" t="s">
        <v>17207</v>
      </c>
      <c r="D28" s="175" t="s">
        <v>17208</v>
      </c>
      <c r="E28" s="172" t="s">
        <v>680</v>
      </c>
      <c r="F28" s="178"/>
      <c r="G28" s="175" t="s">
        <v>17116</v>
      </c>
      <c r="H28" s="172" t="str">
        <f>RIGHT(C28,3)</f>
        <v>BXX</v>
      </c>
      <c r="I28" s="180">
        <v>9</v>
      </c>
      <c r="J28" s="180">
        <v>9484.44</v>
      </c>
      <c r="K28" s="183">
        <f t="shared" si="1"/>
        <v>85359.96</v>
      </c>
      <c r="L28" s="249"/>
      <c r="M28" s="187" t="s">
        <v>17183</v>
      </c>
      <c r="N28" s="303"/>
    </row>
    <row r="29" spans="1:14" s="166" customFormat="1" ht="18.600000000000001" customHeight="1" x14ac:dyDescent="0.25">
      <c r="A29" s="172">
        <v>7</v>
      </c>
      <c r="B29" s="172" t="s">
        <v>17418</v>
      </c>
      <c r="C29" s="175" t="s">
        <v>17209</v>
      </c>
      <c r="D29" s="175" t="s">
        <v>17210</v>
      </c>
      <c r="E29" s="172" t="s">
        <v>680</v>
      </c>
      <c r="F29" s="178"/>
      <c r="G29" s="175" t="s">
        <v>17116</v>
      </c>
      <c r="H29" s="172" t="str">
        <f>RIGHT(C29,3)</f>
        <v>BXX</v>
      </c>
      <c r="I29" s="180">
        <v>13</v>
      </c>
      <c r="J29" s="180">
        <v>1</v>
      </c>
      <c r="K29" s="183">
        <f t="shared" si="1"/>
        <v>13</v>
      </c>
      <c r="L29" s="249"/>
      <c r="M29" s="187" t="s">
        <v>17183</v>
      </c>
      <c r="N29" s="303"/>
    </row>
    <row r="30" spans="1:14" s="166" customFormat="1" ht="18.600000000000001" customHeight="1" x14ac:dyDescent="0.25">
      <c r="A30" s="172">
        <v>8</v>
      </c>
      <c r="B30" s="172" t="s">
        <v>17418</v>
      </c>
      <c r="C30" s="175" t="s">
        <v>17211</v>
      </c>
      <c r="D30" s="175" t="s">
        <v>17212</v>
      </c>
      <c r="E30" s="172" t="s">
        <v>680</v>
      </c>
      <c r="F30" s="178"/>
      <c r="G30" s="175" t="s">
        <v>17116</v>
      </c>
      <c r="H30" s="172" t="str">
        <f>RIGHT(C30,3)</f>
        <v>BXX</v>
      </c>
      <c r="I30" s="180">
        <v>7</v>
      </c>
      <c r="J30" s="180">
        <v>7331</v>
      </c>
      <c r="K30" s="183">
        <f t="shared" si="1"/>
        <v>51317</v>
      </c>
      <c r="L30" s="249"/>
      <c r="M30" s="187" t="s">
        <v>17183</v>
      </c>
      <c r="N30" s="303"/>
    </row>
    <row r="31" spans="1:14" s="166" customFormat="1" ht="18.600000000000001" customHeight="1" x14ac:dyDescent="0.25">
      <c r="A31" s="172">
        <v>9</v>
      </c>
      <c r="B31" s="172" t="s">
        <v>17418</v>
      </c>
      <c r="C31" s="175" t="s">
        <v>17213</v>
      </c>
      <c r="D31" s="175" t="s">
        <v>17214</v>
      </c>
      <c r="E31" s="172" t="s">
        <v>680</v>
      </c>
      <c r="F31" s="178"/>
      <c r="G31" s="175" t="s">
        <v>17116</v>
      </c>
      <c r="H31" s="172" t="str">
        <f>RIGHT(C31,3)</f>
        <v>BXX</v>
      </c>
      <c r="I31" s="180">
        <v>2</v>
      </c>
      <c r="J31" s="180">
        <v>1596</v>
      </c>
      <c r="K31" s="183">
        <f t="shared" si="1"/>
        <v>3192</v>
      </c>
      <c r="L31" s="249"/>
      <c r="M31" s="187" t="s">
        <v>17183</v>
      </c>
      <c r="N31" s="303"/>
    </row>
    <row r="32" spans="1:14" s="166" customFormat="1" ht="18.600000000000001" customHeight="1" x14ac:dyDescent="0.25">
      <c r="A32" s="172">
        <v>10</v>
      </c>
      <c r="B32" s="172" t="s">
        <v>17418</v>
      </c>
      <c r="C32" s="175" t="s">
        <v>17217</v>
      </c>
      <c r="D32" s="175" t="s">
        <v>17218</v>
      </c>
      <c r="E32" s="172" t="s">
        <v>680</v>
      </c>
      <c r="F32" s="178"/>
      <c r="G32" s="175" t="s">
        <v>17116</v>
      </c>
      <c r="H32" s="172" t="str">
        <f>RIGHT(C32,3)</f>
        <v>BXX</v>
      </c>
      <c r="I32" s="180">
        <v>1</v>
      </c>
      <c r="J32" s="180">
        <v>1</v>
      </c>
      <c r="K32" s="183">
        <f t="shared" si="1"/>
        <v>1</v>
      </c>
      <c r="L32" s="249"/>
      <c r="M32" s="187" t="s">
        <v>17183</v>
      </c>
      <c r="N32" s="303"/>
    </row>
    <row r="33" spans="1:14" s="166" customFormat="1" ht="18.600000000000001" customHeight="1" x14ac:dyDescent="0.25">
      <c r="A33" s="172">
        <v>11</v>
      </c>
      <c r="B33" s="172" t="s">
        <v>17418</v>
      </c>
      <c r="C33" s="175" t="s">
        <v>17434</v>
      </c>
      <c r="D33" s="175" t="s">
        <v>17408</v>
      </c>
      <c r="E33" s="172" t="s">
        <v>680</v>
      </c>
      <c r="F33" s="178"/>
      <c r="G33" s="175" t="s">
        <v>17116</v>
      </c>
      <c r="H33" s="172" t="s">
        <v>17206</v>
      </c>
      <c r="I33" s="180">
        <v>1</v>
      </c>
      <c r="J33" s="180">
        <v>1</v>
      </c>
      <c r="K33" s="183">
        <f t="shared" si="1"/>
        <v>1</v>
      </c>
      <c r="L33" s="249"/>
      <c r="M33" s="187" t="s">
        <v>17183</v>
      </c>
      <c r="N33" s="303"/>
    </row>
    <row r="34" spans="1:14" s="166" customFormat="1" ht="18.600000000000001" customHeight="1" x14ac:dyDescent="0.25">
      <c r="A34" s="172">
        <v>12</v>
      </c>
      <c r="B34" s="172" t="s">
        <v>17418</v>
      </c>
      <c r="C34" s="175" t="s">
        <v>17241</v>
      </c>
      <c r="D34" s="175" t="s">
        <v>17242</v>
      </c>
      <c r="E34" s="172" t="s">
        <v>680</v>
      </c>
      <c r="F34" s="178"/>
      <c r="G34" s="175" t="s">
        <v>17116</v>
      </c>
      <c r="H34" s="172" t="str">
        <f t="shared" ref="H34:H44" si="2">RIGHT(C34,3)</f>
        <v>BXX</v>
      </c>
      <c r="I34" s="180">
        <v>3</v>
      </c>
      <c r="J34" s="180">
        <v>1</v>
      </c>
      <c r="K34" s="183">
        <f t="shared" si="1"/>
        <v>3</v>
      </c>
      <c r="L34" s="249"/>
      <c r="M34" s="187" t="s">
        <v>17183</v>
      </c>
      <c r="N34" s="303"/>
    </row>
    <row r="35" spans="1:14" s="166" customFormat="1" ht="18.600000000000001" customHeight="1" x14ac:dyDescent="0.25">
      <c r="A35" s="172">
        <v>13</v>
      </c>
      <c r="B35" s="172" t="s">
        <v>17418</v>
      </c>
      <c r="C35" s="175" t="s">
        <v>17243</v>
      </c>
      <c r="D35" s="175" t="s">
        <v>17244</v>
      </c>
      <c r="E35" s="172" t="s">
        <v>680</v>
      </c>
      <c r="F35" s="178"/>
      <c r="G35" s="175" t="s">
        <v>17116</v>
      </c>
      <c r="H35" s="172" t="str">
        <f t="shared" si="2"/>
        <v>BXX</v>
      </c>
      <c r="I35" s="180">
        <v>4</v>
      </c>
      <c r="J35" s="180">
        <v>1</v>
      </c>
      <c r="K35" s="183">
        <f t="shared" si="1"/>
        <v>4</v>
      </c>
      <c r="L35" s="249"/>
      <c r="M35" s="187" t="s">
        <v>17183</v>
      </c>
      <c r="N35" s="303"/>
    </row>
    <row r="36" spans="1:14" s="166" customFormat="1" ht="18.600000000000001" customHeight="1" x14ac:dyDescent="0.25">
      <c r="A36" s="172">
        <v>14</v>
      </c>
      <c r="B36" s="172" t="s">
        <v>17418</v>
      </c>
      <c r="C36" s="175" t="s">
        <v>17247</v>
      </c>
      <c r="D36" s="175" t="s">
        <v>17248</v>
      </c>
      <c r="E36" s="172" t="s">
        <v>680</v>
      </c>
      <c r="F36" s="178"/>
      <c r="G36" s="175" t="s">
        <v>17116</v>
      </c>
      <c r="H36" s="172" t="str">
        <f t="shared" si="2"/>
        <v>BXX</v>
      </c>
      <c r="I36" s="180">
        <v>1</v>
      </c>
      <c r="J36" s="180">
        <v>1</v>
      </c>
      <c r="K36" s="183">
        <f t="shared" si="1"/>
        <v>1</v>
      </c>
      <c r="L36" s="249"/>
      <c r="M36" s="187" t="s">
        <v>17183</v>
      </c>
      <c r="N36" s="303"/>
    </row>
    <row r="37" spans="1:14" s="166" customFormat="1" ht="18.600000000000001" customHeight="1" x14ac:dyDescent="0.25">
      <c r="A37" s="172">
        <v>15</v>
      </c>
      <c r="B37" s="172" t="s">
        <v>17418</v>
      </c>
      <c r="C37" s="175" t="s">
        <v>17287</v>
      </c>
      <c r="D37" s="175" t="s">
        <v>17288</v>
      </c>
      <c r="E37" s="172" t="s">
        <v>680</v>
      </c>
      <c r="F37" s="178"/>
      <c r="G37" s="175" t="s">
        <v>17116</v>
      </c>
      <c r="H37" s="172" t="str">
        <f t="shared" si="2"/>
        <v>BXX</v>
      </c>
      <c r="I37" s="180">
        <v>30</v>
      </c>
      <c r="J37" s="180">
        <v>8121.87</v>
      </c>
      <c r="K37" s="183">
        <f t="shared" si="1"/>
        <v>243656.1</v>
      </c>
      <c r="L37" s="249"/>
      <c r="M37" s="187" t="s">
        <v>17183</v>
      </c>
      <c r="N37" s="303"/>
    </row>
    <row r="38" spans="1:14" s="166" customFormat="1" ht="18.600000000000001" customHeight="1" x14ac:dyDescent="0.25">
      <c r="A38" s="172">
        <v>16</v>
      </c>
      <c r="B38" s="172" t="s">
        <v>17418</v>
      </c>
      <c r="C38" s="175" t="s">
        <v>17289</v>
      </c>
      <c r="D38" s="175" t="s">
        <v>17290</v>
      </c>
      <c r="E38" s="172" t="s">
        <v>680</v>
      </c>
      <c r="F38" s="178"/>
      <c r="G38" s="175" t="s">
        <v>17116</v>
      </c>
      <c r="H38" s="172" t="str">
        <f t="shared" si="2"/>
        <v>BXX</v>
      </c>
      <c r="I38" s="180">
        <v>20</v>
      </c>
      <c r="J38" s="180">
        <v>299.45</v>
      </c>
      <c r="K38" s="183">
        <f t="shared" si="1"/>
        <v>5989</v>
      </c>
      <c r="L38" s="249"/>
      <c r="M38" s="187" t="s">
        <v>17183</v>
      </c>
      <c r="N38" s="303"/>
    </row>
    <row r="39" spans="1:14" s="166" customFormat="1" ht="18.600000000000001" customHeight="1" x14ac:dyDescent="0.25">
      <c r="A39" s="172">
        <v>17</v>
      </c>
      <c r="B39" s="172" t="s">
        <v>17418</v>
      </c>
      <c r="C39" s="175" t="s">
        <v>17291</v>
      </c>
      <c r="D39" s="175" t="s">
        <v>17292</v>
      </c>
      <c r="E39" s="172" t="s">
        <v>680</v>
      </c>
      <c r="F39" s="178"/>
      <c r="G39" s="175" t="s">
        <v>17116</v>
      </c>
      <c r="H39" s="172" t="str">
        <f t="shared" si="2"/>
        <v>BXX</v>
      </c>
      <c r="I39" s="180">
        <v>5</v>
      </c>
      <c r="J39" s="180">
        <v>8669.6</v>
      </c>
      <c r="K39" s="183">
        <f t="shared" si="1"/>
        <v>43348</v>
      </c>
      <c r="L39" s="249"/>
      <c r="M39" s="187" t="s">
        <v>17183</v>
      </c>
      <c r="N39" s="303"/>
    </row>
    <row r="40" spans="1:14" s="166" customFormat="1" ht="18.600000000000001" customHeight="1" x14ac:dyDescent="0.25">
      <c r="A40" s="172">
        <v>18</v>
      </c>
      <c r="B40" s="172" t="s">
        <v>17418</v>
      </c>
      <c r="C40" s="175" t="s">
        <v>17249</v>
      </c>
      <c r="D40" s="175" t="s">
        <v>17250</v>
      </c>
      <c r="E40" s="172" t="s">
        <v>680</v>
      </c>
      <c r="F40" s="178"/>
      <c r="G40" s="175" t="s">
        <v>17116</v>
      </c>
      <c r="H40" s="172" t="str">
        <f t="shared" si="2"/>
        <v>BXX</v>
      </c>
      <c r="I40" s="180">
        <v>54</v>
      </c>
      <c r="J40" s="180">
        <v>491.56</v>
      </c>
      <c r="K40" s="183">
        <f t="shared" si="1"/>
        <v>26544.240000000002</v>
      </c>
      <c r="L40" s="249"/>
      <c r="M40" s="187" t="s">
        <v>17183</v>
      </c>
      <c r="N40" s="303"/>
    </row>
    <row r="41" spans="1:14" s="166" customFormat="1" ht="18.600000000000001" customHeight="1" x14ac:dyDescent="0.25">
      <c r="A41" s="172">
        <v>19</v>
      </c>
      <c r="B41" s="172" t="s">
        <v>17418</v>
      </c>
      <c r="C41" s="175" t="s">
        <v>17263</v>
      </c>
      <c r="D41" s="175" t="s">
        <v>17264</v>
      </c>
      <c r="E41" s="172" t="s">
        <v>680</v>
      </c>
      <c r="F41" s="178"/>
      <c r="G41" s="175" t="s">
        <v>17116</v>
      </c>
      <c r="H41" s="172" t="str">
        <f t="shared" si="2"/>
        <v>BXX</v>
      </c>
      <c r="I41" s="180">
        <v>44</v>
      </c>
      <c r="J41" s="180">
        <v>2312.9499999999998</v>
      </c>
      <c r="K41" s="183">
        <f t="shared" si="1"/>
        <v>101769.79999999999</v>
      </c>
      <c r="L41" s="249"/>
      <c r="M41" s="187" t="s">
        <v>17183</v>
      </c>
      <c r="N41" s="303"/>
    </row>
    <row r="42" spans="1:14" s="166" customFormat="1" ht="18.600000000000001" customHeight="1" x14ac:dyDescent="0.25">
      <c r="A42" s="172">
        <v>20</v>
      </c>
      <c r="B42" s="172" t="s">
        <v>17418</v>
      </c>
      <c r="C42" s="175" t="s">
        <v>17265</v>
      </c>
      <c r="D42" s="175" t="s">
        <v>17266</v>
      </c>
      <c r="E42" s="172" t="s">
        <v>680</v>
      </c>
      <c r="F42" s="178"/>
      <c r="G42" s="175" t="s">
        <v>17116</v>
      </c>
      <c r="H42" s="172" t="str">
        <f t="shared" si="2"/>
        <v>BXX</v>
      </c>
      <c r="I42" s="180">
        <v>4</v>
      </c>
      <c r="J42" s="180">
        <v>999.75</v>
      </c>
      <c r="K42" s="183">
        <f t="shared" si="1"/>
        <v>3999</v>
      </c>
      <c r="L42" s="249"/>
      <c r="M42" s="187" t="s">
        <v>17183</v>
      </c>
      <c r="N42" s="303"/>
    </row>
    <row r="43" spans="1:14" s="166" customFormat="1" ht="18.600000000000001" customHeight="1" x14ac:dyDescent="0.25">
      <c r="A43" s="172">
        <v>21</v>
      </c>
      <c r="B43" s="172" t="s">
        <v>17418</v>
      </c>
      <c r="C43" s="175" t="s">
        <v>17267</v>
      </c>
      <c r="D43" s="175" t="s">
        <v>17268</v>
      </c>
      <c r="E43" s="172" t="s">
        <v>680</v>
      </c>
      <c r="F43" s="178"/>
      <c r="G43" s="175" t="s">
        <v>17116</v>
      </c>
      <c r="H43" s="172" t="str">
        <f t="shared" si="2"/>
        <v>BXX</v>
      </c>
      <c r="I43" s="180">
        <v>31</v>
      </c>
      <c r="J43" s="180">
        <v>475543.35</v>
      </c>
      <c r="K43" s="183">
        <f t="shared" si="1"/>
        <v>14741843.85</v>
      </c>
      <c r="L43" s="249"/>
      <c r="M43" s="187" t="s">
        <v>17183</v>
      </c>
      <c r="N43" s="303"/>
    </row>
    <row r="44" spans="1:14" s="166" customFormat="1" ht="18.600000000000001" customHeight="1" x14ac:dyDescent="0.25">
      <c r="A44" s="172">
        <v>22</v>
      </c>
      <c r="B44" s="172" t="s">
        <v>17418</v>
      </c>
      <c r="C44" s="175" t="s">
        <v>17271</v>
      </c>
      <c r="D44" s="175" t="s">
        <v>17272</v>
      </c>
      <c r="E44" s="172" t="s">
        <v>680</v>
      </c>
      <c r="F44" s="178"/>
      <c r="G44" s="175" t="s">
        <v>17189</v>
      </c>
      <c r="H44" s="172" t="str">
        <f t="shared" si="2"/>
        <v>BXX</v>
      </c>
      <c r="I44" s="180">
        <v>2</v>
      </c>
      <c r="J44" s="180">
        <v>1</v>
      </c>
      <c r="K44" s="183">
        <f t="shared" si="1"/>
        <v>2</v>
      </c>
      <c r="L44" s="249"/>
      <c r="M44" s="187" t="s">
        <v>17183</v>
      </c>
      <c r="N44" s="303"/>
    </row>
    <row r="45" spans="1:14" s="166" customFormat="1" ht="18.600000000000001" customHeight="1" x14ac:dyDescent="0.25">
      <c r="A45" s="172">
        <v>23</v>
      </c>
      <c r="B45" s="172" t="s">
        <v>17418</v>
      </c>
      <c r="C45" s="175" t="s">
        <v>17275</v>
      </c>
      <c r="D45" s="175" t="s">
        <v>17276</v>
      </c>
      <c r="E45" s="172" t="s">
        <v>680</v>
      </c>
      <c r="F45" s="178"/>
      <c r="G45" s="175" t="s">
        <v>17116</v>
      </c>
      <c r="H45" s="172" t="s">
        <v>17206</v>
      </c>
      <c r="I45" s="180">
        <v>1</v>
      </c>
      <c r="J45" s="180">
        <v>1</v>
      </c>
      <c r="K45" s="183">
        <f t="shared" si="1"/>
        <v>1</v>
      </c>
      <c r="L45" s="249"/>
      <c r="M45" s="187" t="s">
        <v>17183</v>
      </c>
      <c r="N45" s="303"/>
    </row>
    <row r="46" spans="1:14" s="166" customFormat="1" ht="18.600000000000001" customHeight="1" x14ac:dyDescent="0.25">
      <c r="A46" s="172">
        <v>24</v>
      </c>
      <c r="B46" s="172" t="s">
        <v>17418</v>
      </c>
      <c r="C46" s="175" t="s">
        <v>17277</v>
      </c>
      <c r="D46" s="175" t="s">
        <v>17278</v>
      </c>
      <c r="E46" s="172" t="s">
        <v>680</v>
      </c>
      <c r="F46" s="178"/>
      <c r="G46" s="175" t="s">
        <v>17116</v>
      </c>
      <c r="H46" s="172" t="s">
        <v>17206</v>
      </c>
      <c r="I46" s="180">
        <v>1</v>
      </c>
      <c r="J46" s="180">
        <v>1</v>
      </c>
      <c r="K46" s="183">
        <f t="shared" si="1"/>
        <v>1</v>
      </c>
      <c r="L46" s="249"/>
      <c r="M46" s="187" t="s">
        <v>17183</v>
      </c>
      <c r="N46" s="303"/>
    </row>
    <row r="47" spans="1:14" s="166" customFormat="1" ht="18.600000000000001" customHeight="1" x14ac:dyDescent="0.25">
      <c r="A47" s="172">
        <v>25</v>
      </c>
      <c r="B47" s="172" t="s">
        <v>17418</v>
      </c>
      <c r="C47" s="175" t="s">
        <v>17296</v>
      </c>
      <c r="D47" s="175" t="s">
        <v>17297</v>
      </c>
      <c r="E47" s="172" t="s">
        <v>680</v>
      </c>
      <c r="F47" s="178"/>
      <c r="G47" s="175" t="s">
        <v>17116</v>
      </c>
      <c r="H47" s="172" t="str">
        <f>RIGHT(C47,3)</f>
        <v>CXA</v>
      </c>
      <c r="I47" s="180">
        <v>2</v>
      </c>
      <c r="J47" s="180">
        <v>1</v>
      </c>
      <c r="K47" s="183">
        <f t="shared" si="1"/>
        <v>2</v>
      </c>
      <c r="L47" s="303" t="s">
        <v>17295</v>
      </c>
      <c r="M47" s="187" t="s">
        <v>17183</v>
      </c>
      <c r="N47" s="303"/>
    </row>
    <row r="48" spans="1:14" s="166" customFormat="1" ht="18.600000000000001" customHeight="1" x14ac:dyDescent="0.25">
      <c r="A48" s="172">
        <v>26</v>
      </c>
      <c r="B48" s="172" t="s">
        <v>17418</v>
      </c>
      <c r="C48" s="175" t="s">
        <v>17298</v>
      </c>
      <c r="D48" s="175" t="s">
        <v>17199</v>
      </c>
      <c r="E48" s="172" t="s">
        <v>680</v>
      </c>
      <c r="F48" s="178"/>
      <c r="G48" s="175" t="s">
        <v>17116</v>
      </c>
      <c r="H48" s="172" t="str">
        <f>RIGHT(C48,3)</f>
        <v>CXA</v>
      </c>
      <c r="I48" s="180">
        <v>1</v>
      </c>
      <c r="J48" s="180">
        <v>1</v>
      </c>
      <c r="K48" s="183">
        <f t="shared" si="1"/>
        <v>1</v>
      </c>
      <c r="L48" s="303"/>
      <c r="M48" s="187" t="s">
        <v>17183</v>
      </c>
      <c r="N48" s="303"/>
    </row>
    <row r="49" spans="1:14" s="166" customFormat="1" ht="18.600000000000001" customHeight="1" x14ac:dyDescent="0.25">
      <c r="A49" s="172">
        <v>27</v>
      </c>
      <c r="B49" s="172" t="s">
        <v>17418</v>
      </c>
      <c r="C49" s="253" t="s">
        <v>17435</v>
      </c>
      <c r="D49" s="253" t="s">
        <v>17210</v>
      </c>
      <c r="E49" s="184" t="s">
        <v>680</v>
      </c>
      <c r="F49" s="254"/>
      <c r="G49" s="253" t="s">
        <v>17116</v>
      </c>
      <c r="H49" s="184" t="str">
        <f>RIGHT(C49,3)</f>
        <v>CXA</v>
      </c>
      <c r="I49" s="255">
        <v>101</v>
      </c>
      <c r="J49" s="180">
        <v>1</v>
      </c>
      <c r="K49" s="183">
        <f t="shared" si="1"/>
        <v>101</v>
      </c>
      <c r="L49" s="303"/>
      <c r="M49" s="187" t="s">
        <v>17183</v>
      </c>
      <c r="N49" s="303"/>
    </row>
    <row r="50" spans="1:14" s="166" customFormat="1" ht="18.600000000000001" customHeight="1" x14ac:dyDescent="0.25">
      <c r="A50" s="172">
        <v>28</v>
      </c>
      <c r="B50" s="172" t="s">
        <v>17418</v>
      </c>
      <c r="C50" s="253" t="s">
        <v>17436</v>
      </c>
      <c r="D50" s="253" t="s">
        <v>17437</v>
      </c>
      <c r="E50" s="184" t="s">
        <v>680</v>
      </c>
      <c r="F50" s="254"/>
      <c r="G50" s="253" t="s">
        <v>17116</v>
      </c>
      <c r="H50" s="184" t="str">
        <f>RIGHT(C50,3)</f>
        <v>CXA</v>
      </c>
      <c r="I50" s="255">
        <v>1</v>
      </c>
      <c r="J50" s="180">
        <v>1</v>
      </c>
      <c r="K50" s="183">
        <f t="shared" si="1"/>
        <v>1</v>
      </c>
      <c r="L50" s="303"/>
      <c r="M50" s="187" t="s">
        <v>17183</v>
      </c>
      <c r="N50" s="303"/>
    </row>
    <row r="51" spans="1:14" s="166" customFormat="1" ht="18.600000000000001" customHeight="1" x14ac:dyDescent="0.25">
      <c r="A51" s="172">
        <v>29</v>
      </c>
      <c r="B51" s="172" t="s">
        <v>17418</v>
      </c>
      <c r="C51" s="175" t="s">
        <v>17302</v>
      </c>
      <c r="D51" s="175" t="s">
        <v>17220</v>
      </c>
      <c r="E51" s="172" t="s">
        <v>680</v>
      </c>
      <c r="F51" s="178"/>
      <c r="G51" s="175" t="s">
        <v>17116</v>
      </c>
      <c r="H51" s="172" t="s">
        <v>17354</v>
      </c>
      <c r="I51" s="180">
        <v>1</v>
      </c>
      <c r="J51" s="180">
        <v>1</v>
      </c>
      <c r="K51" s="183">
        <f t="shared" si="1"/>
        <v>1</v>
      </c>
      <c r="L51" s="303"/>
      <c r="M51" s="187" t="s">
        <v>17183</v>
      </c>
      <c r="N51" s="303"/>
    </row>
    <row r="52" spans="1:14" s="166" customFormat="1" ht="18.600000000000001" customHeight="1" x14ac:dyDescent="0.25">
      <c r="A52" s="172">
        <v>30</v>
      </c>
      <c r="B52" s="172" t="s">
        <v>17418</v>
      </c>
      <c r="C52" s="175" t="s">
        <v>17305</v>
      </c>
      <c r="D52" s="175" t="s">
        <v>17236</v>
      </c>
      <c r="E52" s="172" t="s">
        <v>680</v>
      </c>
      <c r="F52" s="178"/>
      <c r="G52" s="175" t="s">
        <v>17116</v>
      </c>
      <c r="H52" s="172" t="s">
        <v>17354</v>
      </c>
      <c r="I52" s="180">
        <v>2</v>
      </c>
      <c r="J52" s="180">
        <v>1</v>
      </c>
      <c r="K52" s="183">
        <f t="shared" si="1"/>
        <v>2</v>
      </c>
      <c r="L52" s="303"/>
      <c r="M52" s="187" t="s">
        <v>17183</v>
      </c>
      <c r="N52" s="303"/>
    </row>
    <row r="53" spans="1:14" s="166" customFormat="1" ht="18.600000000000001" customHeight="1" x14ac:dyDescent="0.25">
      <c r="A53" s="172">
        <v>31</v>
      </c>
      <c r="B53" s="172" t="s">
        <v>17418</v>
      </c>
      <c r="C53" s="175" t="s">
        <v>17308</v>
      </c>
      <c r="D53" s="175" t="s">
        <v>17252</v>
      </c>
      <c r="E53" s="172" t="s">
        <v>680</v>
      </c>
      <c r="F53" s="178"/>
      <c r="G53" s="175" t="s">
        <v>17116</v>
      </c>
      <c r="H53" s="172" t="s">
        <v>17354</v>
      </c>
      <c r="I53" s="180">
        <v>4</v>
      </c>
      <c r="J53" s="180">
        <v>1</v>
      </c>
      <c r="K53" s="183">
        <f t="shared" si="1"/>
        <v>4</v>
      </c>
      <c r="L53" s="303"/>
      <c r="M53" s="187" t="s">
        <v>17183</v>
      </c>
      <c r="N53" s="303"/>
    </row>
    <row r="54" spans="1:14" s="166" customFormat="1" ht="18.600000000000001" customHeight="1" x14ac:dyDescent="0.25">
      <c r="A54" s="172">
        <v>32</v>
      </c>
      <c r="B54" s="172" t="s">
        <v>17418</v>
      </c>
      <c r="C54" s="175" t="s">
        <v>17309</v>
      </c>
      <c r="D54" s="175" t="s">
        <v>17310</v>
      </c>
      <c r="E54" s="172" t="s">
        <v>680</v>
      </c>
      <c r="F54" s="178"/>
      <c r="G54" s="175" t="s">
        <v>17116</v>
      </c>
      <c r="H54" s="172" t="s">
        <v>17354</v>
      </c>
      <c r="I54" s="180">
        <v>2</v>
      </c>
      <c r="J54" s="180">
        <v>1</v>
      </c>
      <c r="K54" s="183">
        <f t="shared" si="1"/>
        <v>2</v>
      </c>
      <c r="L54" s="303"/>
      <c r="M54" s="187" t="s">
        <v>17183</v>
      </c>
      <c r="N54" s="303"/>
    </row>
    <row r="55" spans="1:14" s="166" customFormat="1" ht="18.600000000000001" customHeight="1" x14ac:dyDescent="0.25">
      <c r="A55" s="172">
        <v>33</v>
      </c>
      <c r="B55" s="172" t="s">
        <v>17418</v>
      </c>
      <c r="C55" s="175" t="s">
        <v>17438</v>
      </c>
      <c r="D55" s="175" t="s">
        <v>17388</v>
      </c>
      <c r="E55" s="172" t="s">
        <v>680</v>
      </c>
      <c r="F55" s="178"/>
      <c r="G55" s="175" t="s">
        <v>17189</v>
      </c>
      <c r="H55" s="172" t="s">
        <v>17323</v>
      </c>
      <c r="I55" s="180">
        <v>2</v>
      </c>
      <c r="J55" s="180">
        <v>74131.5</v>
      </c>
      <c r="K55" s="183">
        <f t="shared" si="1"/>
        <v>148263</v>
      </c>
      <c r="L55" s="249"/>
      <c r="M55" s="187" t="s">
        <v>17183</v>
      </c>
      <c r="N55" s="303"/>
    </row>
    <row r="56" spans="1:14" s="166" customFormat="1" ht="18.600000000000001" customHeight="1" x14ac:dyDescent="0.25">
      <c r="A56" s="307" t="s">
        <v>17179</v>
      </c>
      <c r="B56" s="307"/>
      <c r="C56" s="307"/>
      <c r="D56" s="307"/>
      <c r="E56" s="307"/>
      <c r="F56" s="307"/>
      <c r="G56" s="307"/>
      <c r="H56" s="307"/>
      <c r="I56" s="250">
        <f>SUM(I23:I55)</f>
        <v>383</v>
      </c>
      <c r="J56" s="248"/>
      <c r="K56" s="251">
        <f>SUM(K23:K55)</f>
        <v>15577399.959999999</v>
      </c>
      <c r="L56" s="249"/>
      <c r="M56" s="249"/>
      <c r="N56" s="249"/>
    </row>
    <row r="58" spans="1:14" x14ac:dyDescent="0.25">
      <c r="I58" s="260">
        <f>I56+I21</f>
        <v>529</v>
      </c>
      <c r="K58" s="260">
        <f>K56+K21</f>
        <v>15964204.959999999</v>
      </c>
    </row>
  </sheetData>
  <mergeCells count="11">
    <mergeCell ref="A21:H21"/>
    <mergeCell ref="A22:K22"/>
    <mergeCell ref="N23:N55"/>
    <mergeCell ref="L47:L54"/>
    <mergeCell ref="A56:H56"/>
    <mergeCell ref="N10:N20"/>
    <mergeCell ref="A1:N1"/>
    <mergeCell ref="A2:N2"/>
    <mergeCell ref="A3:N3"/>
    <mergeCell ref="A5:K5"/>
    <mergeCell ref="N6:N9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3E0812-F3FA-46B2-ADD2-B941329C4377}">
  <sheetPr>
    <tabColor rgb="FFFF0000"/>
  </sheetPr>
  <dimension ref="A1:Q88"/>
  <sheetViews>
    <sheetView topLeftCell="C1" workbookViewId="0">
      <pane ySplit="4" topLeftCell="A87" activePane="bottomLeft" state="frozen"/>
      <selection pane="bottomLeft" activeCell="E96" sqref="E96"/>
    </sheetView>
  </sheetViews>
  <sheetFormatPr defaultColWidth="9.140625" defaultRowHeight="15" x14ac:dyDescent="0.25"/>
  <cols>
    <col min="1" max="1" width="4.42578125" style="134" bestFit="1" customWidth="1"/>
    <col min="2" max="2" width="19.7109375" style="134" bestFit="1" customWidth="1"/>
    <col min="3" max="3" width="35" style="134" customWidth="1"/>
    <col min="4" max="4" width="4.5703125" style="134" bestFit="1" customWidth="1"/>
    <col min="5" max="5" width="9.140625" style="134"/>
    <col min="6" max="6" width="11.5703125" style="134" bestFit="1" customWidth="1"/>
    <col min="7" max="7" width="9.5703125" style="134" bestFit="1" customWidth="1"/>
    <col min="8" max="8" width="11.5703125" style="134" bestFit="1" customWidth="1"/>
    <col min="9" max="9" width="14.7109375" style="134" bestFit="1" customWidth="1"/>
    <col min="10" max="10" width="9.5703125" style="134" bestFit="1" customWidth="1"/>
    <col min="11" max="11" width="9.7109375" style="134" bestFit="1" customWidth="1"/>
    <col min="12" max="12" width="14.28515625" style="134" customWidth="1"/>
    <col min="13" max="13" width="12.7109375" style="134" customWidth="1"/>
    <col min="14" max="14" width="18.140625" style="134" customWidth="1"/>
    <col min="15" max="17" width="0" style="134" hidden="1" customWidth="1"/>
    <col min="18" max="256" width="9.140625" style="134"/>
    <col min="257" max="257" width="4.42578125" style="134" bestFit="1" customWidth="1"/>
    <col min="258" max="258" width="19.7109375" style="134" bestFit="1" customWidth="1"/>
    <col min="259" max="259" width="35" style="134" customWidth="1"/>
    <col min="260" max="260" width="4.5703125" style="134" bestFit="1" customWidth="1"/>
    <col min="261" max="261" width="9.140625" style="134"/>
    <col min="262" max="262" width="11.5703125" style="134" bestFit="1" customWidth="1"/>
    <col min="263" max="263" width="9.5703125" style="134" bestFit="1" customWidth="1"/>
    <col min="264" max="264" width="11.5703125" style="134" bestFit="1" customWidth="1"/>
    <col min="265" max="265" width="14.7109375" style="134" bestFit="1" customWidth="1"/>
    <col min="266" max="266" width="9.5703125" style="134" bestFit="1" customWidth="1"/>
    <col min="267" max="267" width="9.7109375" style="134" bestFit="1" customWidth="1"/>
    <col min="268" max="268" width="14.28515625" style="134" customWidth="1"/>
    <col min="269" max="269" width="12.7109375" style="134" customWidth="1"/>
    <col min="270" max="270" width="18.140625" style="134" customWidth="1"/>
    <col min="271" max="273" width="0" style="134" hidden="1" customWidth="1"/>
    <col min="274" max="512" width="9.140625" style="134"/>
    <col min="513" max="513" width="4.42578125" style="134" bestFit="1" customWidth="1"/>
    <col min="514" max="514" width="19.7109375" style="134" bestFit="1" customWidth="1"/>
    <col min="515" max="515" width="35" style="134" customWidth="1"/>
    <col min="516" max="516" width="4.5703125" style="134" bestFit="1" customWidth="1"/>
    <col min="517" max="517" width="9.140625" style="134"/>
    <col min="518" max="518" width="11.5703125" style="134" bestFit="1" customWidth="1"/>
    <col min="519" max="519" width="9.5703125" style="134" bestFit="1" customWidth="1"/>
    <col min="520" max="520" width="11.5703125" style="134" bestFit="1" customWidth="1"/>
    <col min="521" max="521" width="14.7109375" style="134" bestFit="1" customWidth="1"/>
    <col min="522" max="522" width="9.5703125" style="134" bestFit="1" customWidth="1"/>
    <col min="523" max="523" width="9.7109375" style="134" bestFit="1" customWidth="1"/>
    <col min="524" max="524" width="14.28515625" style="134" customWidth="1"/>
    <col min="525" max="525" width="12.7109375" style="134" customWidth="1"/>
    <col min="526" max="526" width="18.140625" style="134" customWidth="1"/>
    <col min="527" max="529" width="0" style="134" hidden="1" customWidth="1"/>
    <col min="530" max="768" width="9.140625" style="134"/>
    <col min="769" max="769" width="4.42578125" style="134" bestFit="1" customWidth="1"/>
    <col min="770" max="770" width="19.7109375" style="134" bestFit="1" customWidth="1"/>
    <col min="771" max="771" width="35" style="134" customWidth="1"/>
    <col min="772" max="772" width="4.5703125" style="134" bestFit="1" customWidth="1"/>
    <col min="773" max="773" width="9.140625" style="134"/>
    <col min="774" max="774" width="11.5703125" style="134" bestFit="1" customWidth="1"/>
    <col min="775" max="775" width="9.5703125" style="134" bestFit="1" customWidth="1"/>
    <col min="776" max="776" width="11.5703125" style="134" bestFit="1" customWidth="1"/>
    <col min="777" max="777" width="14.7109375" style="134" bestFit="1" customWidth="1"/>
    <col min="778" max="778" width="9.5703125" style="134" bestFit="1" customWidth="1"/>
    <col min="779" max="779" width="9.7109375" style="134" bestFit="1" customWidth="1"/>
    <col min="780" max="780" width="14.28515625" style="134" customWidth="1"/>
    <col min="781" max="781" width="12.7109375" style="134" customWidth="1"/>
    <col min="782" max="782" width="18.140625" style="134" customWidth="1"/>
    <col min="783" max="785" width="0" style="134" hidden="1" customWidth="1"/>
    <col min="786" max="1024" width="9.140625" style="134"/>
    <col min="1025" max="1025" width="4.42578125" style="134" bestFit="1" customWidth="1"/>
    <col min="1026" max="1026" width="19.7109375" style="134" bestFit="1" customWidth="1"/>
    <col min="1027" max="1027" width="35" style="134" customWidth="1"/>
    <col min="1028" max="1028" width="4.5703125" style="134" bestFit="1" customWidth="1"/>
    <col min="1029" max="1029" width="9.140625" style="134"/>
    <col min="1030" max="1030" width="11.5703125" style="134" bestFit="1" customWidth="1"/>
    <col min="1031" max="1031" width="9.5703125" style="134" bestFit="1" customWidth="1"/>
    <col min="1032" max="1032" width="11.5703125" style="134" bestFit="1" customWidth="1"/>
    <col min="1033" max="1033" width="14.7109375" style="134" bestFit="1" customWidth="1"/>
    <col min="1034" max="1034" width="9.5703125" style="134" bestFit="1" customWidth="1"/>
    <col min="1035" max="1035" width="9.7109375" style="134" bestFit="1" customWidth="1"/>
    <col min="1036" max="1036" width="14.28515625" style="134" customWidth="1"/>
    <col min="1037" max="1037" width="12.7109375" style="134" customWidth="1"/>
    <col min="1038" max="1038" width="18.140625" style="134" customWidth="1"/>
    <col min="1039" max="1041" width="0" style="134" hidden="1" customWidth="1"/>
    <col min="1042" max="1280" width="9.140625" style="134"/>
    <col min="1281" max="1281" width="4.42578125" style="134" bestFit="1" customWidth="1"/>
    <col min="1282" max="1282" width="19.7109375" style="134" bestFit="1" customWidth="1"/>
    <col min="1283" max="1283" width="35" style="134" customWidth="1"/>
    <col min="1284" max="1284" width="4.5703125" style="134" bestFit="1" customWidth="1"/>
    <col min="1285" max="1285" width="9.140625" style="134"/>
    <col min="1286" max="1286" width="11.5703125" style="134" bestFit="1" customWidth="1"/>
    <col min="1287" max="1287" width="9.5703125" style="134" bestFit="1" customWidth="1"/>
    <col min="1288" max="1288" width="11.5703125" style="134" bestFit="1" customWidth="1"/>
    <col min="1289" max="1289" width="14.7109375" style="134" bestFit="1" customWidth="1"/>
    <col min="1290" max="1290" width="9.5703125" style="134" bestFit="1" customWidth="1"/>
    <col min="1291" max="1291" width="9.7109375" style="134" bestFit="1" customWidth="1"/>
    <col min="1292" max="1292" width="14.28515625" style="134" customWidth="1"/>
    <col min="1293" max="1293" width="12.7109375" style="134" customWidth="1"/>
    <col min="1294" max="1294" width="18.140625" style="134" customWidth="1"/>
    <col min="1295" max="1297" width="0" style="134" hidden="1" customWidth="1"/>
    <col min="1298" max="1536" width="9.140625" style="134"/>
    <col min="1537" max="1537" width="4.42578125" style="134" bestFit="1" customWidth="1"/>
    <col min="1538" max="1538" width="19.7109375" style="134" bestFit="1" customWidth="1"/>
    <col min="1539" max="1539" width="35" style="134" customWidth="1"/>
    <col min="1540" max="1540" width="4.5703125" style="134" bestFit="1" customWidth="1"/>
    <col min="1541" max="1541" width="9.140625" style="134"/>
    <col min="1542" max="1542" width="11.5703125" style="134" bestFit="1" customWidth="1"/>
    <col min="1543" max="1543" width="9.5703125" style="134" bestFit="1" customWidth="1"/>
    <col min="1544" max="1544" width="11.5703125" style="134" bestFit="1" customWidth="1"/>
    <col min="1545" max="1545" width="14.7109375" style="134" bestFit="1" customWidth="1"/>
    <col min="1546" max="1546" width="9.5703125" style="134" bestFit="1" customWidth="1"/>
    <col min="1547" max="1547" width="9.7109375" style="134" bestFit="1" customWidth="1"/>
    <col min="1548" max="1548" width="14.28515625" style="134" customWidth="1"/>
    <col min="1549" max="1549" width="12.7109375" style="134" customWidth="1"/>
    <col min="1550" max="1550" width="18.140625" style="134" customWidth="1"/>
    <col min="1551" max="1553" width="0" style="134" hidden="1" customWidth="1"/>
    <col min="1554" max="1792" width="9.140625" style="134"/>
    <col min="1793" max="1793" width="4.42578125" style="134" bestFit="1" customWidth="1"/>
    <col min="1794" max="1794" width="19.7109375" style="134" bestFit="1" customWidth="1"/>
    <col min="1795" max="1795" width="35" style="134" customWidth="1"/>
    <col min="1796" max="1796" width="4.5703125" style="134" bestFit="1" customWidth="1"/>
    <col min="1797" max="1797" width="9.140625" style="134"/>
    <col min="1798" max="1798" width="11.5703125" style="134" bestFit="1" customWidth="1"/>
    <col min="1799" max="1799" width="9.5703125" style="134" bestFit="1" customWidth="1"/>
    <col min="1800" max="1800" width="11.5703125" style="134" bestFit="1" customWidth="1"/>
    <col min="1801" max="1801" width="14.7109375" style="134" bestFit="1" customWidth="1"/>
    <col min="1802" max="1802" width="9.5703125" style="134" bestFit="1" customWidth="1"/>
    <col min="1803" max="1803" width="9.7109375" style="134" bestFit="1" customWidth="1"/>
    <col min="1804" max="1804" width="14.28515625" style="134" customWidth="1"/>
    <col min="1805" max="1805" width="12.7109375" style="134" customWidth="1"/>
    <col min="1806" max="1806" width="18.140625" style="134" customWidth="1"/>
    <col min="1807" max="1809" width="0" style="134" hidden="1" customWidth="1"/>
    <col min="1810" max="2048" width="9.140625" style="134"/>
    <col min="2049" max="2049" width="4.42578125" style="134" bestFit="1" customWidth="1"/>
    <col min="2050" max="2050" width="19.7109375" style="134" bestFit="1" customWidth="1"/>
    <col min="2051" max="2051" width="35" style="134" customWidth="1"/>
    <col min="2052" max="2052" width="4.5703125" style="134" bestFit="1" customWidth="1"/>
    <col min="2053" max="2053" width="9.140625" style="134"/>
    <col min="2054" max="2054" width="11.5703125" style="134" bestFit="1" customWidth="1"/>
    <col min="2055" max="2055" width="9.5703125" style="134" bestFit="1" customWidth="1"/>
    <col min="2056" max="2056" width="11.5703125" style="134" bestFit="1" customWidth="1"/>
    <col min="2057" max="2057" width="14.7109375" style="134" bestFit="1" customWidth="1"/>
    <col min="2058" max="2058" width="9.5703125" style="134" bestFit="1" customWidth="1"/>
    <col min="2059" max="2059" width="9.7109375" style="134" bestFit="1" customWidth="1"/>
    <col min="2060" max="2060" width="14.28515625" style="134" customWidth="1"/>
    <col min="2061" max="2061" width="12.7109375" style="134" customWidth="1"/>
    <col min="2062" max="2062" width="18.140625" style="134" customWidth="1"/>
    <col min="2063" max="2065" width="0" style="134" hidden="1" customWidth="1"/>
    <col min="2066" max="2304" width="9.140625" style="134"/>
    <col min="2305" max="2305" width="4.42578125" style="134" bestFit="1" customWidth="1"/>
    <col min="2306" max="2306" width="19.7109375" style="134" bestFit="1" customWidth="1"/>
    <col min="2307" max="2307" width="35" style="134" customWidth="1"/>
    <col min="2308" max="2308" width="4.5703125" style="134" bestFit="1" customWidth="1"/>
    <col min="2309" max="2309" width="9.140625" style="134"/>
    <col min="2310" max="2310" width="11.5703125" style="134" bestFit="1" customWidth="1"/>
    <col min="2311" max="2311" width="9.5703125" style="134" bestFit="1" customWidth="1"/>
    <col min="2312" max="2312" width="11.5703125" style="134" bestFit="1" customWidth="1"/>
    <col min="2313" max="2313" width="14.7109375" style="134" bestFit="1" customWidth="1"/>
    <col min="2314" max="2314" width="9.5703125" style="134" bestFit="1" customWidth="1"/>
    <col min="2315" max="2315" width="9.7109375" style="134" bestFit="1" customWidth="1"/>
    <col min="2316" max="2316" width="14.28515625" style="134" customWidth="1"/>
    <col min="2317" max="2317" width="12.7109375" style="134" customWidth="1"/>
    <col min="2318" max="2318" width="18.140625" style="134" customWidth="1"/>
    <col min="2319" max="2321" width="0" style="134" hidden="1" customWidth="1"/>
    <col min="2322" max="2560" width="9.140625" style="134"/>
    <col min="2561" max="2561" width="4.42578125" style="134" bestFit="1" customWidth="1"/>
    <col min="2562" max="2562" width="19.7109375" style="134" bestFit="1" customWidth="1"/>
    <col min="2563" max="2563" width="35" style="134" customWidth="1"/>
    <col min="2564" max="2564" width="4.5703125" style="134" bestFit="1" customWidth="1"/>
    <col min="2565" max="2565" width="9.140625" style="134"/>
    <col min="2566" max="2566" width="11.5703125" style="134" bestFit="1" customWidth="1"/>
    <col min="2567" max="2567" width="9.5703125" style="134" bestFit="1" customWidth="1"/>
    <col min="2568" max="2568" width="11.5703125" style="134" bestFit="1" customWidth="1"/>
    <col min="2569" max="2569" width="14.7109375" style="134" bestFit="1" customWidth="1"/>
    <col min="2570" max="2570" width="9.5703125" style="134" bestFit="1" customWidth="1"/>
    <col min="2571" max="2571" width="9.7109375" style="134" bestFit="1" customWidth="1"/>
    <col min="2572" max="2572" width="14.28515625" style="134" customWidth="1"/>
    <col min="2573" max="2573" width="12.7109375" style="134" customWidth="1"/>
    <col min="2574" max="2574" width="18.140625" style="134" customWidth="1"/>
    <col min="2575" max="2577" width="0" style="134" hidden="1" customWidth="1"/>
    <col min="2578" max="2816" width="9.140625" style="134"/>
    <col min="2817" max="2817" width="4.42578125" style="134" bestFit="1" customWidth="1"/>
    <col min="2818" max="2818" width="19.7109375" style="134" bestFit="1" customWidth="1"/>
    <col min="2819" max="2819" width="35" style="134" customWidth="1"/>
    <col min="2820" max="2820" width="4.5703125" style="134" bestFit="1" customWidth="1"/>
    <col min="2821" max="2821" width="9.140625" style="134"/>
    <col min="2822" max="2822" width="11.5703125" style="134" bestFit="1" customWidth="1"/>
    <col min="2823" max="2823" width="9.5703125" style="134" bestFit="1" customWidth="1"/>
    <col min="2824" max="2824" width="11.5703125" style="134" bestFit="1" customWidth="1"/>
    <col min="2825" max="2825" width="14.7109375" style="134" bestFit="1" customWidth="1"/>
    <col min="2826" max="2826" width="9.5703125" style="134" bestFit="1" customWidth="1"/>
    <col min="2827" max="2827" width="9.7109375" style="134" bestFit="1" customWidth="1"/>
    <col min="2828" max="2828" width="14.28515625" style="134" customWidth="1"/>
    <col min="2829" max="2829" width="12.7109375" style="134" customWidth="1"/>
    <col min="2830" max="2830" width="18.140625" style="134" customWidth="1"/>
    <col min="2831" max="2833" width="0" style="134" hidden="1" customWidth="1"/>
    <col min="2834" max="3072" width="9.140625" style="134"/>
    <col min="3073" max="3073" width="4.42578125" style="134" bestFit="1" customWidth="1"/>
    <col min="3074" max="3074" width="19.7109375" style="134" bestFit="1" customWidth="1"/>
    <col min="3075" max="3075" width="35" style="134" customWidth="1"/>
    <col min="3076" max="3076" width="4.5703125" style="134" bestFit="1" customWidth="1"/>
    <col min="3077" max="3077" width="9.140625" style="134"/>
    <col min="3078" max="3078" width="11.5703125" style="134" bestFit="1" customWidth="1"/>
    <col min="3079" max="3079" width="9.5703125" style="134" bestFit="1" customWidth="1"/>
    <col min="3080" max="3080" width="11.5703125" style="134" bestFit="1" customWidth="1"/>
    <col min="3081" max="3081" width="14.7109375" style="134" bestFit="1" customWidth="1"/>
    <col min="3082" max="3082" width="9.5703125" style="134" bestFit="1" customWidth="1"/>
    <col min="3083" max="3083" width="9.7109375" style="134" bestFit="1" customWidth="1"/>
    <col min="3084" max="3084" width="14.28515625" style="134" customWidth="1"/>
    <col min="3085" max="3085" width="12.7109375" style="134" customWidth="1"/>
    <col min="3086" max="3086" width="18.140625" style="134" customWidth="1"/>
    <col min="3087" max="3089" width="0" style="134" hidden="1" customWidth="1"/>
    <col min="3090" max="3328" width="9.140625" style="134"/>
    <col min="3329" max="3329" width="4.42578125" style="134" bestFit="1" customWidth="1"/>
    <col min="3330" max="3330" width="19.7109375" style="134" bestFit="1" customWidth="1"/>
    <col min="3331" max="3331" width="35" style="134" customWidth="1"/>
    <col min="3332" max="3332" width="4.5703125" style="134" bestFit="1" customWidth="1"/>
    <col min="3333" max="3333" width="9.140625" style="134"/>
    <col min="3334" max="3334" width="11.5703125" style="134" bestFit="1" customWidth="1"/>
    <col min="3335" max="3335" width="9.5703125" style="134" bestFit="1" customWidth="1"/>
    <col min="3336" max="3336" width="11.5703125" style="134" bestFit="1" customWidth="1"/>
    <col min="3337" max="3337" width="14.7109375" style="134" bestFit="1" customWidth="1"/>
    <col min="3338" max="3338" width="9.5703125" style="134" bestFit="1" customWidth="1"/>
    <col min="3339" max="3339" width="9.7109375" style="134" bestFit="1" customWidth="1"/>
    <col min="3340" max="3340" width="14.28515625" style="134" customWidth="1"/>
    <col min="3341" max="3341" width="12.7109375" style="134" customWidth="1"/>
    <col min="3342" max="3342" width="18.140625" style="134" customWidth="1"/>
    <col min="3343" max="3345" width="0" style="134" hidden="1" customWidth="1"/>
    <col min="3346" max="3584" width="9.140625" style="134"/>
    <col min="3585" max="3585" width="4.42578125" style="134" bestFit="1" customWidth="1"/>
    <col min="3586" max="3586" width="19.7109375" style="134" bestFit="1" customWidth="1"/>
    <col min="3587" max="3587" width="35" style="134" customWidth="1"/>
    <col min="3588" max="3588" width="4.5703125" style="134" bestFit="1" customWidth="1"/>
    <col min="3589" max="3589" width="9.140625" style="134"/>
    <col min="3590" max="3590" width="11.5703125" style="134" bestFit="1" customWidth="1"/>
    <col min="3591" max="3591" width="9.5703125" style="134" bestFit="1" customWidth="1"/>
    <col min="3592" max="3592" width="11.5703125" style="134" bestFit="1" customWidth="1"/>
    <col min="3593" max="3593" width="14.7109375" style="134" bestFit="1" customWidth="1"/>
    <col min="3594" max="3594" width="9.5703125" style="134" bestFit="1" customWidth="1"/>
    <col min="3595" max="3595" width="9.7109375" style="134" bestFit="1" customWidth="1"/>
    <col min="3596" max="3596" width="14.28515625" style="134" customWidth="1"/>
    <col min="3597" max="3597" width="12.7109375" style="134" customWidth="1"/>
    <col min="3598" max="3598" width="18.140625" style="134" customWidth="1"/>
    <col min="3599" max="3601" width="0" style="134" hidden="1" customWidth="1"/>
    <col min="3602" max="3840" width="9.140625" style="134"/>
    <col min="3841" max="3841" width="4.42578125" style="134" bestFit="1" customWidth="1"/>
    <col min="3842" max="3842" width="19.7109375" style="134" bestFit="1" customWidth="1"/>
    <col min="3843" max="3843" width="35" style="134" customWidth="1"/>
    <col min="3844" max="3844" width="4.5703125" style="134" bestFit="1" customWidth="1"/>
    <col min="3845" max="3845" width="9.140625" style="134"/>
    <col min="3846" max="3846" width="11.5703125" style="134" bestFit="1" customWidth="1"/>
    <col min="3847" max="3847" width="9.5703125" style="134" bestFit="1" customWidth="1"/>
    <col min="3848" max="3848" width="11.5703125" style="134" bestFit="1" customWidth="1"/>
    <col min="3849" max="3849" width="14.7109375" style="134" bestFit="1" customWidth="1"/>
    <col min="3850" max="3850" width="9.5703125" style="134" bestFit="1" customWidth="1"/>
    <col min="3851" max="3851" width="9.7109375" style="134" bestFit="1" customWidth="1"/>
    <col min="3852" max="3852" width="14.28515625" style="134" customWidth="1"/>
    <col min="3853" max="3853" width="12.7109375" style="134" customWidth="1"/>
    <col min="3854" max="3854" width="18.140625" style="134" customWidth="1"/>
    <col min="3855" max="3857" width="0" style="134" hidden="1" customWidth="1"/>
    <col min="3858" max="4096" width="9.140625" style="134"/>
    <col min="4097" max="4097" width="4.42578125" style="134" bestFit="1" customWidth="1"/>
    <col min="4098" max="4098" width="19.7109375" style="134" bestFit="1" customWidth="1"/>
    <col min="4099" max="4099" width="35" style="134" customWidth="1"/>
    <col min="4100" max="4100" width="4.5703125" style="134" bestFit="1" customWidth="1"/>
    <col min="4101" max="4101" width="9.140625" style="134"/>
    <col min="4102" max="4102" width="11.5703125" style="134" bestFit="1" customWidth="1"/>
    <col min="4103" max="4103" width="9.5703125" style="134" bestFit="1" customWidth="1"/>
    <col min="4104" max="4104" width="11.5703125" style="134" bestFit="1" customWidth="1"/>
    <col min="4105" max="4105" width="14.7109375" style="134" bestFit="1" customWidth="1"/>
    <col min="4106" max="4106" width="9.5703125" style="134" bestFit="1" customWidth="1"/>
    <col min="4107" max="4107" width="9.7109375" style="134" bestFit="1" customWidth="1"/>
    <col min="4108" max="4108" width="14.28515625" style="134" customWidth="1"/>
    <col min="4109" max="4109" width="12.7109375" style="134" customWidth="1"/>
    <col min="4110" max="4110" width="18.140625" style="134" customWidth="1"/>
    <col min="4111" max="4113" width="0" style="134" hidden="1" customWidth="1"/>
    <col min="4114" max="4352" width="9.140625" style="134"/>
    <col min="4353" max="4353" width="4.42578125" style="134" bestFit="1" customWidth="1"/>
    <col min="4354" max="4354" width="19.7109375" style="134" bestFit="1" customWidth="1"/>
    <col min="4355" max="4355" width="35" style="134" customWidth="1"/>
    <col min="4356" max="4356" width="4.5703125" style="134" bestFit="1" customWidth="1"/>
    <col min="4357" max="4357" width="9.140625" style="134"/>
    <col min="4358" max="4358" width="11.5703125" style="134" bestFit="1" customWidth="1"/>
    <col min="4359" max="4359" width="9.5703125" style="134" bestFit="1" customWidth="1"/>
    <col min="4360" max="4360" width="11.5703125" style="134" bestFit="1" customWidth="1"/>
    <col min="4361" max="4361" width="14.7109375" style="134" bestFit="1" customWidth="1"/>
    <col min="4362" max="4362" width="9.5703125" style="134" bestFit="1" customWidth="1"/>
    <col min="4363" max="4363" width="9.7109375" style="134" bestFit="1" customWidth="1"/>
    <col min="4364" max="4364" width="14.28515625" style="134" customWidth="1"/>
    <col min="4365" max="4365" width="12.7109375" style="134" customWidth="1"/>
    <col min="4366" max="4366" width="18.140625" style="134" customWidth="1"/>
    <col min="4367" max="4369" width="0" style="134" hidden="1" customWidth="1"/>
    <col min="4370" max="4608" width="9.140625" style="134"/>
    <col min="4609" max="4609" width="4.42578125" style="134" bestFit="1" customWidth="1"/>
    <col min="4610" max="4610" width="19.7109375" style="134" bestFit="1" customWidth="1"/>
    <col min="4611" max="4611" width="35" style="134" customWidth="1"/>
    <col min="4612" max="4612" width="4.5703125" style="134" bestFit="1" customWidth="1"/>
    <col min="4613" max="4613" width="9.140625" style="134"/>
    <col min="4614" max="4614" width="11.5703125" style="134" bestFit="1" customWidth="1"/>
    <col min="4615" max="4615" width="9.5703125" style="134" bestFit="1" customWidth="1"/>
    <col min="4616" max="4616" width="11.5703125" style="134" bestFit="1" customWidth="1"/>
    <col min="4617" max="4617" width="14.7109375" style="134" bestFit="1" customWidth="1"/>
    <col min="4618" max="4618" width="9.5703125" style="134" bestFit="1" customWidth="1"/>
    <col min="4619" max="4619" width="9.7109375" style="134" bestFit="1" customWidth="1"/>
    <col min="4620" max="4620" width="14.28515625" style="134" customWidth="1"/>
    <col min="4621" max="4621" width="12.7109375" style="134" customWidth="1"/>
    <col min="4622" max="4622" width="18.140625" style="134" customWidth="1"/>
    <col min="4623" max="4625" width="0" style="134" hidden="1" customWidth="1"/>
    <col min="4626" max="4864" width="9.140625" style="134"/>
    <col min="4865" max="4865" width="4.42578125" style="134" bestFit="1" customWidth="1"/>
    <col min="4866" max="4866" width="19.7109375" style="134" bestFit="1" customWidth="1"/>
    <col min="4867" max="4867" width="35" style="134" customWidth="1"/>
    <col min="4868" max="4868" width="4.5703125" style="134" bestFit="1" customWidth="1"/>
    <col min="4869" max="4869" width="9.140625" style="134"/>
    <col min="4870" max="4870" width="11.5703125" style="134" bestFit="1" customWidth="1"/>
    <col min="4871" max="4871" width="9.5703125" style="134" bestFit="1" customWidth="1"/>
    <col min="4872" max="4872" width="11.5703125" style="134" bestFit="1" customWidth="1"/>
    <col min="4873" max="4873" width="14.7109375" style="134" bestFit="1" customWidth="1"/>
    <col min="4874" max="4874" width="9.5703125" style="134" bestFit="1" customWidth="1"/>
    <col min="4875" max="4875" width="9.7109375" style="134" bestFit="1" customWidth="1"/>
    <col min="4876" max="4876" width="14.28515625" style="134" customWidth="1"/>
    <col min="4877" max="4877" width="12.7109375" style="134" customWidth="1"/>
    <col min="4878" max="4878" width="18.140625" style="134" customWidth="1"/>
    <col min="4879" max="4881" width="0" style="134" hidden="1" customWidth="1"/>
    <col min="4882" max="5120" width="9.140625" style="134"/>
    <col min="5121" max="5121" width="4.42578125" style="134" bestFit="1" customWidth="1"/>
    <col min="5122" max="5122" width="19.7109375" style="134" bestFit="1" customWidth="1"/>
    <col min="5123" max="5123" width="35" style="134" customWidth="1"/>
    <col min="5124" max="5124" width="4.5703125" style="134" bestFit="1" customWidth="1"/>
    <col min="5125" max="5125" width="9.140625" style="134"/>
    <col min="5126" max="5126" width="11.5703125" style="134" bestFit="1" customWidth="1"/>
    <col min="5127" max="5127" width="9.5703125" style="134" bestFit="1" customWidth="1"/>
    <col min="5128" max="5128" width="11.5703125" style="134" bestFit="1" customWidth="1"/>
    <col min="5129" max="5129" width="14.7109375" style="134" bestFit="1" customWidth="1"/>
    <col min="5130" max="5130" width="9.5703125" style="134" bestFit="1" customWidth="1"/>
    <col min="5131" max="5131" width="9.7109375" style="134" bestFit="1" customWidth="1"/>
    <col min="5132" max="5132" width="14.28515625" style="134" customWidth="1"/>
    <col min="5133" max="5133" width="12.7109375" style="134" customWidth="1"/>
    <col min="5134" max="5134" width="18.140625" style="134" customWidth="1"/>
    <col min="5135" max="5137" width="0" style="134" hidden="1" customWidth="1"/>
    <col min="5138" max="5376" width="9.140625" style="134"/>
    <col min="5377" max="5377" width="4.42578125" style="134" bestFit="1" customWidth="1"/>
    <col min="5378" max="5378" width="19.7109375" style="134" bestFit="1" customWidth="1"/>
    <col min="5379" max="5379" width="35" style="134" customWidth="1"/>
    <col min="5380" max="5380" width="4.5703125" style="134" bestFit="1" customWidth="1"/>
    <col min="5381" max="5381" width="9.140625" style="134"/>
    <col min="5382" max="5382" width="11.5703125" style="134" bestFit="1" customWidth="1"/>
    <col min="5383" max="5383" width="9.5703125" style="134" bestFit="1" customWidth="1"/>
    <col min="5384" max="5384" width="11.5703125" style="134" bestFit="1" customWidth="1"/>
    <col min="5385" max="5385" width="14.7109375" style="134" bestFit="1" customWidth="1"/>
    <col min="5386" max="5386" width="9.5703125" style="134" bestFit="1" customWidth="1"/>
    <col min="5387" max="5387" width="9.7109375" style="134" bestFit="1" customWidth="1"/>
    <col min="5388" max="5388" width="14.28515625" style="134" customWidth="1"/>
    <col min="5389" max="5389" width="12.7109375" style="134" customWidth="1"/>
    <col min="5390" max="5390" width="18.140625" style="134" customWidth="1"/>
    <col min="5391" max="5393" width="0" style="134" hidden="1" customWidth="1"/>
    <col min="5394" max="5632" width="9.140625" style="134"/>
    <col min="5633" max="5633" width="4.42578125" style="134" bestFit="1" customWidth="1"/>
    <col min="5634" max="5634" width="19.7109375" style="134" bestFit="1" customWidth="1"/>
    <col min="5635" max="5635" width="35" style="134" customWidth="1"/>
    <col min="5636" max="5636" width="4.5703125" style="134" bestFit="1" customWidth="1"/>
    <col min="5637" max="5637" width="9.140625" style="134"/>
    <col min="5638" max="5638" width="11.5703125" style="134" bestFit="1" customWidth="1"/>
    <col min="5639" max="5639" width="9.5703125" style="134" bestFit="1" customWidth="1"/>
    <col min="5640" max="5640" width="11.5703125" style="134" bestFit="1" customWidth="1"/>
    <col min="5641" max="5641" width="14.7109375" style="134" bestFit="1" customWidth="1"/>
    <col min="5642" max="5642" width="9.5703125" style="134" bestFit="1" customWidth="1"/>
    <col min="5643" max="5643" width="9.7109375" style="134" bestFit="1" customWidth="1"/>
    <col min="5644" max="5644" width="14.28515625" style="134" customWidth="1"/>
    <col min="5645" max="5645" width="12.7109375" style="134" customWidth="1"/>
    <col min="5646" max="5646" width="18.140625" style="134" customWidth="1"/>
    <col min="5647" max="5649" width="0" style="134" hidden="1" customWidth="1"/>
    <col min="5650" max="5888" width="9.140625" style="134"/>
    <col min="5889" max="5889" width="4.42578125" style="134" bestFit="1" customWidth="1"/>
    <col min="5890" max="5890" width="19.7109375" style="134" bestFit="1" customWidth="1"/>
    <col min="5891" max="5891" width="35" style="134" customWidth="1"/>
    <col min="5892" max="5892" width="4.5703125" style="134" bestFit="1" customWidth="1"/>
    <col min="5893" max="5893" width="9.140625" style="134"/>
    <col min="5894" max="5894" width="11.5703125" style="134" bestFit="1" customWidth="1"/>
    <col min="5895" max="5895" width="9.5703125" style="134" bestFit="1" customWidth="1"/>
    <col min="5896" max="5896" width="11.5703125" style="134" bestFit="1" customWidth="1"/>
    <col min="5897" max="5897" width="14.7109375" style="134" bestFit="1" customWidth="1"/>
    <col min="5898" max="5898" width="9.5703125" style="134" bestFit="1" customWidth="1"/>
    <col min="5899" max="5899" width="9.7109375" style="134" bestFit="1" customWidth="1"/>
    <col min="5900" max="5900" width="14.28515625" style="134" customWidth="1"/>
    <col min="5901" max="5901" width="12.7109375" style="134" customWidth="1"/>
    <col min="5902" max="5902" width="18.140625" style="134" customWidth="1"/>
    <col min="5903" max="5905" width="0" style="134" hidden="1" customWidth="1"/>
    <col min="5906" max="6144" width="9.140625" style="134"/>
    <col min="6145" max="6145" width="4.42578125" style="134" bestFit="1" customWidth="1"/>
    <col min="6146" max="6146" width="19.7109375" style="134" bestFit="1" customWidth="1"/>
    <col min="6147" max="6147" width="35" style="134" customWidth="1"/>
    <col min="6148" max="6148" width="4.5703125" style="134" bestFit="1" customWidth="1"/>
    <col min="6149" max="6149" width="9.140625" style="134"/>
    <col min="6150" max="6150" width="11.5703125" style="134" bestFit="1" customWidth="1"/>
    <col min="6151" max="6151" width="9.5703125" style="134" bestFit="1" customWidth="1"/>
    <col min="6152" max="6152" width="11.5703125" style="134" bestFit="1" customWidth="1"/>
    <col min="6153" max="6153" width="14.7109375" style="134" bestFit="1" customWidth="1"/>
    <col min="6154" max="6154" width="9.5703125" style="134" bestFit="1" customWidth="1"/>
    <col min="6155" max="6155" width="9.7109375" style="134" bestFit="1" customWidth="1"/>
    <col min="6156" max="6156" width="14.28515625" style="134" customWidth="1"/>
    <col min="6157" max="6157" width="12.7109375" style="134" customWidth="1"/>
    <col min="6158" max="6158" width="18.140625" style="134" customWidth="1"/>
    <col min="6159" max="6161" width="0" style="134" hidden="1" customWidth="1"/>
    <col min="6162" max="6400" width="9.140625" style="134"/>
    <col min="6401" max="6401" width="4.42578125" style="134" bestFit="1" customWidth="1"/>
    <col min="6402" max="6402" width="19.7109375" style="134" bestFit="1" customWidth="1"/>
    <col min="6403" max="6403" width="35" style="134" customWidth="1"/>
    <col min="6404" max="6404" width="4.5703125" style="134" bestFit="1" customWidth="1"/>
    <col min="6405" max="6405" width="9.140625" style="134"/>
    <col min="6406" max="6406" width="11.5703125" style="134" bestFit="1" customWidth="1"/>
    <col min="6407" max="6407" width="9.5703125" style="134" bestFit="1" customWidth="1"/>
    <col min="6408" max="6408" width="11.5703125" style="134" bestFit="1" customWidth="1"/>
    <col min="6409" max="6409" width="14.7109375" style="134" bestFit="1" customWidth="1"/>
    <col min="6410" max="6410" width="9.5703125" style="134" bestFit="1" customWidth="1"/>
    <col min="6411" max="6411" width="9.7109375" style="134" bestFit="1" customWidth="1"/>
    <col min="6412" max="6412" width="14.28515625" style="134" customWidth="1"/>
    <col min="6413" max="6413" width="12.7109375" style="134" customWidth="1"/>
    <col min="6414" max="6414" width="18.140625" style="134" customWidth="1"/>
    <col min="6415" max="6417" width="0" style="134" hidden="1" customWidth="1"/>
    <col min="6418" max="6656" width="9.140625" style="134"/>
    <col min="6657" max="6657" width="4.42578125" style="134" bestFit="1" customWidth="1"/>
    <col min="6658" max="6658" width="19.7109375" style="134" bestFit="1" customWidth="1"/>
    <col min="6659" max="6659" width="35" style="134" customWidth="1"/>
    <col min="6660" max="6660" width="4.5703125" style="134" bestFit="1" customWidth="1"/>
    <col min="6661" max="6661" width="9.140625" style="134"/>
    <col min="6662" max="6662" width="11.5703125" style="134" bestFit="1" customWidth="1"/>
    <col min="6663" max="6663" width="9.5703125" style="134" bestFit="1" customWidth="1"/>
    <col min="6664" max="6664" width="11.5703125" style="134" bestFit="1" customWidth="1"/>
    <col min="6665" max="6665" width="14.7109375" style="134" bestFit="1" customWidth="1"/>
    <col min="6666" max="6666" width="9.5703125" style="134" bestFit="1" customWidth="1"/>
    <col min="6667" max="6667" width="9.7109375" style="134" bestFit="1" customWidth="1"/>
    <col min="6668" max="6668" width="14.28515625" style="134" customWidth="1"/>
    <col min="6669" max="6669" width="12.7109375" style="134" customWidth="1"/>
    <col min="6670" max="6670" width="18.140625" style="134" customWidth="1"/>
    <col min="6671" max="6673" width="0" style="134" hidden="1" customWidth="1"/>
    <col min="6674" max="6912" width="9.140625" style="134"/>
    <col min="6913" max="6913" width="4.42578125" style="134" bestFit="1" customWidth="1"/>
    <col min="6914" max="6914" width="19.7109375" style="134" bestFit="1" customWidth="1"/>
    <col min="6915" max="6915" width="35" style="134" customWidth="1"/>
    <col min="6916" max="6916" width="4.5703125" style="134" bestFit="1" customWidth="1"/>
    <col min="6917" max="6917" width="9.140625" style="134"/>
    <col min="6918" max="6918" width="11.5703125" style="134" bestFit="1" customWidth="1"/>
    <col min="6919" max="6919" width="9.5703125" style="134" bestFit="1" customWidth="1"/>
    <col min="6920" max="6920" width="11.5703125" style="134" bestFit="1" customWidth="1"/>
    <col min="6921" max="6921" width="14.7109375" style="134" bestFit="1" customWidth="1"/>
    <col min="6922" max="6922" width="9.5703125" style="134" bestFit="1" customWidth="1"/>
    <col min="6923" max="6923" width="9.7109375" style="134" bestFit="1" customWidth="1"/>
    <col min="6924" max="6924" width="14.28515625" style="134" customWidth="1"/>
    <col min="6925" max="6925" width="12.7109375" style="134" customWidth="1"/>
    <col min="6926" max="6926" width="18.140625" style="134" customWidth="1"/>
    <col min="6927" max="6929" width="0" style="134" hidden="1" customWidth="1"/>
    <col min="6930" max="7168" width="9.140625" style="134"/>
    <col min="7169" max="7169" width="4.42578125" style="134" bestFit="1" customWidth="1"/>
    <col min="7170" max="7170" width="19.7109375" style="134" bestFit="1" customWidth="1"/>
    <col min="7171" max="7171" width="35" style="134" customWidth="1"/>
    <col min="7172" max="7172" width="4.5703125" style="134" bestFit="1" customWidth="1"/>
    <col min="7173" max="7173" width="9.140625" style="134"/>
    <col min="7174" max="7174" width="11.5703125" style="134" bestFit="1" customWidth="1"/>
    <col min="7175" max="7175" width="9.5703125" style="134" bestFit="1" customWidth="1"/>
    <col min="7176" max="7176" width="11.5703125" style="134" bestFit="1" customWidth="1"/>
    <col min="7177" max="7177" width="14.7109375" style="134" bestFit="1" customWidth="1"/>
    <col min="7178" max="7178" width="9.5703125" style="134" bestFit="1" customWidth="1"/>
    <col min="7179" max="7179" width="9.7109375" style="134" bestFit="1" customWidth="1"/>
    <col min="7180" max="7180" width="14.28515625" style="134" customWidth="1"/>
    <col min="7181" max="7181" width="12.7109375" style="134" customWidth="1"/>
    <col min="7182" max="7182" width="18.140625" style="134" customWidth="1"/>
    <col min="7183" max="7185" width="0" style="134" hidden="1" customWidth="1"/>
    <col min="7186" max="7424" width="9.140625" style="134"/>
    <col min="7425" max="7425" width="4.42578125" style="134" bestFit="1" customWidth="1"/>
    <col min="7426" max="7426" width="19.7109375" style="134" bestFit="1" customWidth="1"/>
    <col min="7427" max="7427" width="35" style="134" customWidth="1"/>
    <col min="7428" max="7428" width="4.5703125" style="134" bestFit="1" customWidth="1"/>
    <col min="7429" max="7429" width="9.140625" style="134"/>
    <col min="7430" max="7430" width="11.5703125" style="134" bestFit="1" customWidth="1"/>
    <col min="7431" max="7431" width="9.5703125" style="134" bestFit="1" customWidth="1"/>
    <col min="7432" max="7432" width="11.5703125" style="134" bestFit="1" customWidth="1"/>
    <col min="7433" max="7433" width="14.7109375" style="134" bestFit="1" customWidth="1"/>
    <col min="7434" max="7434" width="9.5703125" style="134" bestFit="1" customWidth="1"/>
    <col min="7435" max="7435" width="9.7109375" style="134" bestFit="1" customWidth="1"/>
    <col min="7436" max="7436" width="14.28515625" style="134" customWidth="1"/>
    <col min="7437" max="7437" width="12.7109375" style="134" customWidth="1"/>
    <col min="7438" max="7438" width="18.140625" style="134" customWidth="1"/>
    <col min="7439" max="7441" width="0" style="134" hidden="1" customWidth="1"/>
    <col min="7442" max="7680" width="9.140625" style="134"/>
    <col min="7681" max="7681" width="4.42578125" style="134" bestFit="1" customWidth="1"/>
    <col min="7682" max="7682" width="19.7109375" style="134" bestFit="1" customWidth="1"/>
    <col min="7683" max="7683" width="35" style="134" customWidth="1"/>
    <col min="7684" max="7684" width="4.5703125" style="134" bestFit="1" customWidth="1"/>
    <col min="7685" max="7685" width="9.140625" style="134"/>
    <col min="7686" max="7686" width="11.5703125" style="134" bestFit="1" customWidth="1"/>
    <col min="7687" max="7687" width="9.5703125" style="134" bestFit="1" customWidth="1"/>
    <col min="7688" max="7688" width="11.5703125" style="134" bestFit="1" customWidth="1"/>
    <col min="7689" max="7689" width="14.7109375" style="134" bestFit="1" customWidth="1"/>
    <col min="7690" max="7690" width="9.5703125" style="134" bestFit="1" customWidth="1"/>
    <col min="7691" max="7691" width="9.7109375" style="134" bestFit="1" customWidth="1"/>
    <col min="7692" max="7692" width="14.28515625" style="134" customWidth="1"/>
    <col min="7693" max="7693" width="12.7109375" style="134" customWidth="1"/>
    <col min="7694" max="7694" width="18.140625" style="134" customWidth="1"/>
    <col min="7695" max="7697" width="0" style="134" hidden="1" customWidth="1"/>
    <col min="7698" max="7936" width="9.140625" style="134"/>
    <col min="7937" max="7937" width="4.42578125" style="134" bestFit="1" customWidth="1"/>
    <col min="7938" max="7938" width="19.7109375" style="134" bestFit="1" customWidth="1"/>
    <col min="7939" max="7939" width="35" style="134" customWidth="1"/>
    <col min="7940" max="7940" width="4.5703125" style="134" bestFit="1" customWidth="1"/>
    <col min="7941" max="7941" width="9.140625" style="134"/>
    <col min="7942" max="7942" width="11.5703125" style="134" bestFit="1" customWidth="1"/>
    <col min="7943" max="7943" width="9.5703125" style="134" bestFit="1" customWidth="1"/>
    <col min="7944" max="7944" width="11.5703125" style="134" bestFit="1" customWidth="1"/>
    <col min="7945" max="7945" width="14.7109375" style="134" bestFit="1" customWidth="1"/>
    <col min="7946" max="7946" width="9.5703125" style="134" bestFit="1" customWidth="1"/>
    <col min="7947" max="7947" width="9.7109375" style="134" bestFit="1" customWidth="1"/>
    <col min="7948" max="7948" width="14.28515625" style="134" customWidth="1"/>
    <col min="7949" max="7949" width="12.7109375" style="134" customWidth="1"/>
    <col min="7950" max="7950" width="18.140625" style="134" customWidth="1"/>
    <col min="7951" max="7953" width="0" style="134" hidden="1" customWidth="1"/>
    <col min="7954" max="8192" width="9.140625" style="134"/>
    <col min="8193" max="8193" width="4.42578125" style="134" bestFit="1" customWidth="1"/>
    <col min="8194" max="8194" width="19.7109375" style="134" bestFit="1" customWidth="1"/>
    <col min="8195" max="8195" width="35" style="134" customWidth="1"/>
    <col min="8196" max="8196" width="4.5703125" style="134" bestFit="1" customWidth="1"/>
    <col min="8197" max="8197" width="9.140625" style="134"/>
    <col min="8198" max="8198" width="11.5703125" style="134" bestFit="1" customWidth="1"/>
    <col min="8199" max="8199" width="9.5703125" style="134" bestFit="1" customWidth="1"/>
    <col min="8200" max="8200" width="11.5703125" style="134" bestFit="1" customWidth="1"/>
    <col min="8201" max="8201" width="14.7109375" style="134" bestFit="1" customWidth="1"/>
    <col min="8202" max="8202" width="9.5703125" style="134" bestFit="1" customWidth="1"/>
    <col min="8203" max="8203" width="9.7109375" style="134" bestFit="1" customWidth="1"/>
    <col min="8204" max="8204" width="14.28515625" style="134" customWidth="1"/>
    <col min="8205" max="8205" width="12.7109375" style="134" customWidth="1"/>
    <col min="8206" max="8206" width="18.140625" style="134" customWidth="1"/>
    <col min="8207" max="8209" width="0" style="134" hidden="1" customWidth="1"/>
    <col min="8210" max="8448" width="9.140625" style="134"/>
    <col min="8449" max="8449" width="4.42578125" style="134" bestFit="1" customWidth="1"/>
    <col min="8450" max="8450" width="19.7109375" style="134" bestFit="1" customWidth="1"/>
    <col min="8451" max="8451" width="35" style="134" customWidth="1"/>
    <col min="8452" max="8452" width="4.5703125" style="134" bestFit="1" customWidth="1"/>
    <col min="8453" max="8453" width="9.140625" style="134"/>
    <col min="8454" max="8454" width="11.5703125" style="134" bestFit="1" customWidth="1"/>
    <col min="8455" max="8455" width="9.5703125" style="134" bestFit="1" customWidth="1"/>
    <col min="8456" max="8456" width="11.5703125" style="134" bestFit="1" customWidth="1"/>
    <col min="8457" max="8457" width="14.7109375" style="134" bestFit="1" customWidth="1"/>
    <col min="8458" max="8458" width="9.5703125" style="134" bestFit="1" customWidth="1"/>
    <col min="8459" max="8459" width="9.7109375" style="134" bestFit="1" customWidth="1"/>
    <col min="8460" max="8460" width="14.28515625" style="134" customWidth="1"/>
    <col min="8461" max="8461" width="12.7109375" style="134" customWidth="1"/>
    <col min="8462" max="8462" width="18.140625" style="134" customWidth="1"/>
    <col min="8463" max="8465" width="0" style="134" hidden="1" customWidth="1"/>
    <col min="8466" max="8704" width="9.140625" style="134"/>
    <col min="8705" max="8705" width="4.42578125" style="134" bestFit="1" customWidth="1"/>
    <col min="8706" max="8706" width="19.7109375" style="134" bestFit="1" customWidth="1"/>
    <col min="8707" max="8707" width="35" style="134" customWidth="1"/>
    <col min="8708" max="8708" width="4.5703125" style="134" bestFit="1" customWidth="1"/>
    <col min="8709" max="8709" width="9.140625" style="134"/>
    <col min="8710" max="8710" width="11.5703125" style="134" bestFit="1" customWidth="1"/>
    <col min="8711" max="8711" width="9.5703125" style="134" bestFit="1" customWidth="1"/>
    <col min="8712" max="8712" width="11.5703125" style="134" bestFit="1" customWidth="1"/>
    <col min="8713" max="8713" width="14.7109375" style="134" bestFit="1" customWidth="1"/>
    <col min="8714" max="8714" width="9.5703125" style="134" bestFit="1" customWidth="1"/>
    <col min="8715" max="8715" width="9.7109375" style="134" bestFit="1" customWidth="1"/>
    <col min="8716" max="8716" width="14.28515625" style="134" customWidth="1"/>
    <col min="8717" max="8717" width="12.7109375" style="134" customWidth="1"/>
    <col min="8718" max="8718" width="18.140625" style="134" customWidth="1"/>
    <col min="8719" max="8721" width="0" style="134" hidden="1" customWidth="1"/>
    <col min="8722" max="8960" width="9.140625" style="134"/>
    <col min="8961" max="8961" width="4.42578125" style="134" bestFit="1" customWidth="1"/>
    <col min="8962" max="8962" width="19.7109375" style="134" bestFit="1" customWidth="1"/>
    <col min="8963" max="8963" width="35" style="134" customWidth="1"/>
    <col min="8964" max="8964" width="4.5703125" style="134" bestFit="1" customWidth="1"/>
    <col min="8965" max="8965" width="9.140625" style="134"/>
    <col min="8966" max="8966" width="11.5703125" style="134" bestFit="1" customWidth="1"/>
    <col min="8967" max="8967" width="9.5703125" style="134" bestFit="1" customWidth="1"/>
    <col min="8968" max="8968" width="11.5703125" style="134" bestFit="1" customWidth="1"/>
    <col min="8969" max="8969" width="14.7109375" style="134" bestFit="1" customWidth="1"/>
    <col min="8970" max="8970" width="9.5703125" style="134" bestFit="1" customWidth="1"/>
    <col min="8971" max="8971" width="9.7109375" style="134" bestFit="1" customWidth="1"/>
    <col min="8972" max="8972" width="14.28515625" style="134" customWidth="1"/>
    <col min="8973" max="8973" width="12.7109375" style="134" customWidth="1"/>
    <col min="8974" max="8974" width="18.140625" style="134" customWidth="1"/>
    <col min="8975" max="8977" width="0" style="134" hidden="1" customWidth="1"/>
    <col min="8978" max="9216" width="9.140625" style="134"/>
    <col min="9217" max="9217" width="4.42578125" style="134" bestFit="1" customWidth="1"/>
    <col min="9218" max="9218" width="19.7109375" style="134" bestFit="1" customWidth="1"/>
    <col min="9219" max="9219" width="35" style="134" customWidth="1"/>
    <col min="9220" max="9220" width="4.5703125" style="134" bestFit="1" customWidth="1"/>
    <col min="9221" max="9221" width="9.140625" style="134"/>
    <col min="9222" max="9222" width="11.5703125" style="134" bestFit="1" customWidth="1"/>
    <col min="9223" max="9223" width="9.5703125" style="134" bestFit="1" customWidth="1"/>
    <col min="9224" max="9224" width="11.5703125" style="134" bestFit="1" customWidth="1"/>
    <col min="9225" max="9225" width="14.7109375" style="134" bestFit="1" customWidth="1"/>
    <col min="9226" max="9226" width="9.5703125" style="134" bestFit="1" customWidth="1"/>
    <col min="9227" max="9227" width="9.7109375" style="134" bestFit="1" customWidth="1"/>
    <col min="9228" max="9228" width="14.28515625" style="134" customWidth="1"/>
    <col min="9229" max="9229" width="12.7109375" style="134" customWidth="1"/>
    <col min="9230" max="9230" width="18.140625" style="134" customWidth="1"/>
    <col min="9231" max="9233" width="0" style="134" hidden="1" customWidth="1"/>
    <col min="9234" max="9472" width="9.140625" style="134"/>
    <col min="9473" max="9473" width="4.42578125" style="134" bestFit="1" customWidth="1"/>
    <col min="9474" max="9474" width="19.7109375" style="134" bestFit="1" customWidth="1"/>
    <col min="9475" max="9475" width="35" style="134" customWidth="1"/>
    <col min="9476" max="9476" width="4.5703125" style="134" bestFit="1" customWidth="1"/>
    <col min="9477" max="9477" width="9.140625" style="134"/>
    <col min="9478" max="9478" width="11.5703125" style="134" bestFit="1" customWidth="1"/>
    <col min="9479" max="9479" width="9.5703125" style="134" bestFit="1" customWidth="1"/>
    <col min="9480" max="9480" width="11.5703125" style="134" bestFit="1" customWidth="1"/>
    <col min="9481" max="9481" width="14.7109375" style="134" bestFit="1" customWidth="1"/>
    <col min="9482" max="9482" width="9.5703125" style="134" bestFit="1" customWidth="1"/>
    <col min="9483" max="9483" width="9.7109375" style="134" bestFit="1" customWidth="1"/>
    <col min="9484" max="9484" width="14.28515625" style="134" customWidth="1"/>
    <col min="9485" max="9485" width="12.7109375" style="134" customWidth="1"/>
    <col min="9486" max="9486" width="18.140625" style="134" customWidth="1"/>
    <col min="9487" max="9489" width="0" style="134" hidden="1" customWidth="1"/>
    <col min="9490" max="9728" width="9.140625" style="134"/>
    <col min="9729" max="9729" width="4.42578125" style="134" bestFit="1" customWidth="1"/>
    <col min="9730" max="9730" width="19.7109375" style="134" bestFit="1" customWidth="1"/>
    <col min="9731" max="9731" width="35" style="134" customWidth="1"/>
    <col min="9732" max="9732" width="4.5703125" style="134" bestFit="1" customWidth="1"/>
    <col min="9733" max="9733" width="9.140625" style="134"/>
    <col min="9734" max="9734" width="11.5703125" style="134" bestFit="1" customWidth="1"/>
    <col min="9735" max="9735" width="9.5703125" style="134" bestFit="1" customWidth="1"/>
    <col min="9736" max="9736" width="11.5703125" style="134" bestFit="1" customWidth="1"/>
    <col min="9737" max="9737" width="14.7109375" style="134" bestFit="1" customWidth="1"/>
    <col min="9738" max="9738" width="9.5703125" style="134" bestFit="1" customWidth="1"/>
    <col min="9739" max="9739" width="9.7109375" style="134" bestFit="1" customWidth="1"/>
    <col min="9740" max="9740" width="14.28515625" style="134" customWidth="1"/>
    <col min="9741" max="9741" width="12.7109375" style="134" customWidth="1"/>
    <col min="9742" max="9742" width="18.140625" style="134" customWidth="1"/>
    <col min="9743" max="9745" width="0" style="134" hidden="1" customWidth="1"/>
    <col min="9746" max="9984" width="9.140625" style="134"/>
    <col min="9985" max="9985" width="4.42578125" style="134" bestFit="1" customWidth="1"/>
    <col min="9986" max="9986" width="19.7109375" style="134" bestFit="1" customWidth="1"/>
    <col min="9987" max="9987" width="35" style="134" customWidth="1"/>
    <col min="9988" max="9988" width="4.5703125" style="134" bestFit="1" customWidth="1"/>
    <col min="9989" max="9989" width="9.140625" style="134"/>
    <col min="9990" max="9990" width="11.5703125" style="134" bestFit="1" customWidth="1"/>
    <col min="9991" max="9991" width="9.5703125" style="134" bestFit="1" customWidth="1"/>
    <col min="9992" max="9992" width="11.5703125" style="134" bestFit="1" customWidth="1"/>
    <col min="9993" max="9993" width="14.7109375" style="134" bestFit="1" customWidth="1"/>
    <col min="9994" max="9994" width="9.5703125" style="134" bestFit="1" customWidth="1"/>
    <col min="9995" max="9995" width="9.7109375" style="134" bestFit="1" customWidth="1"/>
    <col min="9996" max="9996" width="14.28515625" style="134" customWidth="1"/>
    <col min="9997" max="9997" width="12.7109375" style="134" customWidth="1"/>
    <col min="9998" max="9998" width="18.140625" style="134" customWidth="1"/>
    <col min="9999" max="10001" width="0" style="134" hidden="1" customWidth="1"/>
    <col min="10002" max="10240" width="9.140625" style="134"/>
    <col min="10241" max="10241" width="4.42578125" style="134" bestFit="1" customWidth="1"/>
    <col min="10242" max="10242" width="19.7109375" style="134" bestFit="1" customWidth="1"/>
    <col min="10243" max="10243" width="35" style="134" customWidth="1"/>
    <col min="10244" max="10244" width="4.5703125" style="134" bestFit="1" customWidth="1"/>
    <col min="10245" max="10245" width="9.140625" style="134"/>
    <col min="10246" max="10246" width="11.5703125" style="134" bestFit="1" customWidth="1"/>
    <col min="10247" max="10247" width="9.5703125" style="134" bestFit="1" customWidth="1"/>
    <col min="10248" max="10248" width="11.5703125" style="134" bestFit="1" customWidth="1"/>
    <col min="10249" max="10249" width="14.7109375" style="134" bestFit="1" customWidth="1"/>
    <col min="10250" max="10250" width="9.5703125" style="134" bestFit="1" customWidth="1"/>
    <col min="10251" max="10251" width="9.7109375" style="134" bestFit="1" customWidth="1"/>
    <col min="10252" max="10252" width="14.28515625" style="134" customWidth="1"/>
    <col min="10253" max="10253" width="12.7109375" style="134" customWidth="1"/>
    <col min="10254" max="10254" width="18.140625" style="134" customWidth="1"/>
    <col min="10255" max="10257" width="0" style="134" hidden="1" customWidth="1"/>
    <col min="10258" max="10496" width="9.140625" style="134"/>
    <col min="10497" max="10497" width="4.42578125" style="134" bestFit="1" customWidth="1"/>
    <col min="10498" max="10498" width="19.7109375" style="134" bestFit="1" customWidth="1"/>
    <col min="10499" max="10499" width="35" style="134" customWidth="1"/>
    <col min="10500" max="10500" width="4.5703125" style="134" bestFit="1" customWidth="1"/>
    <col min="10501" max="10501" width="9.140625" style="134"/>
    <col min="10502" max="10502" width="11.5703125" style="134" bestFit="1" customWidth="1"/>
    <col min="10503" max="10503" width="9.5703125" style="134" bestFit="1" customWidth="1"/>
    <col min="10504" max="10504" width="11.5703125" style="134" bestFit="1" customWidth="1"/>
    <col min="10505" max="10505" width="14.7109375" style="134" bestFit="1" customWidth="1"/>
    <col min="10506" max="10506" width="9.5703125" style="134" bestFit="1" customWidth="1"/>
    <col min="10507" max="10507" width="9.7109375" style="134" bestFit="1" customWidth="1"/>
    <col min="10508" max="10508" width="14.28515625" style="134" customWidth="1"/>
    <col min="10509" max="10509" width="12.7109375" style="134" customWidth="1"/>
    <col min="10510" max="10510" width="18.140625" style="134" customWidth="1"/>
    <col min="10511" max="10513" width="0" style="134" hidden="1" customWidth="1"/>
    <col min="10514" max="10752" width="9.140625" style="134"/>
    <col min="10753" max="10753" width="4.42578125" style="134" bestFit="1" customWidth="1"/>
    <col min="10754" max="10754" width="19.7109375" style="134" bestFit="1" customWidth="1"/>
    <col min="10755" max="10755" width="35" style="134" customWidth="1"/>
    <col min="10756" max="10756" width="4.5703125" style="134" bestFit="1" customWidth="1"/>
    <col min="10757" max="10757" width="9.140625" style="134"/>
    <col min="10758" max="10758" width="11.5703125" style="134" bestFit="1" customWidth="1"/>
    <col min="10759" max="10759" width="9.5703125" style="134" bestFit="1" customWidth="1"/>
    <col min="10760" max="10760" width="11.5703125" style="134" bestFit="1" customWidth="1"/>
    <col min="10761" max="10761" width="14.7109375" style="134" bestFit="1" customWidth="1"/>
    <col min="10762" max="10762" width="9.5703125" style="134" bestFit="1" customWidth="1"/>
    <col min="10763" max="10763" width="9.7109375" style="134" bestFit="1" customWidth="1"/>
    <col min="10764" max="10764" width="14.28515625" style="134" customWidth="1"/>
    <col min="10765" max="10765" width="12.7109375" style="134" customWidth="1"/>
    <col min="10766" max="10766" width="18.140625" style="134" customWidth="1"/>
    <col min="10767" max="10769" width="0" style="134" hidden="1" customWidth="1"/>
    <col min="10770" max="11008" width="9.140625" style="134"/>
    <col min="11009" max="11009" width="4.42578125" style="134" bestFit="1" customWidth="1"/>
    <col min="11010" max="11010" width="19.7109375" style="134" bestFit="1" customWidth="1"/>
    <col min="11011" max="11011" width="35" style="134" customWidth="1"/>
    <col min="11012" max="11012" width="4.5703125" style="134" bestFit="1" customWidth="1"/>
    <col min="11013" max="11013" width="9.140625" style="134"/>
    <col min="11014" max="11014" width="11.5703125" style="134" bestFit="1" customWidth="1"/>
    <col min="11015" max="11015" width="9.5703125" style="134" bestFit="1" customWidth="1"/>
    <col min="11016" max="11016" width="11.5703125" style="134" bestFit="1" customWidth="1"/>
    <col min="11017" max="11017" width="14.7109375" style="134" bestFit="1" customWidth="1"/>
    <col min="11018" max="11018" width="9.5703125" style="134" bestFit="1" customWidth="1"/>
    <col min="11019" max="11019" width="9.7109375" style="134" bestFit="1" customWidth="1"/>
    <col min="11020" max="11020" width="14.28515625" style="134" customWidth="1"/>
    <col min="11021" max="11021" width="12.7109375" style="134" customWidth="1"/>
    <col min="11022" max="11022" width="18.140625" style="134" customWidth="1"/>
    <col min="11023" max="11025" width="0" style="134" hidden="1" customWidth="1"/>
    <col min="11026" max="11264" width="9.140625" style="134"/>
    <col min="11265" max="11265" width="4.42578125" style="134" bestFit="1" customWidth="1"/>
    <col min="11266" max="11266" width="19.7109375" style="134" bestFit="1" customWidth="1"/>
    <col min="11267" max="11267" width="35" style="134" customWidth="1"/>
    <col min="11268" max="11268" width="4.5703125" style="134" bestFit="1" customWidth="1"/>
    <col min="11269" max="11269" width="9.140625" style="134"/>
    <col min="11270" max="11270" width="11.5703125" style="134" bestFit="1" customWidth="1"/>
    <col min="11271" max="11271" width="9.5703125" style="134" bestFit="1" customWidth="1"/>
    <col min="11272" max="11272" width="11.5703125" style="134" bestFit="1" customWidth="1"/>
    <col min="11273" max="11273" width="14.7109375" style="134" bestFit="1" customWidth="1"/>
    <col min="11274" max="11274" width="9.5703125" style="134" bestFit="1" customWidth="1"/>
    <col min="11275" max="11275" width="9.7109375" style="134" bestFit="1" customWidth="1"/>
    <col min="11276" max="11276" width="14.28515625" style="134" customWidth="1"/>
    <col min="11277" max="11277" width="12.7109375" style="134" customWidth="1"/>
    <col min="11278" max="11278" width="18.140625" style="134" customWidth="1"/>
    <col min="11279" max="11281" width="0" style="134" hidden="1" customWidth="1"/>
    <col min="11282" max="11520" width="9.140625" style="134"/>
    <col min="11521" max="11521" width="4.42578125" style="134" bestFit="1" customWidth="1"/>
    <col min="11522" max="11522" width="19.7109375" style="134" bestFit="1" customWidth="1"/>
    <col min="11523" max="11523" width="35" style="134" customWidth="1"/>
    <col min="11524" max="11524" width="4.5703125" style="134" bestFit="1" customWidth="1"/>
    <col min="11525" max="11525" width="9.140625" style="134"/>
    <col min="11526" max="11526" width="11.5703125" style="134" bestFit="1" customWidth="1"/>
    <col min="11527" max="11527" width="9.5703125" style="134" bestFit="1" customWidth="1"/>
    <col min="11528" max="11528" width="11.5703125" style="134" bestFit="1" customWidth="1"/>
    <col min="11529" max="11529" width="14.7109375" style="134" bestFit="1" customWidth="1"/>
    <col min="11530" max="11530" width="9.5703125" style="134" bestFit="1" customWidth="1"/>
    <col min="11531" max="11531" width="9.7109375" style="134" bestFit="1" customWidth="1"/>
    <col min="11532" max="11532" width="14.28515625" style="134" customWidth="1"/>
    <col min="11533" max="11533" width="12.7109375" style="134" customWidth="1"/>
    <col min="11534" max="11534" width="18.140625" style="134" customWidth="1"/>
    <col min="11535" max="11537" width="0" style="134" hidden="1" customWidth="1"/>
    <col min="11538" max="11776" width="9.140625" style="134"/>
    <col min="11777" max="11777" width="4.42578125" style="134" bestFit="1" customWidth="1"/>
    <col min="11778" max="11778" width="19.7109375" style="134" bestFit="1" customWidth="1"/>
    <col min="11779" max="11779" width="35" style="134" customWidth="1"/>
    <col min="11780" max="11780" width="4.5703125" style="134" bestFit="1" customWidth="1"/>
    <col min="11781" max="11781" width="9.140625" style="134"/>
    <col min="11782" max="11782" width="11.5703125" style="134" bestFit="1" customWidth="1"/>
    <col min="11783" max="11783" width="9.5703125" style="134" bestFit="1" customWidth="1"/>
    <col min="11784" max="11784" width="11.5703125" style="134" bestFit="1" customWidth="1"/>
    <col min="11785" max="11785" width="14.7109375" style="134" bestFit="1" customWidth="1"/>
    <col min="11786" max="11786" width="9.5703125" style="134" bestFit="1" customWidth="1"/>
    <col min="11787" max="11787" width="9.7109375" style="134" bestFit="1" customWidth="1"/>
    <col min="11788" max="11788" width="14.28515625" style="134" customWidth="1"/>
    <col min="11789" max="11789" width="12.7109375" style="134" customWidth="1"/>
    <col min="11790" max="11790" width="18.140625" style="134" customWidth="1"/>
    <col min="11791" max="11793" width="0" style="134" hidden="1" customWidth="1"/>
    <col min="11794" max="12032" width="9.140625" style="134"/>
    <col min="12033" max="12033" width="4.42578125" style="134" bestFit="1" customWidth="1"/>
    <col min="12034" max="12034" width="19.7109375" style="134" bestFit="1" customWidth="1"/>
    <col min="12035" max="12035" width="35" style="134" customWidth="1"/>
    <col min="12036" max="12036" width="4.5703125" style="134" bestFit="1" customWidth="1"/>
    <col min="12037" max="12037" width="9.140625" style="134"/>
    <col min="12038" max="12038" width="11.5703125" style="134" bestFit="1" customWidth="1"/>
    <col min="12039" max="12039" width="9.5703125" style="134" bestFit="1" customWidth="1"/>
    <col min="12040" max="12040" width="11.5703125" style="134" bestFit="1" customWidth="1"/>
    <col min="12041" max="12041" width="14.7109375" style="134" bestFit="1" customWidth="1"/>
    <col min="12042" max="12042" width="9.5703125" style="134" bestFit="1" customWidth="1"/>
    <col min="12043" max="12043" width="9.7109375" style="134" bestFit="1" customWidth="1"/>
    <col min="12044" max="12044" width="14.28515625" style="134" customWidth="1"/>
    <col min="12045" max="12045" width="12.7109375" style="134" customWidth="1"/>
    <col min="12046" max="12046" width="18.140625" style="134" customWidth="1"/>
    <col min="12047" max="12049" width="0" style="134" hidden="1" customWidth="1"/>
    <col min="12050" max="12288" width="9.140625" style="134"/>
    <col min="12289" max="12289" width="4.42578125" style="134" bestFit="1" customWidth="1"/>
    <col min="12290" max="12290" width="19.7109375" style="134" bestFit="1" customWidth="1"/>
    <col min="12291" max="12291" width="35" style="134" customWidth="1"/>
    <col min="12292" max="12292" width="4.5703125" style="134" bestFit="1" customWidth="1"/>
    <col min="12293" max="12293" width="9.140625" style="134"/>
    <col min="12294" max="12294" width="11.5703125" style="134" bestFit="1" customWidth="1"/>
    <col min="12295" max="12295" width="9.5703125" style="134" bestFit="1" customWidth="1"/>
    <col min="12296" max="12296" width="11.5703125" style="134" bestFit="1" customWidth="1"/>
    <col min="12297" max="12297" width="14.7109375" style="134" bestFit="1" customWidth="1"/>
    <col min="12298" max="12298" width="9.5703125" style="134" bestFit="1" customWidth="1"/>
    <col min="12299" max="12299" width="9.7109375" style="134" bestFit="1" customWidth="1"/>
    <col min="12300" max="12300" width="14.28515625" style="134" customWidth="1"/>
    <col min="12301" max="12301" width="12.7109375" style="134" customWidth="1"/>
    <col min="12302" max="12302" width="18.140625" style="134" customWidth="1"/>
    <col min="12303" max="12305" width="0" style="134" hidden="1" customWidth="1"/>
    <col min="12306" max="12544" width="9.140625" style="134"/>
    <col min="12545" max="12545" width="4.42578125" style="134" bestFit="1" customWidth="1"/>
    <col min="12546" max="12546" width="19.7109375" style="134" bestFit="1" customWidth="1"/>
    <col min="12547" max="12547" width="35" style="134" customWidth="1"/>
    <col min="12548" max="12548" width="4.5703125" style="134" bestFit="1" customWidth="1"/>
    <col min="12549" max="12549" width="9.140625" style="134"/>
    <col min="12550" max="12550" width="11.5703125" style="134" bestFit="1" customWidth="1"/>
    <col min="12551" max="12551" width="9.5703125" style="134" bestFit="1" customWidth="1"/>
    <col min="12552" max="12552" width="11.5703125" style="134" bestFit="1" customWidth="1"/>
    <col min="12553" max="12553" width="14.7109375" style="134" bestFit="1" customWidth="1"/>
    <col min="12554" max="12554" width="9.5703125" style="134" bestFit="1" customWidth="1"/>
    <col min="12555" max="12555" width="9.7109375" style="134" bestFit="1" customWidth="1"/>
    <col min="12556" max="12556" width="14.28515625" style="134" customWidth="1"/>
    <col min="12557" max="12557" width="12.7109375" style="134" customWidth="1"/>
    <col min="12558" max="12558" width="18.140625" style="134" customWidth="1"/>
    <col min="12559" max="12561" width="0" style="134" hidden="1" customWidth="1"/>
    <col min="12562" max="12800" width="9.140625" style="134"/>
    <col min="12801" max="12801" width="4.42578125" style="134" bestFit="1" customWidth="1"/>
    <col min="12802" max="12802" width="19.7109375" style="134" bestFit="1" customWidth="1"/>
    <col min="12803" max="12803" width="35" style="134" customWidth="1"/>
    <col min="12804" max="12804" width="4.5703125" style="134" bestFit="1" customWidth="1"/>
    <col min="12805" max="12805" width="9.140625" style="134"/>
    <col min="12806" max="12806" width="11.5703125" style="134" bestFit="1" customWidth="1"/>
    <col min="12807" max="12807" width="9.5703125" style="134" bestFit="1" customWidth="1"/>
    <col min="12808" max="12808" width="11.5703125" style="134" bestFit="1" customWidth="1"/>
    <col min="12809" max="12809" width="14.7109375" style="134" bestFit="1" customWidth="1"/>
    <col min="12810" max="12810" width="9.5703125" style="134" bestFit="1" customWidth="1"/>
    <col min="12811" max="12811" width="9.7109375" style="134" bestFit="1" customWidth="1"/>
    <col min="12812" max="12812" width="14.28515625" style="134" customWidth="1"/>
    <col min="12813" max="12813" width="12.7109375" style="134" customWidth="1"/>
    <col min="12814" max="12814" width="18.140625" style="134" customWidth="1"/>
    <col min="12815" max="12817" width="0" style="134" hidden="1" customWidth="1"/>
    <col min="12818" max="13056" width="9.140625" style="134"/>
    <col min="13057" max="13057" width="4.42578125" style="134" bestFit="1" customWidth="1"/>
    <col min="13058" max="13058" width="19.7109375" style="134" bestFit="1" customWidth="1"/>
    <col min="13059" max="13059" width="35" style="134" customWidth="1"/>
    <col min="13060" max="13060" width="4.5703125" style="134" bestFit="1" customWidth="1"/>
    <col min="13061" max="13061" width="9.140625" style="134"/>
    <col min="13062" max="13062" width="11.5703125" style="134" bestFit="1" customWidth="1"/>
    <col min="13063" max="13063" width="9.5703125" style="134" bestFit="1" customWidth="1"/>
    <col min="13064" max="13064" width="11.5703125" style="134" bestFit="1" customWidth="1"/>
    <col min="13065" max="13065" width="14.7109375" style="134" bestFit="1" customWidth="1"/>
    <col min="13066" max="13066" width="9.5703125" style="134" bestFit="1" customWidth="1"/>
    <col min="13067" max="13067" width="9.7109375" style="134" bestFit="1" customWidth="1"/>
    <col min="13068" max="13068" width="14.28515625" style="134" customWidth="1"/>
    <col min="13069" max="13069" width="12.7109375" style="134" customWidth="1"/>
    <col min="13070" max="13070" width="18.140625" style="134" customWidth="1"/>
    <col min="13071" max="13073" width="0" style="134" hidden="1" customWidth="1"/>
    <col min="13074" max="13312" width="9.140625" style="134"/>
    <col min="13313" max="13313" width="4.42578125" style="134" bestFit="1" customWidth="1"/>
    <col min="13314" max="13314" width="19.7109375" style="134" bestFit="1" customWidth="1"/>
    <col min="13315" max="13315" width="35" style="134" customWidth="1"/>
    <col min="13316" max="13316" width="4.5703125" style="134" bestFit="1" customWidth="1"/>
    <col min="13317" max="13317" width="9.140625" style="134"/>
    <col min="13318" max="13318" width="11.5703125" style="134" bestFit="1" customWidth="1"/>
    <col min="13319" max="13319" width="9.5703125" style="134" bestFit="1" customWidth="1"/>
    <col min="13320" max="13320" width="11.5703125" style="134" bestFit="1" customWidth="1"/>
    <col min="13321" max="13321" width="14.7109375" style="134" bestFit="1" customWidth="1"/>
    <col min="13322" max="13322" width="9.5703125" style="134" bestFit="1" customWidth="1"/>
    <col min="13323" max="13323" width="9.7109375" style="134" bestFit="1" customWidth="1"/>
    <col min="13324" max="13324" width="14.28515625" style="134" customWidth="1"/>
    <col min="13325" max="13325" width="12.7109375" style="134" customWidth="1"/>
    <col min="13326" max="13326" width="18.140625" style="134" customWidth="1"/>
    <col min="13327" max="13329" width="0" style="134" hidden="1" customWidth="1"/>
    <col min="13330" max="13568" width="9.140625" style="134"/>
    <col min="13569" max="13569" width="4.42578125" style="134" bestFit="1" customWidth="1"/>
    <col min="13570" max="13570" width="19.7109375" style="134" bestFit="1" customWidth="1"/>
    <col min="13571" max="13571" width="35" style="134" customWidth="1"/>
    <col min="13572" max="13572" width="4.5703125" style="134" bestFit="1" customWidth="1"/>
    <col min="13573" max="13573" width="9.140625" style="134"/>
    <col min="13574" max="13574" width="11.5703125" style="134" bestFit="1" customWidth="1"/>
    <col min="13575" max="13575" width="9.5703125" style="134" bestFit="1" customWidth="1"/>
    <col min="13576" max="13576" width="11.5703125" style="134" bestFit="1" customWidth="1"/>
    <col min="13577" max="13577" width="14.7109375" style="134" bestFit="1" customWidth="1"/>
    <col min="13578" max="13578" width="9.5703125" style="134" bestFit="1" customWidth="1"/>
    <col min="13579" max="13579" width="9.7109375" style="134" bestFit="1" customWidth="1"/>
    <col min="13580" max="13580" width="14.28515625" style="134" customWidth="1"/>
    <col min="13581" max="13581" width="12.7109375" style="134" customWidth="1"/>
    <col min="13582" max="13582" width="18.140625" style="134" customWidth="1"/>
    <col min="13583" max="13585" width="0" style="134" hidden="1" customWidth="1"/>
    <col min="13586" max="13824" width="9.140625" style="134"/>
    <col min="13825" max="13825" width="4.42578125" style="134" bestFit="1" customWidth="1"/>
    <col min="13826" max="13826" width="19.7109375" style="134" bestFit="1" customWidth="1"/>
    <col min="13827" max="13827" width="35" style="134" customWidth="1"/>
    <col min="13828" max="13828" width="4.5703125" style="134" bestFit="1" customWidth="1"/>
    <col min="13829" max="13829" width="9.140625" style="134"/>
    <col min="13830" max="13830" width="11.5703125" style="134" bestFit="1" customWidth="1"/>
    <col min="13831" max="13831" width="9.5703125" style="134" bestFit="1" customWidth="1"/>
    <col min="13832" max="13832" width="11.5703125" style="134" bestFit="1" customWidth="1"/>
    <col min="13833" max="13833" width="14.7109375" style="134" bestFit="1" customWidth="1"/>
    <col min="13834" max="13834" width="9.5703125" style="134" bestFit="1" customWidth="1"/>
    <col min="13835" max="13835" width="9.7109375" style="134" bestFit="1" customWidth="1"/>
    <col min="13836" max="13836" width="14.28515625" style="134" customWidth="1"/>
    <col min="13837" max="13837" width="12.7109375" style="134" customWidth="1"/>
    <col min="13838" max="13838" width="18.140625" style="134" customWidth="1"/>
    <col min="13839" max="13841" width="0" style="134" hidden="1" customWidth="1"/>
    <col min="13842" max="14080" width="9.140625" style="134"/>
    <col min="14081" max="14081" width="4.42578125" style="134" bestFit="1" customWidth="1"/>
    <col min="14082" max="14082" width="19.7109375" style="134" bestFit="1" customWidth="1"/>
    <col min="14083" max="14083" width="35" style="134" customWidth="1"/>
    <col min="14084" max="14084" width="4.5703125" style="134" bestFit="1" customWidth="1"/>
    <col min="14085" max="14085" width="9.140625" style="134"/>
    <col min="14086" max="14086" width="11.5703125" style="134" bestFit="1" customWidth="1"/>
    <col min="14087" max="14087" width="9.5703125" style="134" bestFit="1" customWidth="1"/>
    <col min="14088" max="14088" width="11.5703125" style="134" bestFit="1" customWidth="1"/>
    <col min="14089" max="14089" width="14.7109375" style="134" bestFit="1" customWidth="1"/>
    <col min="14090" max="14090" width="9.5703125" style="134" bestFit="1" customWidth="1"/>
    <col min="14091" max="14091" width="9.7109375" style="134" bestFit="1" customWidth="1"/>
    <col min="14092" max="14092" width="14.28515625" style="134" customWidth="1"/>
    <col min="14093" max="14093" width="12.7109375" style="134" customWidth="1"/>
    <col min="14094" max="14094" width="18.140625" style="134" customWidth="1"/>
    <col min="14095" max="14097" width="0" style="134" hidden="1" customWidth="1"/>
    <col min="14098" max="14336" width="9.140625" style="134"/>
    <col min="14337" max="14337" width="4.42578125" style="134" bestFit="1" customWidth="1"/>
    <col min="14338" max="14338" width="19.7109375" style="134" bestFit="1" customWidth="1"/>
    <col min="14339" max="14339" width="35" style="134" customWidth="1"/>
    <col min="14340" max="14340" width="4.5703125" style="134" bestFit="1" customWidth="1"/>
    <col min="14341" max="14341" width="9.140625" style="134"/>
    <col min="14342" max="14342" width="11.5703125" style="134" bestFit="1" customWidth="1"/>
    <col min="14343" max="14343" width="9.5703125" style="134" bestFit="1" customWidth="1"/>
    <col min="14344" max="14344" width="11.5703125" style="134" bestFit="1" customWidth="1"/>
    <col min="14345" max="14345" width="14.7109375" style="134" bestFit="1" customWidth="1"/>
    <col min="14346" max="14346" width="9.5703125" style="134" bestFit="1" customWidth="1"/>
    <col min="14347" max="14347" width="9.7109375" style="134" bestFit="1" customWidth="1"/>
    <col min="14348" max="14348" width="14.28515625" style="134" customWidth="1"/>
    <col min="14349" max="14349" width="12.7109375" style="134" customWidth="1"/>
    <col min="14350" max="14350" width="18.140625" style="134" customWidth="1"/>
    <col min="14351" max="14353" width="0" style="134" hidden="1" customWidth="1"/>
    <col min="14354" max="14592" width="9.140625" style="134"/>
    <col min="14593" max="14593" width="4.42578125" style="134" bestFit="1" customWidth="1"/>
    <col min="14594" max="14594" width="19.7109375" style="134" bestFit="1" customWidth="1"/>
    <col min="14595" max="14595" width="35" style="134" customWidth="1"/>
    <col min="14596" max="14596" width="4.5703125" style="134" bestFit="1" customWidth="1"/>
    <col min="14597" max="14597" width="9.140625" style="134"/>
    <col min="14598" max="14598" width="11.5703125" style="134" bestFit="1" customWidth="1"/>
    <col min="14599" max="14599" width="9.5703125" style="134" bestFit="1" customWidth="1"/>
    <col min="14600" max="14600" width="11.5703125" style="134" bestFit="1" customWidth="1"/>
    <col min="14601" max="14601" width="14.7109375" style="134" bestFit="1" customWidth="1"/>
    <col min="14602" max="14602" width="9.5703125" style="134" bestFit="1" customWidth="1"/>
    <col min="14603" max="14603" width="9.7109375" style="134" bestFit="1" customWidth="1"/>
    <col min="14604" max="14604" width="14.28515625" style="134" customWidth="1"/>
    <col min="14605" max="14605" width="12.7109375" style="134" customWidth="1"/>
    <col min="14606" max="14606" width="18.140625" style="134" customWidth="1"/>
    <col min="14607" max="14609" width="0" style="134" hidden="1" customWidth="1"/>
    <col min="14610" max="14848" width="9.140625" style="134"/>
    <col min="14849" max="14849" width="4.42578125" style="134" bestFit="1" customWidth="1"/>
    <col min="14850" max="14850" width="19.7109375" style="134" bestFit="1" customWidth="1"/>
    <col min="14851" max="14851" width="35" style="134" customWidth="1"/>
    <col min="14852" max="14852" width="4.5703125" style="134" bestFit="1" customWidth="1"/>
    <col min="14853" max="14853" width="9.140625" style="134"/>
    <col min="14854" max="14854" width="11.5703125" style="134" bestFit="1" customWidth="1"/>
    <col min="14855" max="14855" width="9.5703125" style="134" bestFit="1" customWidth="1"/>
    <col min="14856" max="14856" width="11.5703125" style="134" bestFit="1" customWidth="1"/>
    <col min="14857" max="14857" width="14.7109375" style="134" bestFit="1" customWidth="1"/>
    <col min="14858" max="14858" width="9.5703125" style="134" bestFit="1" customWidth="1"/>
    <col min="14859" max="14859" width="9.7109375" style="134" bestFit="1" customWidth="1"/>
    <col min="14860" max="14860" width="14.28515625" style="134" customWidth="1"/>
    <col min="14861" max="14861" width="12.7109375" style="134" customWidth="1"/>
    <col min="14862" max="14862" width="18.140625" style="134" customWidth="1"/>
    <col min="14863" max="14865" width="0" style="134" hidden="1" customWidth="1"/>
    <col min="14866" max="15104" width="9.140625" style="134"/>
    <col min="15105" max="15105" width="4.42578125" style="134" bestFit="1" customWidth="1"/>
    <col min="15106" max="15106" width="19.7109375" style="134" bestFit="1" customWidth="1"/>
    <col min="15107" max="15107" width="35" style="134" customWidth="1"/>
    <col min="15108" max="15108" width="4.5703125" style="134" bestFit="1" customWidth="1"/>
    <col min="15109" max="15109" width="9.140625" style="134"/>
    <col min="15110" max="15110" width="11.5703125" style="134" bestFit="1" customWidth="1"/>
    <col min="15111" max="15111" width="9.5703125" style="134" bestFit="1" customWidth="1"/>
    <col min="15112" max="15112" width="11.5703125" style="134" bestFit="1" customWidth="1"/>
    <col min="15113" max="15113" width="14.7109375" style="134" bestFit="1" customWidth="1"/>
    <col min="15114" max="15114" width="9.5703125" style="134" bestFit="1" customWidth="1"/>
    <col min="15115" max="15115" width="9.7109375" style="134" bestFit="1" customWidth="1"/>
    <col min="15116" max="15116" width="14.28515625" style="134" customWidth="1"/>
    <col min="15117" max="15117" width="12.7109375" style="134" customWidth="1"/>
    <col min="15118" max="15118" width="18.140625" style="134" customWidth="1"/>
    <col min="15119" max="15121" width="0" style="134" hidden="1" customWidth="1"/>
    <col min="15122" max="15360" width="9.140625" style="134"/>
    <col min="15361" max="15361" width="4.42578125" style="134" bestFit="1" customWidth="1"/>
    <col min="15362" max="15362" width="19.7109375" style="134" bestFit="1" customWidth="1"/>
    <col min="15363" max="15363" width="35" style="134" customWidth="1"/>
    <col min="15364" max="15364" width="4.5703125" style="134" bestFit="1" customWidth="1"/>
    <col min="15365" max="15365" width="9.140625" style="134"/>
    <col min="15366" max="15366" width="11.5703125" style="134" bestFit="1" customWidth="1"/>
    <col min="15367" max="15367" width="9.5703125" style="134" bestFit="1" customWidth="1"/>
    <col min="15368" max="15368" width="11.5703125" style="134" bestFit="1" customWidth="1"/>
    <col min="15369" max="15369" width="14.7109375" style="134" bestFit="1" customWidth="1"/>
    <col min="15370" max="15370" width="9.5703125" style="134" bestFit="1" customWidth="1"/>
    <col min="15371" max="15371" width="9.7109375" style="134" bestFit="1" customWidth="1"/>
    <col min="15372" max="15372" width="14.28515625" style="134" customWidth="1"/>
    <col min="15373" max="15373" width="12.7109375" style="134" customWidth="1"/>
    <col min="15374" max="15374" width="18.140625" style="134" customWidth="1"/>
    <col min="15375" max="15377" width="0" style="134" hidden="1" customWidth="1"/>
    <col min="15378" max="15616" width="9.140625" style="134"/>
    <col min="15617" max="15617" width="4.42578125" style="134" bestFit="1" customWidth="1"/>
    <col min="15618" max="15618" width="19.7109375" style="134" bestFit="1" customWidth="1"/>
    <col min="15619" max="15619" width="35" style="134" customWidth="1"/>
    <col min="15620" max="15620" width="4.5703125" style="134" bestFit="1" customWidth="1"/>
    <col min="15621" max="15621" width="9.140625" style="134"/>
    <col min="15622" max="15622" width="11.5703125" style="134" bestFit="1" customWidth="1"/>
    <col min="15623" max="15623" width="9.5703125" style="134" bestFit="1" customWidth="1"/>
    <col min="15624" max="15624" width="11.5703125" style="134" bestFit="1" customWidth="1"/>
    <col min="15625" max="15625" width="14.7109375" style="134" bestFit="1" customWidth="1"/>
    <col min="15626" max="15626" width="9.5703125" style="134" bestFit="1" customWidth="1"/>
    <col min="15627" max="15627" width="9.7109375" style="134" bestFit="1" customWidth="1"/>
    <col min="15628" max="15628" width="14.28515625" style="134" customWidth="1"/>
    <col min="15629" max="15629" width="12.7109375" style="134" customWidth="1"/>
    <col min="15630" max="15630" width="18.140625" style="134" customWidth="1"/>
    <col min="15631" max="15633" width="0" style="134" hidden="1" customWidth="1"/>
    <col min="15634" max="15872" width="9.140625" style="134"/>
    <col min="15873" max="15873" width="4.42578125" style="134" bestFit="1" customWidth="1"/>
    <col min="15874" max="15874" width="19.7109375" style="134" bestFit="1" customWidth="1"/>
    <col min="15875" max="15875" width="35" style="134" customWidth="1"/>
    <col min="15876" max="15876" width="4.5703125" style="134" bestFit="1" customWidth="1"/>
    <col min="15877" max="15877" width="9.140625" style="134"/>
    <col min="15878" max="15878" width="11.5703125" style="134" bestFit="1" customWidth="1"/>
    <col min="15879" max="15879" width="9.5703125" style="134" bestFit="1" customWidth="1"/>
    <col min="15880" max="15880" width="11.5703125" style="134" bestFit="1" customWidth="1"/>
    <col min="15881" max="15881" width="14.7109375" style="134" bestFit="1" customWidth="1"/>
    <col min="15882" max="15882" width="9.5703125" style="134" bestFit="1" customWidth="1"/>
    <col min="15883" max="15883" width="9.7109375" style="134" bestFit="1" customWidth="1"/>
    <col min="15884" max="15884" width="14.28515625" style="134" customWidth="1"/>
    <col min="15885" max="15885" width="12.7109375" style="134" customWidth="1"/>
    <col min="15886" max="15886" width="18.140625" style="134" customWidth="1"/>
    <col min="15887" max="15889" width="0" style="134" hidden="1" customWidth="1"/>
    <col min="15890" max="16128" width="9.140625" style="134"/>
    <col min="16129" max="16129" width="4.42578125" style="134" bestFit="1" customWidth="1"/>
    <col min="16130" max="16130" width="19.7109375" style="134" bestFit="1" customWidth="1"/>
    <col min="16131" max="16131" width="35" style="134" customWidth="1"/>
    <col min="16132" max="16132" width="4.5703125" style="134" bestFit="1" customWidth="1"/>
    <col min="16133" max="16133" width="9.140625" style="134"/>
    <col min="16134" max="16134" width="11.5703125" style="134" bestFit="1" customWidth="1"/>
    <col min="16135" max="16135" width="9.5703125" style="134" bestFit="1" customWidth="1"/>
    <col min="16136" max="16136" width="11.5703125" style="134" bestFit="1" customWidth="1"/>
    <col min="16137" max="16137" width="14.7109375" style="134" bestFit="1" customWidth="1"/>
    <col min="16138" max="16138" width="9.5703125" style="134" bestFit="1" customWidth="1"/>
    <col min="16139" max="16139" width="9.7109375" style="134" bestFit="1" customWidth="1"/>
    <col min="16140" max="16140" width="14.28515625" style="134" customWidth="1"/>
    <col min="16141" max="16141" width="12.7109375" style="134" customWidth="1"/>
    <col min="16142" max="16142" width="18.140625" style="134" customWidth="1"/>
    <col min="16143" max="16145" width="0" style="134" hidden="1" customWidth="1"/>
    <col min="16146" max="16384" width="9.140625" style="134"/>
  </cols>
  <sheetData>
    <row r="1" spans="1:17" ht="18.75" x14ac:dyDescent="0.25">
      <c r="A1" s="298" t="s">
        <v>17373</v>
      </c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</row>
    <row r="2" spans="1:17" x14ac:dyDescent="0.25">
      <c r="A2" s="309" t="s">
        <v>17102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</row>
    <row r="3" spans="1:17" x14ac:dyDescent="0.25">
      <c r="A3" s="310" t="s">
        <v>17374</v>
      </c>
      <c r="B3" s="310"/>
      <c r="C3" s="310"/>
      <c r="D3" s="310"/>
      <c r="E3" s="310"/>
      <c r="F3" s="310"/>
      <c r="G3" s="310"/>
      <c r="H3" s="310"/>
      <c r="I3" s="310"/>
      <c r="J3" s="310"/>
      <c r="K3" s="310"/>
      <c r="L3" s="310"/>
      <c r="M3" s="310"/>
      <c r="N3" s="310"/>
    </row>
    <row r="4" spans="1:17" ht="24" x14ac:dyDescent="0.25">
      <c r="A4" s="121" t="s">
        <v>0</v>
      </c>
      <c r="B4" s="121" t="s">
        <v>17104</v>
      </c>
      <c r="C4" s="121" t="s">
        <v>17105</v>
      </c>
      <c r="D4" s="121" t="s">
        <v>17106</v>
      </c>
      <c r="E4" s="121" t="s">
        <v>17107</v>
      </c>
      <c r="F4" s="121" t="s">
        <v>17108</v>
      </c>
      <c r="G4" s="121" t="s">
        <v>17109</v>
      </c>
      <c r="H4" s="122" t="s">
        <v>17375</v>
      </c>
      <c r="I4" s="122" t="s">
        <v>17376</v>
      </c>
      <c r="J4" s="122" t="s">
        <v>17110</v>
      </c>
      <c r="K4" s="123" t="s">
        <v>17111</v>
      </c>
      <c r="L4" s="123" t="s">
        <v>17098</v>
      </c>
      <c r="M4" s="124" t="s">
        <v>16718</v>
      </c>
      <c r="N4" s="125" t="s">
        <v>17112</v>
      </c>
      <c r="O4" s="311" t="s">
        <v>17377</v>
      </c>
      <c r="P4" s="311"/>
      <c r="Q4" s="311"/>
    </row>
    <row r="5" spans="1:17" x14ac:dyDescent="0.25">
      <c r="A5" s="312" t="s">
        <v>17113</v>
      </c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133"/>
      <c r="M5" s="133"/>
      <c r="N5" s="133"/>
    </row>
    <row r="6" spans="1:17" x14ac:dyDescent="0.25">
      <c r="A6" s="132">
        <v>1</v>
      </c>
      <c r="B6" s="129" t="s">
        <v>17118</v>
      </c>
      <c r="C6" s="129" t="s">
        <v>17119</v>
      </c>
      <c r="D6" s="128" t="s">
        <v>680</v>
      </c>
      <c r="E6" s="153"/>
      <c r="F6" s="129" t="s">
        <v>17116</v>
      </c>
      <c r="G6" s="128" t="s">
        <v>17206</v>
      </c>
      <c r="H6" s="130">
        <v>94</v>
      </c>
      <c r="I6" s="154">
        <v>25</v>
      </c>
      <c r="J6" s="130">
        <v>8199.6299999999992</v>
      </c>
      <c r="K6" s="131">
        <f>J6*I6</f>
        <v>204990.74999999997</v>
      </c>
      <c r="L6" s="155"/>
      <c r="M6" s="145" t="s">
        <v>16720</v>
      </c>
      <c r="N6" s="313" t="s">
        <v>17117</v>
      </c>
      <c r="O6" s="134">
        <f>VLOOKUP(B6,[1]EVN_INV_011A___Báo_cáo_vật_0409!$B$431:$H$668,7,0)</f>
        <v>69</v>
      </c>
      <c r="P6" s="156">
        <f>H6-O6</f>
        <v>25</v>
      </c>
      <c r="Q6" s="157">
        <f>P6-I6</f>
        <v>0</v>
      </c>
    </row>
    <row r="7" spans="1:17" x14ac:dyDescent="0.25">
      <c r="A7" s="132">
        <v>2</v>
      </c>
      <c r="B7" s="129" t="s">
        <v>17120</v>
      </c>
      <c r="C7" s="129" t="s">
        <v>17121</v>
      </c>
      <c r="D7" s="128" t="s">
        <v>680</v>
      </c>
      <c r="E7" s="153"/>
      <c r="F7" s="129" t="s">
        <v>17116</v>
      </c>
      <c r="G7" s="128" t="s">
        <v>17206</v>
      </c>
      <c r="H7" s="130">
        <v>47</v>
      </c>
      <c r="I7" s="154">
        <v>5</v>
      </c>
      <c r="J7" s="130">
        <v>15808</v>
      </c>
      <c r="K7" s="131">
        <f t="shared" ref="K7:K23" si="0">J7*I7</f>
        <v>79040</v>
      </c>
      <c r="L7" s="155"/>
      <c r="M7" s="145" t="s">
        <v>16720</v>
      </c>
      <c r="N7" s="314"/>
      <c r="O7" s="134">
        <f>VLOOKUP(B7,[1]EVN_INV_011A___Báo_cáo_vật_0409!$B$431:$H$668,7,0)</f>
        <v>42</v>
      </c>
      <c r="P7" s="156">
        <f t="shared" ref="P7:P23" si="1">H7-O7</f>
        <v>5</v>
      </c>
      <c r="Q7" s="157">
        <f t="shared" ref="Q7:Q23" si="2">P7-I7</f>
        <v>0</v>
      </c>
    </row>
    <row r="8" spans="1:17" x14ac:dyDescent="0.25">
      <c r="A8" s="132">
        <v>3</v>
      </c>
      <c r="B8" s="129" t="s">
        <v>17378</v>
      </c>
      <c r="C8" s="129" t="s">
        <v>17379</v>
      </c>
      <c r="D8" s="128" t="s">
        <v>680</v>
      </c>
      <c r="E8" s="153"/>
      <c r="F8" s="129" t="s">
        <v>17116</v>
      </c>
      <c r="G8" s="128" t="s">
        <v>17206</v>
      </c>
      <c r="H8" s="130">
        <v>12</v>
      </c>
      <c r="I8" s="154">
        <v>3</v>
      </c>
      <c r="J8" s="130">
        <v>57143.33</v>
      </c>
      <c r="K8" s="131">
        <f t="shared" si="0"/>
        <v>171429.99</v>
      </c>
      <c r="L8" s="155"/>
      <c r="M8" s="145" t="s">
        <v>16720</v>
      </c>
      <c r="N8" s="315"/>
      <c r="O8" s="134">
        <f>VLOOKUP(B8,[1]EVN_INV_011A___Báo_cáo_vật_0409!$B$431:$H$668,7,0)</f>
        <v>9</v>
      </c>
      <c r="P8" s="156">
        <f t="shared" si="1"/>
        <v>3</v>
      </c>
      <c r="Q8" s="157">
        <f t="shared" si="2"/>
        <v>0</v>
      </c>
    </row>
    <row r="9" spans="1:17" x14ac:dyDescent="0.25">
      <c r="A9" s="132">
        <v>4</v>
      </c>
      <c r="B9" s="129" t="s">
        <v>17363</v>
      </c>
      <c r="C9" s="129" t="s">
        <v>17364</v>
      </c>
      <c r="D9" s="128" t="s">
        <v>680</v>
      </c>
      <c r="E9" s="153"/>
      <c r="F9" s="129" t="s">
        <v>17116</v>
      </c>
      <c r="G9" s="128" t="s">
        <v>17206</v>
      </c>
      <c r="H9" s="130">
        <v>4</v>
      </c>
      <c r="I9" s="154">
        <v>4</v>
      </c>
      <c r="J9" s="130">
        <v>200</v>
      </c>
      <c r="K9" s="131">
        <f t="shared" si="0"/>
        <v>800</v>
      </c>
      <c r="L9" s="155"/>
      <c r="M9" s="145" t="s">
        <v>17135</v>
      </c>
      <c r="N9" s="316" t="s">
        <v>17136</v>
      </c>
      <c r="O9" s="158">
        <v>0</v>
      </c>
      <c r="P9" s="156">
        <f t="shared" si="1"/>
        <v>4</v>
      </c>
      <c r="Q9" s="157">
        <f t="shared" si="2"/>
        <v>0</v>
      </c>
    </row>
    <row r="10" spans="1:17" x14ac:dyDescent="0.25">
      <c r="A10" s="132">
        <v>5</v>
      </c>
      <c r="B10" s="129" t="s">
        <v>17132</v>
      </c>
      <c r="C10" s="129" t="s">
        <v>17133</v>
      </c>
      <c r="D10" s="128" t="s">
        <v>17134</v>
      </c>
      <c r="E10" s="153"/>
      <c r="F10" s="129" t="s">
        <v>17116</v>
      </c>
      <c r="G10" s="128" t="s">
        <v>17206</v>
      </c>
      <c r="H10" s="130">
        <v>6</v>
      </c>
      <c r="I10" s="154">
        <v>2</v>
      </c>
      <c r="J10" s="130">
        <v>295.17</v>
      </c>
      <c r="K10" s="131">
        <f t="shared" si="0"/>
        <v>590.34</v>
      </c>
      <c r="L10" s="155"/>
      <c r="M10" s="145" t="s">
        <v>17135</v>
      </c>
      <c r="N10" s="317"/>
      <c r="O10" s="134">
        <f>VLOOKUP(B10,[1]EVN_INV_011A___Báo_cáo_vật_0409!$B$431:$H$668,7,0)</f>
        <v>4</v>
      </c>
      <c r="P10" s="156">
        <f t="shared" si="1"/>
        <v>2</v>
      </c>
      <c r="Q10" s="157">
        <f t="shared" si="2"/>
        <v>0</v>
      </c>
    </row>
    <row r="11" spans="1:17" x14ac:dyDescent="0.25">
      <c r="A11" s="132">
        <v>6</v>
      </c>
      <c r="B11" s="129" t="s">
        <v>17137</v>
      </c>
      <c r="C11" s="129" t="s">
        <v>17138</v>
      </c>
      <c r="D11" s="128" t="s">
        <v>17134</v>
      </c>
      <c r="E11" s="153"/>
      <c r="F11" s="129" t="s">
        <v>17116</v>
      </c>
      <c r="G11" s="128" t="s">
        <v>17206</v>
      </c>
      <c r="H11" s="130">
        <v>63</v>
      </c>
      <c r="I11" s="154">
        <v>55</v>
      </c>
      <c r="J11" s="130">
        <v>150.62</v>
      </c>
      <c r="K11" s="131">
        <f t="shared" si="0"/>
        <v>8284.1</v>
      </c>
      <c r="L11" s="155"/>
      <c r="M11" s="145" t="s">
        <v>17135</v>
      </c>
      <c r="N11" s="317"/>
      <c r="O11" s="134">
        <f>VLOOKUP(B11,[1]EVN_INV_011A___Báo_cáo_vật_0409!$B$431:$H$668,7,0)</f>
        <v>8</v>
      </c>
      <c r="P11" s="156">
        <f t="shared" si="1"/>
        <v>55</v>
      </c>
      <c r="Q11" s="157">
        <f t="shared" si="2"/>
        <v>0</v>
      </c>
    </row>
    <row r="12" spans="1:17" x14ac:dyDescent="0.25">
      <c r="A12" s="132">
        <v>7</v>
      </c>
      <c r="B12" s="129" t="s">
        <v>17139</v>
      </c>
      <c r="C12" s="129" t="s">
        <v>17140</v>
      </c>
      <c r="D12" s="128" t="s">
        <v>17134</v>
      </c>
      <c r="E12" s="153"/>
      <c r="F12" s="129" t="s">
        <v>17116</v>
      </c>
      <c r="G12" s="128" t="s">
        <v>17206</v>
      </c>
      <c r="H12" s="130">
        <v>15</v>
      </c>
      <c r="I12" s="154">
        <v>8</v>
      </c>
      <c r="J12" s="130">
        <v>6.8</v>
      </c>
      <c r="K12" s="131">
        <f t="shared" si="0"/>
        <v>54.4</v>
      </c>
      <c r="L12" s="155"/>
      <c r="M12" s="145" t="s">
        <v>17135</v>
      </c>
      <c r="N12" s="317"/>
      <c r="O12" s="134">
        <f>VLOOKUP(B12,[1]EVN_INV_011A___Báo_cáo_vật_0409!$B$431:$H$668,7,0)</f>
        <v>7</v>
      </c>
      <c r="P12" s="156">
        <f t="shared" si="1"/>
        <v>8</v>
      </c>
      <c r="Q12" s="157">
        <f t="shared" si="2"/>
        <v>0</v>
      </c>
    </row>
    <row r="13" spans="1:17" x14ac:dyDescent="0.25">
      <c r="A13" s="132">
        <v>8</v>
      </c>
      <c r="B13" s="129" t="s">
        <v>17141</v>
      </c>
      <c r="C13" s="129" t="s">
        <v>17142</v>
      </c>
      <c r="D13" s="128" t="s">
        <v>680</v>
      </c>
      <c r="E13" s="153"/>
      <c r="F13" s="129" t="s">
        <v>17116</v>
      </c>
      <c r="G13" s="128" t="s">
        <v>17206</v>
      </c>
      <c r="H13" s="130">
        <v>62</v>
      </c>
      <c r="I13" s="154">
        <v>38</v>
      </c>
      <c r="J13" s="130">
        <v>250.76</v>
      </c>
      <c r="K13" s="131">
        <f t="shared" si="0"/>
        <v>9528.8799999999992</v>
      </c>
      <c r="L13" s="155"/>
      <c r="M13" s="145" t="s">
        <v>17135</v>
      </c>
      <c r="N13" s="317"/>
      <c r="O13" s="134">
        <f>VLOOKUP(B13,[1]EVN_INV_011A___Báo_cáo_vật_0409!$B$431:$H$668,7,0)</f>
        <v>24</v>
      </c>
      <c r="P13" s="156">
        <f t="shared" si="1"/>
        <v>38</v>
      </c>
      <c r="Q13" s="157">
        <f t="shared" si="2"/>
        <v>0</v>
      </c>
    </row>
    <row r="14" spans="1:17" x14ac:dyDescent="0.25">
      <c r="A14" s="132">
        <v>9</v>
      </c>
      <c r="B14" s="129" t="s">
        <v>17145</v>
      </c>
      <c r="C14" s="129" t="s">
        <v>17146</v>
      </c>
      <c r="D14" s="128" t="s">
        <v>17134</v>
      </c>
      <c r="E14" s="153"/>
      <c r="F14" s="129" t="s">
        <v>17116</v>
      </c>
      <c r="G14" s="128" t="s">
        <v>17206</v>
      </c>
      <c r="H14" s="130">
        <v>19</v>
      </c>
      <c r="I14" s="154">
        <v>4</v>
      </c>
      <c r="J14" s="130">
        <v>42.89</v>
      </c>
      <c r="K14" s="131">
        <f t="shared" si="0"/>
        <v>171.56</v>
      </c>
      <c r="L14" s="155"/>
      <c r="M14" s="145" t="s">
        <v>17135</v>
      </c>
      <c r="N14" s="317"/>
      <c r="O14" s="134">
        <f>VLOOKUP(B14,[1]EVN_INV_011A___Báo_cáo_vật_0409!$B$431:$H$668,7,0)</f>
        <v>15</v>
      </c>
      <c r="P14" s="156">
        <f t="shared" si="1"/>
        <v>4</v>
      </c>
      <c r="Q14" s="157">
        <f t="shared" si="2"/>
        <v>0</v>
      </c>
    </row>
    <row r="15" spans="1:17" x14ac:dyDescent="0.25">
      <c r="A15" s="132">
        <v>10</v>
      </c>
      <c r="B15" s="129" t="s">
        <v>17147</v>
      </c>
      <c r="C15" s="129" t="s">
        <v>17148</v>
      </c>
      <c r="D15" s="128" t="s">
        <v>680</v>
      </c>
      <c r="E15" s="153"/>
      <c r="F15" s="129" t="s">
        <v>17116</v>
      </c>
      <c r="G15" s="128" t="s">
        <v>17206</v>
      </c>
      <c r="H15" s="130">
        <v>18</v>
      </c>
      <c r="I15" s="154">
        <v>6</v>
      </c>
      <c r="J15" s="130">
        <v>987.89</v>
      </c>
      <c r="K15" s="131">
        <f t="shared" si="0"/>
        <v>5927.34</v>
      </c>
      <c r="L15" s="155"/>
      <c r="M15" s="145" t="s">
        <v>17135</v>
      </c>
      <c r="N15" s="317"/>
      <c r="O15" s="134">
        <f>VLOOKUP(B15,[1]EVN_INV_011A___Báo_cáo_vật_0409!$B$431:$H$668,7,0)</f>
        <v>12</v>
      </c>
      <c r="P15" s="156">
        <f t="shared" si="1"/>
        <v>6</v>
      </c>
      <c r="Q15" s="157">
        <f t="shared" si="2"/>
        <v>0</v>
      </c>
    </row>
    <row r="16" spans="1:17" x14ac:dyDescent="0.25">
      <c r="A16" s="132">
        <v>11</v>
      </c>
      <c r="B16" s="129" t="s">
        <v>17149</v>
      </c>
      <c r="C16" s="129" t="s">
        <v>17150</v>
      </c>
      <c r="D16" s="128" t="s">
        <v>680</v>
      </c>
      <c r="E16" s="153"/>
      <c r="F16" s="129" t="s">
        <v>17116</v>
      </c>
      <c r="G16" s="128" t="s">
        <v>17206</v>
      </c>
      <c r="H16" s="130">
        <v>15</v>
      </c>
      <c r="I16" s="154">
        <v>8</v>
      </c>
      <c r="J16" s="130">
        <v>62.93</v>
      </c>
      <c r="K16" s="131">
        <f t="shared" si="0"/>
        <v>503.44</v>
      </c>
      <c r="L16" s="155"/>
      <c r="M16" s="145" t="s">
        <v>17135</v>
      </c>
      <c r="N16" s="317"/>
      <c r="O16" s="134">
        <f>VLOOKUP(B16,[1]EVN_INV_011A___Báo_cáo_vật_0409!$B$431:$H$668,7,0)</f>
        <v>7</v>
      </c>
      <c r="P16" s="156">
        <f t="shared" si="1"/>
        <v>8</v>
      </c>
      <c r="Q16" s="157">
        <f t="shared" si="2"/>
        <v>0</v>
      </c>
    </row>
    <row r="17" spans="1:17" x14ac:dyDescent="0.25">
      <c r="A17" s="132">
        <v>12</v>
      </c>
      <c r="B17" s="129" t="s">
        <v>17153</v>
      </c>
      <c r="C17" s="129" t="s">
        <v>17154</v>
      </c>
      <c r="D17" s="128" t="s">
        <v>680</v>
      </c>
      <c r="E17" s="153"/>
      <c r="F17" s="129" t="s">
        <v>17116</v>
      </c>
      <c r="G17" s="128" t="s">
        <v>17206</v>
      </c>
      <c r="H17" s="130">
        <v>21</v>
      </c>
      <c r="I17" s="154">
        <v>8</v>
      </c>
      <c r="J17" s="130">
        <v>209.86</v>
      </c>
      <c r="K17" s="131">
        <f t="shared" si="0"/>
        <v>1678.88</v>
      </c>
      <c r="L17" s="155"/>
      <c r="M17" s="145" t="s">
        <v>17135</v>
      </c>
      <c r="N17" s="317"/>
      <c r="O17" s="134">
        <f>VLOOKUP(B17,[1]EVN_INV_011A___Báo_cáo_vật_0409!$B$431:$H$668,7,0)</f>
        <v>13</v>
      </c>
      <c r="P17" s="156">
        <f t="shared" si="1"/>
        <v>8</v>
      </c>
      <c r="Q17" s="157">
        <f t="shared" si="2"/>
        <v>0</v>
      </c>
    </row>
    <row r="18" spans="1:17" x14ac:dyDescent="0.25">
      <c r="A18" s="132">
        <v>13</v>
      </c>
      <c r="B18" s="129" t="s">
        <v>17380</v>
      </c>
      <c r="C18" s="129" t="s">
        <v>17381</v>
      </c>
      <c r="D18" s="128" t="s">
        <v>17134</v>
      </c>
      <c r="E18" s="153"/>
      <c r="F18" s="129" t="s">
        <v>17116</v>
      </c>
      <c r="G18" s="128" t="s">
        <v>17206</v>
      </c>
      <c r="H18" s="130">
        <v>2</v>
      </c>
      <c r="I18" s="154">
        <v>1</v>
      </c>
      <c r="J18" s="130">
        <v>50000.5</v>
      </c>
      <c r="K18" s="131">
        <f t="shared" si="0"/>
        <v>50000.5</v>
      </c>
      <c r="L18" s="155"/>
      <c r="M18" s="145" t="s">
        <v>17135</v>
      </c>
      <c r="N18" s="317"/>
      <c r="O18" s="134">
        <f>VLOOKUP(B18,[1]EVN_INV_011A___Báo_cáo_vật_0409!$B$431:$H$668,7,0)</f>
        <v>1</v>
      </c>
      <c r="P18" s="156">
        <f t="shared" si="1"/>
        <v>1</v>
      </c>
      <c r="Q18" s="157">
        <f t="shared" si="2"/>
        <v>0</v>
      </c>
    </row>
    <row r="19" spans="1:17" x14ac:dyDescent="0.25">
      <c r="A19" s="132">
        <v>14</v>
      </c>
      <c r="B19" s="129" t="s">
        <v>17159</v>
      </c>
      <c r="C19" s="129" t="s">
        <v>17160</v>
      </c>
      <c r="D19" s="128" t="s">
        <v>680</v>
      </c>
      <c r="E19" s="153"/>
      <c r="F19" s="129" t="s">
        <v>17116</v>
      </c>
      <c r="G19" s="128" t="s">
        <v>17206</v>
      </c>
      <c r="H19" s="130">
        <v>2</v>
      </c>
      <c r="I19" s="154">
        <v>2</v>
      </c>
      <c r="J19" s="130">
        <v>1</v>
      </c>
      <c r="K19" s="131">
        <f t="shared" si="0"/>
        <v>2</v>
      </c>
      <c r="L19" s="155"/>
      <c r="M19" s="145" t="s">
        <v>17135</v>
      </c>
      <c r="N19" s="317"/>
      <c r="O19" s="158">
        <v>0</v>
      </c>
      <c r="P19" s="156">
        <f t="shared" si="1"/>
        <v>2</v>
      </c>
      <c r="Q19" s="157">
        <f t="shared" si="2"/>
        <v>0</v>
      </c>
    </row>
    <row r="20" spans="1:17" x14ac:dyDescent="0.25">
      <c r="A20" s="132">
        <v>15</v>
      </c>
      <c r="B20" s="129" t="s">
        <v>17382</v>
      </c>
      <c r="C20" s="129" t="s">
        <v>17383</v>
      </c>
      <c r="D20" s="128" t="s">
        <v>680</v>
      </c>
      <c r="E20" s="153"/>
      <c r="F20" s="129" t="s">
        <v>17116</v>
      </c>
      <c r="G20" s="128" t="s">
        <v>17206</v>
      </c>
      <c r="H20" s="130">
        <v>2</v>
      </c>
      <c r="I20" s="154">
        <v>2</v>
      </c>
      <c r="J20" s="130">
        <v>1</v>
      </c>
      <c r="K20" s="131">
        <f t="shared" si="0"/>
        <v>2</v>
      </c>
      <c r="L20" s="155"/>
      <c r="M20" s="145" t="s">
        <v>17135</v>
      </c>
      <c r="N20" s="317"/>
      <c r="O20" s="158">
        <v>0</v>
      </c>
      <c r="P20" s="156">
        <f t="shared" si="1"/>
        <v>2</v>
      </c>
      <c r="Q20" s="157">
        <f t="shared" si="2"/>
        <v>0</v>
      </c>
    </row>
    <row r="21" spans="1:17" x14ac:dyDescent="0.25">
      <c r="A21" s="132">
        <v>16</v>
      </c>
      <c r="B21" s="129" t="s">
        <v>17161</v>
      </c>
      <c r="C21" s="129" t="s">
        <v>17162</v>
      </c>
      <c r="D21" s="128" t="s">
        <v>680</v>
      </c>
      <c r="E21" s="153"/>
      <c r="F21" s="129" t="s">
        <v>17116</v>
      </c>
      <c r="G21" s="128" t="s">
        <v>17206</v>
      </c>
      <c r="H21" s="130">
        <v>2</v>
      </c>
      <c r="I21" s="154">
        <v>2</v>
      </c>
      <c r="J21" s="130">
        <v>1</v>
      </c>
      <c r="K21" s="131">
        <f t="shared" si="0"/>
        <v>2</v>
      </c>
      <c r="L21" s="155"/>
      <c r="M21" s="145" t="s">
        <v>17135</v>
      </c>
      <c r="N21" s="317"/>
      <c r="O21" s="158">
        <v>0</v>
      </c>
      <c r="P21" s="156">
        <f t="shared" si="1"/>
        <v>2</v>
      </c>
      <c r="Q21" s="157">
        <f t="shared" si="2"/>
        <v>0</v>
      </c>
    </row>
    <row r="22" spans="1:17" x14ac:dyDescent="0.25">
      <c r="A22" s="132">
        <v>17</v>
      </c>
      <c r="B22" s="129" t="s">
        <v>17384</v>
      </c>
      <c r="C22" s="129" t="s">
        <v>17385</v>
      </c>
      <c r="D22" s="128" t="s">
        <v>680</v>
      </c>
      <c r="E22" s="153"/>
      <c r="F22" s="129" t="s">
        <v>17116</v>
      </c>
      <c r="G22" s="128" t="s">
        <v>17206</v>
      </c>
      <c r="H22" s="130">
        <v>2</v>
      </c>
      <c r="I22" s="154">
        <v>2</v>
      </c>
      <c r="J22" s="130">
        <v>1</v>
      </c>
      <c r="K22" s="131">
        <f t="shared" si="0"/>
        <v>2</v>
      </c>
      <c r="L22" s="155"/>
      <c r="M22" s="145" t="s">
        <v>17135</v>
      </c>
      <c r="N22" s="317"/>
      <c r="O22" s="158">
        <v>0</v>
      </c>
      <c r="P22" s="156">
        <f t="shared" si="1"/>
        <v>2</v>
      </c>
      <c r="Q22" s="157">
        <f t="shared" si="2"/>
        <v>0</v>
      </c>
    </row>
    <row r="23" spans="1:17" x14ac:dyDescent="0.25">
      <c r="A23" s="132">
        <v>18</v>
      </c>
      <c r="B23" s="129" t="s">
        <v>17165</v>
      </c>
      <c r="C23" s="129" t="s">
        <v>17166</v>
      </c>
      <c r="D23" s="128" t="s">
        <v>680</v>
      </c>
      <c r="E23" s="153"/>
      <c r="F23" s="129" t="s">
        <v>17116</v>
      </c>
      <c r="G23" s="128" t="s">
        <v>17206</v>
      </c>
      <c r="H23" s="130">
        <v>6</v>
      </c>
      <c r="I23" s="154">
        <v>2</v>
      </c>
      <c r="J23" s="130">
        <v>67.33</v>
      </c>
      <c r="K23" s="131">
        <f t="shared" si="0"/>
        <v>134.66</v>
      </c>
      <c r="L23" s="155"/>
      <c r="M23" s="145" t="s">
        <v>17135</v>
      </c>
      <c r="N23" s="318"/>
      <c r="O23" s="134">
        <f>VLOOKUP(B23,[1]EVN_INV_011A___Báo_cáo_vật_0409!$B$431:$H$668,7,0)</f>
        <v>4</v>
      </c>
      <c r="P23" s="156">
        <f t="shared" si="1"/>
        <v>2</v>
      </c>
      <c r="Q23" s="157">
        <f t="shared" si="2"/>
        <v>0</v>
      </c>
    </row>
    <row r="24" spans="1:17" ht="15" customHeight="1" x14ac:dyDescent="0.25">
      <c r="A24" s="308" t="s">
        <v>17179</v>
      </c>
      <c r="B24" s="308"/>
      <c r="C24" s="308"/>
      <c r="D24" s="308"/>
      <c r="E24" s="308"/>
      <c r="F24" s="308"/>
      <c r="G24" s="308"/>
      <c r="H24" s="159">
        <f>SUM(H6:H23)</f>
        <v>392</v>
      </c>
      <c r="I24" s="159">
        <f>SUM(I6:I23)</f>
        <v>177</v>
      </c>
      <c r="J24" s="160"/>
      <c r="K24" s="161">
        <f>SUM(K6:K23)</f>
        <v>533142.84000000008</v>
      </c>
      <c r="L24" s="133"/>
      <c r="M24" s="133"/>
      <c r="N24" s="133"/>
      <c r="O24" s="134">
        <f>SUM(O6:O23)</f>
        <v>215</v>
      </c>
    </row>
    <row r="25" spans="1:17" x14ac:dyDescent="0.25">
      <c r="A25" s="312" t="s">
        <v>17180</v>
      </c>
      <c r="B25" s="312"/>
      <c r="C25" s="312"/>
      <c r="D25" s="312"/>
      <c r="E25" s="312"/>
      <c r="F25" s="312"/>
      <c r="G25" s="312"/>
      <c r="H25" s="312"/>
      <c r="I25" s="312"/>
      <c r="J25" s="312"/>
      <c r="K25" s="312"/>
      <c r="L25" s="133"/>
      <c r="M25" s="133"/>
      <c r="N25" s="133"/>
    </row>
    <row r="26" spans="1:17" ht="24" x14ac:dyDescent="0.25">
      <c r="A26" s="132">
        <v>1</v>
      </c>
      <c r="B26" s="129" t="s">
        <v>17181</v>
      </c>
      <c r="C26" s="129" t="s">
        <v>17182</v>
      </c>
      <c r="D26" s="128" t="s">
        <v>688</v>
      </c>
      <c r="E26" s="153"/>
      <c r="F26" s="129" t="s">
        <v>17116</v>
      </c>
      <c r="G26" s="128" t="s">
        <v>17206</v>
      </c>
      <c r="H26" s="130">
        <v>16</v>
      </c>
      <c r="I26" s="162">
        <v>5</v>
      </c>
      <c r="J26" s="130">
        <v>29482.31</v>
      </c>
      <c r="K26" s="131">
        <f>J26*I26</f>
        <v>147411.55000000002</v>
      </c>
      <c r="L26" s="133"/>
      <c r="M26" s="145" t="s">
        <v>17183</v>
      </c>
      <c r="N26" s="319" t="s">
        <v>17184</v>
      </c>
      <c r="O26" s="134">
        <f>VLOOKUP(B26,[1]EVN_INV_011A___Báo_cáo_vật_0409!$B$718:$H$937,7,0)</f>
        <v>11</v>
      </c>
      <c r="P26" s="156">
        <f>H26-O26</f>
        <v>5</v>
      </c>
      <c r="Q26" s="157">
        <f>P26-I26</f>
        <v>0</v>
      </c>
    </row>
    <row r="27" spans="1:17" ht="24" x14ac:dyDescent="0.25">
      <c r="A27" s="132">
        <v>2</v>
      </c>
      <c r="B27" s="129" t="s">
        <v>17187</v>
      </c>
      <c r="C27" s="129" t="s">
        <v>17188</v>
      </c>
      <c r="D27" s="128" t="s">
        <v>688</v>
      </c>
      <c r="E27" s="153"/>
      <c r="F27" s="129" t="s">
        <v>17189</v>
      </c>
      <c r="G27" s="128" t="s">
        <v>17206</v>
      </c>
      <c r="H27" s="130">
        <v>29</v>
      </c>
      <c r="I27" s="162">
        <v>1</v>
      </c>
      <c r="J27" s="130">
        <v>1</v>
      </c>
      <c r="K27" s="131">
        <f t="shared" ref="K27:K84" si="3">J27*I27</f>
        <v>1</v>
      </c>
      <c r="L27" s="133"/>
      <c r="M27" s="145" t="s">
        <v>17183</v>
      </c>
      <c r="N27" s="320"/>
      <c r="O27" s="134">
        <f>VLOOKUP(B27,[1]EVN_INV_011A___Báo_cáo_vật_0409!$B$718:$H$937,7,0)</f>
        <v>28</v>
      </c>
      <c r="P27" s="156">
        <f t="shared" ref="P27:P84" si="4">H27-O27</f>
        <v>1</v>
      </c>
      <c r="Q27" s="157">
        <f t="shared" ref="Q27:Q84" si="5">P27-I27</f>
        <v>0</v>
      </c>
    </row>
    <row r="28" spans="1:17" ht="24" x14ac:dyDescent="0.25">
      <c r="A28" s="132">
        <v>3</v>
      </c>
      <c r="B28" s="129" t="s">
        <v>17192</v>
      </c>
      <c r="C28" s="129" t="s">
        <v>17193</v>
      </c>
      <c r="D28" s="128" t="s">
        <v>680</v>
      </c>
      <c r="E28" s="153"/>
      <c r="F28" s="129" t="s">
        <v>17116</v>
      </c>
      <c r="G28" s="128" t="s">
        <v>17206</v>
      </c>
      <c r="H28" s="130">
        <v>290</v>
      </c>
      <c r="I28" s="162">
        <v>15</v>
      </c>
      <c r="J28" s="130">
        <v>4887.1899999999996</v>
      </c>
      <c r="K28" s="131">
        <f t="shared" si="3"/>
        <v>73307.849999999991</v>
      </c>
      <c r="L28" s="133"/>
      <c r="M28" s="145" t="s">
        <v>17183</v>
      </c>
      <c r="N28" s="320"/>
      <c r="O28" s="134">
        <f>VLOOKUP(B28,[1]EVN_INV_011A___Báo_cáo_vật_0409!$B$718:$H$937,7,0)</f>
        <v>275</v>
      </c>
      <c r="P28" s="156">
        <f t="shared" si="4"/>
        <v>15</v>
      </c>
      <c r="Q28" s="157">
        <f t="shared" si="5"/>
        <v>0</v>
      </c>
    </row>
    <row r="29" spans="1:17" x14ac:dyDescent="0.25">
      <c r="A29" s="132">
        <v>4</v>
      </c>
      <c r="B29" s="129" t="s">
        <v>17386</v>
      </c>
      <c r="C29" s="129" t="s">
        <v>17297</v>
      </c>
      <c r="D29" s="128" t="s">
        <v>680</v>
      </c>
      <c r="E29" s="153"/>
      <c r="F29" s="129" t="s">
        <v>17116</v>
      </c>
      <c r="G29" s="128" t="s">
        <v>17206</v>
      </c>
      <c r="H29" s="130">
        <v>56</v>
      </c>
      <c r="I29" s="162">
        <v>45</v>
      </c>
      <c r="J29" s="130">
        <v>1115.1300000000001</v>
      </c>
      <c r="K29" s="131">
        <f t="shared" si="3"/>
        <v>50180.850000000006</v>
      </c>
      <c r="L29" s="133"/>
      <c r="M29" s="145" t="s">
        <v>17183</v>
      </c>
      <c r="N29" s="320"/>
      <c r="O29" s="134">
        <f>VLOOKUP(B29,[1]EVN_INV_011A___Báo_cáo_vật_0409!$B$718:$H$937,7,0)</f>
        <v>11</v>
      </c>
      <c r="P29" s="156">
        <f t="shared" si="4"/>
        <v>45</v>
      </c>
      <c r="Q29" s="157">
        <f t="shared" si="5"/>
        <v>0</v>
      </c>
    </row>
    <row r="30" spans="1:17" ht="24" x14ac:dyDescent="0.25">
      <c r="A30" s="132">
        <v>5</v>
      </c>
      <c r="B30" s="129" t="s">
        <v>17194</v>
      </c>
      <c r="C30" s="129" t="s">
        <v>17195</v>
      </c>
      <c r="D30" s="128" t="s">
        <v>680</v>
      </c>
      <c r="E30" s="153"/>
      <c r="F30" s="129" t="s">
        <v>17116</v>
      </c>
      <c r="G30" s="128" t="s">
        <v>17206</v>
      </c>
      <c r="H30" s="130">
        <v>198</v>
      </c>
      <c r="I30" s="162">
        <v>54</v>
      </c>
      <c r="J30" s="130">
        <v>13753.18</v>
      </c>
      <c r="K30" s="131">
        <f t="shared" si="3"/>
        <v>742671.72</v>
      </c>
      <c r="L30" s="133"/>
      <c r="M30" s="145" t="s">
        <v>17183</v>
      </c>
      <c r="N30" s="320"/>
      <c r="O30" s="134">
        <f>VLOOKUP(B30,[1]EVN_INV_011A___Báo_cáo_vật_0409!$B$718:$H$937,7,0)</f>
        <v>144</v>
      </c>
      <c r="P30" s="156">
        <f t="shared" si="4"/>
        <v>54</v>
      </c>
      <c r="Q30" s="157">
        <f t="shared" si="5"/>
        <v>0</v>
      </c>
    </row>
    <row r="31" spans="1:17" ht="24" x14ac:dyDescent="0.25">
      <c r="A31" s="132">
        <v>6</v>
      </c>
      <c r="B31" s="129" t="s">
        <v>17196</v>
      </c>
      <c r="C31" s="129" t="s">
        <v>17197</v>
      </c>
      <c r="D31" s="128" t="s">
        <v>680</v>
      </c>
      <c r="E31" s="153"/>
      <c r="F31" s="129" t="s">
        <v>17116</v>
      </c>
      <c r="G31" s="128" t="s">
        <v>17206</v>
      </c>
      <c r="H31" s="130">
        <v>152</v>
      </c>
      <c r="I31" s="162">
        <v>70</v>
      </c>
      <c r="J31" s="130">
        <v>11300.51</v>
      </c>
      <c r="K31" s="131">
        <f t="shared" si="3"/>
        <v>791035.70000000007</v>
      </c>
      <c r="L31" s="133"/>
      <c r="M31" s="145" t="s">
        <v>17183</v>
      </c>
      <c r="N31" s="320"/>
      <c r="O31" s="134">
        <f>VLOOKUP(B31,[1]EVN_INV_011A___Báo_cáo_vật_0409!$B$718:$H$937,7,0)</f>
        <v>82</v>
      </c>
      <c r="P31" s="156">
        <f t="shared" si="4"/>
        <v>70</v>
      </c>
      <c r="Q31" s="157">
        <f t="shared" si="5"/>
        <v>0</v>
      </c>
    </row>
    <row r="32" spans="1:17" ht="24" x14ac:dyDescent="0.25">
      <c r="A32" s="132">
        <v>7</v>
      </c>
      <c r="B32" s="129" t="s">
        <v>17200</v>
      </c>
      <c r="C32" s="129" t="s">
        <v>17201</v>
      </c>
      <c r="D32" s="128" t="s">
        <v>680</v>
      </c>
      <c r="E32" s="153"/>
      <c r="F32" s="129" t="s">
        <v>17116</v>
      </c>
      <c r="G32" s="128" t="s">
        <v>17206</v>
      </c>
      <c r="H32" s="130">
        <v>288</v>
      </c>
      <c r="I32" s="162">
        <v>13</v>
      </c>
      <c r="J32" s="130">
        <v>32443.05</v>
      </c>
      <c r="K32" s="131">
        <f t="shared" si="3"/>
        <v>421759.64999999997</v>
      </c>
      <c r="L32" s="133"/>
      <c r="M32" s="145" t="s">
        <v>17183</v>
      </c>
      <c r="N32" s="320"/>
      <c r="O32" s="134">
        <f>VLOOKUP(B32,[1]EVN_INV_011A___Báo_cáo_vật_0409!$B$718:$H$937,7,0)</f>
        <v>275</v>
      </c>
      <c r="P32" s="156">
        <f t="shared" si="4"/>
        <v>13</v>
      </c>
      <c r="Q32" s="157">
        <f t="shared" si="5"/>
        <v>0</v>
      </c>
    </row>
    <row r="33" spans="1:17" ht="24" x14ac:dyDescent="0.25">
      <c r="A33" s="132">
        <v>8</v>
      </c>
      <c r="B33" s="129" t="s">
        <v>17350</v>
      </c>
      <c r="C33" s="129" t="s">
        <v>17321</v>
      </c>
      <c r="D33" s="128" t="s">
        <v>680</v>
      </c>
      <c r="E33" s="153"/>
      <c r="F33" s="129" t="s">
        <v>17189</v>
      </c>
      <c r="G33" s="128" t="s">
        <v>17206</v>
      </c>
      <c r="H33" s="130">
        <v>312</v>
      </c>
      <c r="I33" s="162">
        <v>5</v>
      </c>
      <c r="J33" s="130">
        <v>41760.5</v>
      </c>
      <c r="K33" s="131">
        <f t="shared" si="3"/>
        <v>208802.5</v>
      </c>
      <c r="L33" s="133"/>
      <c r="M33" s="145" t="s">
        <v>17183</v>
      </c>
      <c r="N33" s="320"/>
      <c r="O33" s="134">
        <f>VLOOKUP(B33,[1]EVN_INV_011A___Báo_cáo_vật_0409!$B$718:$H$937,7,0)</f>
        <v>307</v>
      </c>
      <c r="P33" s="156">
        <f t="shared" si="4"/>
        <v>5</v>
      </c>
      <c r="Q33" s="157">
        <f t="shared" si="5"/>
        <v>0</v>
      </c>
    </row>
    <row r="34" spans="1:17" ht="24" x14ac:dyDescent="0.25">
      <c r="A34" s="132">
        <v>9</v>
      </c>
      <c r="B34" s="129" t="s">
        <v>17387</v>
      </c>
      <c r="C34" s="129" t="s">
        <v>17388</v>
      </c>
      <c r="D34" s="128" t="s">
        <v>680</v>
      </c>
      <c r="E34" s="153"/>
      <c r="F34" s="129" t="s">
        <v>17189</v>
      </c>
      <c r="G34" s="128" t="str">
        <f>RIGHT(B34,3)</f>
        <v>BXX</v>
      </c>
      <c r="H34" s="130">
        <v>15</v>
      </c>
      <c r="I34" s="162">
        <v>1</v>
      </c>
      <c r="J34" s="130">
        <v>91184.33</v>
      </c>
      <c r="K34" s="131">
        <f t="shared" si="3"/>
        <v>91184.33</v>
      </c>
      <c r="L34" s="133"/>
      <c r="M34" s="145" t="s">
        <v>17183</v>
      </c>
      <c r="N34" s="320"/>
      <c r="O34" s="134">
        <f>VLOOKUP(B34,[1]EVN_INV_011A___Báo_cáo_vật_0409!$B$718:$H$937,7,0)</f>
        <v>14</v>
      </c>
      <c r="P34" s="156">
        <f t="shared" si="4"/>
        <v>1</v>
      </c>
      <c r="Q34" s="157">
        <f t="shared" si="5"/>
        <v>0</v>
      </c>
    </row>
    <row r="35" spans="1:17" ht="24" x14ac:dyDescent="0.25">
      <c r="A35" s="132">
        <v>10</v>
      </c>
      <c r="B35" s="129" t="s">
        <v>17204</v>
      </c>
      <c r="C35" s="129" t="s">
        <v>17205</v>
      </c>
      <c r="D35" s="128" t="s">
        <v>680</v>
      </c>
      <c r="E35" s="153"/>
      <c r="F35" s="129" t="s">
        <v>17189</v>
      </c>
      <c r="G35" s="128" t="str">
        <f>RIGHT(B35,3)</f>
        <v>BXX</v>
      </c>
      <c r="H35" s="130">
        <v>273</v>
      </c>
      <c r="I35" s="162">
        <v>12</v>
      </c>
      <c r="J35" s="130">
        <v>40335.870000000003</v>
      </c>
      <c r="K35" s="131">
        <f t="shared" si="3"/>
        <v>484030.44000000006</v>
      </c>
      <c r="L35" s="133"/>
      <c r="M35" s="145" t="s">
        <v>17183</v>
      </c>
      <c r="N35" s="320"/>
      <c r="O35" s="134">
        <f>VLOOKUP(B35,[1]EVN_INV_011A___Báo_cáo_vật_0409!$B$718:$H$937,7,0)</f>
        <v>261</v>
      </c>
      <c r="P35" s="156">
        <f t="shared" si="4"/>
        <v>12</v>
      </c>
      <c r="Q35" s="157">
        <f t="shared" si="5"/>
        <v>0</v>
      </c>
    </row>
    <row r="36" spans="1:17" ht="24" x14ac:dyDescent="0.25">
      <c r="A36" s="132">
        <v>11</v>
      </c>
      <c r="B36" s="129" t="s">
        <v>17207</v>
      </c>
      <c r="C36" s="129" t="s">
        <v>17208</v>
      </c>
      <c r="D36" s="128" t="s">
        <v>680</v>
      </c>
      <c r="E36" s="153"/>
      <c r="F36" s="129" t="s">
        <v>17116</v>
      </c>
      <c r="G36" s="128" t="str">
        <f>RIGHT(B36,3)</f>
        <v>BXX</v>
      </c>
      <c r="H36" s="130">
        <v>182</v>
      </c>
      <c r="I36" s="162">
        <v>73</v>
      </c>
      <c r="J36" s="130">
        <v>42983.6</v>
      </c>
      <c r="K36" s="131">
        <f t="shared" si="3"/>
        <v>3137802.8</v>
      </c>
      <c r="L36" s="133"/>
      <c r="M36" s="145" t="s">
        <v>17183</v>
      </c>
      <c r="N36" s="320"/>
      <c r="O36" s="134">
        <f>VLOOKUP(B36,[1]EVN_INV_011A___Báo_cáo_vật_0409!$B$718:$H$937,7,0)</f>
        <v>109</v>
      </c>
      <c r="P36" s="156">
        <f t="shared" si="4"/>
        <v>73</v>
      </c>
      <c r="Q36" s="157">
        <f t="shared" si="5"/>
        <v>0</v>
      </c>
    </row>
    <row r="37" spans="1:17" ht="24" x14ac:dyDescent="0.25">
      <c r="A37" s="132">
        <v>12</v>
      </c>
      <c r="B37" s="129" t="s">
        <v>17389</v>
      </c>
      <c r="C37" s="129" t="s">
        <v>17301</v>
      </c>
      <c r="D37" s="128" t="s">
        <v>680</v>
      </c>
      <c r="E37" s="153"/>
      <c r="F37" s="129" t="s">
        <v>17116</v>
      </c>
      <c r="G37" s="128" t="s">
        <v>17206</v>
      </c>
      <c r="H37" s="130">
        <v>8</v>
      </c>
      <c r="I37" s="162">
        <v>8</v>
      </c>
      <c r="J37" s="130">
        <v>35705</v>
      </c>
      <c r="K37" s="131">
        <f t="shared" si="3"/>
        <v>285640</v>
      </c>
      <c r="L37" s="133"/>
      <c r="M37" s="145" t="s">
        <v>17183</v>
      </c>
      <c r="N37" s="320"/>
      <c r="O37" s="158">
        <v>0</v>
      </c>
      <c r="P37" s="156">
        <f t="shared" si="4"/>
        <v>8</v>
      </c>
      <c r="Q37" s="157">
        <f t="shared" si="5"/>
        <v>0</v>
      </c>
    </row>
    <row r="38" spans="1:17" ht="24" x14ac:dyDescent="0.25">
      <c r="A38" s="132">
        <v>13</v>
      </c>
      <c r="B38" s="129" t="s">
        <v>17209</v>
      </c>
      <c r="C38" s="129" t="s">
        <v>17210</v>
      </c>
      <c r="D38" s="128" t="s">
        <v>680</v>
      </c>
      <c r="E38" s="153"/>
      <c r="F38" s="129" t="s">
        <v>17116</v>
      </c>
      <c r="G38" s="128" t="s">
        <v>17206</v>
      </c>
      <c r="H38" s="130">
        <v>519</v>
      </c>
      <c r="I38" s="162">
        <v>123</v>
      </c>
      <c r="J38" s="130">
        <v>35563.47</v>
      </c>
      <c r="K38" s="131">
        <f t="shared" si="3"/>
        <v>4374306.8100000005</v>
      </c>
      <c r="L38" s="133"/>
      <c r="M38" s="145" t="s">
        <v>17183</v>
      </c>
      <c r="N38" s="320"/>
      <c r="O38" s="134">
        <f>VLOOKUP(B38,[1]EVN_INV_011A___Báo_cáo_vật_0409!$B$718:$H$937,7,0)</f>
        <v>396</v>
      </c>
      <c r="P38" s="156">
        <f t="shared" si="4"/>
        <v>123</v>
      </c>
      <c r="Q38" s="157">
        <f t="shared" si="5"/>
        <v>0</v>
      </c>
    </row>
    <row r="39" spans="1:17" ht="24" x14ac:dyDescent="0.25">
      <c r="A39" s="132">
        <v>14</v>
      </c>
      <c r="B39" s="129" t="s">
        <v>17211</v>
      </c>
      <c r="C39" s="129" t="s">
        <v>17212</v>
      </c>
      <c r="D39" s="128" t="s">
        <v>680</v>
      </c>
      <c r="E39" s="153"/>
      <c r="F39" s="129" t="s">
        <v>17116</v>
      </c>
      <c r="G39" s="128" t="str">
        <f>RIGHT(B39,3)</f>
        <v>BXX</v>
      </c>
      <c r="H39" s="130">
        <v>86</v>
      </c>
      <c r="I39" s="162">
        <v>1</v>
      </c>
      <c r="J39" s="130">
        <v>110041.33</v>
      </c>
      <c r="K39" s="131">
        <f t="shared" si="3"/>
        <v>110041.33</v>
      </c>
      <c r="L39" s="133"/>
      <c r="M39" s="145" t="s">
        <v>17183</v>
      </c>
      <c r="N39" s="320"/>
      <c r="O39" s="134">
        <f>VLOOKUP(B39,[1]EVN_INV_011A___Báo_cáo_vật_0409!$B$718:$H$937,7,0)</f>
        <v>85</v>
      </c>
      <c r="P39" s="156">
        <f t="shared" si="4"/>
        <v>1</v>
      </c>
      <c r="Q39" s="157">
        <f t="shared" si="5"/>
        <v>0</v>
      </c>
    </row>
    <row r="40" spans="1:17" ht="24" x14ac:dyDescent="0.25">
      <c r="A40" s="132">
        <v>15</v>
      </c>
      <c r="B40" s="129" t="s">
        <v>17213</v>
      </c>
      <c r="C40" s="129" t="s">
        <v>17214</v>
      </c>
      <c r="D40" s="128" t="s">
        <v>680</v>
      </c>
      <c r="E40" s="153"/>
      <c r="F40" s="129" t="s">
        <v>17116</v>
      </c>
      <c r="G40" s="128" t="s">
        <v>17206</v>
      </c>
      <c r="H40" s="130">
        <v>99</v>
      </c>
      <c r="I40" s="162">
        <v>21</v>
      </c>
      <c r="J40" s="130">
        <v>33387.14</v>
      </c>
      <c r="K40" s="131">
        <f t="shared" si="3"/>
        <v>701129.94</v>
      </c>
      <c r="L40" s="133"/>
      <c r="M40" s="145" t="s">
        <v>17183</v>
      </c>
      <c r="N40" s="320"/>
      <c r="O40" s="134">
        <f>VLOOKUP(B40,[1]EVN_INV_011A___Báo_cáo_vật_0409!$B$718:$H$937,7,0)</f>
        <v>78</v>
      </c>
      <c r="P40" s="156">
        <f t="shared" si="4"/>
        <v>21</v>
      </c>
      <c r="Q40" s="157">
        <f t="shared" si="5"/>
        <v>0</v>
      </c>
    </row>
    <row r="41" spans="1:17" ht="24" x14ac:dyDescent="0.25">
      <c r="A41" s="132">
        <v>16</v>
      </c>
      <c r="B41" s="129" t="s">
        <v>17215</v>
      </c>
      <c r="C41" s="129" t="s">
        <v>17216</v>
      </c>
      <c r="D41" s="128" t="s">
        <v>680</v>
      </c>
      <c r="E41" s="153"/>
      <c r="F41" s="129" t="s">
        <v>17116</v>
      </c>
      <c r="G41" s="128" t="s">
        <v>17206</v>
      </c>
      <c r="H41" s="130">
        <v>185</v>
      </c>
      <c r="I41" s="162">
        <v>22</v>
      </c>
      <c r="J41" s="130">
        <v>116118.69</v>
      </c>
      <c r="K41" s="131">
        <f t="shared" si="3"/>
        <v>2554611.1800000002</v>
      </c>
      <c r="L41" s="133"/>
      <c r="M41" s="145" t="s">
        <v>17183</v>
      </c>
      <c r="N41" s="320"/>
      <c r="O41" s="134">
        <f>VLOOKUP(B41,[1]EVN_INV_011A___Báo_cáo_vật_0409!$B$718:$H$937,7,0)</f>
        <v>163</v>
      </c>
      <c r="P41" s="156">
        <f t="shared" si="4"/>
        <v>22</v>
      </c>
      <c r="Q41" s="157">
        <f t="shared" si="5"/>
        <v>0</v>
      </c>
    </row>
    <row r="42" spans="1:17" ht="24" x14ac:dyDescent="0.25">
      <c r="A42" s="132">
        <v>17</v>
      </c>
      <c r="B42" s="129" t="s">
        <v>17217</v>
      </c>
      <c r="C42" s="129" t="s">
        <v>17218</v>
      </c>
      <c r="D42" s="128" t="s">
        <v>680</v>
      </c>
      <c r="E42" s="153"/>
      <c r="F42" s="129" t="s">
        <v>17116</v>
      </c>
      <c r="G42" s="128" t="str">
        <f>RIGHT(B42,3)</f>
        <v>BXX</v>
      </c>
      <c r="H42" s="130">
        <v>229</v>
      </c>
      <c r="I42" s="162">
        <v>133</v>
      </c>
      <c r="J42" s="130">
        <v>35562.68</v>
      </c>
      <c r="K42" s="131">
        <f t="shared" si="3"/>
        <v>4729836.4400000004</v>
      </c>
      <c r="L42" s="133"/>
      <c r="M42" s="145" t="s">
        <v>17183</v>
      </c>
      <c r="N42" s="320"/>
      <c r="O42" s="134">
        <f>VLOOKUP(B42,[1]EVN_INV_011A___Báo_cáo_vật_0409!$B$718:$H$937,7,0)</f>
        <v>96</v>
      </c>
      <c r="P42" s="156">
        <f t="shared" si="4"/>
        <v>133</v>
      </c>
      <c r="Q42" s="157">
        <f t="shared" si="5"/>
        <v>0</v>
      </c>
    </row>
    <row r="43" spans="1:17" ht="24" x14ac:dyDescent="0.25">
      <c r="A43" s="132">
        <v>18</v>
      </c>
      <c r="B43" s="129" t="s">
        <v>17237</v>
      </c>
      <c r="C43" s="129" t="s">
        <v>17238</v>
      </c>
      <c r="D43" s="128" t="s">
        <v>680</v>
      </c>
      <c r="E43" s="153"/>
      <c r="F43" s="129" t="s">
        <v>17116</v>
      </c>
      <c r="G43" s="128" t="s">
        <v>17206</v>
      </c>
      <c r="H43" s="130">
        <v>32</v>
      </c>
      <c r="I43" s="162">
        <v>32</v>
      </c>
      <c r="J43" s="130">
        <v>1</v>
      </c>
      <c r="K43" s="131">
        <f t="shared" si="3"/>
        <v>32</v>
      </c>
      <c r="L43" s="133"/>
      <c r="M43" s="145" t="s">
        <v>17183</v>
      </c>
      <c r="N43" s="320"/>
      <c r="O43" s="158">
        <v>0</v>
      </c>
      <c r="P43" s="156">
        <f t="shared" si="4"/>
        <v>32</v>
      </c>
      <c r="Q43" s="157">
        <f t="shared" si="5"/>
        <v>0</v>
      </c>
    </row>
    <row r="44" spans="1:17" x14ac:dyDescent="0.25">
      <c r="A44" s="132">
        <v>19</v>
      </c>
      <c r="B44" s="129" t="s">
        <v>17390</v>
      </c>
      <c r="C44" s="129" t="s">
        <v>17391</v>
      </c>
      <c r="D44" s="128" t="s">
        <v>680</v>
      </c>
      <c r="E44" s="153"/>
      <c r="F44" s="129" t="s">
        <v>17116</v>
      </c>
      <c r="G44" s="128" t="s">
        <v>17206</v>
      </c>
      <c r="H44" s="130">
        <v>2</v>
      </c>
      <c r="I44" s="162">
        <v>2</v>
      </c>
      <c r="J44" s="130">
        <v>1</v>
      </c>
      <c r="K44" s="131">
        <f t="shared" si="3"/>
        <v>2</v>
      </c>
      <c r="L44" s="133"/>
      <c r="M44" s="145" t="s">
        <v>17183</v>
      </c>
      <c r="N44" s="320"/>
      <c r="O44" s="158">
        <v>0</v>
      </c>
      <c r="P44" s="156">
        <f t="shared" si="4"/>
        <v>2</v>
      </c>
      <c r="Q44" s="157">
        <f t="shared" si="5"/>
        <v>0</v>
      </c>
    </row>
    <row r="45" spans="1:17" ht="24" x14ac:dyDescent="0.25">
      <c r="A45" s="132">
        <v>20</v>
      </c>
      <c r="B45" s="129" t="s">
        <v>17241</v>
      </c>
      <c r="C45" s="129" t="s">
        <v>17242</v>
      </c>
      <c r="D45" s="128" t="s">
        <v>680</v>
      </c>
      <c r="E45" s="153"/>
      <c r="F45" s="129" t="s">
        <v>17116</v>
      </c>
      <c r="G45" s="128" t="str">
        <f>RIGHT(B45,3)</f>
        <v>BXX</v>
      </c>
      <c r="H45" s="130">
        <v>687</v>
      </c>
      <c r="I45" s="162">
        <v>4</v>
      </c>
      <c r="J45" s="130">
        <v>371.07</v>
      </c>
      <c r="K45" s="131">
        <f t="shared" si="3"/>
        <v>1484.28</v>
      </c>
      <c r="L45" s="133"/>
      <c r="M45" s="145" t="s">
        <v>17183</v>
      </c>
      <c r="N45" s="320"/>
      <c r="O45" s="134">
        <f>VLOOKUP(B45,[1]EVN_INV_011A___Báo_cáo_vật_0409!$B$718:$H$937,7,0)</f>
        <v>683</v>
      </c>
      <c r="P45" s="156">
        <f t="shared" si="4"/>
        <v>4</v>
      </c>
      <c r="Q45" s="157">
        <f t="shared" si="5"/>
        <v>0</v>
      </c>
    </row>
    <row r="46" spans="1:17" ht="24" x14ac:dyDescent="0.25">
      <c r="A46" s="132">
        <v>21</v>
      </c>
      <c r="B46" s="129" t="s">
        <v>17243</v>
      </c>
      <c r="C46" s="129" t="s">
        <v>17244</v>
      </c>
      <c r="D46" s="128" t="s">
        <v>680</v>
      </c>
      <c r="E46" s="153"/>
      <c r="F46" s="129" t="s">
        <v>17116</v>
      </c>
      <c r="G46" s="128" t="str">
        <f>RIGHT(B46,3)</f>
        <v>BXX</v>
      </c>
      <c r="H46" s="130">
        <v>104</v>
      </c>
      <c r="I46" s="162">
        <v>5</v>
      </c>
      <c r="J46" s="130">
        <v>13603.2</v>
      </c>
      <c r="K46" s="131">
        <f t="shared" si="3"/>
        <v>68016</v>
      </c>
      <c r="L46" s="133"/>
      <c r="M46" s="145" t="s">
        <v>17183</v>
      </c>
      <c r="N46" s="320"/>
      <c r="O46" s="134">
        <f>VLOOKUP(B46,[1]EVN_INV_011A___Báo_cáo_vật_0409!$B$718:$H$937,7,0)</f>
        <v>99</v>
      </c>
      <c r="P46" s="156">
        <f t="shared" si="4"/>
        <v>5</v>
      </c>
      <c r="Q46" s="157">
        <f t="shared" si="5"/>
        <v>0</v>
      </c>
    </row>
    <row r="47" spans="1:17" ht="24" x14ac:dyDescent="0.25">
      <c r="A47" s="132">
        <v>22</v>
      </c>
      <c r="B47" s="129" t="s">
        <v>17245</v>
      </c>
      <c r="C47" s="129" t="s">
        <v>17246</v>
      </c>
      <c r="D47" s="128" t="s">
        <v>680</v>
      </c>
      <c r="E47" s="153"/>
      <c r="F47" s="129" t="s">
        <v>17116</v>
      </c>
      <c r="G47" s="128" t="str">
        <f>RIGHT(B47,3)</f>
        <v>BXX</v>
      </c>
      <c r="H47" s="130">
        <v>1</v>
      </c>
      <c r="I47" s="162">
        <v>1</v>
      </c>
      <c r="J47" s="130">
        <v>1</v>
      </c>
      <c r="K47" s="131">
        <f t="shared" si="3"/>
        <v>1</v>
      </c>
      <c r="L47" s="133"/>
      <c r="M47" s="145" t="s">
        <v>17183</v>
      </c>
      <c r="N47" s="320"/>
      <c r="O47" s="158">
        <v>0</v>
      </c>
      <c r="P47" s="156">
        <f t="shared" si="4"/>
        <v>1</v>
      </c>
      <c r="Q47" s="157">
        <f t="shared" si="5"/>
        <v>0</v>
      </c>
    </row>
    <row r="48" spans="1:17" ht="24" x14ac:dyDescent="0.25">
      <c r="A48" s="132">
        <v>23</v>
      </c>
      <c r="B48" s="129" t="s">
        <v>17247</v>
      </c>
      <c r="C48" s="129" t="s">
        <v>17248</v>
      </c>
      <c r="D48" s="128" t="s">
        <v>680</v>
      </c>
      <c r="E48" s="153"/>
      <c r="F48" s="129" t="s">
        <v>17116</v>
      </c>
      <c r="G48" s="128" t="s">
        <v>17206</v>
      </c>
      <c r="H48" s="130">
        <v>7</v>
      </c>
      <c r="I48" s="162">
        <v>1</v>
      </c>
      <c r="J48" s="130">
        <v>23388.57</v>
      </c>
      <c r="K48" s="131">
        <f t="shared" si="3"/>
        <v>23388.57</v>
      </c>
      <c r="L48" s="133"/>
      <c r="M48" s="145" t="s">
        <v>17183</v>
      </c>
      <c r="N48" s="320"/>
      <c r="O48" s="134">
        <f>VLOOKUP(B48,[1]EVN_INV_011A___Báo_cáo_vật_0409!$B$718:$H$937,7,0)</f>
        <v>6</v>
      </c>
      <c r="P48" s="156">
        <f t="shared" si="4"/>
        <v>1</v>
      </c>
      <c r="Q48" s="157">
        <f t="shared" si="5"/>
        <v>0</v>
      </c>
    </row>
    <row r="49" spans="1:17" ht="24" x14ac:dyDescent="0.25">
      <c r="A49" s="132">
        <v>24</v>
      </c>
      <c r="B49" s="129" t="s">
        <v>17287</v>
      </c>
      <c r="C49" s="129" t="s">
        <v>17288</v>
      </c>
      <c r="D49" s="128" t="s">
        <v>680</v>
      </c>
      <c r="E49" s="153"/>
      <c r="F49" s="129" t="s">
        <v>17116</v>
      </c>
      <c r="G49" s="128" t="s">
        <v>17206</v>
      </c>
      <c r="H49" s="130">
        <v>92</v>
      </c>
      <c r="I49" s="162">
        <v>35</v>
      </c>
      <c r="J49" s="130">
        <v>4439.8999999999996</v>
      </c>
      <c r="K49" s="131">
        <f t="shared" si="3"/>
        <v>155396.5</v>
      </c>
      <c r="L49" s="133"/>
      <c r="M49" s="145" t="s">
        <v>17183</v>
      </c>
      <c r="N49" s="320"/>
      <c r="O49" s="134">
        <f>VLOOKUP(B49,[1]EVN_INV_011A___Báo_cáo_vật_0409!$B$718:$H$937,7,0)</f>
        <v>57</v>
      </c>
      <c r="P49" s="156">
        <f t="shared" si="4"/>
        <v>35</v>
      </c>
      <c r="Q49" s="157">
        <f t="shared" si="5"/>
        <v>0</v>
      </c>
    </row>
    <row r="50" spans="1:17" ht="24" x14ac:dyDescent="0.25">
      <c r="A50" s="132">
        <v>25</v>
      </c>
      <c r="B50" s="129" t="s">
        <v>17289</v>
      </c>
      <c r="C50" s="129" t="s">
        <v>17290</v>
      </c>
      <c r="D50" s="128" t="s">
        <v>680</v>
      </c>
      <c r="E50" s="153"/>
      <c r="F50" s="129" t="s">
        <v>17116</v>
      </c>
      <c r="G50" s="128" t="str">
        <f>RIGHT(B50,3)</f>
        <v>BXX</v>
      </c>
      <c r="H50" s="130">
        <v>666</v>
      </c>
      <c r="I50" s="162">
        <v>25</v>
      </c>
      <c r="J50" s="130">
        <v>3045.8</v>
      </c>
      <c r="K50" s="131">
        <f t="shared" si="3"/>
        <v>76145</v>
      </c>
      <c r="L50" s="133"/>
      <c r="M50" s="145" t="s">
        <v>17183</v>
      </c>
      <c r="N50" s="320"/>
      <c r="O50" s="134">
        <f>VLOOKUP(B50,[1]EVN_INV_011A___Báo_cáo_vật_0409!$B$718:$H$937,7,0)</f>
        <v>641</v>
      </c>
      <c r="P50" s="156">
        <f t="shared" si="4"/>
        <v>25</v>
      </c>
      <c r="Q50" s="157">
        <f t="shared" si="5"/>
        <v>0</v>
      </c>
    </row>
    <row r="51" spans="1:17" ht="24" x14ac:dyDescent="0.25">
      <c r="A51" s="132">
        <v>26</v>
      </c>
      <c r="B51" s="129" t="s">
        <v>17291</v>
      </c>
      <c r="C51" s="129" t="s">
        <v>17292</v>
      </c>
      <c r="D51" s="128" t="s">
        <v>680</v>
      </c>
      <c r="E51" s="153"/>
      <c r="F51" s="129" t="s">
        <v>17116</v>
      </c>
      <c r="G51" s="128" t="str">
        <f>RIGHT(B51,3)</f>
        <v>BXX</v>
      </c>
      <c r="H51" s="130">
        <v>46</v>
      </c>
      <c r="I51" s="162">
        <v>35</v>
      </c>
      <c r="J51" s="130">
        <v>34678.870000000003</v>
      </c>
      <c r="K51" s="131">
        <f t="shared" si="3"/>
        <v>1213760.4500000002</v>
      </c>
      <c r="L51" s="133"/>
      <c r="M51" s="145" t="s">
        <v>17183</v>
      </c>
      <c r="N51" s="320"/>
      <c r="O51" s="134">
        <f>VLOOKUP(B51,[1]EVN_INV_011A___Báo_cáo_vật_0409!$B$718:$H$937,7,0)</f>
        <v>11</v>
      </c>
      <c r="P51" s="156">
        <f t="shared" si="4"/>
        <v>35</v>
      </c>
      <c r="Q51" s="157">
        <f t="shared" si="5"/>
        <v>0</v>
      </c>
    </row>
    <row r="52" spans="1:17" ht="24" x14ac:dyDescent="0.25">
      <c r="A52" s="132">
        <v>27</v>
      </c>
      <c r="B52" s="129" t="s">
        <v>17249</v>
      </c>
      <c r="C52" s="129" t="s">
        <v>17250</v>
      </c>
      <c r="D52" s="128" t="s">
        <v>680</v>
      </c>
      <c r="E52" s="153"/>
      <c r="F52" s="129" t="s">
        <v>17116</v>
      </c>
      <c r="G52" s="128" t="str">
        <f>RIGHT(B52,3)</f>
        <v>BXX</v>
      </c>
      <c r="H52" s="130">
        <v>3826</v>
      </c>
      <c r="I52" s="162">
        <v>536</v>
      </c>
      <c r="J52" s="130">
        <v>1539.78</v>
      </c>
      <c r="K52" s="131">
        <f t="shared" si="3"/>
        <v>825322.08</v>
      </c>
      <c r="L52" s="133"/>
      <c r="M52" s="145" t="s">
        <v>17183</v>
      </c>
      <c r="N52" s="320"/>
      <c r="O52" s="134">
        <f>VLOOKUP(B52,[1]EVN_INV_011A___Báo_cáo_vật_0409!$B$718:$H$937,7,0)</f>
        <v>3290</v>
      </c>
      <c r="P52" s="156">
        <f t="shared" si="4"/>
        <v>536</v>
      </c>
      <c r="Q52" s="157">
        <f t="shared" si="5"/>
        <v>0</v>
      </c>
    </row>
    <row r="53" spans="1:17" ht="24" x14ac:dyDescent="0.25">
      <c r="A53" s="132">
        <v>28</v>
      </c>
      <c r="B53" s="129" t="s">
        <v>17259</v>
      </c>
      <c r="C53" s="129" t="s">
        <v>17260</v>
      </c>
      <c r="D53" s="128" t="s">
        <v>680</v>
      </c>
      <c r="E53" s="153"/>
      <c r="F53" s="129" t="s">
        <v>17116</v>
      </c>
      <c r="G53" s="128" t="str">
        <f>RIGHT(B53,3)</f>
        <v>BXX</v>
      </c>
      <c r="H53" s="130">
        <v>871</v>
      </c>
      <c r="I53" s="162">
        <v>5</v>
      </c>
      <c r="J53" s="130">
        <v>6193.38</v>
      </c>
      <c r="K53" s="131">
        <f t="shared" si="3"/>
        <v>30966.9</v>
      </c>
      <c r="L53" s="133"/>
      <c r="M53" s="145" t="s">
        <v>17183</v>
      </c>
      <c r="N53" s="320"/>
      <c r="O53" s="134">
        <f>VLOOKUP(B53,[1]EVN_INV_011A___Báo_cáo_vật_0409!$B$718:$H$937,7,0)</f>
        <v>866</v>
      </c>
      <c r="P53" s="156">
        <f t="shared" si="4"/>
        <v>5</v>
      </c>
      <c r="Q53" s="157">
        <f t="shared" si="5"/>
        <v>0</v>
      </c>
    </row>
    <row r="54" spans="1:17" ht="24" x14ac:dyDescent="0.25">
      <c r="A54" s="132">
        <v>29</v>
      </c>
      <c r="B54" s="129" t="s">
        <v>17263</v>
      </c>
      <c r="C54" s="129" t="s">
        <v>17264</v>
      </c>
      <c r="D54" s="128" t="s">
        <v>680</v>
      </c>
      <c r="E54" s="153"/>
      <c r="F54" s="129" t="s">
        <v>17116</v>
      </c>
      <c r="G54" s="128" t="s">
        <v>17206</v>
      </c>
      <c r="H54" s="130">
        <v>698</v>
      </c>
      <c r="I54" s="162">
        <f>11-4</f>
        <v>7</v>
      </c>
      <c r="J54" s="130">
        <v>662.17</v>
      </c>
      <c r="K54" s="131">
        <f t="shared" si="3"/>
        <v>4635.1899999999996</v>
      </c>
      <c r="L54" s="133"/>
      <c r="M54" s="145" t="s">
        <v>17183</v>
      </c>
      <c r="N54" s="320"/>
      <c r="O54" s="134">
        <f>VLOOKUP(B54,[1]EVN_INV_011A___Báo_cáo_vật_0409!$B$718:$H$937,7,0)</f>
        <v>687</v>
      </c>
      <c r="P54" s="156">
        <f t="shared" si="4"/>
        <v>11</v>
      </c>
      <c r="Q54" s="157">
        <f t="shared" si="5"/>
        <v>4</v>
      </c>
    </row>
    <row r="55" spans="1:17" ht="24" x14ac:dyDescent="0.25">
      <c r="A55" s="132">
        <v>30</v>
      </c>
      <c r="B55" s="129" t="s">
        <v>17265</v>
      </c>
      <c r="C55" s="129" t="s">
        <v>17266</v>
      </c>
      <c r="D55" s="128" t="s">
        <v>680</v>
      </c>
      <c r="E55" s="153"/>
      <c r="F55" s="129" t="s">
        <v>17116</v>
      </c>
      <c r="G55" s="128" t="s">
        <v>17206</v>
      </c>
      <c r="H55" s="130">
        <v>201</v>
      </c>
      <c r="I55" s="162">
        <v>131</v>
      </c>
      <c r="J55" s="130">
        <v>27444.55</v>
      </c>
      <c r="K55" s="131">
        <f t="shared" si="3"/>
        <v>3595236.05</v>
      </c>
      <c r="L55" s="133"/>
      <c r="M55" s="145" t="s">
        <v>17183</v>
      </c>
      <c r="N55" s="320"/>
      <c r="O55" s="134">
        <f>VLOOKUP(B55,[1]EVN_INV_011A___Báo_cáo_vật_0409!$B$718:$H$937,7,0)</f>
        <v>70</v>
      </c>
      <c r="P55" s="156">
        <f t="shared" si="4"/>
        <v>131</v>
      </c>
      <c r="Q55" s="157">
        <f t="shared" si="5"/>
        <v>0</v>
      </c>
    </row>
    <row r="56" spans="1:17" ht="24" x14ac:dyDescent="0.25">
      <c r="A56" s="132">
        <v>31</v>
      </c>
      <c r="B56" s="129" t="s">
        <v>17271</v>
      </c>
      <c r="C56" s="129" t="s">
        <v>17272</v>
      </c>
      <c r="D56" s="128" t="s">
        <v>680</v>
      </c>
      <c r="E56" s="153"/>
      <c r="F56" s="129" t="s">
        <v>17189</v>
      </c>
      <c r="G56" s="128" t="str">
        <f t="shared" ref="G56:G61" si="6">RIGHT(B56,3)</f>
        <v>BXX</v>
      </c>
      <c r="H56" s="130">
        <v>21</v>
      </c>
      <c r="I56" s="162">
        <v>1</v>
      </c>
      <c r="J56" s="130">
        <v>1</v>
      </c>
      <c r="K56" s="131">
        <f t="shared" si="3"/>
        <v>1</v>
      </c>
      <c r="L56" s="133"/>
      <c r="M56" s="145" t="s">
        <v>17183</v>
      </c>
      <c r="N56" s="320"/>
      <c r="O56" s="134">
        <f>VLOOKUP(B56,[1]EVN_INV_011A___Báo_cáo_vật_0409!$B$718:$H$937,7,0)</f>
        <v>20</v>
      </c>
      <c r="P56" s="156">
        <f t="shared" si="4"/>
        <v>1</v>
      </c>
      <c r="Q56" s="157">
        <f t="shared" si="5"/>
        <v>0</v>
      </c>
    </row>
    <row r="57" spans="1:17" ht="24" x14ac:dyDescent="0.25">
      <c r="A57" s="132">
        <v>32</v>
      </c>
      <c r="B57" s="129" t="s">
        <v>17275</v>
      </c>
      <c r="C57" s="129" t="s">
        <v>17276</v>
      </c>
      <c r="D57" s="128" t="s">
        <v>680</v>
      </c>
      <c r="E57" s="153"/>
      <c r="F57" s="129" t="s">
        <v>17116</v>
      </c>
      <c r="G57" s="128" t="str">
        <f t="shared" si="6"/>
        <v>BXX</v>
      </c>
      <c r="H57" s="130">
        <v>216</v>
      </c>
      <c r="I57" s="162">
        <v>13</v>
      </c>
      <c r="J57" s="130">
        <v>1</v>
      </c>
      <c r="K57" s="131">
        <f t="shared" si="3"/>
        <v>13</v>
      </c>
      <c r="L57" s="133"/>
      <c r="M57" s="145" t="s">
        <v>17183</v>
      </c>
      <c r="N57" s="320"/>
      <c r="O57" s="134">
        <f>VLOOKUP(B57,[1]EVN_INV_011A___Báo_cáo_vật_0409!$B$718:$H$937,7,0)</f>
        <v>203</v>
      </c>
      <c r="P57" s="156">
        <f t="shared" si="4"/>
        <v>13</v>
      </c>
      <c r="Q57" s="157">
        <f t="shared" si="5"/>
        <v>0</v>
      </c>
    </row>
    <row r="58" spans="1:17" ht="24" x14ac:dyDescent="0.25">
      <c r="A58" s="132">
        <v>33</v>
      </c>
      <c r="B58" s="129" t="s">
        <v>17277</v>
      </c>
      <c r="C58" s="129" t="s">
        <v>17278</v>
      </c>
      <c r="D58" s="128" t="s">
        <v>680</v>
      </c>
      <c r="E58" s="153"/>
      <c r="F58" s="129" t="s">
        <v>17116</v>
      </c>
      <c r="G58" s="128" t="str">
        <f t="shared" si="6"/>
        <v>BXX</v>
      </c>
      <c r="H58" s="130">
        <v>30</v>
      </c>
      <c r="I58" s="162">
        <v>27</v>
      </c>
      <c r="J58" s="130">
        <v>141410.63</v>
      </c>
      <c r="K58" s="131">
        <f t="shared" si="3"/>
        <v>3818087.0100000002</v>
      </c>
      <c r="L58" s="133"/>
      <c r="M58" s="145" t="s">
        <v>17183</v>
      </c>
      <c r="N58" s="320"/>
      <c r="O58" s="134">
        <f>VLOOKUP(B58,[1]EVN_INV_011A___Báo_cáo_vật_0409!$B$718:$H$937,7,0)</f>
        <v>3</v>
      </c>
      <c r="P58" s="156">
        <f t="shared" si="4"/>
        <v>27</v>
      </c>
      <c r="Q58" s="157">
        <f t="shared" si="5"/>
        <v>0</v>
      </c>
    </row>
    <row r="59" spans="1:17" ht="24" x14ac:dyDescent="0.25">
      <c r="A59" s="132">
        <v>34</v>
      </c>
      <c r="B59" s="129" t="s">
        <v>17279</v>
      </c>
      <c r="C59" s="129" t="s">
        <v>17280</v>
      </c>
      <c r="D59" s="128" t="s">
        <v>680</v>
      </c>
      <c r="E59" s="153"/>
      <c r="F59" s="129" t="s">
        <v>17116</v>
      </c>
      <c r="G59" s="128" t="str">
        <f t="shared" si="6"/>
        <v>BXX</v>
      </c>
      <c r="H59" s="130">
        <v>4</v>
      </c>
      <c r="I59" s="162">
        <v>3</v>
      </c>
      <c r="J59" s="130">
        <v>1</v>
      </c>
      <c r="K59" s="131">
        <f t="shared" si="3"/>
        <v>3</v>
      </c>
      <c r="L59" s="133"/>
      <c r="M59" s="145" t="s">
        <v>17183</v>
      </c>
      <c r="N59" s="320"/>
      <c r="O59" s="134">
        <f>VLOOKUP(B59,[1]EVN_INV_011A___Báo_cáo_vật_0409!$B$718:$H$937,7,0)</f>
        <v>1</v>
      </c>
      <c r="P59" s="156">
        <f t="shared" si="4"/>
        <v>3</v>
      </c>
      <c r="Q59" s="157">
        <f t="shared" si="5"/>
        <v>0</v>
      </c>
    </row>
    <row r="60" spans="1:17" ht="24" x14ac:dyDescent="0.25">
      <c r="A60" s="132">
        <v>35</v>
      </c>
      <c r="B60" s="129" t="s">
        <v>17281</v>
      </c>
      <c r="C60" s="129" t="s">
        <v>17282</v>
      </c>
      <c r="D60" s="128" t="s">
        <v>680</v>
      </c>
      <c r="E60" s="153"/>
      <c r="F60" s="129" t="s">
        <v>17116</v>
      </c>
      <c r="G60" s="128" t="str">
        <f t="shared" si="6"/>
        <v>BXX</v>
      </c>
      <c r="H60" s="130">
        <v>8</v>
      </c>
      <c r="I60" s="162">
        <v>8</v>
      </c>
      <c r="J60" s="130">
        <v>401.75</v>
      </c>
      <c r="K60" s="131">
        <f t="shared" si="3"/>
        <v>3214</v>
      </c>
      <c r="L60" s="133"/>
      <c r="M60" s="145" t="s">
        <v>17183</v>
      </c>
      <c r="N60" s="320"/>
      <c r="O60" s="158">
        <v>0</v>
      </c>
      <c r="P60" s="156">
        <f t="shared" si="4"/>
        <v>8</v>
      </c>
      <c r="Q60" s="157">
        <f t="shared" si="5"/>
        <v>0</v>
      </c>
    </row>
    <row r="61" spans="1:17" x14ac:dyDescent="0.25">
      <c r="A61" s="132">
        <v>36</v>
      </c>
      <c r="B61" s="129" t="s">
        <v>17293</v>
      </c>
      <c r="C61" s="129" t="s">
        <v>17294</v>
      </c>
      <c r="D61" s="128" t="s">
        <v>680</v>
      </c>
      <c r="E61" s="153"/>
      <c r="F61" s="129" t="s">
        <v>17116</v>
      </c>
      <c r="G61" s="128" t="str">
        <f t="shared" si="6"/>
        <v>CXA</v>
      </c>
      <c r="H61" s="130">
        <v>188</v>
      </c>
      <c r="I61" s="162">
        <v>71</v>
      </c>
      <c r="J61" s="130">
        <v>1</v>
      </c>
      <c r="K61" s="131">
        <f t="shared" si="3"/>
        <v>71</v>
      </c>
      <c r="L61" s="322" t="s">
        <v>17295</v>
      </c>
      <c r="M61" s="145" t="s">
        <v>17183</v>
      </c>
      <c r="N61" s="320"/>
      <c r="O61" s="134">
        <f>VLOOKUP(B61,[1]EVN_INV_011A___Báo_cáo_vật_0409!$B$718:$H$937,7,0)</f>
        <v>117</v>
      </c>
      <c r="P61" s="156">
        <f t="shared" si="4"/>
        <v>71</v>
      </c>
      <c r="Q61" s="157">
        <f t="shared" si="5"/>
        <v>0</v>
      </c>
    </row>
    <row r="62" spans="1:17" x14ac:dyDescent="0.25">
      <c r="A62" s="132">
        <v>37</v>
      </c>
      <c r="B62" s="129" t="s">
        <v>17296</v>
      </c>
      <c r="C62" s="129" t="s">
        <v>17297</v>
      </c>
      <c r="D62" s="128" t="s">
        <v>680</v>
      </c>
      <c r="E62" s="153"/>
      <c r="F62" s="129" t="s">
        <v>17116</v>
      </c>
      <c r="G62" s="128" t="s">
        <v>17354</v>
      </c>
      <c r="H62" s="130">
        <v>9</v>
      </c>
      <c r="I62" s="162">
        <v>6</v>
      </c>
      <c r="J62" s="130">
        <v>1</v>
      </c>
      <c r="K62" s="131">
        <f t="shared" si="3"/>
        <v>6</v>
      </c>
      <c r="L62" s="323"/>
      <c r="M62" s="145" t="s">
        <v>17183</v>
      </c>
      <c r="N62" s="320"/>
      <c r="O62" s="134">
        <f>VLOOKUP(B62,[1]EVN_INV_011A___Báo_cáo_vật_0409!$B$718:$H$937,7,0)</f>
        <v>3</v>
      </c>
      <c r="P62" s="156">
        <f t="shared" si="4"/>
        <v>6</v>
      </c>
      <c r="Q62" s="157">
        <f t="shared" si="5"/>
        <v>0</v>
      </c>
    </row>
    <row r="63" spans="1:17" x14ac:dyDescent="0.25">
      <c r="A63" s="132">
        <v>38</v>
      </c>
      <c r="B63" s="129" t="s">
        <v>17298</v>
      </c>
      <c r="C63" s="129" t="s">
        <v>17199</v>
      </c>
      <c r="D63" s="128" t="s">
        <v>680</v>
      </c>
      <c r="E63" s="153"/>
      <c r="F63" s="129" t="s">
        <v>17116</v>
      </c>
      <c r="G63" s="128" t="s">
        <v>17354</v>
      </c>
      <c r="H63" s="130">
        <v>84</v>
      </c>
      <c r="I63" s="162">
        <v>41</v>
      </c>
      <c r="J63" s="130">
        <v>1</v>
      </c>
      <c r="K63" s="131">
        <f t="shared" si="3"/>
        <v>41</v>
      </c>
      <c r="L63" s="323"/>
      <c r="M63" s="145" t="s">
        <v>17183</v>
      </c>
      <c r="N63" s="320"/>
      <c r="O63" s="134">
        <f>VLOOKUP(B63,[1]EVN_INV_011A___Báo_cáo_vật_0409!$B$718:$H$937,7,0)</f>
        <v>43</v>
      </c>
      <c r="P63" s="156">
        <f t="shared" si="4"/>
        <v>41</v>
      </c>
      <c r="Q63" s="157">
        <f t="shared" si="5"/>
        <v>0</v>
      </c>
    </row>
    <row r="64" spans="1:17" ht="24" x14ac:dyDescent="0.25">
      <c r="A64" s="132">
        <v>39</v>
      </c>
      <c r="B64" s="129" t="s">
        <v>17300</v>
      </c>
      <c r="C64" s="129" t="s">
        <v>17301</v>
      </c>
      <c r="D64" s="128" t="s">
        <v>680</v>
      </c>
      <c r="E64" s="153"/>
      <c r="F64" s="129" t="s">
        <v>17116</v>
      </c>
      <c r="G64" s="128" t="s">
        <v>17354</v>
      </c>
      <c r="H64" s="130">
        <v>147</v>
      </c>
      <c r="I64" s="162">
        <v>6</v>
      </c>
      <c r="J64" s="130">
        <v>87.95</v>
      </c>
      <c r="K64" s="131">
        <f t="shared" si="3"/>
        <v>527.70000000000005</v>
      </c>
      <c r="L64" s="323"/>
      <c r="M64" s="145" t="s">
        <v>17183</v>
      </c>
      <c r="N64" s="320"/>
      <c r="O64" s="134">
        <f>VLOOKUP(B64,[1]EVN_INV_011A___Báo_cáo_vật_0409!$B$718:$H$937,7,0)</f>
        <v>141</v>
      </c>
      <c r="P64" s="156">
        <f t="shared" si="4"/>
        <v>6</v>
      </c>
      <c r="Q64" s="157">
        <f t="shared" si="5"/>
        <v>0</v>
      </c>
    </row>
    <row r="65" spans="1:17" ht="24" x14ac:dyDescent="0.25">
      <c r="A65" s="132">
        <v>40</v>
      </c>
      <c r="B65" s="129" t="s">
        <v>17302</v>
      </c>
      <c r="C65" s="129" t="s">
        <v>17220</v>
      </c>
      <c r="D65" s="128" t="s">
        <v>680</v>
      </c>
      <c r="E65" s="153"/>
      <c r="F65" s="129" t="s">
        <v>17116</v>
      </c>
      <c r="G65" s="128" t="s">
        <v>17354</v>
      </c>
      <c r="H65" s="130">
        <v>4</v>
      </c>
      <c r="I65" s="162">
        <v>1</v>
      </c>
      <c r="J65" s="130">
        <v>23.5</v>
      </c>
      <c r="K65" s="131">
        <f t="shared" si="3"/>
        <v>23.5</v>
      </c>
      <c r="L65" s="323"/>
      <c r="M65" s="145" t="s">
        <v>17183</v>
      </c>
      <c r="N65" s="320"/>
      <c r="O65" s="134">
        <f>VLOOKUP(B65,[1]EVN_INV_011A___Báo_cáo_vật_0409!$B$718:$H$937,7,0)</f>
        <v>3</v>
      </c>
      <c r="P65" s="156">
        <f t="shared" si="4"/>
        <v>1</v>
      </c>
      <c r="Q65" s="157">
        <f t="shared" si="5"/>
        <v>0</v>
      </c>
    </row>
    <row r="66" spans="1:17" ht="24" x14ac:dyDescent="0.25">
      <c r="A66" s="132">
        <v>41</v>
      </c>
      <c r="B66" s="129" t="s">
        <v>17392</v>
      </c>
      <c r="C66" s="129" t="s">
        <v>17393</v>
      </c>
      <c r="D66" s="128" t="s">
        <v>680</v>
      </c>
      <c r="E66" s="153"/>
      <c r="F66" s="129" t="s">
        <v>17116</v>
      </c>
      <c r="G66" s="128" t="s">
        <v>17354</v>
      </c>
      <c r="H66" s="130">
        <v>2</v>
      </c>
      <c r="I66" s="162">
        <v>1</v>
      </c>
      <c r="J66" s="130">
        <v>11.5</v>
      </c>
      <c r="K66" s="131">
        <f t="shared" si="3"/>
        <v>11.5</v>
      </c>
      <c r="L66" s="323"/>
      <c r="M66" s="145" t="s">
        <v>17183</v>
      </c>
      <c r="N66" s="320"/>
      <c r="O66" s="134">
        <f>VLOOKUP(B66,[1]EVN_INV_011A___Báo_cáo_vật_0409!$B$718:$H$937,7,0)</f>
        <v>1</v>
      </c>
      <c r="P66" s="156">
        <f t="shared" si="4"/>
        <v>1</v>
      </c>
      <c r="Q66" s="157">
        <f t="shared" si="5"/>
        <v>0</v>
      </c>
    </row>
    <row r="67" spans="1:17" x14ac:dyDescent="0.25">
      <c r="A67" s="132">
        <v>42</v>
      </c>
      <c r="B67" s="129" t="s">
        <v>17304</v>
      </c>
      <c r="C67" s="129" t="s">
        <v>17230</v>
      </c>
      <c r="D67" s="128" t="s">
        <v>680</v>
      </c>
      <c r="E67" s="153"/>
      <c r="F67" s="129" t="s">
        <v>17116</v>
      </c>
      <c r="G67" s="128" t="s">
        <v>17354</v>
      </c>
      <c r="H67" s="130">
        <v>4</v>
      </c>
      <c r="I67" s="162">
        <v>3</v>
      </c>
      <c r="J67" s="130">
        <v>2.75</v>
      </c>
      <c r="K67" s="131">
        <f t="shared" si="3"/>
        <v>8.25</v>
      </c>
      <c r="L67" s="323"/>
      <c r="M67" s="145" t="s">
        <v>17183</v>
      </c>
      <c r="N67" s="320"/>
      <c r="O67" s="134">
        <f>VLOOKUP(B67,[1]EVN_INV_011A___Báo_cáo_vật_0409!$B$718:$H$937,7,0)</f>
        <v>1</v>
      </c>
      <c r="P67" s="156">
        <f t="shared" si="4"/>
        <v>3</v>
      </c>
      <c r="Q67" s="157">
        <f t="shared" si="5"/>
        <v>0</v>
      </c>
    </row>
    <row r="68" spans="1:17" x14ac:dyDescent="0.25">
      <c r="A68" s="132">
        <v>43</v>
      </c>
      <c r="B68" s="129" t="s">
        <v>17394</v>
      </c>
      <c r="C68" s="129" t="s">
        <v>17395</v>
      </c>
      <c r="D68" s="128" t="s">
        <v>680</v>
      </c>
      <c r="E68" s="153"/>
      <c r="F68" s="129" t="s">
        <v>17116</v>
      </c>
      <c r="G68" s="128" t="s">
        <v>17354</v>
      </c>
      <c r="H68" s="130">
        <v>1</v>
      </c>
      <c r="I68" s="162">
        <v>1</v>
      </c>
      <c r="J68" s="130">
        <v>1</v>
      </c>
      <c r="K68" s="131">
        <f t="shared" si="3"/>
        <v>1</v>
      </c>
      <c r="L68" s="323"/>
      <c r="M68" s="145" t="s">
        <v>17183</v>
      </c>
      <c r="N68" s="320"/>
      <c r="O68" s="158">
        <v>0</v>
      </c>
      <c r="P68" s="156">
        <f t="shared" si="4"/>
        <v>1</v>
      </c>
      <c r="Q68" s="157">
        <f t="shared" si="5"/>
        <v>0</v>
      </c>
    </row>
    <row r="69" spans="1:17" ht="24" x14ac:dyDescent="0.25">
      <c r="A69" s="132">
        <v>44</v>
      </c>
      <c r="B69" s="129" t="s">
        <v>17305</v>
      </c>
      <c r="C69" s="129" t="s">
        <v>17236</v>
      </c>
      <c r="D69" s="128" t="s">
        <v>680</v>
      </c>
      <c r="E69" s="153"/>
      <c r="F69" s="129" t="s">
        <v>17116</v>
      </c>
      <c r="G69" s="128" t="s">
        <v>17354</v>
      </c>
      <c r="H69" s="130">
        <v>2</v>
      </c>
      <c r="I69" s="162">
        <v>1</v>
      </c>
      <c r="J69" s="130">
        <v>2131.5</v>
      </c>
      <c r="K69" s="131">
        <f t="shared" si="3"/>
        <v>2131.5</v>
      </c>
      <c r="L69" s="323"/>
      <c r="M69" s="145" t="s">
        <v>17183</v>
      </c>
      <c r="N69" s="320"/>
      <c r="O69" s="134">
        <f>VLOOKUP(B69,[1]EVN_INV_011A___Báo_cáo_vật_0409!$B$718:$H$937,7,0)</f>
        <v>1</v>
      </c>
      <c r="P69" s="156">
        <f t="shared" si="4"/>
        <v>1</v>
      </c>
      <c r="Q69" s="157">
        <f t="shared" si="5"/>
        <v>0</v>
      </c>
    </row>
    <row r="70" spans="1:17" x14ac:dyDescent="0.25">
      <c r="A70" s="132">
        <v>45</v>
      </c>
      <c r="B70" s="129" t="s">
        <v>17396</v>
      </c>
      <c r="C70" s="129" t="s">
        <v>17391</v>
      </c>
      <c r="D70" s="128" t="s">
        <v>680</v>
      </c>
      <c r="E70" s="153"/>
      <c r="F70" s="129" t="s">
        <v>17116</v>
      </c>
      <c r="G70" s="128" t="s">
        <v>17354</v>
      </c>
      <c r="H70" s="130">
        <v>2</v>
      </c>
      <c r="I70" s="162">
        <v>1</v>
      </c>
      <c r="J70" s="130">
        <v>1124.5</v>
      </c>
      <c r="K70" s="131">
        <f t="shared" si="3"/>
        <v>1124.5</v>
      </c>
      <c r="L70" s="323"/>
      <c r="M70" s="145" t="s">
        <v>17183</v>
      </c>
      <c r="N70" s="320"/>
      <c r="O70" s="134">
        <f>VLOOKUP(B70,[1]EVN_INV_011A___Báo_cáo_vật_0409!$B$718:$H$937,7,0)</f>
        <v>1</v>
      </c>
      <c r="P70" s="156">
        <f t="shared" si="4"/>
        <v>1</v>
      </c>
      <c r="Q70" s="157">
        <f t="shared" si="5"/>
        <v>0</v>
      </c>
    </row>
    <row r="71" spans="1:17" x14ac:dyDescent="0.25">
      <c r="A71" s="132">
        <v>46</v>
      </c>
      <c r="B71" s="129" t="s">
        <v>17308</v>
      </c>
      <c r="C71" s="129" t="s">
        <v>17252</v>
      </c>
      <c r="D71" s="128" t="s">
        <v>680</v>
      </c>
      <c r="E71" s="153"/>
      <c r="F71" s="129" t="s">
        <v>17116</v>
      </c>
      <c r="G71" s="128" t="s">
        <v>17354</v>
      </c>
      <c r="H71" s="130">
        <v>73</v>
      </c>
      <c r="I71" s="162">
        <v>5</v>
      </c>
      <c r="J71" s="130">
        <v>1</v>
      </c>
      <c r="K71" s="131">
        <f t="shared" si="3"/>
        <v>5</v>
      </c>
      <c r="L71" s="323"/>
      <c r="M71" s="145" t="s">
        <v>17183</v>
      </c>
      <c r="N71" s="320"/>
      <c r="O71" s="134">
        <f>VLOOKUP(B71,[1]EVN_INV_011A___Báo_cáo_vật_0409!$B$718:$H$937,7,0)</f>
        <v>68</v>
      </c>
      <c r="P71" s="156">
        <f t="shared" si="4"/>
        <v>5</v>
      </c>
      <c r="Q71" s="157">
        <f t="shared" si="5"/>
        <v>0</v>
      </c>
    </row>
    <row r="72" spans="1:17" x14ac:dyDescent="0.25">
      <c r="A72" s="132">
        <v>47</v>
      </c>
      <c r="B72" s="129" t="s">
        <v>17370</v>
      </c>
      <c r="C72" s="129" t="s">
        <v>17371</v>
      </c>
      <c r="D72" s="128" t="s">
        <v>680</v>
      </c>
      <c r="E72" s="153"/>
      <c r="F72" s="129" t="s">
        <v>17116</v>
      </c>
      <c r="G72" s="128" t="s">
        <v>17354</v>
      </c>
      <c r="H72" s="130">
        <v>29</v>
      </c>
      <c r="I72" s="162">
        <v>1</v>
      </c>
      <c r="J72" s="130">
        <v>1</v>
      </c>
      <c r="K72" s="131">
        <f t="shared" si="3"/>
        <v>1</v>
      </c>
      <c r="L72" s="323"/>
      <c r="M72" s="145" t="s">
        <v>17183</v>
      </c>
      <c r="N72" s="320"/>
      <c r="O72" s="134">
        <f>VLOOKUP(B72,[1]EVN_INV_011A___Báo_cáo_vật_0409!$B$718:$H$937,7,0)</f>
        <v>28</v>
      </c>
      <c r="P72" s="156">
        <f t="shared" si="4"/>
        <v>1</v>
      </c>
      <c r="Q72" s="157">
        <f t="shared" si="5"/>
        <v>0</v>
      </c>
    </row>
    <row r="73" spans="1:17" x14ac:dyDescent="0.25">
      <c r="A73" s="132">
        <v>48</v>
      </c>
      <c r="B73" s="129" t="s">
        <v>17351</v>
      </c>
      <c r="C73" s="129" t="s">
        <v>17254</v>
      </c>
      <c r="D73" s="128" t="s">
        <v>680</v>
      </c>
      <c r="E73" s="153"/>
      <c r="F73" s="129" t="s">
        <v>17116</v>
      </c>
      <c r="G73" s="128" t="s">
        <v>17354</v>
      </c>
      <c r="H73" s="130">
        <v>13</v>
      </c>
      <c r="I73" s="162">
        <v>3</v>
      </c>
      <c r="J73" s="130">
        <v>1.1499999999999999</v>
      </c>
      <c r="K73" s="131">
        <f t="shared" si="3"/>
        <v>3.4499999999999997</v>
      </c>
      <c r="L73" s="323"/>
      <c r="M73" s="145" t="s">
        <v>17183</v>
      </c>
      <c r="N73" s="320"/>
      <c r="O73" s="134">
        <f>VLOOKUP(B73,[1]EVN_INV_011A___Báo_cáo_vật_0409!$B$718:$H$937,7,0)</f>
        <v>10</v>
      </c>
      <c r="P73" s="156">
        <f t="shared" si="4"/>
        <v>3</v>
      </c>
      <c r="Q73" s="157">
        <f t="shared" si="5"/>
        <v>0</v>
      </c>
    </row>
    <row r="74" spans="1:17" ht="24" x14ac:dyDescent="0.25">
      <c r="A74" s="132">
        <v>49</v>
      </c>
      <c r="B74" s="129" t="s">
        <v>17309</v>
      </c>
      <c r="C74" s="129" t="s">
        <v>17310</v>
      </c>
      <c r="D74" s="128" t="s">
        <v>680</v>
      </c>
      <c r="E74" s="153"/>
      <c r="F74" s="129" t="s">
        <v>17116</v>
      </c>
      <c r="G74" s="128" t="s">
        <v>17354</v>
      </c>
      <c r="H74" s="130">
        <v>128</v>
      </c>
      <c r="I74" s="162">
        <v>5</v>
      </c>
      <c r="J74" s="130">
        <v>1.04</v>
      </c>
      <c r="K74" s="131">
        <f t="shared" si="3"/>
        <v>5.2</v>
      </c>
      <c r="L74" s="324"/>
      <c r="M74" s="145" t="s">
        <v>17183</v>
      </c>
      <c r="N74" s="320"/>
      <c r="O74" s="134">
        <f>VLOOKUP(B74,[1]EVN_INV_011A___Báo_cáo_vật_0409!$B$718:$H$937,7,0)</f>
        <v>123</v>
      </c>
      <c r="P74" s="156">
        <f t="shared" si="4"/>
        <v>5</v>
      </c>
      <c r="Q74" s="157">
        <f t="shared" si="5"/>
        <v>0</v>
      </c>
    </row>
    <row r="75" spans="1:17" ht="24" x14ac:dyDescent="0.25">
      <c r="A75" s="132">
        <v>50</v>
      </c>
      <c r="B75" s="129" t="s">
        <v>17397</v>
      </c>
      <c r="C75" s="129" t="s">
        <v>17193</v>
      </c>
      <c r="D75" s="128" t="s">
        <v>680</v>
      </c>
      <c r="E75" s="153"/>
      <c r="F75" s="129" t="s">
        <v>17116</v>
      </c>
      <c r="G75" s="128" t="str">
        <f>RIGHT(B75,3)</f>
        <v>CXB</v>
      </c>
      <c r="H75" s="130">
        <v>24</v>
      </c>
      <c r="I75" s="162">
        <v>11</v>
      </c>
      <c r="J75" s="130">
        <v>4575.38</v>
      </c>
      <c r="K75" s="131">
        <f t="shared" si="3"/>
        <v>50329.18</v>
      </c>
      <c r="L75" s="133"/>
      <c r="M75" s="145" t="s">
        <v>17183</v>
      </c>
      <c r="N75" s="320"/>
      <c r="O75" s="134">
        <f>VLOOKUP(B75,[1]EVN_INV_011A___Báo_cáo_vật_0409!$B$718:$H$937,7,0)</f>
        <v>13</v>
      </c>
      <c r="P75" s="156">
        <f t="shared" si="4"/>
        <v>11</v>
      </c>
      <c r="Q75" s="157">
        <f t="shared" si="5"/>
        <v>0</v>
      </c>
    </row>
    <row r="76" spans="1:17" ht="24" x14ac:dyDescent="0.25">
      <c r="A76" s="132">
        <v>51</v>
      </c>
      <c r="B76" s="129" t="s">
        <v>17317</v>
      </c>
      <c r="C76" s="129" t="s">
        <v>17195</v>
      </c>
      <c r="D76" s="128" t="s">
        <v>680</v>
      </c>
      <c r="E76" s="153"/>
      <c r="F76" s="129" t="s">
        <v>17116</v>
      </c>
      <c r="G76" s="128" t="s">
        <v>17323</v>
      </c>
      <c r="H76" s="130">
        <v>83</v>
      </c>
      <c r="I76" s="162">
        <v>14</v>
      </c>
      <c r="J76" s="130">
        <v>11148.11</v>
      </c>
      <c r="K76" s="131">
        <f t="shared" si="3"/>
        <v>156073.54</v>
      </c>
      <c r="L76" s="133"/>
      <c r="M76" s="145" t="s">
        <v>17183</v>
      </c>
      <c r="N76" s="320"/>
      <c r="O76" s="134">
        <f>VLOOKUP(B76,[1]EVN_INV_011A___Báo_cáo_vật_0409!$B$718:$H$937,7,0)</f>
        <v>69</v>
      </c>
      <c r="P76" s="156">
        <f t="shared" si="4"/>
        <v>14</v>
      </c>
      <c r="Q76" s="157">
        <f t="shared" si="5"/>
        <v>0</v>
      </c>
    </row>
    <row r="77" spans="1:17" ht="24" x14ac:dyDescent="0.25">
      <c r="A77" s="132">
        <v>52</v>
      </c>
      <c r="B77" s="129" t="s">
        <v>17318</v>
      </c>
      <c r="C77" s="129" t="s">
        <v>17197</v>
      </c>
      <c r="D77" s="128" t="s">
        <v>680</v>
      </c>
      <c r="E77" s="153"/>
      <c r="F77" s="129" t="s">
        <v>17116</v>
      </c>
      <c r="G77" s="128" t="s">
        <v>17323</v>
      </c>
      <c r="H77" s="130">
        <v>152</v>
      </c>
      <c r="I77" s="162">
        <v>19</v>
      </c>
      <c r="J77" s="130">
        <v>26067.53</v>
      </c>
      <c r="K77" s="131">
        <f t="shared" si="3"/>
        <v>495283.06999999995</v>
      </c>
      <c r="L77" s="133"/>
      <c r="M77" s="145" t="s">
        <v>17183</v>
      </c>
      <c r="N77" s="320"/>
      <c r="O77" s="134">
        <f>VLOOKUP(B77,[1]EVN_INV_011A___Báo_cáo_vật_0409!$B$718:$H$937,7,0)</f>
        <v>133</v>
      </c>
      <c r="P77" s="156">
        <f t="shared" si="4"/>
        <v>19</v>
      </c>
      <c r="Q77" s="157">
        <f t="shared" si="5"/>
        <v>0</v>
      </c>
    </row>
    <row r="78" spans="1:17" ht="24" x14ac:dyDescent="0.25">
      <c r="A78" s="132">
        <v>53</v>
      </c>
      <c r="B78" s="129" t="s">
        <v>17319</v>
      </c>
      <c r="C78" s="129" t="s">
        <v>17201</v>
      </c>
      <c r="D78" s="128" t="s">
        <v>680</v>
      </c>
      <c r="E78" s="153"/>
      <c r="F78" s="129" t="s">
        <v>17116</v>
      </c>
      <c r="G78" s="128" t="s">
        <v>17323</v>
      </c>
      <c r="H78" s="130">
        <v>26</v>
      </c>
      <c r="I78" s="162">
        <v>7</v>
      </c>
      <c r="J78" s="130">
        <v>41994.58</v>
      </c>
      <c r="K78" s="131">
        <f t="shared" si="3"/>
        <v>293962.06</v>
      </c>
      <c r="L78" s="133"/>
      <c r="M78" s="145" t="s">
        <v>17183</v>
      </c>
      <c r="N78" s="320"/>
      <c r="O78" s="134">
        <f>VLOOKUP(B78,[1]EVN_INV_011A___Báo_cáo_vật_0409!$B$718:$H$937,7,0)</f>
        <v>19</v>
      </c>
      <c r="P78" s="156">
        <f t="shared" si="4"/>
        <v>7</v>
      </c>
      <c r="Q78" s="157">
        <f t="shared" si="5"/>
        <v>0</v>
      </c>
    </row>
    <row r="79" spans="1:17" ht="24" x14ac:dyDescent="0.25">
      <c r="A79" s="132">
        <v>54</v>
      </c>
      <c r="B79" s="129" t="s">
        <v>17324</v>
      </c>
      <c r="C79" s="129" t="s">
        <v>17208</v>
      </c>
      <c r="D79" s="128" t="s">
        <v>680</v>
      </c>
      <c r="E79" s="153"/>
      <c r="F79" s="129" t="s">
        <v>17116</v>
      </c>
      <c r="G79" s="128" t="s">
        <v>17323</v>
      </c>
      <c r="H79" s="130">
        <v>74</v>
      </c>
      <c r="I79" s="162">
        <v>1</v>
      </c>
      <c r="J79" s="130">
        <v>69135.77</v>
      </c>
      <c r="K79" s="131">
        <f t="shared" si="3"/>
        <v>69135.77</v>
      </c>
      <c r="L79" s="133"/>
      <c r="M79" s="145" t="s">
        <v>17183</v>
      </c>
      <c r="N79" s="320"/>
      <c r="O79" s="134">
        <f>VLOOKUP(B79,[1]EVN_INV_011A___Báo_cáo_vật_0409!$B$718:$H$937,7,0)</f>
        <v>73</v>
      </c>
      <c r="P79" s="156">
        <f t="shared" si="4"/>
        <v>1</v>
      </c>
      <c r="Q79" s="157">
        <f t="shared" si="5"/>
        <v>0</v>
      </c>
    </row>
    <row r="80" spans="1:17" ht="24" x14ac:dyDescent="0.25">
      <c r="A80" s="132">
        <v>55</v>
      </c>
      <c r="B80" s="129" t="s">
        <v>17330</v>
      </c>
      <c r="C80" s="129" t="s">
        <v>17212</v>
      </c>
      <c r="D80" s="128" t="s">
        <v>680</v>
      </c>
      <c r="E80" s="153"/>
      <c r="F80" s="129" t="s">
        <v>17116</v>
      </c>
      <c r="G80" s="128" t="s">
        <v>17323</v>
      </c>
      <c r="H80" s="130">
        <v>35</v>
      </c>
      <c r="I80" s="162">
        <v>7</v>
      </c>
      <c r="J80" s="130">
        <v>66177.31</v>
      </c>
      <c r="K80" s="131">
        <f t="shared" si="3"/>
        <v>463241.17</v>
      </c>
      <c r="L80" s="133"/>
      <c r="M80" s="145" t="s">
        <v>17183</v>
      </c>
      <c r="N80" s="320"/>
      <c r="O80" s="134">
        <f>VLOOKUP(B80,[1]EVN_INV_011A___Báo_cáo_vật_0409!$B$718:$H$937,7,0)</f>
        <v>28</v>
      </c>
      <c r="P80" s="156">
        <f t="shared" si="4"/>
        <v>7</v>
      </c>
      <c r="Q80" s="157">
        <f t="shared" si="5"/>
        <v>0</v>
      </c>
    </row>
    <row r="81" spans="1:17" ht="24" x14ac:dyDescent="0.25">
      <c r="A81" s="132">
        <v>56</v>
      </c>
      <c r="B81" s="129" t="s">
        <v>17331</v>
      </c>
      <c r="C81" s="129" t="s">
        <v>17214</v>
      </c>
      <c r="D81" s="128" t="s">
        <v>680</v>
      </c>
      <c r="E81" s="153"/>
      <c r="F81" s="129" t="s">
        <v>17116</v>
      </c>
      <c r="G81" s="128" t="s">
        <v>17323</v>
      </c>
      <c r="H81" s="130">
        <v>29</v>
      </c>
      <c r="I81" s="162">
        <v>1</v>
      </c>
      <c r="J81" s="130">
        <v>81050.240000000005</v>
      </c>
      <c r="K81" s="131">
        <f t="shared" si="3"/>
        <v>81050.240000000005</v>
      </c>
      <c r="L81" s="133"/>
      <c r="M81" s="145" t="s">
        <v>17183</v>
      </c>
      <c r="N81" s="320"/>
      <c r="O81" s="134">
        <f>VLOOKUP(B81,[1]EVN_INV_011A___Báo_cáo_vật_0409!$B$718:$H$937,7,0)</f>
        <v>28</v>
      </c>
      <c r="P81" s="156">
        <f t="shared" si="4"/>
        <v>1</v>
      </c>
      <c r="Q81" s="157">
        <f t="shared" si="5"/>
        <v>0</v>
      </c>
    </row>
    <row r="82" spans="1:17" ht="24" x14ac:dyDescent="0.25">
      <c r="A82" s="132">
        <v>57</v>
      </c>
      <c r="B82" s="129" t="s">
        <v>17337</v>
      </c>
      <c r="C82" s="129" t="s">
        <v>17250</v>
      </c>
      <c r="D82" s="128" t="s">
        <v>680</v>
      </c>
      <c r="E82" s="153"/>
      <c r="F82" s="129" t="s">
        <v>17116</v>
      </c>
      <c r="G82" s="128" t="s">
        <v>17323</v>
      </c>
      <c r="H82" s="130">
        <v>313</v>
      </c>
      <c r="I82" s="162">
        <v>37</v>
      </c>
      <c r="J82" s="130">
        <v>4493.51</v>
      </c>
      <c r="K82" s="131">
        <f t="shared" si="3"/>
        <v>166259.87</v>
      </c>
      <c r="L82" s="133"/>
      <c r="M82" s="145" t="s">
        <v>17183</v>
      </c>
      <c r="N82" s="320"/>
      <c r="O82" s="134">
        <f>VLOOKUP(B82,[1]EVN_INV_011A___Báo_cáo_vật_0409!$B$718:$H$937,7,0)</f>
        <v>276</v>
      </c>
      <c r="P82" s="156">
        <f t="shared" si="4"/>
        <v>37</v>
      </c>
      <c r="Q82" s="157">
        <f t="shared" si="5"/>
        <v>0</v>
      </c>
    </row>
    <row r="83" spans="1:17" ht="24" x14ac:dyDescent="0.25">
      <c r="A83" s="132">
        <v>58</v>
      </c>
      <c r="B83" s="129" t="s">
        <v>17338</v>
      </c>
      <c r="C83" s="129" t="s">
        <v>17260</v>
      </c>
      <c r="D83" s="128" t="s">
        <v>680</v>
      </c>
      <c r="E83" s="153"/>
      <c r="F83" s="129" t="s">
        <v>17116</v>
      </c>
      <c r="G83" s="128" t="s">
        <v>17323</v>
      </c>
      <c r="H83" s="130">
        <v>28</v>
      </c>
      <c r="I83" s="162">
        <v>6</v>
      </c>
      <c r="J83" s="130">
        <v>1378.11</v>
      </c>
      <c r="K83" s="131">
        <f t="shared" si="3"/>
        <v>8268.66</v>
      </c>
      <c r="L83" s="133"/>
      <c r="M83" s="145" t="s">
        <v>17183</v>
      </c>
      <c r="N83" s="320"/>
      <c r="O83" s="134">
        <f>VLOOKUP(B83,[1]EVN_INV_011A___Báo_cáo_vật_0409!$B$718:$H$937,7,0)</f>
        <v>22</v>
      </c>
      <c r="P83" s="156">
        <f t="shared" si="4"/>
        <v>6</v>
      </c>
      <c r="Q83" s="157">
        <f t="shared" si="5"/>
        <v>0</v>
      </c>
    </row>
    <row r="84" spans="1:17" ht="24" x14ac:dyDescent="0.25">
      <c r="A84" s="132">
        <v>59</v>
      </c>
      <c r="B84" s="129" t="s">
        <v>17339</v>
      </c>
      <c r="C84" s="129" t="s">
        <v>17264</v>
      </c>
      <c r="D84" s="128" t="s">
        <v>680</v>
      </c>
      <c r="E84" s="153"/>
      <c r="F84" s="129" t="s">
        <v>17116</v>
      </c>
      <c r="G84" s="128" t="s">
        <v>17323</v>
      </c>
      <c r="H84" s="130">
        <v>201</v>
      </c>
      <c r="I84" s="162">
        <v>1</v>
      </c>
      <c r="J84" s="130">
        <v>2585.62</v>
      </c>
      <c r="K84" s="131">
        <f t="shared" si="3"/>
        <v>2585.62</v>
      </c>
      <c r="L84" s="133"/>
      <c r="M84" s="145" t="s">
        <v>17183</v>
      </c>
      <c r="N84" s="321"/>
      <c r="O84" s="134">
        <f>VLOOKUP(B84,[1]EVN_INV_011A___Báo_cáo_vật_0409!$B$718:$H$937,7,0)</f>
        <v>200</v>
      </c>
      <c r="P84" s="156">
        <f t="shared" si="4"/>
        <v>1</v>
      </c>
      <c r="Q84" s="157">
        <f t="shared" si="5"/>
        <v>0</v>
      </c>
    </row>
    <row r="85" spans="1:17" x14ac:dyDescent="0.25">
      <c r="A85" s="308" t="s">
        <v>17179</v>
      </c>
      <c r="B85" s="308"/>
      <c r="C85" s="308"/>
      <c r="D85" s="308"/>
      <c r="E85" s="308"/>
      <c r="F85" s="308"/>
      <c r="G85" s="308"/>
      <c r="H85" s="159">
        <f>SUM(H26:H84)</f>
        <v>12100</v>
      </c>
      <c r="I85" s="159">
        <f>SUM(I26:I84)</f>
        <v>1723</v>
      </c>
      <c r="J85" s="160"/>
      <c r="K85" s="161">
        <f>SUM(K26:K84)</f>
        <v>30509607.899999999</v>
      </c>
      <c r="L85" s="133"/>
      <c r="M85" s="133"/>
      <c r="N85" s="133"/>
    </row>
    <row r="88" spans="1:17" x14ac:dyDescent="0.25">
      <c r="I88" s="157">
        <f>I85+I24</f>
        <v>1900</v>
      </c>
      <c r="K88" s="157">
        <f>K85+K24</f>
        <v>31042750.739999998</v>
      </c>
    </row>
  </sheetData>
  <autoFilter ref="A4:Q85" xr:uid="{3997035D-4234-4161-AD6F-A04D6CCF6AFC}">
    <filterColumn colId="14" showButton="0"/>
    <filterColumn colId="15" showButton="0"/>
  </autoFilter>
  <mergeCells count="12">
    <mergeCell ref="A85:G85"/>
    <mergeCell ref="A1:N1"/>
    <mergeCell ref="A2:N2"/>
    <mergeCell ref="A3:N3"/>
    <mergeCell ref="O4:Q4"/>
    <mergeCell ref="A5:K5"/>
    <mergeCell ref="N6:N8"/>
    <mergeCell ref="N9:N23"/>
    <mergeCell ref="A24:G24"/>
    <mergeCell ref="A25:K25"/>
    <mergeCell ref="N26:N84"/>
    <mergeCell ref="L61:L74"/>
  </mergeCells>
  <printOptions horizontalCentered="1"/>
  <pageMargins left="0.19685039370078741" right="0.19685039370078741" top="0.74803149606299213" bottom="0.39370078740157483" header="0.31496062992125984" footer="0.31496062992125984"/>
  <pageSetup paperSize="9" scale="75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D72AE5-9A15-4339-885D-0E0E1C4BF9E4}">
  <sheetPr>
    <tabColor rgb="FFFF0000"/>
  </sheetPr>
  <dimension ref="A1:M99"/>
  <sheetViews>
    <sheetView workbookViewId="0">
      <pane ySplit="4" topLeftCell="A87" activePane="bottomLeft" state="frozen"/>
      <selection pane="bottomLeft" activeCell="A24" sqref="A24:XFD95"/>
    </sheetView>
  </sheetViews>
  <sheetFormatPr defaultRowHeight="15" x14ac:dyDescent="0.25"/>
  <cols>
    <col min="1" max="1" width="4.7109375" style="120" bestFit="1" customWidth="1"/>
    <col min="2" max="2" width="19.7109375" style="120" bestFit="1" customWidth="1"/>
    <col min="3" max="3" width="35.7109375" style="120" bestFit="1" customWidth="1"/>
    <col min="4" max="4" width="4.5703125" style="120" bestFit="1" customWidth="1"/>
    <col min="5" max="5" width="8.7109375" style="120"/>
    <col min="6" max="6" width="14.7109375" style="120" customWidth="1"/>
    <col min="7" max="7" width="5.42578125" style="120" bestFit="1" customWidth="1"/>
    <col min="8" max="8" width="10.140625" style="120" bestFit="1" customWidth="1"/>
    <col min="9" max="9" width="9.5703125" style="120" bestFit="1" customWidth="1"/>
    <col min="10" max="10" width="10.7109375" style="120" bestFit="1" customWidth="1"/>
    <col min="11" max="11" width="24.5703125" style="120" bestFit="1" customWidth="1"/>
    <col min="12" max="12" width="11.140625" style="120" bestFit="1" customWidth="1"/>
    <col min="13" max="13" width="19.7109375" style="120" customWidth="1"/>
    <col min="14" max="256" width="8.7109375" style="120"/>
    <col min="257" max="257" width="4.7109375" style="120" bestFit="1" customWidth="1"/>
    <col min="258" max="258" width="19.7109375" style="120" bestFit="1" customWidth="1"/>
    <col min="259" max="259" width="35.7109375" style="120" bestFit="1" customWidth="1"/>
    <col min="260" max="260" width="4.5703125" style="120" bestFit="1" customWidth="1"/>
    <col min="261" max="261" width="8.7109375" style="120"/>
    <col min="262" max="262" width="14.7109375" style="120" customWidth="1"/>
    <col min="263" max="263" width="5.42578125" style="120" bestFit="1" customWidth="1"/>
    <col min="264" max="264" width="10.140625" style="120" bestFit="1" customWidth="1"/>
    <col min="265" max="265" width="9.5703125" style="120" bestFit="1" customWidth="1"/>
    <col min="266" max="266" width="10.7109375" style="120" bestFit="1" customWidth="1"/>
    <col min="267" max="267" width="24.5703125" style="120" bestFit="1" customWidth="1"/>
    <col min="268" max="268" width="11.140625" style="120" bestFit="1" customWidth="1"/>
    <col min="269" max="269" width="19.7109375" style="120" customWidth="1"/>
    <col min="270" max="512" width="8.7109375" style="120"/>
    <col min="513" max="513" width="4.7109375" style="120" bestFit="1" customWidth="1"/>
    <col min="514" max="514" width="19.7109375" style="120" bestFit="1" customWidth="1"/>
    <col min="515" max="515" width="35.7109375" style="120" bestFit="1" customWidth="1"/>
    <col min="516" max="516" width="4.5703125" style="120" bestFit="1" customWidth="1"/>
    <col min="517" max="517" width="8.7109375" style="120"/>
    <col min="518" max="518" width="14.7109375" style="120" customWidth="1"/>
    <col min="519" max="519" width="5.42578125" style="120" bestFit="1" customWidth="1"/>
    <col min="520" max="520" width="10.140625" style="120" bestFit="1" customWidth="1"/>
    <col min="521" max="521" width="9.5703125" style="120" bestFit="1" customWidth="1"/>
    <col min="522" max="522" width="10.7109375" style="120" bestFit="1" customWidth="1"/>
    <col min="523" max="523" width="24.5703125" style="120" bestFit="1" customWidth="1"/>
    <col min="524" max="524" width="11.140625" style="120" bestFit="1" customWidth="1"/>
    <col min="525" max="525" width="19.7109375" style="120" customWidth="1"/>
    <col min="526" max="768" width="8.7109375" style="120"/>
    <col min="769" max="769" width="4.7109375" style="120" bestFit="1" customWidth="1"/>
    <col min="770" max="770" width="19.7109375" style="120" bestFit="1" customWidth="1"/>
    <col min="771" max="771" width="35.7109375" style="120" bestFit="1" customWidth="1"/>
    <col min="772" max="772" width="4.5703125" style="120" bestFit="1" customWidth="1"/>
    <col min="773" max="773" width="8.7109375" style="120"/>
    <col min="774" max="774" width="14.7109375" style="120" customWidth="1"/>
    <col min="775" max="775" width="5.42578125" style="120" bestFit="1" customWidth="1"/>
    <col min="776" max="776" width="10.140625" style="120" bestFit="1" customWidth="1"/>
    <col min="777" max="777" width="9.5703125" style="120" bestFit="1" customWidth="1"/>
    <col min="778" max="778" width="10.7109375" style="120" bestFit="1" customWidth="1"/>
    <col min="779" max="779" width="24.5703125" style="120" bestFit="1" customWidth="1"/>
    <col min="780" max="780" width="11.140625" style="120" bestFit="1" customWidth="1"/>
    <col min="781" max="781" width="19.7109375" style="120" customWidth="1"/>
    <col min="782" max="1024" width="8.7109375" style="120"/>
    <col min="1025" max="1025" width="4.7109375" style="120" bestFit="1" customWidth="1"/>
    <col min="1026" max="1026" width="19.7109375" style="120" bestFit="1" customWidth="1"/>
    <col min="1027" max="1027" width="35.7109375" style="120" bestFit="1" customWidth="1"/>
    <col min="1028" max="1028" width="4.5703125" style="120" bestFit="1" customWidth="1"/>
    <col min="1029" max="1029" width="8.7109375" style="120"/>
    <col min="1030" max="1030" width="14.7109375" style="120" customWidth="1"/>
    <col min="1031" max="1031" width="5.42578125" style="120" bestFit="1" customWidth="1"/>
    <col min="1032" max="1032" width="10.140625" style="120" bestFit="1" customWidth="1"/>
    <col min="1033" max="1033" width="9.5703125" style="120" bestFit="1" customWidth="1"/>
    <col min="1034" max="1034" width="10.7109375" style="120" bestFit="1" customWidth="1"/>
    <col min="1035" max="1035" width="24.5703125" style="120" bestFit="1" customWidth="1"/>
    <col min="1036" max="1036" width="11.140625" style="120" bestFit="1" customWidth="1"/>
    <col min="1037" max="1037" width="19.7109375" style="120" customWidth="1"/>
    <col min="1038" max="1280" width="8.7109375" style="120"/>
    <col min="1281" max="1281" width="4.7109375" style="120" bestFit="1" customWidth="1"/>
    <col min="1282" max="1282" width="19.7109375" style="120" bestFit="1" customWidth="1"/>
    <col min="1283" max="1283" width="35.7109375" style="120" bestFit="1" customWidth="1"/>
    <col min="1284" max="1284" width="4.5703125" style="120" bestFit="1" customWidth="1"/>
    <col min="1285" max="1285" width="8.7109375" style="120"/>
    <col min="1286" max="1286" width="14.7109375" style="120" customWidth="1"/>
    <col min="1287" max="1287" width="5.42578125" style="120" bestFit="1" customWidth="1"/>
    <col min="1288" max="1288" width="10.140625" style="120" bestFit="1" customWidth="1"/>
    <col min="1289" max="1289" width="9.5703125" style="120" bestFit="1" customWidth="1"/>
    <col min="1290" max="1290" width="10.7109375" style="120" bestFit="1" customWidth="1"/>
    <col min="1291" max="1291" width="24.5703125" style="120" bestFit="1" customWidth="1"/>
    <col min="1292" max="1292" width="11.140625" style="120" bestFit="1" customWidth="1"/>
    <col min="1293" max="1293" width="19.7109375" style="120" customWidth="1"/>
    <col min="1294" max="1536" width="8.7109375" style="120"/>
    <col min="1537" max="1537" width="4.7109375" style="120" bestFit="1" customWidth="1"/>
    <col min="1538" max="1538" width="19.7109375" style="120" bestFit="1" customWidth="1"/>
    <col min="1539" max="1539" width="35.7109375" style="120" bestFit="1" customWidth="1"/>
    <col min="1540" max="1540" width="4.5703125" style="120" bestFit="1" customWidth="1"/>
    <col min="1541" max="1541" width="8.7109375" style="120"/>
    <col min="1542" max="1542" width="14.7109375" style="120" customWidth="1"/>
    <col min="1543" max="1543" width="5.42578125" style="120" bestFit="1" customWidth="1"/>
    <col min="1544" max="1544" width="10.140625" style="120" bestFit="1" customWidth="1"/>
    <col min="1545" max="1545" width="9.5703125" style="120" bestFit="1" customWidth="1"/>
    <col min="1546" max="1546" width="10.7109375" style="120" bestFit="1" customWidth="1"/>
    <col min="1547" max="1547" width="24.5703125" style="120" bestFit="1" customWidth="1"/>
    <col min="1548" max="1548" width="11.140625" style="120" bestFit="1" customWidth="1"/>
    <col min="1549" max="1549" width="19.7109375" style="120" customWidth="1"/>
    <col min="1550" max="1792" width="8.7109375" style="120"/>
    <col min="1793" max="1793" width="4.7109375" style="120" bestFit="1" customWidth="1"/>
    <col min="1794" max="1794" width="19.7109375" style="120" bestFit="1" customWidth="1"/>
    <col min="1795" max="1795" width="35.7109375" style="120" bestFit="1" customWidth="1"/>
    <col min="1796" max="1796" width="4.5703125" style="120" bestFit="1" customWidth="1"/>
    <col min="1797" max="1797" width="8.7109375" style="120"/>
    <col min="1798" max="1798" width="14.7109375" style="120" customWidth="1"/>
    <col min="1799" max="1799" width="5.42578125" style="120" bestFit="1" customWidth="1"/>
    <col min="1800" max="1800" width="10.140625" style="120" bestFit="1" customWidth="1"/>
    <col min="1801" max="1801" width="9.5703125" style="120" bestFit="1" customWidth="1"/>
    <col min="1802" max="1802" width="10.7109375" style="120" bestFit="1" customWidth="1"/>
    <col min="1803" max="1803" width="24.5703125" style="120" bestFit="1" customWidth="1"/>
    <col min="1804" max="1804" width="11.140625" style="120" bestFit="1" customWidth="1"/>
    <col min="1805" max="1805" width="19.7109375" style="120" customWidth="1"/>
    <col min="1806" max="2048" width="8.7109375" style="120"/>
    <col min="2049" max="2049" width="4.7109375" style="120" bestFit="1" customWidth="1"/>
    <col min="2050" max="2050" width="19.7109375" style="120" bestFit="1" customWidth="1"/>
    <col min="2051" max="2051" width="35.7109375" style="120" bestFit="1" customWidth="1"/>
    <col min="2052" max="2052" width="4.5703125" style="120" bestFit="1" customWidth="1"/>
    <col min="2053" max="2053" width="8.7109375" style="120"/>
    <col min="2054" max="2054" width="14.7109375" style="120" customWidth="1"/>
    <col min="2055" max="2055" width="5.42578125" style="120" bestFit="1" customWidth="1"/>
    <col min="2056" max="2056" width="10.140625" style="120" bestFit="1" customWidth="1"/>
    <col min="2057" max="2057" width="9.5703125" style="120" bestFit="1" customWidth="1"/>
    <col min="2058" max="2058" width="10.7109375" style="120" bestFit="1" customWidth="1"/>
    <col min="2059" max="2059" width="24.5703125" style="120" bestFit="1" customWidth="1"/>
    <col min="2060" max="2060" width="11.140625" style="120" bestFit="1" customWidth="1"/>
    <col min="2061" max="2061" width="19.7109375" style="120" customWidth="1"/>
    <col min="2062" max="2304" width="8.7109375" style="120"/>
    <col min="2305" max="2305" width="4.7109375" style="120" bestFit="1" customWidth="1"/>
    <col min="2306" max="2306" width="19.7109375" style="120" bestFit="1" customWidth="1"/>
    <col min="2307" max="2307" width="35.7109375" style="120" bestFit="1" customWidth="1"/>
    <col min="2308" max="2308" width="4.5703125" style="120" bestFit="1" customWidth="1"/>
    <col min="2309" max="2309" width="8.7109375" style="120"/>
    <col min="2310" max="2310" width="14.7109375" style="120" customWidth="1"/>
    <col min="2311" max="2311" width="5.42578125" style="120" bestFit="1" customWidth="1"/>
    <col min="2312" max="2312" width="10.140625" style="120" bestFit="1" customWidth="1"/>
    <col min="2313" max="2313" width="9.5703125" style="120" bestFit="1" customWidth="1"/>
    <col min="2314" max="2314" width="10.7109375" style="120" bestFit="1" customWidth="1"/>
    <col min="2315" max="2315" width="24.5703125" style="120" bestFit="1" customWidth="1"/>
    <col min="2316" max="2316" width="11.140625" style="120" bestFit="1" customWidth="1"/>
    <col min="2317" max="2317" width="19.7109375" style="120" customWidth="1"/>
    <col min="2318" max="2560" width="8.7109375" style="120"/>
    <col min="2561" max="2561" width="4.7109375" style="120" bestFit="1" customWidth="1"/>
    <col min="2562" max="2562" width="19.7109375" style="120" bestFit="1" customWidth="1"/>
    <col min="2563" max="2563" width="35.7109375" style="120" bestFit="1" customWidth="1"/>
    <col min="2564" max="2564" width="4.5703125" style="120" bestFit="1" customWidth="1"/>
    <col min="2565" max="2565" width="8.7109375" style="120"/>
    <col min="2566" max="2566" width="14.7109375" style="120" customWidth="1"/>
    <col min="2567" max="2567" width="5.42578125" style="120" bestFit="1" customWidth="1"/>
    <col min="2568" max="2568" width="10.140625" style="120" bestFit="1" customWidth="1"/>
    <col min="2569" max="2569" width="9.5703125" style="120" bestFit="1" customWidth="1"/>
    <col min="2570" max="2570" width="10.7109375" style="120" bestFit="1" customWidth="1"/>
    <col min="2571" max="2571" width="24.5703125" style="120" bestFit="1" customWidth="1"/>
    <col min="2572" max="2572" width="11.140625" style="120" bestFit="1" customWidth="1"/>
    <col min="2573" max="2573" width="19.7109375" style="120" customWidth="1"/>
    <col min="2574" max="2816" width="8.7109375" style="120"/>
    <col min="2817" max="2817" width="4.7109375" style="120" bestFit="1" customWidth="1"/>
    <col min="2818" max="2818" width="19.7109375" style="120" bestFit="1" customWidth="1"/>
    <col min="2819" max="2819" width="35.7109375" style="120" bestFit="1" customWidth="1"/>
    <col min="2820" max="2820" width="4.5703125" style="120" bestFit="1" customWidth="1"/>
    <col min="2821" max="2821" width="8.7109375" style="120"/>
    <col min="2822" max="2822" width="14.7109375" style="120" customWidth="1"/>
    <col min="2823" max="2823" width="5.42578125" style="120" bestFit="1" customWidth="1"/>
    <col min="2824" max="2824" width="10.140625" style="120" bestFit="1" customWidth="1"/>
    <col min="2825" max="2825" width="9.5703125" style="120" bestFit="1" customWidth="1"/>
    <col min="2826" max="2826" width="10.7109375" style="120" bestFit="1" customWidth="1"/>
    <col min="2827" max="2827" width="24.5703125" style="120" bestFit="1" customWidth="1"/>
    <col min="2828" max="2828" width="11.140625" style="120" bestFit="1" customWidth="1"/>
    <col min="2829" max="2829" width="19.7109375" style="120" customWidth="1"/>
    <col min="2830" max="3072" width="8.7109375" style="120"/>
    <col min="3073" max="3073" width="4.7109375" style="120" bestFit="1" customWidth="1"/>
    <col min="3074" max="3074" width="19.7109375" style="120" bestFit="1" customWidth="1"/>
    <col min="3075" max="3075" width="35.7109375" style="120" bestFit="1" customWidth="1"/>
    <col min="3076" max="3076" width="4.5703125" style="120" bestFit="1" customWidth="1"/>
    <col min="3077" max="3077" width="8.7109375" style="120"/>
    <col min="3078" max="3078" width="14.7109375" style="120" customWidth="1"/>
    <col min="3079" max="3079" width="5.42578125" style="120" bestFit="1" customWidth="1"/>
    <col min="3080" max="3080" width="10.140625" style="120" bestFit="1" customWidth="1"/>
    <col min="3081" max="3081" width="9.5703125" style="120" bestFit="1" customWidth="1"/>
    <col min="3082" max="3082" width="10.7109375" style="120" bestFit="1" customWidth="1"/>
    <col min="3083" max="3083" width="24.5703125" style="120" bestFit="1" customWidth="1"/>
    <col min="3084" max="3084" width="11.140625" style="120" bestFit="1" customWidth="1"/>
    <col min="3085" max="3085" width="19.7109375" style="120" customWidth="1"/>
    <col min="3086" max="3328" width="8.7109375" style="120"/>
    <col min="3329" max="3329" width="4.7109375" style="120" bestFit="1" customWidth="1"/>
    <col min="3330" max="3330" width="19.7109375" style="120" bestFit="1" customWidth="1"/>
    <col min="3331" max="3331" width="35.7109375" style="120" bestFit="1" customWidth="1"/>
    <col min="3332" max="3332" width="4.5703125" style="120" bestFit="1" customWidth="1"/>
    <col min="3333" max="3333" width="8.7109375" style="120"/>
    <col min="3334" max="3334" width="14.7109375" style="120" customWidth="1"/>
    <col min="3335" max="3335" width="5.42578125" style="120" bestFit="1" customWidth="1"/>
    <col min="3336" max="3336" width="10.140625" style="120" bestFit="1" customWidth="1"/>
    <col min="3337" max="3337" width="9.5703125" style="120" bestFit="1" customWidth="1"/>
    <col min="3338" max="3338" width="10.7109375" style="120" bestFit="1" customWidth="1"/>
    <col min="3339" max="3339" width="24.5703125" style="120" bestFit="1" customWidth="1"/>
    <col min="3340" max="3340" width="11.140625" style="120" bestFit="1" customWidth="1"/>
    <col min="3341" max="3341" width="19.7109375" style="120" customWidth="1"/>
    <col min="3342" max="3584" width="8.7109375" style="120"/>
    <col min="3585" max="3585" width="4.7109375" style="120" bestFit="1" customWidth="1"/>
    <col min="3586" max="3586" width="19.7109375" style="120" bestFit="1" customWidth="1"/>
    <col min="3587" max="3587" width="35.7109375" style="120" bestFit="1" customWidth="1"/>
    <col min="3588" max="3588" width="4.5703125" style="120" bestFit="1" customWidth="1"/>
    <col min="3589" max="3589" width="8.7109375" style="120"/>
    <col min="3590" max="3590" width="14.7109375" style="120" customWidth="1"/>
    <col min="3591" max="3591" width="5.42578125" style="120" bestFit="1" customWidth="1"/>
    <col min="3592" max="3592" width="10.140625" style="120" bestFit="1" customWidth="1"/>
    <col min="3593" max="3593" width="9.5703125" style="120" bestFit="1" customWidth="1"/>
    <col min="3594" max="3594" width="10.7109375" style="120" bestFit="1" customWidth="1"/>
    <col min="3595" max="3595" width="24.5703125" style="120" bestFit="1" customWidth="1"/>
    <col min="3596" max="3596" width="11.140625" style="120" bestFit="1" customWidth="1"/>
    <col min="3597" max="3597" width="19.7109375" style="120" customWidth="1"/>
    <col min="3598" max="3840" width="8.7109375" style="120"/>
    <col min="3841" max="3841" width="4.7109375" style="120" bestFit="1" customWidth="1"/>
    <col min="3842" max="3842" width="19.7109375" style="120" bestFit="1" customWidth="1"/>
    <col min="3843" max="3843" width="35.7109375" style="120" bestFit="1" customWidth="1"/>
    <col min="3844" max="3844" width="4.5703125" style="120" bestFit="1" customWidth="1"/>
    <col min="3845" max="3845" width="8.7109375" style="120"/>
    <col min="3846" max="3846" width="14.7109375" style="120" customWidth="1"/>
    <col min="3847" max="3847" width="5.42578125" style="120" bestFit="1" customWidth="1"/>
    <col min="3848" max="3848" width="10.140625" style="120" bestFit="1" customWidth="1"/>
    <col min="3849" max="3849" width="9.5703125" style="120" bestFit="1" customWidth="1"/>
    <col min="3850" max="3850" width="10.7109375" style="120" bestFit="1" customWidth="1"/>
    <col min="3851" max="3851" width="24.5703125" style="120" bestFit="1" customWidth="1"/>
    <col min="3852" max="3852" width="11.140625" style="120" bestFit="1" customWidth="1"/>
    <col min="3853" max="3853" width="19.7109375" style="120" customWidth="1"/>
    <col min="3854" max="4096" width="8.7109375" style="120"/>
    <col min="4097" max="4097" width="4.7109375" style="120" bestFit="1" customWidth="1"/>
    <col min="4098" max="4098" width="19.7109375" style="120" bestFit="1" customWidth="1"/>
    <col min="4099" max="4099" width="35.7109375" style="120" bestFit="1" customWidth="1"/>
    <col min="4100" max="4100" width="4.5703125" style="120" bestFit="1" customWidth="1"/>
    <col min="4101" max="4101" width="8.7109375" style="120"/>
    <col min="4102" max="4102" width="14.7109375" style="120" customWidth="1"/>
    <col min="4103" max="4103" width="5.42578125" style="120" bestFit="1" customWidth="1"/>
    <col min="4104" max="4104" width="10.140625" style="120" bestFit="1" customWidth="1"/>
    <col min="4105" max="4105" width="9.5703125" style="120" bestFit="1" customWidth="1"/>
    <col min="4106" max="4106" width="10.7109375" style="120" bestFit="1" customWidth="1"/>
    <col min="4107" max="4107" width="24.5703125" style="120" bestFit="1" customWidth="1"/>
    <col min="4108" max="4108" width="11.140625" style="120" bestFit="1" customWidth="1"/>
    <col min="4109" max="4109" width="19.7109375" style="120" customWidth="1"/>
    <col min="4110" max="4352" width="8.7109375" style="120"/>
    <col min="4353" max="4353" width="4.7109375" style="120" bestFit="1" customWidth="1"/>
    <col min="4354" max="4354" width="19.7109375" style="120" bestFit="1" customWidth="1"/>
    <col min="4355" max="4355" width="35.7109375" style="120" bestFit="1" customWidth="1"/>
    <col min="4356" max="4356" width="4.5703125" style="120" bestFit="1" customWidth="1"/>
    <col min="4357" max="4357" width="8.7109375" style="120"/>
    <col min="4358" max="4358" width="14.7109375" style="120" customWidth="1"/>
    <col min="4359" max="4359" width="5.42578125" style="120" bestFit="1" customWidth="1"/>
    <col min="4360" max="4360" width="10.140625" style="120" bestFit="1" customWidth="1"/>
    <col min="4361" max="4361" width="9.5703125" style="120" bestFit="1" customWidth="1"/>
    <col min="4362" max="4362" width="10.7109375" style="120" bestFit="1" customWidth="1"/>
    <col min="4363" max="4363" width="24.5703125" style="120" bestFit="1" customWidth="1"/>
    <col min="4364" max="4364" width="11.140625" style="120" bestFit="1" customWidth="1"/>
    <col min="4365" max="4365" width="19.7109375" style="120" customWidth="1"/>
    <col min="4366" max="4608" width="8.7109375" style="120"/>
    <col min="4609" max="4609" width="4.7109375" style="120" bestFit="1" customWidth="1"/>
    <col min="4610" max="4610" width="19.7109375" style="120" bestFit="1" customWidth="1"/>
    <col min="4611" max="4611" width="35.7109375" style="120" bestFit="1" customWidth="1"/>
    <col min="4612" max="4612" width="4.5703125" style="120" bestFit="1" customWidth="1"/>
    <col min="4613" max="4613" width="8.7109375" style="120"/>
    <col min="4614" max="4614" width="14.7109375" style="120" customWidth="1"/>
    <col min="4615" max="4615" width="5.42578125" style="120" bestFit="1" customWidth="1"/>
    <col min="4616" max="4616" width="10.140625" style="120" bestFit="1" customWidth="1"/>
    <col min="4617" max="4617" width="9.5703125" style="120" bestFit="1" customWidth="1"/>
    <col min="4618" max="4618" width="10.7109375" style="120" bestFit="1" customWidth="1"/>
    <col min="4619" max="4619" width="24.5703125" style="120" bestFit="1" customWidth="1"/>
    <col min="4620" max="4620" width="11.140625" style="120" bestFit="1" customWidth="1"/>
    <col min="4621" max="4621" width="19.7109375" style="120" customWidth="1"/>
    <col min="4622" max="4864" width="8.7109375" style="120"/>
    <col min="4865" max="4865" width="4.7109375" style="120" bestFit="1" customWidth="1"/>
    <col min="4866" max="4866" width="19.7109375" style="120" bestFit="1" customWidth="1"/>
    <col min="4867" max="4867" width="35.7109375" style="120" bestFit="1" customWidth="1"/>
    <col min="4868" max="4868" width="4.5703125" style="120" bestFit="1" customWidth="1"/>
    <col min="4869" max="4869" width="8.7109375" style="120"/>
    <col min="4870" max="4870" width="14.7109375" style="120" customWidth="1"/>
    <col min="4871" max="4871" width="5.42578125" style="120" bestFit="1" customWidth="1"/>
    <col min="4872" max="4872" width="10.140625" style="120" bestFit="1" customWidth="1"/>
    <col min="4873" max="4873" width="9.5703125" style="120" bestFit="1" customWidth="1"/>
    <col min="4874" max="4874" width="10.7109375" style="120" bestFit="1" customWidth="1"/>
    <col min="4875" max="4875" width="24.5703125" style="120" bestFit="1" customWidth="1"/>
    <col min="4876" max="4876" width="11.140625" style="120" bestFit="1" customWidth="1"/>
    <col min="4877" max="4877" width="19.7109375" style="120" customWidth="1"/>
    <col min="4878" max="5120" width="8.7109375" style="120"/>
    <col min="5121" max="5121" width="4.7109375" style="120" bestFit="1" customWidth="1"/>
    <col min="5122" max="5122" width="19.7109375" style="120" bestFit="1" customWidth="1"/>
    <col min="5123" max="5123" width="35.7109375" style="120" bestFit="1" customWidth="1"/>
    <col min="5124" max="5124" width="4.5703125" style="120" bestFit="1" customWidth="1"/>
    <col min="5125" max="5125" width="8.7109375" style="120"/>
    <col min="5126" max="5126" width="14.7109375" style="120" customWidth="1"/>
    <col min="5127" max="5127" width="5.42578125" style="120" bestFit="1" customWidth="1"/>
    <col min="5128" max="5128" width="10.140625" style="120" bestFit="1" customWidth="1"/>
    <col min="5129" max="5129" width="9.5703125" style="120" bestFit="1" customWidth="1"/>
    <col min="5130" max="5130" width="10.7109375" style="120" bestFit="1" customWidth="1"/>
    <col min="5131" max="5131" width="24.5703125" style="120" bestFit="1" customWidth="1"/>
    <col min="5132" max="5132" width="11.140625" style="120" bestFit="1" customWidth="1"/>
    <col min="5133" max="5133" width="19.7109375" style="120" customWidth="1"/>
    <col min="5134" max="5376" width="8.7109375" style="120"/>
    <col min="5377" max="5377" width="4.7109375" style="120" bestFit="1" customWidth="1"/>
    <col min="5378" max="5378" width="19.7109375" style="120" bestFit="1" customWidth="1"/>
    <col min="5379" max="5379" width="35.7109375" style="120" bestFit="1" customWidth="1"/>
    <col min="5380" max="5380" width="4.5703125" style="120" bestFit="1" customWidth="1"/>
    <col min="5381" max="5381" width="8.7109375" style="120"/>
    <col min="5382" max="5382" width="14.7109375" style="120" customWidth="1"/>
    <col min="5383" max="5383" width="5.42578125" style="120" bestFit="1" customWidth="1"/>
    <col min="5384" max="5384" width="10.140625" style="120" bestFit="1" customWidth="1"/>
    <col min="5385" max="5385" width="9.5703125" style="120" bestFit="1" customWidth="1"/>
    <col min="5386" max="5386" width="10.7109375" style="120" bestFit="1" customWidth="1"/>
    <col min="5387" max="5387" width="24.5703125" style="120" bestFit="1" customWidth="1"/>
    <col min="5388" max="5388" width="11.140625" style="120" bestFit="1" customWidth="1"/>
    <col min="5389" max="5389" width="19.7109375" style="120" customWidth="1"/>
    <col min="5390" max="5632" width="8.7109375" style="120"/>
    <col min="5633" max="5633" width="4.7109375" style="120" bestFit="1" customWidth="1"/>
    <col min="5634" max="5634" width="19.7109375" style="120" bestFit="1" customWidth="1"/>
    <col min="5635" max="5635" width="35.7109375" style="120" bestFit="1" customWidth="1"/>
    <col min="5636" max="5636" width="4.5703125" style="120" bestFit="1" customWidth="1"/>
    <col min="5637" max="5637" width="8.7109375" style="120"/>
    <col min="5638" max="5638" width="14.7109375" style="120" customWidth="1"/>
    <col min="5639" max="5639" width="5.42578125" style="120" bestFit="1" customWidth="1"/>
    <col min="5640" max="5640" width="10.140625" style="120" bestFit="1" customWidth="1"/>
    <col min="5641" max="5641" width="9.5703125" style="120" bestFit="1" customWidth="1"/>
    <col min="5642" max="5642" width="10.7109375" style="120" bestFit="1" customWidth="1"/>
    <col min="5643" max="5643" width="24.5703125" style="120" bestFit="1" customWidth="1"/>
    <col min="5644" max="5644" width="11.140625" style="120" bestFit="1" customWidth="1"/>
    <col min="5645" max="5645" width="19.7109375" style="120" customWidth="1"/>
    <col min="5646" max="5888" width="8.7109375" style="120"/>
    <col min="5889" max="5889" width="4.7109375" style="120" bestFit="1" customWidth="1"/>
    <col min="5890" max="5890" width="19.7109375" style="120" bestFit="1" customWidth="1"/>
    <col min="5891" max="5891" width="35.7109375" style="120" bestFit="1" customWidth="1"/>
    <col min="5892" max="5892" width="4.5703125" style="120" bestFit="1" customWidth="1"/>
    <col min="5893" max="5893" width="8.7109375" style="120"/>
    <col min="5894" max="5894" width="14.7109375" style="120" customWidth="1"/>
    <col min="5895" max="5895" width="5.42578125" style="120" bestFit="1" customWidth="1"/>
    <col min="5896" max="5896" width="10.140625" style="120" bestFit="1" customWidth="1"/>
    <col min="5897" max="5897" width="9.5703125" style="120" bestFit="1" customWidth="1"/>
    <col min="5898" max="5898" width="10.7109375" style="120" bestFit="1" customWidth="1"/>
    <col min="5899" max="5899" width="24.5703125" style="120" bestFit="1" customWidth="1"/>
    <col min="5900" max="5900" width="11.140625" style="120" bestFit="1" customWidth="1"/>
    <col min="5901" max="5901" width="19.7109375" style="120" customWidth="1"/>
    <col min="5902" max="6144" width="8.7109375" style="120"/>
    <col min="6145" max="6145" width="4.7109375" style="120" bestFit="1" customWidth="1"/>
    <col min="6146" max="6146" width="19.7109375" style="120" bestFit="1" customWidth="1"/>
    <col min="6147" max="6147" width="35.7109375" style="120" bestFit="1" customWidth="1"/>
    <col min="6148" max="6148" width="4.5703125" style="120" bestFit="1" customWidth="1"/>
    <col min="6149" max="6149" width="8.7109375" style="120"/>
    <col min="6150" max="6150" width="14.7109375" style="120" customWidth="1"/>
    <col min="6151" max="6151" width="5.42578125" style="120" bestFit="1" customWidth="1"/>
    <col min="6152" max="6152" width="10.140625" style="120" bestFit="1" customWidth="1"/>
    <col min="6153" max="6153" width="9.5703125" style="120" bestFit="1" customWidth="1"/>
    <col min="6154" max="6154" width="10.7109375" style="120" bestFit="1" customWidth="1"/>
    <col min="6155" max="6155" width="24.5703125" style="120" bestFit="1" customWidth="1"/>
    <col min="6156" max="6156" width="11.140625" style="120" bestFit="1" customWidth="1"/>
    <col min="6157" max="6157" width="19.7109375" style="120" customWidth="1"/>
    <col min="6158" max="6400" width="8.7109375" style="120"/>
    <col min="6401" max="6401" width="4.7109375" style="120" bestFit="1" customWidth="1"/>
    <col min="6402" max="6402" width="19.7109375" style="120" bestFit="1" customWidth="1"/>
    <col min="6403" max="6403" width="35.7109375" style="120" bestFit="1" customWidth="1"/>
    <col min="6404" max="6404" width="4.5703125" style="120" bestFit="1" customWidth="1"/>
    <col min="6405" max="6405" width="8.7109375" style="120"/>
    <col min="6406" max="6406" width="14.7109375" style="120" customWidth="1"/>
    <col min="6407" max="6407" width="5.42578125" style="120" bestFit="1" customWidth="1"/>
    <col min="6408" max="6408" width="10.140625" style="120" bestFit="1" customWidth="1"/>
    <col min="6409" max="6409" width="9.5703125" style="120" bestFit="1" customWidth="1"/>
    <col min="6410" max="6410" width="10.7109375" style="120" bestFit="1" customWidth="1"/>
    <col min="6411" max="6411" width="24.5703125" style="120" bestFit="1" customWidth="1"/>
    <col min="6412" max="6412" width="11.140625" style="120" bestFit="1" customWidth="1"/>
    <col min="6413" max="6413" width="19.7109375" style="120" customWidth="1"/>
    <col min="6414" max="6656" width="8.7109375" style="120"/>
    <col min="6657" max="6657" width="4.7109375" style="120" bestFit="1" customWidth="1"/>
    <col min="6658" max="6658" width="19.7109375" style="120" bestFit="1" customWidth="1"/>
    <col min="6659" max="6659" width="35.7109375" style="120" bestFit="1" customWidth="1"/>
    <col min="6660" max="6660" width="4.5703125" style="120" bestFit="1" customWidth="1"/>
    <col min="6661" max="6661" width="8.7109375" style="120"/>
    <col min="6662" max="6662" width="14.7109375" style="120" customWidth="1"/>
    <col min="6663" max="6663" width="5.42578125" style="120" bestFit="1" customWidth="1"/>
    <col min="6664" max="6664" width="10.140625" style="120" bestFit="1" customWidth="1"/>
    <col min="6665" max="6665" width="9.5703125" style="120" bestFit="1" customWidth="1"/>
    <col min="6666" max="6666" width="10.7109375" style="120" bestFit="1" customWidth="1"/>
    <col min="6667" max="6667" width="24.5703125" style="120" bestFit="1" customWidth="1"/>
    <col min="6668" max="6668" width="11.140625" style="120" bestFit="1" customWidth="1"/>
    <col min="6669" max="6669" width="19.7109375" style="120" customWidth="1"/>
    <col min="6670" max="6912" width="8.7109375" style="120"/>
    <col min="6913" max="6913" width="4.7109375" style="120" bestFit="1" customWidth="1"/>
    <col min="6914" max="6914" width="19.7109375" style="120" bestFit="1" customWidth="1"/>
    <col min="6915" max="6915" width="35.7109375" style="120" bestFit="1" customWidth="1"/>
    <col min="6916" max="6916" width="4.5703125" style="120" bestFit="1" customWidth="1"/>
    <col min="6917" max="6917" width="8.7109375" style="120"/>
    <col min="6918" max="6918" width="14.7109375" style="120" customWidth="1"/>
    <col min="6919" max="6919" width="5.42578125" style="120" bestFit="1" customWidth="1"/>
    <col min="6920" max="6920" width="10.140625" style="120" bestFit="1" customWidth="1"/>
    <col min="6921" max="6921" width="9.5703125" style="120" bestFit="1" customWidth="1"/>
    <col min="6922" max="6922" width="10.7109375" style="120" bestFit="1" customWidth="1"/>
    <col min="6923" max="6923" width="24.5703125" style="120" bestFit="1" customWidth="1"/>
    <col min="6924" max="6924" width="11.140625" style="120" bestFit="1" customWidth="1"/>
    <col min="6925" max="6925" width="19.7109375" style="120" customWidth="1"/>
    <col min="6926" max="7168" width="8.7109375" style="120"/>
    <col min="7169" max="7169" width="4.7109375" style="120" bestFit="1" customWidth="1"/>
    <col min="7170" max="7170" width="19.7109375" style="120" bestFit="1" customWidth="1"/>
    <col min="7171" max="7171" width="35.7109375" style="120" bestFit="1" customWidth="1"/>
    <col min="7172" max="7172" width="4.5703125" style="120" bestFit="1" customWidth="1"/>
    <col min="7173" max="7173" width="8.7109375" style="120"/>
    <col min="7174" max="7174" width="14.7109375" style="120" customWidth="1"/>
    <col min="7175" max="7175" width="5.42578125" style="120" bestFit="1" customWidth="1"/>
    <col min="7176" max="7176" width="10.140625" style="120" bestFit="1" customWidth="1"/>
    <col min="7177" max="7177" width="9.5703125" style="120" bestFit="1" customWidth="1"/>
    <col min="7178" max="7178" width="10.7109375" style="120" bestFit="1" customWidth="1"/>
    <col min="7179" max="7179" width="24.5703125" style="120" bestFit="1" customWidth="1"/>
    <col min="7180" max="7180" width="11.140625" style="120" bestFit="1" customWidth="1"/>
    <col min="7181" max="7181" width="19.7109375" style="120" customWidth="1"/>
    <col min="7182" max="7424" width="8.7109375" style="120"/>
    <col min="7425" max="7425" width="4.7109375" style="120" bestFit="1" customWidth="1"/>
    <col min="7426" max="7426" width="19.7109375" style="120" bestFit="1" customWidth="1"/>
    <col min="7427" max="7427" width="35.7109375" style="120" bestFit="1" customWidth="1"/>
    <col min="7428" max="7428" width="4.5703125" style="120" bestFit="1" customWidth="1"/>
    <col min="7429" max="7429" width="8.7109375" style="120"/>
    <col min="7430" max="7430" width="14.7109375" style="120" customWidth="1"/>
    <col min="7431" max="7431" width="5.42578125" style="120" bestFit="1" customWidth="1"/>
    <col min="7432" max="7432" width="10.140625" style="120" bestFit="1" customWidth="1"/>
    <col min="7433" max="7433" width="9.5703125" style="120" bestFit="1" customWidth="1"/>
    <col min="7434" max="7434" width="10.7109375" style="120" bestFit="1" customWidth="1"/>
    <col min="7435" max="7435" width="24.5703125" style="120" bestFit="1" customWidth="1"/>
    <col min="7436" max="7436" width="11.140625" style="120" bestFit="1" customWidth="1"/>
    <col min="7437" max="7437" width="19.7109375" style="120" customWidth="1"/>
    <col min="7438" max="7680" width="8.7109375" style="120"/>
    <col min="7681" max="7681" width="4.7109375" style="120" bestFit="1" customWidth="1"/>
    <col min="7682" max="7682" width="19.7109375" style="120" bestFit="1" customWidth="1"/>
    <col min="7683" max="7683" width="35.7109375" style="120" bestFit="1" customWidth="1"/>
    <col min="7684" max="7684" width="4.5703125" style="120" bestFit="1" customWidth="1"/>
    <col min="7685" max="7685" width="8.7109375" style="120"/>
    <col min="7686" max="7686" width="14.7109375" style="120" customWidth="1"/>
    <col min="7687" max="7687" width="5.42578125" style="120" bestFit="1" customWidth="1"/>
    <col min="7688" max="7688" width="10.140625" style="120" bestFit="1" customWidth="1"/>
    <col min="7689" max="7689" width="9.5703125" style="120" bestFit="1" customWidth="1"/>
    <col min="7690" max="7690" width="10.7109375" style="120" bestFit="1" customWidth="1"/>
    <col min="7691" max="7691" width="24.5703125" style="120" bestFit="1" customWidth="1"/>
    <col min="7692" max="7692" width="11.140625" style="120" bestFit="1" customWidth="1"/>
    <col min="7693" max="7693" width="19.7109375" style="120" customWidth="1"/>
    <col min="7694" max="7936" width="8.7109375" style="120"/>
    <col min="7937" max="7937" width="4.7109375" style="120" bestFit="1" customWidth="1"/>
    <col min="7938" max="7938" width="19.7109375" style="120" bestFit="1" customWidth="1"/>
    <col min="7939" max="7939" width="35.7109375" style="120" bestFit="1" customWidth="1"/>
    <col min="7940" max="7940" width="4.5703125" style="120" bestFit="1" customWidth="1"/>
    <col min="7941" max="7941" width="8.7109375" style="120"/>
    <col min="7942" max="7942" width="14.7109375" style="120" customWidth="1"/>
    <col min="7943" max="7943" width="5.42578125" style="120" bestFit="1" customWidth="1"/>
    <col min="7944" max="7944" width="10.140625" style="120" bestFit="1" customWidth="1"/>
    <col min="7945" max="7945" width="9.5703125" style="120" bestFit="1" customWidth="1"/>
    <col min="7946" max="7946" width="10.7109375" style="120" bestFit="1" customWidth="1"/>
    <col min="7947" max="7947" width="24.5703125" style="120" bestFit="1" customWidth="1"/>
    <col min="7948" max="7948" width="11.140625" style="120" bestFit="1" customWidth="1"/>
    <col min="7949" max="7949" width="19.7109375" style="120" customWidth="1"/>
    <col min="7950" max="8192" width="8.7109375" style="120"/>
    <col min="8193" max="8193" width="4.7109375" style="120" bestFit="1" customWidth="1"/>
    <col min="8194" max="8194" width="19.7109375" style="120" bestFit="1" customWidth="1"/>
    <col min="8195" max="8195" width="35.7109375" style="120" bestFit="1" customWidth="1"/>
    <col min="8196" max="8196" width="4.5703125" style="120" bestFit="1" customWidth="1"/>
    <col min="8197" max="8197" width="8.7109375" style="120"/>
    <col min="8198" max="8198" width="14.7109375" style="120" customWidth="1"/>
    <col min="8199" max="8199" width="5.42578125" style="120" bestFit="1" customWidth="1"/>
    <col min="8200" max="8200" width="10.140625" style="120" bestFit="1" customWidth="1"/>
    <col min="8201" max="8201" width="9.5703125" style="120" bestFit="1" customWidth="1"/>
    <col min="8202" max="8202" width="10.7109375" style="120" bestFit="1" customWidth="1"/>
    <col min="8203" max="8203" width="24.5703125" style="120" bestFit="1" customWidth="1"/>
    <col min="8204" max="8204" width="11.140625" style="120" bestFit="1" customWidth="1"/>
    <col min="8205" max="8205" width="19.7109375" style="120" customWidth="1"/>
    <col min="8206" max="8448" width="8.7109375" style="120"/>
    <col min="8449" max="8449" width="4.7109375" style="120" bestFit="1" customWidth="1"/>
    <col min="8450" max="8450" width="19.7109375" style="120" bestFit="1" customWidth="1"/>
    <col min="8451" max="8451" width="35.7109375" style="120" bestFit="1" customWidth="1"/>
    <col min="8452" max="8452" width="4.5703125" style="120" bestFit="1" customWidth="1"/>
    <col min="8453" max="8453" width="8.7109375" style="120"/>
    <col min="8454" max="8454" width="14.7109375" style="120" customWidth="1"/>
    <col min="8455" max="8455" width="5.42578125" style="120" bestFit="1" customWidth="1"/>
    <col min="8456" max="8456" width="10.140625" style="120" bestFit="1" customWidth="1"/>
    <col min="8457" max="8457" width="9.5703125" style="120" bestFit="1" customWidth="1"/>
    <col min="8458" max="8458" width="10.7109375" style="120" bestFit="1" customWidth="1"/>
    <col min="8459" max="8459" width="24.5703125" style="120" bestFit="1" customWidth="1"/>
    <col min="8460" max="8460" width="11.140625" style="120" bestFit="1" customWidth="1"/>
    <col min="8461" max="8461" width="19.7109375" style="120" customWidth="1"/>
    <col min="8462" max="8704" width="8.7109375" style="120"/>
    <col min="8705" max="8705" width="4.7109375" style="120" bestFit="1" customWidth="1"/>
    <col min="8706" max="8706" width="19.7109375" style="120" bestFit="1" customWidth="1"/>
    <col min="8707" max="8707" width="35.7109375" style="120" bestFit="1" customWidth="1"/>
    <col min="8708" max="8708" width="4.5703125" style="120" bestFit="1" customWidth="1"/>
    <col min="8709" max="8709" width="8.7109375" style="120"/>
    <col min="8710" max="8710" width="14.7109375" style="120" customWidth="1"/>
    <col min="8711" max="8711" width="5.42578125" style="120" bestFit="1" customWidth="1"/>
    <col min="8712" max="8712" width="10.140625" style="120" bestFit="1" customWidth="1"/>
    <col min="8713" max="8713" width="9.5703125" style="120" bestFit="1" customWidth="1"/>
    <col min="8714" max="8714" width="10.7109375" style="120" bestFit="1" customWidth="1"/>
    <col min="8715" max="8715" width="24.5703125" style="120" bestFit="1" customWidth="1"/>
    <col min="8716" max="8716" width="11.140625" style="120" bestFit="1" customWidth="1"/>
    <col min="8717" max="8717" width="19.7109375" style="120" customWidth="1"/>
    <col min="8718" max="8960" width="8.7109375" style="120"/>
    <col min="8961" max="8961" width="4.7109375" style="120" bestFit="1" customWidth="1"/>
    <col min="8962" max="8962" width="19.7109375" style="120" bestFit="1" customWidth="1"/>
    <col min="8963" max="8963" width="35.7109375" style="120" bestFit="1" customWidth="1"/>
    <col min="8964" max="8964" width="4.5703125" style="120" bestFit="1" customWidth="1"/>
    <col min="8965" max="8965" width="8.7109375" style="120"/>
    <col min="8966" max="8966" width="14.7109375" style="120" customWidth="1"/>
    <col min="8967" max="8967" width="5.42578125" style="120" bestFit="1" customWidth="1"/>
    <col min="8968" max="8968" width="10.140625" style="120" bestFit="1" customWidth="1"/>
    <col min="8969" max="8969" width="9.5703125" style="120" bestFit="1" customWidth="1"/>
    <col min="8970" max="8970" width="10.7109375" style="120" bestFit="1" customWidth="1"/>
    <col min="8971" max="8971" width="24.5703125" style="120" bestFit="1" customWidth="1"/>
    <col min="8972" max="8972" width="11.140625" style="120" bestFit="1" customWidth="1"/>
    <col min="8973" max="8973" width="19.7109375" style="120" customWidth="1"/>
    <col min="8974" max="9216" width="8.7109375" style="120"/>
    <col min="9217" max="9217" width="4.7109375" style="120" bestFit="1" customWidth="1"/>
    <col min="9218" max="9218" width="19.7109375" style="120" bestFit="1" customWidth="1"/>
    <col min="9219" max="9219" width="35.7109375" style="120" bestFit="1" customWidth="1"/>
    <col min="9220" max="9220" width="4.5703125" style="120" bestFit="1" customWidth="1"/>
    <col min="9221" max="9221" width="8.7109375" style="120"/>
    <col min="9222" max="9222" width="14.7109375" style="120" customWidth="1"/>
    <col min="9223" max="9223" width="5.42578125" style="120" bestFit="1" customWidth="1"/>
    <col min="9224" max="9224" width="10.140625" style="120" bestFit="1" customWidth="1"/>
    <col min="9225" max="9225" width="9.5703125" style="120" bestFit="1" customWidth="1"/>
    <col min="9226" max="9226" width="10.7109375" style="120" bestFit="1" customWidth="1"/>
    <col min="9227" max="9227" width="24.5703125" style="120" bestFit="1" customWidth="1"/>
    <col min="9228" max="9228" width="11.140625" style="120" bestFit="1" customWidth="1"/>
    <col min="9229" max="9229" width="19.7109375" style="120" customWidth="1"/>
    <col min="9230" max="9472" width="8.7109375" style="120"/>
    <col min="9473" max="9473" width="4.7109375" style="120" bestFit="1" customWidth="1"/>
    <col min="9474" max="9474" width="19.7109375" style="120" bestFit="1" customWidth="1"/>
    <col min="9475" max="9475" width="35.7109375" style="120" bestFit="1" customWidth="1"/>
    <col min="9476" max="9476" width="4.5703125" style="120" bestFit="1" customWidth="1"/>
    <col min="9477" max="9477" width="8.7109375" style="120"/>
    <col min="9478" max="9478" width="14.7109375" style="120" customWidth="1"/>
    <col min="9479" max="9479" width="5.42578125" style="120" bestFit="1" customWidth="1"/>
    <col min="9480" max="9480" width="10.140625" style="120" bestFit="1" customWidth="1"/>
    <col min="9481" max="9481" width="9.5703125" style="120" bestFit="1" customWidth="1"/>
    <col min="9482" max="9482" width="10.7109375" style="120" bestFit="1" customWidth="1"/>
    <col min="9483" max="9483" width="24.5703125" style="120" bestFit="1" customWidth="1"/>
    <col min="9484" max="9484" width="11.140625" style="120" bestFit="1" customWidth="1"/>
    <col min="9485" max="9485" width="19.7109375" style="120" customWidth="1"/>
    <col min="9486" max="9728" width="8.7109375" style="120"/>
    <col min="9729" max="9729" width="4.7109375" style="120" bestFit="1" customWidth="1"/>
    <col min="9730" max="9730" width="19.7109375" style="120" bestFit="1" customWidth="1"/>
    <col min="9731" max="9731" width="35.7109375" style="120" bestFit="1" customWidth="1"/>
    <col min="9732" max="9732" width="4.5703125" style="120" bestFit="1" customWidth="1"/>
    <col min="9733" max="9733" width="8.7109375" style="120"/>
    <col min="9734" max="9734" width="14.7109375" style="120" customWidth="1"/>
    <col min="9735" max="9735" width="5.42578125" style="120" bestFit="1" customWidth="1"/>
    <col min="9736" max="9736" width="10.140625" style="120" bestFit="1" customWidth="1"/>
    <col min="9737" max="9737" width="9.5703125" style="120" bestFit="1" customWidth="1"/>
    <col min="9738" max="9738" width="10.7109375" style="120" bestFit="1" customWidth="1"/>
    <col min="9739" max="9739" width="24.5703125" style="120" bestFit="1" customWidth="1"/>
    <col min="9740" max="9740" width="11.140625" style="120" bestFit="1" customWidth="1"/>
    <col min="9741" max="9741" width="19.7109375" style="120" customWidth="1"/>
    <col min="9742" max="9984" width="8.7109375" style="120"/>
    <col min="9985" max="9985" width="4.7109375" style="120" bestFit="1" customWidth="1"/>
    <col min="9986" max="9986" width="19.7109375" style="120" bestFit="1" customWidth="1"/>
    <col min="9987" max="9987" width="35.7109375" style="120" bestFit="1" customWidth="1"/>
    <col min="9988" max="9988" width="4.5703125" style="120" bestFit="1" customWidth="1"/>
    <col min="9989" max="9989" width="8.7109375" style="120"/>
    <col min="9990" max="9990" width="14.7109375" style="120" customWidth="1"/>
    <col min="9991" max="9991" width="5.42578125" style="120" bestFit="1" customWidth="1"/>
    <col min="9992" max="9992" width="10.140625" style="120" bestFit="1" customWidth="1"/>
    <col min="9993" max="9993" width="9.5703125" style="120" bestFit="1" customWidth="1"/>
    <col min="9994" max="9994" width="10.7109375" style="120" bestFit="1" customWidth="1"/>
    <col min="9995" max="9995" width="24.5703125" style="120" bestFit="1" customWidth="1"/>
    <col min="9996" max="9996" width="11.140625" style="120" bestFit="1" customWidth="1"/>
    <col min="9997" max="9997" width="19.7109375" style="120" customWidth="1"/>
    <col min="9998" max="10240" width="8.7109375" style="120"/>
    <col min="10241" max="10241" width="4.7109375" style="120" bestFit="1" customWidth="1"/>
    <col min="10242" max="10242" width="19.7109375" style="120" bestFit="1" customWidth="1"/>
    <col min="10243" max="10243" width="35.7109375" style="120" bestFit="1" customWidth="1"/>
    <col min="10244" max="10244" width="4.5703125" style="120" bestFit="1" customWidth="1"/>
    <col min="10245" max="10245" width="8.7109375" style="120"/>
    <col min="10246" max="10246" width="14.7109375" style="120" customWidth="1"/>
    <col min="10247" max="10247" width="5.42578125" style="120" bestFit="1" customWidth="1"/>
    <col min="10248" max="10248" width="10.140625" style="120" bestFit="1" customWidth="1"/>
    <col min="10249" max="10249" width="9.5703125" style="120" bestFit="1" customWidth="1"/>
    <col min="10250" max="10250" width="10.7109375" style="120" bestFit="1" customWidth="1"/>
    <col min="10251" max="10251" width="24.5703125" style="120" bestFit="1" customWidth="1"/>
    <col min="10252" max="10252" width="11.140625" style="120" bestFit="1" customWidth="1"/>
    <col min="10253" max="10253" width="19.7109375" style="120" customWidth="1"/>
    <col min="10254" max="10496" width="8.7109375" style="120"/>
    <col min="10497" max="10497" width="4.7109375" style="120" bestFit="1" customWidth="1"/>
    <col min="10498" max="10498" width="19.7109375" style="120" bestFit="1" customWidth="1"/>
    <col min="10499" max="10499" width="35.7109375" style="120" bestFit="1" customWidth="1"/>
    <col min="10500" max="10500" width="4.5703125" style="120" bestFit="1" customWidth="1"/>
    <col min="10501" max="10501" width="8.7109375" style="120"/>
    <col min="10502" max="10502" width="14.7109375" style="120" customWidth="1"/>
    <col min="10503" max="10503" width="5.42578125" style="120" bestFit="1" customWidth="1"/>
    <col min="10504" max="10504" width="10.140625" style="120" bestFit="1" customWidth="1"/>
    <col min="10505" max="10505" width="9.5703125" style="120" bestFit="1" customWidth="1"/>
    <col min="10506" max="10506" width="10.7109375" style="120" bestFit="1" customWidth="1"/>
    <col min="10507" max="10507" width="24.5703125" style="120" bestFit="1" customWidth="1"/>
    <col min="10508" max="10508" width="11.140625" style="120" bestFit="1" customWidth="1"/>
    <col min="10509" max="10509" width="19.7109375" style="120" customWidth="1"/>
    <col min="10510" max="10752" width="8.7109375" style="120"/>
    <col min="10753" max="10753" width="4.7109375" style="120" bestFit="1" customWidth="1"/>
    <col min="10754" max="10754" width="19.7109375" style="120" bestFit="1" customWidth="1"/>
    <col min="10755" max="10755" width="35.7109375" style="120" bestFit="1" customWidth="1"/>
    <col min="10756" max="10756" width="4.5703125" style="120" bestFit="1" customWidth="1"/>
    <col min="10757" max="10757" width="8.7109375" style="120"/>
    <col min="10758" max="10758" width="14.7109375" style="120" customWidth="1"/>
    <col min="10759" max="10759" width="5.42578125" style="120" bestFit="1" customWidth="1"/>
    <col min="10760" max="10760" width="10.140625" style="120" bestFit="1" customWidth="1"/>
    <col min="10761" max="10761" width="9.5703125" style="120" bestFit="1" customWidth="1"/>
    <col min="10762" max="10762" width="10.7109375" style="120" bestFit="1" customWidth="1"/>
    <col min="10763" max="10763" width="24.5703125" style="120" bestFit="1" customWidth="1"/>
    <col min="10764" max="10764" width="11.140625" style="120" bestFit="1" customWidth="1"/>
    <col min="10765" max="10765" width="19.7109375" style="120" customWidth="1"/>
    <col min="10766" max="11008" width="8.7109375" style="120"/>
    <col min="11009" max="11009" width="4.7109375" style="120" bestFit="1" customWidth="1"/>
    <col min="11010" max="11010" width="19.7109375" style="120" bestFit="1" customWidth="1"/>
    <col min="11011" max="11011" width="35.7109375" style="120" bestFit="1" customWidth="1"/>
    <col min="11012" max="11012" width="4.5703125" style="120" bestFit="1" customWidth="1"/>
    <col min="11013" max="11013" width="8.7109375" style="120"/>
    <col min="11014" max="11014" width="14.7109375" style="120" customWidth="1"/>
    <col min="11015" max="11015" width="5.42578125" style="120" bestFit="1" customWidth="1"/>
    <col min="11016" max="11016" width="10.140625" style="120" bestFit="1" customWidth="1"/>
    <col min="11017" max="11017" width="9.5703125" style="120" bestFit="1" customWidth="1"/>
    <col min="11018" max="11018" width="10.7109375" style="120" bestFit="1" customWidth="1"/>
    <col min="11019" max="11019" width="24.5703125" style="120" bestFit="1" customWidth="1"/>
    <col min="11020" max="11020" width="11.140625" style="120" bestFit="1" customWidth="1"/>
    <col min="11021" max="11021" width="19.7109375" style="120" customWidth="1"/>
    <col min="11022" max="11264" width="8.7109375" style="120"/>
    <col min="11265" max="11265" width="4.7109375" style="120" bestFit="1" customWidth="1"/>
    <col min="11266" max="11266" width="19.7109375" style="120" bestFit="1" customWidth="1"/>
    <col min="11267" max="11267" width="35.7109375" style="120" bestFit="1" customWidth="1"/>
    <col min="11268" max="11268" width="4.5703125" style="120" bestFit="1" customWidth="1"/>
    <col min="11269" max="11269" width="8.7109375" style="120"/>
    <col min="11270" max="11270" width="14.7109375" style="120" customWidth="1"/>
    <col min="11271" max="11271" width="5.42578125" style="120" bestFit="1" customWidth="1"/>
    <col min="11272" max="11272" width="10.140625" style="120" bestFit="1" customWidth="1"/>
    <col min="11273" max="11273" width="9.5703125" style="120" bestFit="1" customWidth="1"/>
    <col min="11274" max="11274" width="10.7109375" style="120" bestFit="1" customWidth="1"/>
    <col min="11275" max="11275" width="24.5703125" style="120" bestFit="1" customWidth="1"/>
    <col min="11276" max="11276" width="11.140625" style="120" bestFit="1" customWidth="1"/>
    <col min="11277" max="11277" width="19.7109375" style="120" customWidth="1"/>
    <col min="11278" max="11520" width="8.7109375" style="120"/>
    <col min="11521" max="11521" width="4.7109375" style="120" bestFit="1" customWidth="1"/>
    <col min="11522" max="11522" width="19.7109375" style="120" bestFit="1" customWidth="1"/>
    <col min="11523" max="11523" width="35.7109375" style="120" bestFit="1" customWidth="1"/>
    <col min="11524" max="11524" width="4.5703125" style="120" bestFit="1" customWidth="1"/>
    <col min="11525" max="11525" width="8.7109375" style="120"/>
    <col min="11526" max="11526" width="14.7109375" style="120" customWidth="1"/>
    <col min="11527" max="11527" width="5.42578125" style="120" bestFit="1" customWidth="1"/>
    <col min="11528" max="11528" width="10.140625" style="120" bestFit="1" customWidth="1"/>
    <col min="11529" max="11529" width="9.5703125" style="120" bestFit="1" customWidth="1"/>
    <col min="11530" max="11530" width="10.7109375" style="120" bestFit="1" customWidth="1"/>
    <col min="11531" max="11531" width="24.5703125" style="120" bestFit="1" customWidth="1"/>
    <col min="11532" max="11532" width="11.140625" style="120" bestFit="1" customWidth="1"/>
    <col min="11533" max="11533" width="19.7109375" style="120" customWidth="1"/>
    <col min="11534" max="11776" width="8.7109375" style="120"/>
    <col min="11777" max="11777" width="4.7109375" style="120" bestFit="1" customWidth="1"/>
    <col min="11778" max="11778" width="19.7109375" style="120" bestFit="1" customWidth="1"/>
    <col min="11779" max="11779" width="35.7109375" style="120" bestFit="1" customWidth="1"/>
    <col min="11780" max="11780" width="4.5703125" style="120" bestFit="1" customWidth="1"/>
    <col min="11781" max="11781" width="8.7109375" style="120"/>
    <col min="11782" max="11782" width="14.7109375" style="120" customWidth="1"/>
    <col min="11783" max="11783" width="5.42578125" style="120" bestFit="1" customWidth="1"/>
    <col min="11784" max="11784" width="10.140625" style="120" bestFit="1" customWidth="1"/>
    <col min="11785" max="11785" width="9.5703125" style="120" bestFit="1" customWidth="1"/>
    <col min="11786" max="11786" width="10.7109375" style="120" bestFit="1" customWidth="1"/>
    <col min="11787" max="11787" width="24.5703125" style="120" bestFit="1" customWidth="1"/>
    <col min="11788" max="11788" width="11.140625" style="120" bestFit="1" customWidth="1"/>
    <col min="11789" max="11789" width="19.7109375" style="120" customWidth="1"/>
    <col min="11790" max="12032" width="8.7109375" style="120"/>
    <col min="12033" max="12033" width="4.7109375" style="120" bestFit="1" customWidth="1"/>
    <col min="12034" max="12034" width="19.7109375" style="120" bestFit="1" customWidth="1"/>
    <col min="12035" max="12035" width="35.7109375" style="120" bestFit="1" customWidth="1"/>
    <col min="12036" max="12036" width="4.5703125" style="120" bestFit="1" customWidth="1"/>
    <col min="12037" max="12037" width="8.7109375" style="120"/>
    <col min="12038" max="12038" width="14.7109375" style="120" customWidth="1"/>
    <col min="12039" max="12039" width="5.42578125" style="120" bestFit="1" customWidth="1"/>
    <col min="12040" max="12040" width="10.140625" style="120" bestFit="1" customWidth="1"/>
    <col min="12041" max="12041" width="9.5703125" style="120" bestFit="1" customWidth="1"/>
    <col min="12042" max="12042" width="10.7109375" style="120" bestFit="1" customWidth="1"/>
    <col min="12043" max="12043" width="24.5703125" style="120" bestFit="1" customWidth="1"/>
    <col min="12044" max="12044" width="11.140625" style="120" bestFit="1" customWidth="1"/>
    <col min="12045" max="12045" width="19.7109375" style="120" customWidth="1"/>
    <col min="12046" max="12288" width="8.7109375" style="120"/>
    <col min="12289" max="12289" width="4.7109375" style="120" bestFit="1" customWidth="1"/>
    <col min="12290" max="12290" width="19.7109375" style="120" bestFit="1" customWidth="1"/>
    <col min="12291" max="12291" width="35.7109375" style="120" bestFit="1" customWidth="1"/>
    <col min="12292" max="12292" width="4.5703125" style="120" bestFit="1" customWidth="1"/>
    <col min="12293" max="12293" width="8.7109375" style="120"/>
    <col min="12294" max="12294" width="14.7109375" style="120" customWidth="1"/>
    <col min="12295" max="12295" width="5.42578125" style="120" bestFit="1" customWidth="1"/>
    <col min="12296" max="12296" width="10.140625" style="120" bestFit="1" customWidth="1"/>
    <col min="12297" max="12297" width="9.5703125" style="120" bestFit="1" customWidth="1"/>
    <col min="12298" max="12298" width="10.7109375" style="120" bestFit="1" customWidth="1"/>
    <col min="12299" max="12299" width="24.5703125" style="120" bestFit="1" customWidth="1"/>
    <col min="12300" max="12300" width="11.140625" style="120" bestFit="1" customWidth="1"/>
    <col min="12301" max="12301" width="19.7109375" style="120" customWidth="1"/>
    <col min="12302" max="12544" width="8.7109375" style="120"/>
    <col min="12545" max="12545" width="4.7109375" style="120" bestFit="1" customWidth="1"/>
    <col min="12546" max="12546" width="19.7109375" style="120" bestFit="1" customWidth="1"/>
    <col min="12547" max="12547" width="35.7109375" style="120" bestFit="1" customWidth="1"/>
    <col min="12548" max="12548" width="4.5703125" style="120" bestFit="1" customWidth="1"/>
    <col min="12549" max="12549" width="8.7109375" style="120"/>
    <col min="12550" max="12550" width="14.7109375" style="120" customWidth="1"/>
    <col min="12551" max="12551" width="5.42578125" style="120" bestFit="1" customWidth="1"/>
    <col min="12552" max="12552" width="10.140625" style="120" bestFit="1" customWidth="1"/>
    <col min="12553" max="12553" width="9.5703125" style="120" bestFit="1" customWidth="1"/>
    <col min="12554" max="12554" width="10.7109375" style="120" bestFit="1" customWidth="1"/>
    <col min="12555" max="12555" width="24.5703125" style="120" bestFit="1" customWidth="1"/>
    <col min="12556" max="12556" width="11.140625" style="120" bestFit="1" customWidth="1"/>
    <col min="12557" max="12557" width="19.7109375" style="120" customWidth="1"/>
    <col min="12558" max="12800" width="8.7109375" style="120"/>
    <col min="12801" max="12801" width="4.7109375" style="120" bestFit="1" customWidth="1"/>
    <col min="12802" max="12802" width="19.7109375" style="120" bestFit="1" customWidth="1"/>
    <col min="12803" max="12803" width="35.7109375" style="120" bestFit="1" customWidth="1"/>
    <col min="12804" max="12804" width="4.5703125" style="120" bestFit="1" customWidth="1"/>
    <col min="12805" max="12805" width="8.7109375" style="120"/>
    <col min="12806" max="12806" width="14.7109375" style="120" customWidth="1"/>
    <col min="12807" max="12807" width="5.42578125" style="120" bestFit="1" customWidth="1"/>
    <col min="12808" max="12808" width="10.140625" style="120" bestFit="1" customWidth="1"/>
    <col min="12809" max="12809" width="9.5703125" style="120" bestFit="1" customWidth="1"/>
    <col min="12810" max="12810" width="10.7109375" style="120" bestFit="1" customWidth="1"/>
    <col min="12811" max="12811" width="24.5703125" style="120" bestFit="1" customWidth="1"/>
    <col min="12812" max="12812" width="11.140625" style="120" bestFit="1" customWidth="1"/>
    <col min="12813" max="12813" width="19.7109375" style="120" customWidth="1"/>
    <col min="12814" max="13056" width="8.7109375" style="120"/>
    <col min="13057" max="13057" width="4.7109375" style="120" bestFit="1" customWidth="1"/>
    <col min="13058" max="13058" width="19.7109375" style="120" bestFit="1" customWidth="1"/>
    <col min="13059" max="13059" width="35.7109375" style="120" bestFit="1" customWidth="1"/>
    <col min="13060" max="13060" width="4.5703125" style="120" bestFit="1" customWidth="1"/>
    <col min="13061" max="13061" width="8.7109375" style="120"/>
    <col min="13062" max="13062" width="14.7109375" style="120" customWidth="1"/>
    <col min="13063" max="13063" width="5.42578125" style="120" bestFit="1" customWidth="1"/>
    <col min="13064" max="13064" width="10.140625" style="120" bestFit="1" customWidth="1"/>
    <col min="13065" max="13065" width="9.5703125" style="120" bestFit="1" customWidth="1"/>
    <col min="13066" max="13066" width="10.7109375" style="120" bestFit="1" customWidth="1"/>
    <col min="13067" max="13067" width="24.5703125" style="120" bestFit="1" customWidth="1"/>
    <col min="13068" max="13068" width="11.140625" style="120" bestFit="1" customWidth="1"/>
    <col min="13069" max="13069" width="19.7109375" style="120" customWidth="1"/>
    <col min="13070" max="13312" width="8.7109375" style="120"/>
    <col min="13313" max="13313" width="4.7109375" style="120" bestFit="1" customWidth="1"/>
    <col min="13314" max="13314" width="19.7109375" style="120" bestFit="1" customWidth="1"/>
    <col min="13315" max="13315" width="35.7109375" style="120" bestFit="1" customWidth="1"/>
    <col min="13316" max="13316" width="4.5703125" style="120" bestFit="1" customWidth="1"/>
    <col min="13317" max="13317" width="8.7109375" style="120"/>
    <col min="13318" max="13318" width="14.7109375" style="120" customWidth="1"/>
    <col min="13319" max="13319" width="5.42578125" style="120" bestFit="1" customWidth="1"/>
    <col min="13320" max="13320" width="10.140625" style="120" bestFit="1" customWidth="1"/>
    <col min="13321" max="13321" width="9.5703125" style="120" bestFit="1" customWidth="1"/>
    <col min="13322" max="13322" width="10.7109375" style="120" bestFit="1" customWidth="1"/>
    <col min="13323" max="13323" width="24.5703125" style="120" bestFit="1" customWidth="1"/>
    <col min="13324" max="13324" width="11.140625" style="120" bestFit="1" customWidth="1"/>
    <col min="13325" max="13325" width="19.7109375" style="120" customWidth="1"/>
    <col min="13326" max="13568" width="8.7109375" style="120"/>
    <col min="13569" max="13569" width="4.7109375" style="120" bestFit="1" customWidth="1"/>
    <col min="13570" max="13570" width="19.7109375" style="120" bestFit="1" customWidth="1"/>
    <col min="13571" max="13571" width="35.7109375" style="120" bestFit="1" customWidth="1"/>
    <col min="13572" max="13572" width="4.5703125" style="120" bestFit="1" customWidth="1"/>
    <col min="13573" max="13573" width="8.7109375" style="120"/>
    <col min="13574" max="13574" width="14.7109375" style="120" customWidth="1"/>
    <col min="13575" max="13575" width="5.42578125" style="120" bestFit="1" customWidth="1"/>
    <col min="13576" max="13576" width="10.140625" style="120" bestFit="1" customWidth="1"/>
    <col min="13577" max="13577" width="9.5703125" style="120" bestFit="1" customWidth="1"/>
    <col min="13578" max="13578" width="10.7109375" style="120" bestFit="1" customWidth="1"/>
    <col min="13579" max="13579" width="24.5703125" style="120" bestFit="1" customWidth="1"/>
    <col min="13580" max="13580" width="11.140625" style="120" bestFit="1" customWidth="1"/>
    <col min="13581" max="13581" width="19.7109375" style="120" customWidth="1"/>
    <col min="13582" max="13824" width="8.7109375" style="120"/>
    <col min="13825" max="13825" width="4.7109375" style="120" bestFit="1" customWidth="1"/>
    <col min="13826" max="13826" width="19.7109375" style="120" bestFit="1" customWidth="1"/>
    <col min="13827" max="13827" width="35.7109375" style="120" bestFit="1" customWidth="1"/>
    <col min="13828" max="13828" width="4.5703125" style="120" bestFit="1" customWidth="1"/>
    <col min="13829" max="13829" width="8.7109375" style="120"/>
    <col min="13830" max="13830" width="14.7109375" style="120" customWidth="1"/>
    <col min="13831" max="13831" width="5.42578125" style="120" bestFit="1" customWidth="1"/>
    <col min="13832" max="13832" width="10.140625" style="120" bestFit="1" customWidth="1"/>
    <col min="13833" max="13833" width="9.5703125" style="120" bestFit="1" customWidth="1"/>
    <col min="13834" max="13834" width="10.7109375" style="120" bestFit="1" customWidth="1"/>
    <col min="13835" max="13835" width="24.5703125" style="120" bestFit="1" customWidth="1"/>
    <col min="13836" max="13836" width="11.140625" style="120" bestFit="1" customWidth="1"/>
    <col min="13837" max="13837" width="19.7109375" style="120" customWidth="1"/>
    <col min="13838" max="14080" width="8.7109375" style="120"/>
    <col min="14081" max="14081" width="4.7109375" style="120" bestFit="1" customWidth="1"/>
    <col min="14082" max="14082" width="19.7109375" style="120" bestFit="1" customWidth="1"/>
    <col min="14083" max="14083" width="35.7109375" style="120" bestFit="1" customWidth="1"/>
    <col min="14084" max="14084" width="4.5703125" style="120" bestFit="1" customWidth="1"/>
    <col min="14085" max="14085" width="8.7109375" style="120"/>
    <col min="14086" max="14086" width="14.7109375" style="120" customWidth="1"/>
    <col min="14087" max="14087" width="5.42578125" style="120" bestFit="1" customWidth="1"/>
    <col min="14088" max="14088" width="10.140625" style="120" bestFit="1" customWidth="1"/>
    <col min="14089" max="14089" width="9.5703125" style="120" bestFit="1" customWidth="1"/>
    <col min="14090" max="14090" width="10.7109375" style="120" bestFit="1" customWidth="1"/>
    <col min="14091" max="14091" width="24.5703125" style="120" bestFit="1" customWidth="1"/>
    <col min="14092" max="14092" width="11.140625" style="120" bestFit="1" customWidth="1"/>
    <col min="14093" max="14093" width="19.7109375" style="120" customWidth="1"/>
    <col min="14094" max="14336" width="8.7109375" style="120"/>
    <col min="14337" max="14337" width="4.7109375" style="120" bestFit="1" customWidth="1"/>
    <col min="14338" max="14338" width="19.7109375" style="120" bestFit="1" customWidth="1"/>
    <col min="14339" max="14339" width="35.7109375" style="120" bestFit="1" customWidth="1"/>
    <col min="14340" max="14340" width="4.5703125" style="120" bestFit="1" customWidth="1"/>
    <col min="14341" max="14341" width="8.7109375" style="120"/>
    <col min="14342" max="14342" width="14.7109375" style="120" customWidth="1"/>
    <col min="14343" max="14343" width="5.42578125" style="120" bestFit="1" customWidth="1"/>
    <col min="14344" max="14344" width="10.140625" style="120" bestFit="1" customWidth="1"/>
    <col min="14345" max="14345" width="9.5703125" style="120" bestFit="1" customWidth="1"/>
    <col min="14346" max="14346" width="10.7109375" style="120" bestFit="1" customWidth="1"/>
    <col min="14347" max="14347" width="24.5703125" style="120" bestFit="1" customWidth="1"/>
    <col min="14348" max="14348" width="11.140625" style="120" bestFit="1" customWidth="1"/>
    <col min="14349" max="14349" width="19.7109375" style="120" customWidth="1"/>
    <col min="14350" max="14592" width="8.7109375" style="120"/>
    <col min="14593" max="14593" width="4.7109375" style="120" bestFit="1" customWidth="1"/>
    <col min="14594" max="14594" width="19.7109375" style="120" bestFit="1" customWidth="1"/>
    <col min="14595" max="14595" width="35.7109375" style="120" bestFit="1" customWidth="1"/>
    <col min="14596" max="14596" width="4.5703125" style="120" bestFit="1" customWidth="1"/>
    <col min="14597" max="14597" width="8.7109375" style="120"/>
    <col min="14598" max="14598" width="14.7109375" style="120" customWidth="1"/>
    <col min="14599" max="14599" width="5.42578125" style="120" bestFit="1" customWidth="1"/>
    <col min="14600" max="14600" width="10.140625" style="120" bestFit="1" customWidth="1"/>
    <col min="14601" max="14601" width="9.5703125" style="120" bestFit="1" customWidth="1"/>
    <col min="14602" max="14602" width="10.7109375" style="120" bestFit="1" customWidth="1"/>
    <col min="14603" max="14603" width="24.5703125" style="120" bestFit="1" customWidth="1"/>
    <col min="14604" max="14604" width="11.140625" style="120" bestFit="1" customWidth="1"/>
    <col min="14605" max="14605" width="19.7109375" style="120" customWidth="1"/>
    <col min="14606" max="14848" width="8.7109375" style="120"/>
    <col min="14849" max="14849" width="4.7109375" style="120" bestFit="1" customWidth="1"/>
    <col min="14850" max="14850" width="19.7109375" style="120" bestFit="1" customWidth="1"/>
    <col min="14851" max="14851" width="35.7109375" style="120" bestFit="1" customWidth="1"/>
    <col min="14852" max="14852" width="4.5703125" style="120" bestFit="1" customWidth="1"/>
    <col min="14853" max="14853" width="8.7109375" style="120"/>
    <col min="14854" max="14854" width="14.7109375" style="120" customWidth="1"/>
    <col min="14855" max="14855" width="5.42578125" style="120" bestFit="1" customWidth="1"/>
    <col min="14856" max="14856" width="10.140625" style="120" bestFit="1" customWidth="1"/>
    <col min="14857" max="14857" width="9.5703125" style="120" bestFit="1" customWidth="1"/>
    <col min="14858" max="14858" width="10.7109375" style="120" bestFit="1" customWidth="1"/>
    <col min="14859" max="14859" width="24.5703125" style="120" bestFit="1" customWidth="1"/>
    <col min="14860" max="14860" width="11.140625" style="120" bestFit="1" customWidth="1"/>
    <col min="14861" max="14861" width="19.7109375" style="120" customWidth="1"/>
    <col min="14862" max="15104" width="8.7109375" style="120"/>
    <col min="15105" max="15105" width="4.7109375" style="120" bestFit="1" customWidth="1"/>
    <col min="15106" max="15106" width="19.7109375" style="120" bestFit="1" customWidth="1"/>
    <col min="15107" max="15107" width="35.7109375" style="120" bestFit="1" customWidth="1"/>
    <col min="15108" max="15108" width="4.5703125" style="120" bestFit="1" customWidth="1"/>
    <col min="15109" max="15109" width="8.7109375" style="120"/>
    <col min="15110" max="15110" width="14.7109375" style="120" customWidth="1"/>
    <col min="15111" max="15111" width="5.42578125" style="120" bestFit="1" customWidth="1"/>
    <col min="15112" max="15112" width="10.140625" style="120" bestFit="1" customWidth="1"/>
    <col min="15113" max="15113" width="9.5703125" style="120" bestFit="1" customWidth="1"/>
    <col min="15114" max="15114" width="10.7109375" style="120" bestFit="1" customWidth="1"/>
    <col min="15115" max="15115" width="24.5703125" style="120" bestFit="1" customWidth="1"/>
    <col min="15116" max="15116" width="11.140625" style="120" bestFit="1" customWidth="1"/>
    <col min="15117" max="15117" width="19.7109375" style="120" customWidth="1"/>
    <col min="15118" max="15360" width="8.7109375" style="120"/>
    <col min="15361" max="15361" width="4.7109375" style="120" bestFit="1" customWidth="1"/>
    <col min="15362" max="15362" width="19.7109375" style="120" bestFit="1" customWidth="1"/>
    <col min="15363" max="15363" width="35.7109375" style="120" bestFit="1" customWidth="1"/>
    <col min="15364" max="15364" width="4.5703125" style="120" bestFit="1" customWidth="1"/>
    <col min="15365" max="15365" width="8.7109375" style="120"/>
    <col min="15366" max="15366" width="14.7109375" style="120" customWidth="1"/>
    <col min="15367" max="15367" width="5.42578125" style="120" bestFit="1" customWidth="1"/>
    <col min="15368" max="15368" width="10.140625" style="120" bestFit="1" customWidth="1"/>
    <col min="15369" max="15369" width="9.5703125" style="120" bestFit="1" customWidth="1"/>
    <col min="15370" max="15370" width="10.7109375" style="120" bestFit="1" customWidth="1"/>
    <col min="15371" max="15371" width="24.5703125" style="120" bestFit="1" customWidth="1"/>
    <col min="15372" max="15372" width="11.140625" style="120" bestFit="1" customWidth="1"/>
    <col min="15373" max="15373" width="19.7109375" style="120" customWidth="1"/>
    <col min="15374" max="15616" width="8.7109375" style="120"/>
    <col min="15617" max="15617" width="4.7109375" style="120" bestFit="1" customWidth="1"/>
    <col min="15618" max="15618" width="19.7109375" style="120" bestFit="1" customWidth="1"/>
    <col min="15619" max="15619" width="35.7109375" style="120" bestFit="1" customWidth="1"/>
    <col min="15620" max="15620" width="4.5703125" style="120" bestFit="1" customWidth="1"/>
    <col min="15621" max="15621" width="8.7109375" style="120"/>
    <col min="15622" max="15622" width="14.7109375" style="120" customWidth="1"/>
    <col min="15623" max="15623" width="5.42578125" style="120" bestFit="1" customWidth="1"/>
    <col min="15624" max="15624" width="10.140625" style="120" bestFit="1" customWidth="1"/>
    <col min="15625" max="15625" width="9.5703125" style="120" bestFit="1" customWidth="1"/>
    <col min="15626" max="15626" width="10.7109375" style="120" bestFit="1" customWidth="1"/>
    <col min="15627" max="15627" width="24.5703125" style="120" bestFit="1" customWidth="1"/>
    <col min="15628" max="15628" width="11.140625" style="120" bestFit="1" customWidth="1"/>
    <col min="15629" max="15629" width="19.7109375" style="120" customWidth="1"/>
    <col min="15630" max="15872" width="8.7109375" style="120"/>
    <col min="15873" max="15873" width="4.7109375" style="120" bestFit="1" customWidth="1"/>
    <col min="15874" max="15874" width="19.7109375" style="120" bestFit="1" customWidth="1"/>
    <col min="15875" max="15875" width="35.7109375" style="120" bestFit="1" customWidth="1"/>
    <col min="15876" max="15876" width="4.5703125" style="120" bestFit="1" customWidth="1"/>
    <col min="15877" max="15877" width="8.7109375" style="120"/>
    <col min="15878" max="15878" width="14.7109375" style="120" customWidth="1"/>
    <col min="15879" max="15879" width="5.42578125" style="120" bestFit="1" customWidth="1"/>
    <col min="15880" max="15880" width="10.140625" style="120" bestFit="1" customWidth="1"/>
    <col min="15881" max="15881" width="9.5703125" style="120" bestFit="1" customWidth="1"/>
    <col min="15882" max="15882" width="10.7109375" style="120" bestFit="1" customWidth="1"/>
    <col min="15883" max="15883" width="24.5703125" style="120" bestFit="1" customWidth="1"/>
    <col min="15884" max="15884" width="11.140625" style="120" bestFit="1" customWidth="1"/>
    <col min="15885" max="15885" width="19.7109375" style="120" customWidth="1"/>
    <col min="15886" max="16128" width="8.7109375" style="120"/>
    <col min="16129" max="16129" width="4.7109375" style="120" bestFit="1" customWidth="1"/>
    <col min="16130" max="16130" width="19.7109375" style="120" bestFit="1" customWidth="1"/>
    <col min="16131" max="16131" width="35.7109375" style="120" bestFit="1" customWidth="1"/>
    <col min="16132" max="16132" width="4.5703125" style="120" bestFit="1" customWidth="1"/>
    <col min="16133" max="16133" width="8.7109375" style="120"/>
    <col min="16134" max="16134" width="14.7109375" style="120" customWidth="1"/>
    <col min="16135" max="16135" width="5.42578125" style="120" bestFit="1" customWidth="1"/>
    <col min="16136" max="16136" width="10.140625" style="120" bestFit="1" customWidth="1"/>
    <col min="16137" max="16137" width="9.5703125" style="120" bestFit="1" customWidth="1"/>
    <col min="16138" max="16138" width="10.7109375" style="120" bestFit="1" customWidth="1"/>
    <col min="16139" max="16139" width="24.5703125" style="120" bestFit="1" customWidth="1"/>
    <col min="16140" max="16140" width="11.140625" style="120" bestFit="1" customWidth="1"/>
    <col min="16141" max="16141" width="19.7109375" style="120" customWidth="1"/>
    <col min="16142" max="16384" width="8.7109375" style="120"/>
  </cols>
  <sheetData>
    <row r="1" spans="1:13" ht="18.75" x14ac:dyDescent="0.25">
      <c r="A1" s="298" t="s">
        <v>17398</v>
      </c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</row>
    <row r="2" spans="1:13" x14ac:dyDescent="0.25">
      <c r="A2" s="309" t="s">
        <v>17102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</row>
    <row r="3" spans="1:13" x14ac:dyDescent="0.25">
      <c r="A3" s="309" t="s">
        <v>17399</v>
      </c>
      <c r="B3" s="309"/>
      <c r="C3" s="309"/>
      <c r="D3" s="309"/>
      <c r="E3" s="309"/>
      <c r="F3" s="309"/>
      <c r="G3" s="309"/>
      <c r="H3" s="309"/>
      <c r="I3" s="309"/>
      <c r="J3" s="309"/>
      <c r="K3" s="309"/>
      <c r="L3" s="309"/>
      <c r="M3" s="309"/>
    </row>
    <row r="4" spans="1:13" ht="24" x14ac:dyDescent="0.25">
      <c r="A4" s="138" t="s">
        <v>0</v>
      </c>
      <c r="B4" s="138" t="s">
        <v>17104</v>
      </c>
      <c r="C4" s="138" t="s">
        <v>17105</v>
      </c>
      <c r="D4" s="138" t="s">
        <v>17106</v>
      </c>
      <c r="E4" s="138" t="s">
        <v>17107</v>
      </c>
      <c r="F4" s="138" t="s">
        <v>17108</v>
      </c>
      <c r="G4" s="138" t="s">
        <v>17109</v>
      </c>
      <c r="H4" s="122" t="s">
        <v>17400</v>
      </c>
      <c r="I4" s="139" t="s">
        <v>17110</v>
      </c>
      <c r="J4" s="139" t="s">
        <v>17111</v>
      </c>
      <c r="K4" s="140" t="s">
        <v>17098</v>
      </c>
      <c r="L4" s="141" t="s">
        <v>16718</v>
      </c>
      <c r="M4" s="142" t="s">
        <v>17112</v>
      </c>
    </row>
    <row r="5" spans="1:13" x14ac:dyDescent="0.25">
      <c r="A5" s="326" t="s">
        <v>17113</v>
      </c>
      <c r="B5" s="326"/>
      <c r="C5" s="326"/>
      <c r="D5" s="326"/>
      <c r="E5" s="326"/>
      <c r="F5" s="326"/>
      <c r="G5" s="326"/>
      <c r="H5" s="326"/>
      <c r="I5" s="326"/>
      <c r="J5" s="326"/>
      <c r="K5" s="163"/>
      <c r="L5" s="163"/>
      <c r="M5" s="163"/>
    </row>
    <row r="6" spans="1:13" x14ac:dyDescent="0.25">
      <c r="A6" s="146">
        <v>1</v>
      </c>
      <c r="B6" s="147" t="s">
        <v>17122</v>
      </c>
      <c r="C6" s="147" t="s">
        <v>17123</v>
      </c>
      <c r="D6" s="146" t="s">
        <v>680</v>
      </c>
      <c r="E6" s="148"/>
      <c r="F6" s="146" t="s">
        <v>17116</v>
      </c>
      <c r="G6" s="146" t="str">
        <f t="shared" ref="G6:G21" si="0">RIGHT(B6,3)</f>
        <v>BXX</v>
      </c>
      <c r="H6" s="150">
        <v>6</v>
      </c>
      <c r="I6" s="149">
        <v>1</v>
      </c>
      <c r="J6" s="150">
        <f>H6*I6</f>
        <v>6</v>
      </c>
      <c r="K6" s="163"/>
      <c r="L6" s="145" t="s">
        <v>16720</v>
      </c>
      <c r="M6" s="327" t="s">
        <v>17117</v>
      </c>
    </row>
    <row r="7" spans="1:13" x14ac:dyDescent="0.25">
      <c r="A7" s="146">
        <v>2</v>
      </c>
      <c r="B7" s="147" t="s">
        <v>17124</v>
      </c>
      <c r="C7" s="147" t="s">
        <v>17125</v>
      </c>
      <c r="D7" s="146" t="s">
        <v>680</v>
      </c>
      <c r="E7" s="148"/>
      <c r="F7" s="146" t="s">
        <v>17116</v>
      </c>
      <c r="G7" s="146" t="str">
        <f t="shared" si="0"/>
        <v>BXX</v>
      </c>
      <c r="H7" s="150">
        <v>6</v>
      </c>
      <c r="I7" s="149">
        <v>1</v>
      </c>
      <c r="J7" s="150">
        <f t="shared" ref="J7:J21" si="1">H7*I7</f>
        <v>6</v>
      </c>
      <c r="K7" s="163"/>
      <c r="L7" s="145" t="s">
        <v>16720</v>
      </c>
      <c r="M7" s="327"/>
    </row>
    <row r="8" spans="1:13" x14ac:dyDescent="0.25">
      <c r="A8" s="146">
        <v>3</v>
      </c>
      <c r="B8" s="147" t="s">
        <v>17126</v>
      </c>
      <c r="C8" s="147" t="s">
        <v>17127</v>
      </c>
      <c r="D8" s="146" t="s">
        <v>680</v>
      </c>
      <c r="E8" s="148"/>
      <c r="F8" s="146" t="s">
        <v>17116</v>
      </c>
      <c r="G8" s="146" t="str">
        <f t="shared" si="0"/>
        <v>BXX</v>
      </c>
      <c r="H8" s="150">
        <v>3</v>
      </c>
      <c r="I8" s="149">
        <v>10000</v>
      </c>
      <c r="J8" s="150">
        <f t="shared" si="1"/>
        <v>30000</v>
      </c>
      <c r="K8" s="163"/>
      <c r="L8" s="145" t="s">
        <v>16720</v>
      </c>
      <c r="M8" s="327"/>
    </row>
    <row r="9" spans="1:13" x14ac:dyDescent="0.25">
      <c r="A9" s="146">
        <v>4</v>
      </c>
      <c r="B9" s="147" t="s">
        <v>17401</v>
      </c>
      <c r="C9" s="147" t="s">
        <v>17402</v>
      </c>
      <c r="D9" s="146" t="s">
        <v>680</v>
      </c>
      <c r="E9" s="148"/>
      <c r="F9" s="146" t="s">
        <v>17116</v>
      </c>
      <c r="G9" s="146" t="str">
        <f t="shared" si="0"/>
        <v>BXX</v>
      </c>
      <c r="H9" s="150">
        <v>27</v>
      </c>
      <c r="I9" s="149">
        <v>1000</v>
      </c>
      <c r="J9" s="150">
        <f t="shared" si="1"/>
        <v>27000</v>
      </c>
      <c r="K9" s="163"/>
      <c r="L9" s="145" t="s">
        <v>16720</v>
      </c>
      <c r="M9" s="327"/>
    </row>
    <row r="10" spans="1:13" x14ac:dyDescent="0.25">
      <c r="A10" s="146">
        <v>5</v>
      </c>
      <c r="B10" s="147" t="s">
        <v>17403</v>
      </c>
      <c r="C10" s="147" t="s">
        <v>17404</v>
      </c>
      <c r="D10" s="146" t="s">
        <v>680</v>
      </c>
      <c r="E10" s="148"/>
      <c r="F10" s="146" t="s">
        <v>17116</v>
      </c>
      <c r="G10" s="146" t="str">
        <f t="shared" si="0"/>
        <v>BXX</v>
      </c>
      <c r="H10" s="150">
        <v>33</v>
      </c>
      <c r="I10" s="149">
        <v>1000</v>
      </c>
      <c r="J10" s="150">
        <f t="shared" si="1"/>
        <v>33000</v>
      </c>
      <c r="K10" s="163"/>
      <c r="L10" s="145" t="s">
        <v>16720</v>
      </c>
      <c r="M10" s="327"/>
    </row>
    <row r="11" spans="1:13" x14ac:dyDescent="0.25">
      <c r="A11" s="146">
        <v>6</v>
      </c>
      <c r="B11" s="147" t="s">
        <v>17137</v>
      </c>
      <c r="C11" s="147" t="s">
        <v>17138</v>
      </c>
      <c r="D11" s="146" t="s">
        <v>17134</v>
      </c>
      <c r="E11" s="148"/>
      <c r="F11" s="146" t="s">
        <v>17116</v>
      </c>
      <c r="G11" s="146" t="str">
        <f t="shared" si="0"/>
        <v>BXX</v>
      </c>
      <c r="H11" s="150">
        <v>8</v>
      </c>
      <c r="I11" s="149">
        <v>132.25</v>
      </c>
      <c r="J11" s="150">
        <f t="shared" si="1"/>
        <v>1058</v>
      </c>
      <c r="K11" s="163"/>
      <c r="L11" s="145" t="s">
        <v>17135</v>
      </c>
      <c r="M11" s="325" t="s">
        <v>17136</v>
      </c>
    </row>
    <row r="12" spans="1:13" x14ac:dyDescent="0.25">
      <c r="A12" s="146">
        <v>7</v>
      </c>
      <c r="B12" s="147" t="s">
        <v>17139</v>
      </c>
      <c r="C12" s="147" t="s">
        <v>17140</v>
      </c>
      <c r="D12" s="146" t="s">
        <v>17134</v>
      </c>
      <c r="E12" s="148"/>
      <c r="F12" s="146" t="s">
        <v>17116</v>
      </c>
      <c r="G12" s="146" t="str">
        <f t="shared" si="0"/>
        <v>BXX</v>
      </c>
      <c r="H12" s="150">
        <v>8</v>
      </c>
      <c r="I12" s="149">
        <v>3.25</v>
      </c>
      <c r="J12" s="150">
        <f t="shared" si="1"/>
        <v>26</v>
      </c>
      <c r="K12" s="163"/>
      <c r="L12" s="145" t="s">
        <v>17135</v>
      </c>
      <c r="M12" s="325"/>
    </row>
    <row r="13" spans="1:13" x14ac:dyDescent="0.25">
      <c r="A13" s="146">
        <v>8</v>
      </c>
      <c r="B13" s="147" t="s">
        <v>17141</v>
      </c>
      <c r="C13" s="147" t="s">
        <v>17142</v>
      </c>
      <c r="D13" s="146" t="s">
        <v>680</v>
      </c>
      <c r="E13" s="148"/>
      <c r="F13" s="146" t="s">
        <v>17116</v>
      </c>
      <c r="G13" s="146" t="str">
        <f t="shared" si="0"/>
        <v>BXX</v>
      </c>
      <c r="H13" s="150">
        <v>12</v>
      </c>
      <c r="I13" s="149">
        <v>199.08</v>
      </c>
      <c r="J13" s="150">
        <f t="shared" si="1"/>
        <v>2388.96</v>
      </c>
      <c r="K13" s="163"/>
      <c r="L13" s="145" t="s">
        <v>17135</v>
      </c>
      <c r="M13" s="325"/>
    </row>
    <row r="14" spans="1:13" x14ac:dyDescent="0.25">
      <c r="A14" s="146">
        <v>9</v>
      </c>
      <c r="B14" s="147" t="s">
        <v>17145</v>
      </c>
      <c r="C14" s="147" t="s">
        <v>17146</v>
      </c>
      <c r="D14" s="146" t="s">
        <v>17134</v>
      </c>
      <c r="E14" s="148"/>
      <c r="F14" s="146" t="s">
        <v>17116</v>
      </c>
      <c r="G14" s="146" t="str">
        <f t="shared" si="0"/>
        <v>BXX</v>
      </c>
      <c r="H14" s="150">
        <v>12</v>
      </c>
      <c r="I14" s="149">
        <v>12</v>
      </c>
      <c r="J14" s="150">
        <f t="shared" si="1"/>
        <v>144</v>
      </c>
      <c r="K14" s="163"/>
      <c r="L14" s="145" t="s">
        <v>17135</v>
      </c>
      <c r="M14" s="325"/>
    </row>
    <row r="15" spans="1:13" x14ac:dyDescent="0.25">
      <c r="A15" s="146">
        <v>10</v>
      </c>
      <c r="B15" s="147" t="s">
        <v>17147</v>
      </c>
      <c r="C15" s="147" t="s">
        <v>17148</v>
      </c>
      <c r="D15" s="146" t="s">
        <v>680</v>
      </c>
      <c r="E15" s="148"/>
      <c r="F15" s="146" t="s">
        <v>17116</v>
      </c>
      <c r="G15" s="146" t="str">
        <f t="shared" si="0"/>
        <v>BXX</v>
      </c>
      <c r="H15" s="150">
        <v>4</v>
      </c>
      <c r="I15" s="149">
        <v>1</v>
      </c>
      <c r="J15" s="150">
        <f t="shared" si="1"/>
        <v>4</v>
      </c>
      <c r="K15" s="163"/>
      <c r="L15" s="145" t="s">
        <v>17135</v>
      </c>
      <c r="M15" s="325"/>
    </row>
    <row r="16" spans="1:13" x14ac:dyDescent="0.25">
      <c r="A16" s="146">
        <v>11</v>
      </c>
      <c r="B16" s="147" t="s">
        <v>17149</v>
      </c>
      <c r="C16" s="147" t="s">
        <v>17150</v>
      </c>
      <c r="D16" s="146" t="s">
        <v>680</v>
      </c>
      <c r="E16" s="148"/>
      <c r="F16" s="146" t="s">
        <v>17116</v>
      </c>
      <c r="G16" s="146" t="str">
        <f t="shared" si="0"/>
        <v>BXX</v>
      </c>
      <c r="H16" s="150">
        <v>14</v>
      </c>
      <c r="I16" s="149">
        <v>33.07</v>
      </c>
      <c r="J16" s="150">
        <f t="shared" si="1"/>
        <v>462.98</v>
      </c>
      <c r="K16" s="163"/>
      <c r="L16" s="145" t="s">
        <v>17135</v>
      </c>
      <c r="M16" s="325"/>
    </row>
    <row r="17" spans="1:13" x14ac:dyDescent="0.25">
      <c r="A17" s="146">
        <v>12</v>
      </c>
      <c r="B17" s="147" t="s">
        <v>17157</v>
      </c>
      <c r="C17" s="147" t="s">
        <v>17158</v>
      </c>
      <c r="D17" s="146" t="s">
        <v>680</v>
      </c>
      <c r="E17" s="148"/>
      <c r="F17" s="146" t="s">
        <v>17116</v>
      </c>
      <c r="G17" s="146" t="str">
        <f t="shared" si="0"/>
        <v>BXX</v>
      </c>
      <c r="H17" s="150">
        <v>1</v>
      </c>
      <c r="I17" s="149">
        <v>100000</v>
      </c>
      <c r="J17" s="150">
        <f t="shared" si="1"/>
        <v>100000</v>
      </c>
      <c r="K17" s="163"/>
      <c r="L17" s="145" t="s">
        <v>17135</v>
      </c>
      <c r="M17" s="325"/>
    </row>
    <row r="18" spans="1:13" x14ac:dyDescent="0.25">
      <c r="A18" s="146">
        <v>13</v>
      </c>
      <c r="B18" s="147" t="s">
        <v>17161</v>
      </c>
      <c r="C18" s="147" t="s">
        <v>17162</v>
      </c>
      <c r="D18" s="146" t="s">
        <v>680</v>
      </c>
      <c r="E18" s="148"/>
      <c r="F18" s="146" t="s">
        <v>17116</v>
      </c>
      <c r="G18" s="146" t="str">
        <f t="shared" si="0"/>
        <v>BXX</v>
      </c>
      <c r="H18" s="150">
        <v>1</v>
      </c>
      <c r="I18" s="149">
        <v>33334</v>
      </c>
      <c r="J18" s="150">
        <f t="shared" si="1"/>
        <v>33334</v>
      </c>
      <c r="K18" s="163"/>
      <c r="L18" s="145" t="s">
        <v>17135</v>
      </c>
      <c r="M18" s="325"/>
    </row>
    <row r="19" spans="1:13" x14ac:dyDescent="0.25">
      <c r="A19" s="146">
        <v>14</v>
      </c>
      <c r="B19" s="147" t="s">
        <v>17165</v>
      </c>
      <c r="C19" s="147" t="s">
        <v>17166</v>
      </c>
      <c r="D19" s="146" t="s">
        <v>680</v>
      </c>
      <c r="E19" s="148"/>
      <c r="F19" s="146" t="s">
        <v>17116</v>
      </c>
      <c r="G19" s="146" t="str">
        <f t="shared" si="0"/>
        <v>BXX</v>
      </c>
      <c r="H19" s="150">
        <v>2</v>
      </c>
      <c r="I19" s="149">
        <v>50.5</v>
      </c>
      <c r="J19" s="150">
        <f t="shared" si="1"/>
        <v>101</v>
      </c>
      <c r="K19" s="163"/>
      <c r="L19" s="145" t="s">
        <v>17135</v>
      </c>
      <c r="M19" s="325"/>
    </row>
    <row r="20" spans="1:13" x14ac:dyDescent="0.25">
      <c r="A20" s="146">
        <v>15</v>
      </c>
      <c r="B20" s="147" t="s">
        <v>17405</v>
      </c>
      <c r="C20" s="147" t="s">
        <v>17406</v>
      </c>
      <c r="D20" s="146" t="s">
        <v>17134</v>
      </c>
      <c r="E20" s="148"/>
      <c r="F20" s="146" t="s">
        <v>17116</v>
      </c>
      <c r="G20" s="146" t="str">
        <f t="shared" si="0"/>
        <v>BXX</v>
      </c>
      <c r="H20" s="150">
        <v>2</v>
      </c>
      <c r="I20" s="149">
        <v>1</v>
      </c>
      <c r="J20" s="150">
        <f t="shared" si="1"/>
        <v>2</v>
      </c>
      <c r="K20" s="163"/>
      <c r="L20" s="145" t="s">
        <v>17135</v>
      </c>
      <c r="M20" s="325"/>
    </row>
    <row r="21" spans="1:13" x14ac:dyDescent="0.25">
      <c r="A21" s="146">
        <v>16</v>
      </c>
      <c r="B21" s="147" t="s">
        <v>17167</v>
      </c>
      <c r="C21" s="147" t="s">
        <v>17168</v>
      </c>
      <c r="D21" s="146" t="s">
        <v>17134</v>
      </c>
      <c r="E21" s="148"/>
      <c r="F21" s="146" t="s">
        <v>17116</v>
      </c>
      <c r="G21" s="146" t="str">
        <f t="shared" si="0"/>
        <v>BXX</v>
      </c>
      <c r="H21" s="150">
        <v>52</v>
      </c>
      <c r="I21" s="149">
        <v>50000</v>
      </c>
      <c r="J21" s="150">
        <f t="shared" si="1"/>
        <v>2600000</v>
      </c>
      <c r="K21" s="163"/>
      <c r="L21" s="145" t="s">
        <v>17135</v>
      </c>
      <c r="M21" s="325"/>
    </row>
    <row r="22" spans="1:13" x14ac:dyDescent="0.25">
      <c r="A22" s="328" t="s">
        <v>17179</v>
      </c>
      <c r="B22" s="329"/>
      <c r="C22" s="329"/>
      <c r="D22" s="329"/>
      <c r="E22" s="329"/>
      <c r="F22" s="329"/>
      <c r="G22" s="330"/>
      <c r="H22" s="164">
        <f>SUM(H6:H21)</f>
        <v>191</v>
      </c>
      <c r="I22" s="165"/>
      <c r="J22" s="164">
        <f>SUM(J6:J21)</f>
        <v>2827532.94</v>
      </c>
      <c r="K22" s="165"/>
      <c r="L22" s="165"/>
      <c r="M22" s="165"/>
    </row>
    <row r="23" spans="1:13" x14ac:dyDescent="0.25">
      <c r="A23" s="326" t="s">
        <v>17180</v>
      </c>
      <c r="B23" s="326"/>
      <c r="C23" s="326"/>
      <c r="D23" s="326"/>
      <c r="E23" s="326"/>
      <c r="F23" s="326"/>
      <c r="G23" s="326"/>
      <c r="H23" s="326"/>
      <c r="I23" s="326"/>
      <c r="J23" s="326"/>
      <c r="K23" s="163"/>
      <c r="L23" s="163"/>
      <c r="M23" s="163"/>
    </row>
    <row r="24" spans="1:13" s="167" customFormat="1" ht="24" x14ac:dyDescent="0.25">
      <c r="A24" s="172">
        <v>1</v>
      </c>
      <c r="B24" s="175" t="s">
        <v>17181</v>
      </c>
      <c r="C24" s="175" t="s">
        <v>17182</v>
      </c>
      <c r="D24" s="172" t="s">
        <v>688</v>
      </c>
      <c r="E24" s="178"/>
      <c r="F24" s="172" t="s">
        <v>17116</v>
      </c>
      <c r="G24" s="172" t="str">
        <f t="shared" ref="G24:G87" si="2">RIGHT(B24,3)</f>
        <v>BXX</v>
      </c>
      <c r="H24" s="180">
        <v>4</v>
      </c>
      <c r="I24" s="180">
        <v>19655.25</v>
      </c>
      <c r="J24" s="183">
        <f t="shared" ref="J24:J87" si="3">H24*I24</f>
        <v>78621</v>
      </c>
      <c r="K24" s="199"/>
      <c r="L24" s="187" t="s">
        <v>17183</v>
      </c>
      <c r="M24" s="303" t="s">
        <v>17184</v>
      </c>
    </row>
    <row r="25" spans="1:13" s="167" customFormat="1" ht="24" x14ac:dyDescent="0.25">
      <c r="A25" s="172">
        <v>2</v>
      </c>
      <c r="B25" s="175" t="s">
        <v>17348</v>
      </c>
      <c r="C25" s="175" t="s">
        <v>17349</v>
      </c>
      <c r="D25" s="172" t="s">
        <v>688</v>
      </c>
      <c r="E25" s="178"/>
      <c r="F25" s="172" t="s">
        <v>17116</v>
      </c>
      <c r="G25" s="172" t="str">
        <f t="shared" si="2"/>
        <v>BXX</v>
      </c>
      <c r="H25" s="180">
        <v>1</v>
      </c>
      <c r="I25" s="180">
        <v>1</v>
      </c>
      <c r="J25" s="183">
        <f t="shared" si="3"/>
        <v>1</v>
      </c>
      <c r="K25" s="199"/>
      <c r="L25" s="187" t="s">
        <v>17183</v>
      </c>
      <c r="M25" s="303"/>
    </row>
    <row r="26" spans="1:13" s="167" customFormat="1" ht="24" x14ac:dyDescent="0.25">
      <c r="A26" s="172">
        <v>3</v>
      </c>
      <c r="B26" s="175" t="s">
        <v>17187</v>
      </c>
      <c r="C26" s="175" t="s">
        <v>17188</v>
      </c>
      <c r="D26" s="172" t="s">
        <v>688</v>
      </c>
      <c r="E26" s="178"/>
      <c r="F26" s="172" t="s">
        <v>17189</v>
      </c>
      <c r="G26" s="172" t="str">
        <f t="shared" si="2"/>
        <v>BXX</v>
      </c>
      <c r="H26" s="180">
        <v>11</v>
      </c>
      <c r="I26" s="180">
        <v>1</v>
      </c>
      <c r="J26" s="183">
        <f t="shared" si="3"/>
        <v>11</v>
      </c>
      <c r="K26" s="199"/>
      <c r="L26" s="187" t="s">
        <v>17183</v>
      </c>
      <c r="M26" s="303"/>
    </row>
    <row r="27" spans="1:13" s="167" customFormat="1" x14ac:dyDescent="0.25">
      <c r="A27" s="172">
        <v>4</v>
      </c>
      <c r="B27" s="175" t="s">
        <v>17190</v>
      </c>
      <c r="C27" s="175" t="s">
        <v>17191</v>
      </c>
      <c r="D27" s="172" t="s">
        <v>688</v>
      </c>
      <c r="E27" s="178"/>
      <c r="F27" s="172" t="s">
        <v>17116</v>
      </c>
      <c r="G27" s="172" t="str">
        <f t="shared" si="2"/>
        <v>BXX</v>
      </c>
      <c r="H27" s="180">
        <v>1</v>
      </c>
      <c r="I27" s="180">
        <v>1</v>
      </c>
      <c r="J27" s="183">
        <f t="shared" si="3"/>
        <v>1</v>
      </c>
      <c r="K27" s="199"/>
      <c r="L27" s="187" t="s">
        <v>17183</v>
      </c>
      <c r="M27" s="303"/>
    </row>
    <row r="28" spans="1:13" s="167" customFormat="1" ht="24" x14ac:dyDescent="0.25">
      <c r="A28" s="172">
        <v>5</v>
      </c>
      <c r="B28" s="175" t="s">
        <v>17192</v>
      </c>
      <c r="C28" s="175" t="s">
        <v>17193</v>
      </c>
      <c r="D28" s="172" t="s">
        <v>680</v>
      </c>
      <c r="E28" s="178"/>
      <c r="F28" s="172" t="s">
        <v>17116</v>
      </c>
      <c r="G28" s="172" t="str">
        <f t="shared" si="2"/>
        <v>BXX</v>
      </c>
      <c r="H28" s="180">
        <v>23</v>
      </c>
      <c r="I28" s="180">
        <v>4115.6499999999996</v>
      </c>
      <c r="J28" s="183">
        <f t="shared" si="3"/>
        <v>94659.95</v>
      </c>
      <c r="K28" s="199"/>
      <c r="L28" s="187" t="s">
        <v>17183</v>
      </c>
      <c r="M28" s="303"/>
    </row>
    <row r="29" spans="1:13" s="167" customFormat="1" x14ac:dyDescent="0.25">
      <c r="A29" s="172">
        <v>6</v>
      </c>
      <c r="B29" s="175" t="s">
        <v>17386</v>
      </c>
      <c r="C29" s="175" t="s">
        <v>17297</v>
      </c>
      <c r="D29" s="172" t="s">
        <v>680</v>
      </c>
      <c r="E29" s="178"/>
      <c r="F29" s="172" t="s">
        <v>17116</v>
      </c>
      <c r="G29" s="172" t="str">
        <f t="shared" si="2"/>
        <v>BXX</v>
      </c>
      <c r="H29" s="180">
        <v>11</v>
      </c>
      <c r="I29" s="180">
        <v>1115.0899999999999</v>
      </c>
      <c r="J29" s="183">
        <f t="shared" si="3"/>
        <v>12265.99</v>
      </c>
      <c r="K29" s="199"/>
      <c r="L29" s="187" t="s">
        <v>17183</v>
      </c>
      <c r="M29" s="303"/>
    </row>
    <row r="30" spans="1:13" s="167" customFormat="1" ht="24" x14ac:dyDescent="0.25">
      <c r="A30" s="172">
        <v>7</v>
      </c>
      <c r="B30" s="175" t="s">
        <v>17194</v>
      </c>
      <c r="C30" s="175" t="s">
        <v>17195</v>
      </c>
      <c r="D30" s="172" t="s">
        <v>680</v>
      </c>
      <c r="E30" s="178"/>
      <c r="F30" s="172" t="s">
        <v>17116</v>
      </c>
      <c r="G30" s="172" t="str">
        <f t="shared" si="2"/>
        <v>BXX</v>
      </c>
      <c r="H30" s="180">
        <v>82</v>
      </c>
      <c r="I30" s="180">
        <v>5573.54</v>
      </c>
      <c r="J30" s="183">
        <f t="shared" si="3"/>
        <v>457030.27999999997</v>
      </c>
      <c r="K30" s="199"/>
      <c r="L30" s="187" t="s">
        <v>17183</v>
      </c>
      <c r="M30" s="303"/>
    </row>
    <row r="31" spans="1:13" s="167" customFormat="1" ht="24" x14ac:dyDescent="0.25">
      <c r="A31" s="172">
        <v>8</v>
      </c>
      <c r="B31" s="175" t="s">
        <v>17196</v>
      </c>
      <c r="C31" s="175" t="s">
        <v>17197</v>
      </c>
      <c r="D31" s="172" t="s">
        <v>680</v>
      </c>
      <c r="E31" s="178"/>
      <c r="F31" s="172" t="s">
        <v>17116</v>
      </c>
      <c r="G31" s="172" t="str">
        <f t="shared" si="2"/>
        <v>BXX</v>
      </c>
      <c r="H31" s="180">
        <v>16</v>
      </c>
      <c r="I31" s="180">
        <v>11368.31</v>
      </c>
      <c r="J31" s="183">
        <f t="shared" si="3"/>
        <v>181892.96</v>
      </c>
      <c r="K31" s="199"/>
      <c r="L31" s="187" t="s">
        <v>17183</v>
      </c>
      <c r="M31" s="303"/>
    </row>
    <row r="32" spans="1:13" s="167" customFormat="1" x14ac:dyDescent="0.25">
      <c r="A32" s="172">
        <v>9</v>
      </c>
      <c r="B32" s="175" t="s">
        <v>17198</v>
      </c>
      <c r="C32" s="175" t="s">
        <v>17199</v>
      </c>
      <c r="D32" s="172" t="s">
        <v>680</v>
      </c>
      <c r="E32" s="178"/>
      <c r="F32" s="172" t="s">
        <v>17116</v>
      </c>
      <c r="G32" s="172" t="str">
        <f t="shared" si="2"/>
        <v>BXX</v>
      </c>
      <c r="H32" s="180">
        <v>2</v>
      </c>
      <c r="I32" s="180">
        <v>1</v>
      </c>
      <c r="J32" s="183">
        <f t="shared" si="3"/>
        <v>2</v>
      </c>
      <c r="K32" s="199"/>
      <c r="L32" s="187" t="s">
        <v>17183</v>
      </c>
      <c r="M32" s="303"/>
    </row>
    <row r="33" spans="1:13" s="167" customFormat="1" ht="24" x14ac:dyDescent="0.25">
      <c r="A33" s="172">
        <v>10</v>
      </c>
      <c r="B33" s="175" t="s">
        <v>17200</v>
      </c>
      <c r="C33" s="175" t="s">
        <v>17201</v>
      </c>
      <c r="D33" s="172" t="s">
        <v>680</v>
      </c>
      <c r="E33" s="178"/>
      <c r="F33" s="172" t="s">
        <v>17116</v>
      </c>
      <c r="G33" s="172" t="str">
        <f t="shared" si="2"/>
        <v>BXX</v>
      </c>
      <c r="H33" s="180">
        <v>85</v>
      </c>
      <c r="I33" s="180">
        <v>28834.61</v>
      </c>
      <c r="J33" s="183">
        <f t="shared" si="3"/>
        <v>2450941.85</v>
      </c>
      <c r="K33" s="199"/>
      <c r="L33" s="187" t="s">
        <v>17183</v>
      </c>
      <c r="M33" s="303"/>
    </row>
    <row r="34" spans="1:13" s="167" customFormat="1" ht="24" x14ac:dyDescent="0.25">
      <c r="A34" s="172">
        <v>11</v>
      </c>
      <c r="B34" s="175" t="s">
        <v>17350</v>
      </c>
      <c r="C34" s="175" t="s">
        <v>17321</v>
      </c>
      <c r="D34" s="172" t="s">
        <v>680</v>
      </c>
      <c r="E34" s="178"/>
      <c r="F34" s="172" t="s">
        <v>17189</v>
      </c>
      <c r="G34" s="172" t="str">
        <f t="shared" si="2"/>
        <v>BXX</v>
      </c>
      <c r="H34" s="180">
        <v>60</v>
      </c>
      <c r="I34" s="180">
        <v>38337.57</v>
      </c>
      <c r="J34" s="183">
        <f t="shared" si="3"/>
        <v>2300254.2000000002</v>
      </c>
      <c r="K34" s="199"/>
      <c r="L34" s="187" t="s">
        <v>17183</v>
      </c>
      <c r="M34" s="303"/>
    </row>
    <row r="35" spans="1:13" s="167" customFormat="1" ht="24" x14ac:dyDescent="0.25">
      <c r="A35" s="172">
        <v>12</v>
      </c>
      <c r="B35" s="175" t="s">
        <v>17387</v>
      </c>
      <c r="C35" s="175" t="s">
        <v>17388</v>
      </c>
      <c r="D35" s="172" t="s">
        <v>680</v>
      </c>
      <c r="E35" s="178"/>
      <c r="F35" s="172" t="s">
        <v>17189</v>
      </c>
      <c r="G35" s="172" t="str">
        <f t="shared" si="2"/>
        <v>BXX</v>
      </c>
      <c r="H35" s="180">
        <v>7</v>
      </c>
      <c r="I35" s="180">
        <v>68388.710000000006</v>
      </c>
      <c r="J35" s="183">
        <f t="shared" si="3"/>
        <v>478720.97000000003</v>
      </c>
      <c r="K35" s="199"/>
      <c r="L35" s="187" t="s">
        <v>17183</v>
      </c>
      <c r="M35" s="303"/>
    </row>
    <row r="36" spans="1:13" s="167" customFormat="1" ht="24" x14ac:dyDescent="0.25">
      <c r="A36" s="172">
        <v>13</v>
      </c>
      <c r="B36" s="175" t="s">
        <v>17204</v>
      </c>
      <c r="C36" s="175" t="s">
        <v>17205</v>
      </c>
      <c r="D36" s="172" t="s">
        <v>680</v>
      </c>
      <c r="E36" s="178"/>
      <c r="F36" s="172" t="s">
        <v>17189</v>
      </c>
      <c r="G36" s="172" t="str">
        <f t="shared" si="2"/>
        <v>BXX</v>
      </c>
      <c r="H36" s="180">
        <v>32</v>
      </c>
      <c r="I36" s="180">
        <v>1164.53</v>
      </c>
      <c r="J36" s="183">
        <f t="shared" si="3"/>
        <v>37264.959999999999</v>
      </c>
      <c r="K36" s="199"/>
      <c r="L36" s="187" t="s">
        <v>17183</v>
      </c>
      <c r="M36" s="303"/>
    </row>
    <row r="37" spans="1:13" s="167" customFormat="1" ht="24" x14ac:dyDescent="0.25">
      <c r="A37" s="172">
        <v>14</v>
      </c>
      <c r="B37" s="175" t="s">
        <v>17207</v>
      </c>
      <c r="C37" s="175" t="s">
        <v>17208</v>
      </c>
      <c r="D37" s="172" t="s">
        <v>680</v>
      </c>
      <c r="E37" s="178"/>
      <c r="F37" s="172" t="s">
        <v>17116</v>
      </c>
      <c r="G37" s="172" t="str">
        <f t="shared" si="2"/>
        <v>BXX</v>
      </c>
      <c r="H37" s="180">
        <v>8</v>
      </c>
      <c r="I37" s="180">
        <v>5323.63</v>
      </c>
      <c r="J37" s="183">
        <f t="shared" si="3"/>
        <v>42589.04</v>
      </c>
      <c r="K37" s="199"/>
      <c r="L37" s="187" t="s">
        <v>17183</v>
      </c>
      <c r="M37" s="303"/>
    </row>
    <row r="38" spans="1:13" s="167" customFormat="1" ht="24" x14ac:dyDescent="0.25">
      <c r="A38" s="172">
        <v>15</v>
      </c>
      <c r="B38" s="175" t="s">
        <v>17209</v>
      </c>
      <c r="C38" s="175" t="s">
        <v>17210</v>
      </c>
      <c r="D38" s="172" t="s">
        <v>680</v>
      </c>
      <c r="E38" s="178"/>
      <c r="F38" s="172" t="s">
        <v>17116</v>
      </c>
      <c r="G38" s="172" t="str">
        <f t="shared" si="2"/>
        <v>BXX</v>
      </c>
      <c r="H38" s="180">
        <v>179</v>
      </c>
      <c r="I38" s="180">
        <v>17517.11</v>
      </c>
      <c r="J38" s="183">
        <f t="shared" si="3"/>
        <v>3135562.69</v>
      </c>
      <c r="K38" s="199"/>
      <c r="L38" s="187" t="s">
        <v>17183</v>
      </c>
      <c r="M38" s="303"/>
    </row>
    <row r="39" spans="1:13" s="167" customFormat="1" ht="24" x14ac:dyDescent="0.25">
      <c r="A39" s="172">
        <v>16</v>
      </c>
      <c r="B39" s="175" t="s">
        <v>17211</v>
      </c>
      <c r="C39" s="175" t="s">
        <v>17212</v>
      </c>
      <c r="D39" s="172" t="s">
        <v>680</v>
      </c>
      <c r="E39" s="178"/>
      <c r="F39" s="172" t="s">
        <v>17116</v>
      </c>
      <c r="G39" s="172" t="str">
        <f t="shared" si="2"/>
        <v>BXX</v>
      </c>
      <c r="H39" s="180">
        <v>5</v>
      </c>
      <c r="I39" s="180">
        <v>17627.400000000001</v>
      </c>
      <c r="J39" s="183">
        <f t="shared" si="3"/>
        <v>88137</v>
      </c>
      <c r="K39" s="199"/>
      <c r="L39" s="187" t="s">
        <v>17183</v>
      </c>
      <c r="M39" s="303"/>
    </row>
    <row r="40" spans="1:13" s="167" customFormat="1" ht="24" x14ac:dyDescent="0.25">
      <c r="A40" s="172">
        <v>17</v>
      </c>
      <c r="B40" s="175" t="s">
        <v>17213</v>
      </c>
      <c r="C40" s="175" t="s">
        <v>17214</v>
      </c>
      <c r="D40" s="172" t="s">
        <v>680</v>
      </c>
      <c r="E40" s="178"/>
      <c r="F40" s="172" t="s">
        <v>17116</v>
      </c>
      <c r="G40" s="172" t="str">
        <f t="shared" si="2"/>
        <v>BXX</v>
      </c>
      <c r="H40" s="180">
        <v>18</v>
      </c>
      <c r="I40" s="180">
        <v>16458.61</v>
      </c>
      <c r="J40" s="183">
        <f t="shared" si="3"/>
        <v>296254.98</v>
      </c>
      <c r="K40" s="199"/>
      <c r="L40" s="187" t="s">
        <v>17183</v>
      </c>
      <c r="M40" s="303"/>
    </row>
    <row r="41" spans="1:13" s="167" customFormat="1" ht="24" x14ac:dyDescent="0.25">
      <c r="A41" s="172">
        <v>18</v>
      </c>
      <c r="B41" s="175" t="s">
        <v>17215</v>
      </c>
      <c r="C41" s="175" t="s">
        <v>17216</v>
      </c>
      <c r="D41" s="172" t="s">
        <v>680</v>
      </c>
      <c r="E41" s="178"/>
      <c r="F41" s="172" t="s">
        <v>17116</v>
      </c>
      <c r="G41" s="172" t="str">
        <f t="shared" si="2"/>
        <v>BXX</v>
      </c>
      <c r="H41" s="180">
        <v>18</v>
      </c>
      <c r="I41" s="180">
        <v>65426.94</v>
      </c>
      <c r="J41" s="183">
        <f t="shared" si="3"/>
        <v>1177684.92</v>
      </c>
      <c r="K41" s="199"/>
      <c r="L41" s="187" t="s">
        <v>17183</v>
      </c>
      <c r="M41" s="303"/>
    </row>
    <row r="42" spans="1:13" s="167" customFormat="1" ht="24" x14ac:dyDescent="0.25">
      <c r="A42" s="172">
        <v>19</v>
      </c>
      <c r="B42" s="175" t="s">
        <v>17241</v>
      </c>
      <c r="C42" s="175" t="s">
        <v>17242</v>
      </c>
      <c r="D42" s="172" t="s">
        <v>680</v>
      </c>
      <c r="E42" s="178"/>
      <c r="F42" s="172" t="s">
        <v>17116</v>
      </c>
      <c r="G42" s="172" t="str">
        <f t="shared" si="2"/>
        <v>BXX</v>
      </c>
      <c r="H42" s="180">
        <v>53</v>
      </c>
      <c r="I42" s="180">
        <v>367.64</v>
      </c>
      <c r="J42" s="183">
        <f t="shared" si="3"/>
        <v>19484.919999999998</v>
      </c>
      <c r="K42" s="199"/>
      <c r="L42" s="187" t="s">
        <v>17183</v>
      </c>
      <c r="M42" s="303"/>
    </row>
    <row r="43" spans="1:13" s="167" customFormat="1" ht="24" x14ac:dyDescent="0.25">
      <c r="A43" s="172">
        <v>20</v>
      </c>
      <c r="B43" s="175" t="s">
        <v>17243</v>
      </c>
      <c r="C43" s="175" t="s">
        <v>17244</v>
      </c>
      <c r="D43" s="172" t="s">
        <v>680</v>
      </c>
      <c r="E43" s="178"/>
      <c r="F43" s="172" t="s">
        <v>17116</v>
      </c>
      <c r="G43" s="172" t="str">
        <f t="shared" si="2"/>
        <v>BXX</v>
      </c>
      <c r="H43" s="180">
        <v>10</v>
      </c>
      <c r="I43" s="180">
        <v>12473.9</v>
      </c>
      <c r="J43" s="183">
        <f t="shared" si="3"/>
        <v>124739</v>
      </c>
      <c r="K43" s="199"/>
      <c r="L43" s="187" t="s">
        <v>17183</v>
      </c>
      <c r="M43" s="303"/>
    </row>
    <row r="44" spans="1:13" s="167" customFormat="1" ht="24" x14ac:dyDescent="0.25">
      <c r="A44" s="172">
        <v>21</v>
      </c>
      <c r="B44" s="175" t="s">
        <v>17247</v>
      </c>
      <c r="C44" s="175" t="s">
        <v>17248</v>
      </c>
      <c r="D44" s="172" t="s">
        <v>680</v>
      </c>
      <c r="E44" s="178"/>
      <c r="F44" s="172" t="s">
        <v>17116</v>
      </c>
      <c r="G44" s="172" t="str">
        <f t="shared" si="2"/>
        <v>BXX</v>
      </c>
      <c r="H44" s="180">
        <v>1</v>
      </c>
      <c r="I44" s="180">
        <v>20466</v>
      </c>
      <c r="J44" s="183">
        <f t="shared" si="3"/>
        <v>20466</v>
      </c>
      <c r="K44" s="199"/>
      <c r="L44" s="187" t="s">
        <v>17183</v>
      </c>
      <c r="M44" s="303"/>
    </row>
    <row r="45" spans="1:13" s="167" customFormat="1" ht="24" x14ac:dyDescent="0.25">
      <c r="A45" s="172">
        <v>22</v>
      </c>
      <c r="B45" s="175" t="s">
        <v>17287</v>
      </c>
      <c r="C45" s="175" t="s">
        <v>17288</v>
      </c>
      <c r="D45" s="172" t="s">
        <v>680</v>
      </c>
      <c r="E45" s="178"/>
      <c r="F45" s="172" t="s">
        <v>17116</v>
      </c>
      <c r="G45" s="172" t="str">
        <f t="shared" si="2"/>
        <v>BXX</v>
      </c>
      <c r="H45" s="180">
        <v>186</v>
      </c>
      <c r="I45" s="180">
        <v>44167.74</v>
      </c>
      <c r="J45" s="183">
        <f t="shared" si="3"/>
        <v>8215199.6399999997</v>
      </c>
      <c r="K45" s="199"/>
      <c r="L45" s="187" t="s">
        <v>17183</v>
      </c>
      <c r="M45" s="303"/>
    </row>
    <row r="46" spans="1:13" s="167" customFormat="1" ht="24" x14ac:dyDescent="0.25">
      <c r="A46" s="172">
        <v>23</v>
      </c>
      <c r="B46" s="175" t="s">
        <v>17289</v>
      </c>
      <c r="C46" s="175" t="s">
        <v>17290</v>
      </c>
      <c r="D46" s="172" t="s">
        <v>680</v>
      </c>
      <c r="E46" s="178"/>
      <c r="F46" s="172" t="s">
        <v>17116</v>
      </c>
      <c r="G46" s="172" t="str">
        <f t="shared" si="2"/>
        <v>BXX</v>
      </c>
      <c r="H46" s="180">
        <v>2</v>
      </c>
      <c r="I46" s="180">
        <v>3037</v>
      </c>
      <c r="J46" s="183">
        <f t="shared" si="3"/>
        <v>6074</v>
      </c>
      <c r="K46" s="199"/>
      <c r="L46" s="187" t="s">
        <v>17183</v>
      </c>
      <c r="M46" s="303"/>
    </row>
    <row r="47" spans="1:13" s="167" customFormat="1" ht="24" x14ac:dyDescent="0.25">
      <c r="A47" s="172">
        <v>24</v>
      </c>
      <c r="B47" s="175" t="s">
        <v>17249</v>
      </c>
      <c r="C47" s="175" t="s">
        <v>17250</v>
      </c>
      <c r="D47" s="172" t="s">
        <v>680</v>
      </c>
      <c r="E47" s="178"/>
      <c r="F47" s="172" t="s">
        <v>17116</v>
      </c>
      <c r="G47" s="172" t="str">
        <f t="shared" si="2"/>
        <v>BXX</v>
      </c>
      <c r="H47" s="180">
        <v>1074</v>
      </c>
      <c r="I47" s="180">
        <v>403.97</v>
      </c>
      <c r="J47" s="183">
        <f t="shared" si="3"/>
        <v>433863.78</v>
      </c>
      <c r="K47" s="199"/>
      <c r="L47" s="187" t="s">
        <v>17183</v>
      </c>
      <c r="M47" s="303"/>
    </row>
    <row r="48" spans="1:13" s="167" customFormat="1" ht="24" x14ac:dyDescent="0.25">
      <c r="A48" s="172">
        <v>25</v>
      </c>
      <c r="B48" s="175" t="s">
        <v>17257</v>
      </c>
      <c r="C48" s="175" t="s">
        <v>17258</v>
      </c>
      <c r="D48" s="172" t="s">
        <v>680</v>
      </c>
      <c r="E48" s="178"/>
      <c r="F48" s="172" t="s">
        <v>17116</v>
      </c>
      <c r="G48" s="172" t="str">
        <f t="shared" si="2"/>
        <v>BXX</v>
      </c>
      <c r="H48" s="180">
        <v>1</v>
      </c>
      <c r="I48" s="180">
        <v>1</v>
      </c>
      <c r="J48" s="183">
        <f t="shared" si="3"/>
        <v>1</v>
      </c>
      <c r="K48" s="199"/>
      <c r="L48" s="187" t="s">
        <v>17183</v>
      </c>
      <c r="M48" s="303"/>
    </row>
    <row r="49" spans="1:13" s="167" customFormat="1" ht="24" x14ac:dyDescent="0.25">
      <c r="A49" s="172">
        <v>26</v>
      </c>
      <c r="B49" s="175" t="s">
        <v>17259</v>
      </c>
      <c r="C49" s="175" t="s">
        <v>17260</v>
      </c>
      <c r="D49" s="172" t="s">
        <v>680</v>
      </c>
      <c r="E49" s="178"/>
      <c r="F49" s="172" t="s">
        <v>17116</v>
      </c>
      <c r="G49" s="172" t="str">
        <f t="shared" si="2"/>
        <v>BXX</v>
      </c>
      <c r="H49" s="180">
        <v>19</v>
      </c>
      <c r="I49" s="180">
        <v>3675.95</v>
      </c>
      <c r="J49" s="183">
        <f t="shared" si="3"/>
        <v>69843.05</v>
      </c>
      <c r="K49" s="199"/>
      <c r="L49" s="187" t="s">
        <v>17183</v>
      </c>
      <c r="M49" s="303"/>
    </row>
    <row r="50" spans="1:13" s="167" customFormat="1" ht="24" x14ac:dyDescent="0.25">
      <c r="A50" s="172">
        <v>27</v>
      </c>
      <c r="B50" s="175" t="s">
        <v>17263</v>
      </c>
      <c r="C50" s="175" t="s">
        <v>17264</v>
      </c>
      <c r="D50" s="172" t="s">
        <v>680</v>
      </c>
      <c r="E50" s="178"/>
      <c r="F50" s="172" t="s">
        <v>17116</v>
      </c>
      <c r="G50" s="172" t="str">
        <f t="shared" si="2"/>
        <v>BXX</v>
      </c>
      <c r="H50" s="180">
        <v>10</v>
      </c>
      <c r="I50" s="180">
        <v>618.29999999999995</v>
      </c>
      <c r="J50" s="183">
        <f t="shared" si="3"/>
        <v>6183</v>
      </c>
      <c r="K50" s="199"/>
      <c r="L50" s="187" t="s">
        <v>17183</v>
      </c>
      <c r="M50" s="303"/>
    </row>
    <row r="51" spans="1:13" s="167" customFormat="1" ht="24" x14ac:dyDescent="0.25">
      <c r="A51" s="172">
        <v>28</v>
      </c>
      <c r="B51" s="175" t="s">
        <v>17265</v>
      </c>
      <c r="C51" s="175" t="s">
        <v>17266</v>
      </c>
      <c r="D51" s="172" t="s">
        <v>680</v>
      </c>
      <c r="E51" s="178"/>
      <c r="F51" s="172" t="s">
        <v>17116</v>
      </c>
      <c r="G51" s="172" t="str">
        <f t="shared" si="2"/>
        <v>BXX</v>
      </c>
      <c r="H51" s="180">
        <v>34</v>
      </c>
      <c r="I51" s="180">
        <v>46146.91</v>
      </c>
      <c r="J51" s="183">
        <f t="shared" si="3"/>
        <v>1568994.9400000002</v>
      </c>
      <c r="K51" s="199"/>
      <c r="L51" s="187" t="s">
        <v>17183</v>
      </c>
      <c r="M51" s="303"/>
    </row>
    <row r="52" spans="1:13" s="167" customFormat="1" ht="24" x14ac:dyDescent="0.25">
      <c r="A52" s="172">
        <v>29</v>
      </c>
      <c r="B52" s="175" t="s">
        <v>17269</v>
      </c>
      <c r="C52" s="175" t="s">
        <v>17270</v>
      </c>
      <c r="D52" s="172" t="s">
        <v>680</v>
      </c>
      <c r="E52" s="178"/>
      <c r="F52" s="172" t="s">
        <v>17189</v>
      </c>
      <c r="G52" s="172" t="str">
        <f t="shared" si="2"/>
        <v>BXX</v>
      </c>
      <c r="H52" s="180">
        <v>2</v>
      </c>
      <c r="I52" s="180">
        <v>1</v>
      </c>
      <c r="J52" s="183">
        <f t="shared" si="3"/>
        <v>2</v>
      </c>
      <c r="K52" s="199"/>
      <c r="L52" s="187" t="s">
        <v>17183</v>
      </c>
      <c r="M52" s="303"/>
    </row>
    <row r="53" spans="1:13" s="167" customFormat="1" ht="24" x14ac:dyDescent="0.25">
      <c r="A53" s="172">
        <v>30</v>
      </c>
      <c r="B53" s="175" t="s">
        <v>17273</v>
      </c>
      <c r="C53" s="175" t="s">
        <v>17274</v>
      </c>
      <c r="D53" s="172" t="s">
        <v>680</v>
      </c>
      <c r="E53" s="178"/>
      <c r="F53" s="172" t="s">
        <v>17116</v>
      </c>
      <c r="G53" s="172" t="str">
        <f t="shared" si="2"/>
        <v>BXX</v>
      </c>
      <c r="H53" s="180">
        <v>1</v>
      </c>
      <c r="I53" s="180">
        <v>84523</v>
      </c>
      <c r="J53" s="183">
        <f t="shared" si="3"/>
        <v>84523</v>
      </c>
      <c r="K53" s="199"/>
      <c r="L53" s="187" t="s">
        <v>17183</v>
      </c>
      <c r="M53" s="303"/>
    </row>
    <row r="54" spans="1:13" s="167" customFormat="1" ht="24" x14ac:dyDescent="0.25">
      <c r="A54" s="172">
        <v>31</v>
      </c>
      <c r="B54" s="175" t="s">
        <v>17275</v>
      </c>
      <c r="C54" s="175" t="s">
        <v>17276</v>
      </c>
      <c r="D54" s="172" t="s">
        <v>680</v>
      </c>
      <c r="E54" s="178"/>
      <c r="F54" s="172" t="s">
        <v>17116</v>
      </c>
      <c r="G54" s="172" t="str">
        <f t="shared" si="2"/>
        <v>BXX</v>
      </c>
      <c r="H54" s="180">
        <v>2</v>
      </c>
      <c r="I54" s="180">
        <v>1</v>
      </c>
      <c r="J54" s="183">
        <f t="shared" si="3"/>
        <v>2</v>
      </c>
      <c r="K54" s="199"/>
      <c r="L54" s="187" t="s">
        <v>17183</v>
      </c>
      <c r="M54" s="303"/>
    </row>
    <row r="55" spans="1:13" s="167" customFormat="1" x14ac:dyDescent="0.25">
      <c r="A55" s="172">
        <v>32</v>
      </c>
      <c r="B55" s="175" t="s">
        <v>17293</v>
      </c>
      <c r="C55" s="175" t="s">
        <v>17294</v>
      </c>
      <c r="D55" s="172" t="s">
        <v>680</v>
      </c>
      <c r="E55" s="178"/>
      <c r="F55" s="172" t="s">
        <v>17116</v>
      </c>
      <c r="G55" s="172" t="str">
        <f t="shared" si="2"/>
        <v>CXA</v>
      </c>
      <c r="H55" s="180">
        <v>29</v>
      </c>
      <c r="I55" s="180">
        <v>1</v>
      </c>
      <c r="J55" s="183">
        <f t="shared" si="3"/>
        <v>29</v>
      </c>
      <c r="K55" s="331" t="s">
        <v>17295</v>
      </c>
      <c r="L55" s="187" t="s">
        <v>17183</v>
      </c>
      <c r="M55" s="303"/>
    </row>
    <row r="56" spans="1:13" s="167" customFormat="1" x14ac:dyDescent="0.25">
      <c r="A56" s="172">
        <v>33</v>
      </c>
      <c r="B56" s="175" t="s">
        <v>17296</v>
      </c>
      <c r="C56" s="175" t="s">
        <v>17297</v>
      </c>
      <c r="D56" s="172" t="s">
        <v>680</v>
      </c>
      <c r="E56" s="178"/>
      <c r="F56" s="172" t="s">
        <v>17116</v>
      </c>
      <c r="G56" s="172" t="str">
        <f t="shared" si="2"/>
        <v>CXA</v>
      </c>
      <c r="H56" s="180">
        <v>13</v>
      </c>
      <c r="I56" s="180">
        <v>1</v>
      </c>
      <c r="J56" s="183">
        <f t="shared" si="3"/>
        <v>13</v>
      </c>
      <c r="K56" s="332"/>
      <c r="L56" s="187" t="s">
        <v>17183</v>
      </c>
      <c r="M56" s="303"/>
    </row>
    <row r="57" spans="1:13" s="167" customFormat="1" x14ac:dyDescent="0.25">
      <c r="A57" s="172">
        <v>34</v>
      </c>
      <c r="B57" s="175" t="s">
        <v>17298</v>
      </c>
      <c r="C57" s="175" t="s">
        <v>17199</v>
      </c>
      <c r="D57" s="172" t="s">
        <v>680</v>
      </c>
      <c r="E57" s="178"/>
      <c r="F57" s="172" t="s">
        <v>17116</v>
      </c>
      <c r="G57" s="172" t="str">
        <f t="shared" si="2"/>
        <v>CXA</v>
      </c>
      <c r="H57" s="180">
        <v>193</v>
      </c>
      <c r="I57" s="180">
        <v>1</v>
      </c>
      <c r="J57" s="183">
        <f t="shared" si="3"/>
        <v>193</v>
      </c>
      <c r="K57" s="332"/>
      <c r="L57" s="187" t="s">
        <v>17183</v>
      </c>
      <c r="M57" s="303"/>
    </row>
    <row r="58" spans="1:13" s="167" customFormat="1" x14ac:dyDescent="0.25">
      <c r="A58" s="172">
        <v>35</v>
      </c>
      <c r="B58" s="175" t="s">
        <v>17299</v>
      </c>
      <c r="C58" s="175" t="s">
        <v>17203</v>
      </c>
      <c r="D58" s="172" t="s">
        <v>680</v>
      </c>
      <c r="E58" s="178"/>
      <c r="F58" s="172" t="s">
        <v>17116</v>
      </c>
      <c r="G58" s="172" t="str">
        <f t="shared" si="2"/>
        <v>CXA</v>
      </c>
      <c r="H58" s="180">
        <v>20</v>
      </c>
      <c r="I58" s="180">
        <v>1</v>
      </c>
      <c r="J58" s="183">
        <f t="shared" si="3"/>
        <v>20</v>
      </c>
      <c r="K58" s="332"/>
      <c r="L58" s="187" t="s">
        <v>17183</v>
      </c>
      <c r="M58" s="303"/>
    </row>
    <row r="59" spans="1:13" s="167" customFormat="1" ht="24" x14ac:dyDescent="0.25">
      <c r="A59" s="172">
        <v>36</v>
      </c>
      <c r="B59" s="175" t="s">
        <v>17300</v>
      </c>
      <c r="C59" s="175" t="s">
        <v>17301</v>
      </c>
      <c r="D59" s="172" t="s">
        <v>680</v>
      </c>
      <c r="E59" s="178"/>
      <c r="F59" s="172" t="s">
        <v>17116</v>
      </c>
      <c r="G59" s="172" t="str">
        <f t="shared" si="2"/>
        <v>CXA</v>
      </c>
      <c r="H59" s="180">
        <v>29</v>
      </c>
      <c r="I59" s="180">
        <v>15.62</v>
      </c>
      <c r="J59" s="183">
        <f t="shared" si="3"/>
        <v>452.97999999999996</v>
      </c>
      <c r="K59" s="332"/>
      <c r="L59" s="187" t="s">
        <v>17183</v>
      </c>
      <c r="M59" s="303"/>
    </row>
    <row r="60" spans="1:13" s="167" customFormat="1" ht="24" x14ac:dyDescent="0.25">
      <c r="A60" s="172">
        <v>37</v>
      </c>
      <c r="B60" s="175" t="s">
        <v>17302</v>
      </c>
      <c r="C60" s="175" t="s">
        <v>17220</v>
      </c>
      <c r="D60" s="172" t="s">
        <v>680</v>
      </c>
      <c r="E60" s="178"/>
      <c r="F60" s="172" t="s">
        <v>17116</v>
      </c>
      <c r="G60" s="172" t="str">
        <f t="shared" si="2"/>
        <v>CXA</v>
      </c>
      <c r="H60" s="180">
        <v>13</v>
      </c>
      <c r="I60" s="180">
        <v>6.15</v>
      </c>
      <c r="J60" s="183">
        <f t="shared" si="3"/>
        <v>79.95</v>
      </c>
      <c r="K60" s="332"/>
      <c r="L60" s="187" t="s">
        <v>17183</v>
      </c>
      <c r="M60" s="303"/>
    </row>
    <row r="61" spans="1:13" s="167" customFormat="1" x14ac:dyDescent="0.25">
      <c r="A61" s="172">
        <v>38</v>
      </c>
      <c r="B61" s="175" t="s">
        <v>17407</v>
      </c>
      <c r="C61" s="175" t="s">
        <v>17408</v>
      </c>
      <c r="D61" s="172" t="s">
        <v>680</v>
      </c>
      <c r="E61" s="178"/>
      <c r="F61" s="172" t="s">
        <v>17116</v>
      </c>
      <c r="G61" s="172" t="str">
        <f t="shared" si="2"/>
        <v>CXA</v>
      </c>
      <c r="H61" s="180">
        <v>4</v>
      </c>
      <c r="I61" s="180">
        <v>1</v>
      </c>
      <c r="J61" s="183">
        <f t="shared" si="3"/>
        <v>4</v>
      </c>
      <c r="K61" s="332"/>
      <c r="L61" s="187" t="s">
        <v>17183</v>
      </c>
      <c r="M61" s="303"/>
    </row>
    <row r="62" spans="1:13" s="167" customFormat="1" x14ac:dyDescent="0.25">
      <c r="A62" s="172">
        <v>39</v>
      </c>
      <c r="B62" s="175" t="s">
        <v>17304</v>
      </c>
      <c r="C62" s="175" t="s">
        <v>17230</v>
      </c>
      <c r="D62" s="172" t="s">
        <v>680</v>
      </c>
      <c r="E62" s="178"/>
      <c r="F62" s="172" t="s">
        <v>17116</v>
      </c>
      <c r="G62" s="172" t="str">
        <f t="shared" si="2"/>
        <v>CXA</v>
      </c>
      <c r="H62" s="180">
        <v>15</v>
      </c>
      <c r="I62" s="180">
        <v>1.4</v>
      </c>
      <c r="J62" s="183">
        <f t="shared" si="3"/>
        <v>21</v>
      </c>
      <c r="K62" s="332"/>
      <c r="L62" s="187" t="s">
        <v>17183</v>
      </c>
      <c r="M62" s="303"/>
    </row>
    <row r="63" spans="1:13" s="167" customFormat="1" ht="24" x14ac:dyDescent="0.25">
      <c r="A63" s="172">
        <v>40</v>
      </c>
      <c r="B63" s="175" t="s">
        <v>17305</v>
      </c>
      <c r="C63" s="175" t="s">
        <v>17236</v>
      </c>
      <c r="D63" s="172" t="s">
        <v>680</v>
      </c>
      <c r="E63" s="178"/>
      <c r="F63" s="172" t="s">
        <v>17116</v>
      </c>
      <c r="G63" s="172" t="str">
        <f t="shared" si="2"/>
        <v>CXA</v>
      </c>
      <c r="H63" s="180">
        <v>5</v>
      </c>
      <c r="I63" s="180">
        <v>356</v>
      </c>
      <c r="J63" s="183">
        <f t="shared" si="3"/>
        <v>1780</v>
      </c>
      <c r="K63" s="332"/>
      <c r="L63" s="187" t="s">
        <v>17183</v>
      </c>
      <c r="M63" s="303"/>
    </row>
    <row r="64" spans="1:13" s="167" customFormat="1" x14ac:dyDescent="0.25">
      <c r="A64" s="172">
        <v>41</v>
      </c>
      <c r="B64" s="175" t="s">
        <v>17396</v>
      </c>
      <c r="C64" s="175" t="s">
        <v>17391</v>
      </c>
      <c r="D64" s="172" t="s">
        <v>680</v>
      </c>
      <c r="E64" s="178"/>
      <c r="F64" s="172" t="s">
        <v>17116</v>
      </c>
      <c r="G64" s="172" t="str">
        <f t="shared" si="2"/>
        <v>CXA</v>
      </c>
      <c r="H64" s="180">
        <v>1</v>
      </c>
      <c r="I64" s="180">
        <v>1</v>
      </c>
      <c r="J64" s="183">
        <f t="shared" si="3"/>
        <v>1</v>
      </c>
      <c r="K64" s="332"/>
      <c r="L64" s="187" t="s">
        <v>17183</v>
      </c>
      <c r="M64" s="303"/>
    </row>
    <row r="65" spans="1:13" s="167" customFormat="1" x14ac:dyDescent="0.25">
      <c r="A65" s="172">
        <v>42</v>
      </c>
      <c r="B65" s="175" t="s">
        <v>17308</v>
      </c>
      <c r="C65" s="175" t="s">
        <v>17252</v>
      </c>
      <c r="D65" s="172" t="s">
        <v>680</v>
      </c>
      <c r="E65" s="178"/>
      <c r="F65" s="172" t="s">
        <v>17116</v>
      </c>
      <c r="G65" s="172" t="str">
        <f t="shared" si="2"/>
        <v>CXA</v>
      </c>
      <c r="H65" s="180">
        <v>13</v>
      </c>
      <c r="I65" s="180">
        <v>1</v>
      </c>
      <c r="J65" s="183">
        <f t="shared" si="3"/>
        <v>13</v>
      </c>
      <c r="K65" s="332"/>
      <c r="L65" s="187" t="s">
        <v>17183</v>
      </c>
      <c r="M65" s="303"/>
    </row>
    <row r="66" spans="1:13" s="167" customFormat="1" x14ac:dyDescent="0.25">
      <c r="A66" s="172">
        <v>43</v>
      </c>
      <c r="B66" s="175" t="s">
        <v>17370</v>
      </c>
      <c r="C66" s="175" t="s">
        <v>17371</v>
      </c>
      <c r="D66" s="172" t="s">
        <v>680</v>
      </c>
      <c r="E66" s="178"/>
      <c r="F66" s="172" t="s">
        <v>17116</v>
      </c>
      <c r="G66" s="172" t="str">
        <f t="shared" si="2"/>
        <v>CXA</v>
      </c>
      <c r="H66" s="180">
        <v>1</v>
      </c>
      <c r="I66" s="180">
        <v>1</v>
      </c>
      <c r="J66" s="183">
        <f t="shared" si="3"/>
        <v>1</v>
      </c>
      <c r="K66" s="332"/>
      <c r="L66" s="187" t="s">
        <v>17183</v>
      </c>
      <c r="M66" s="303"/>
    </row>
    <row r="67" spans="1:13" s="167" customFormat="1" x14ac:dyDescent="0.25">
      <c r="A67" s="172">
        <v>44</v>
      </c>
      <c r="B67" s="175" t="s">
        <v>17351</v>
      </c>
      <c r="C67" s="175" t="s">
        <v>17254</v>
      </c>
      <c r="D67" s="172" t="s">
        <v>680</v>
      </c>
      <c r="E67" s="178"/>
      <c r="F67" s="172" t="s">
        <v>17116</v>
      </c>
      <c r="G67" s="172" t="str">
        <f t="shared" si="2"/>
        <v>CXA</v>
      </c>
      <c r="H67" s="180">
        <v>2</v>
      </c>
      <c r="I67" s="180">
        <v>1.5</v>
      </c>
      <c r="J67" s="183">
        <f t="shared" si="3"/>
        <v>3</v>
      </c>
      <c r="K67" s="332"/>
      <c r="L67" s="187" t="s">
        <v>17183</v>
      </c>
      <c r="M67" s="303"/>
    </row>
    <row r="68" spans="1:13" s="167" customFormat="1" ht="24" x14ac:dyDescent="0.25">
      <c r="A68" s="172">
        <v>45</v>
      </c>
      <c r="B68" s="175" t="s">
        <v>17309</v>
      </c>
      <c r="C68" s="175" t="s">
        <v>17310</v>
      </c>
      <c r="D68" s="172" t="s">
        <v>680</v>
      </c>
      <c r="E68" s="178"/>
      <c r="F68" s="172" t="s">
        <v>17116</v>
      </c>
      <c r="G68" s="172" t="str">
        <f t="shared" si="2"/>
        <v>CXA</v>
      </c>
      <c r="H68" s="180">
        <v>15</v>
      </c>
      <c r="I68" s="180">
        <v>1.07</v>
      </c>
      <c r="J68" s="183">
        <f t="shared" si="3"/>
        <v>16.05</v>
      </c>
      <c r="K68" s="332"/>
      <c r="L68" s="187" t="s">
        <v>17183</v>
      </c>
      <c r="M68" s="303"/>
    </row>
    <row r="69" spans="1:13" s="167" customFormat="1" ht="24" x14ac:dyDescent="0.25">
      <c r="A69" s="172">
        <v>46</v>
      </c>
      <c r="B69" s="175" t="s">
        <v>17409</v>
      </c>
      <c r="C69" s="175" t="s">
        <v>17410</v>
      </c>
      <c r="D69" s="172" t="s">
        <v>680</v>
      </c>
      <c r="E69" s="178"/>
      <c r="F69" s="172" t="s">
        <v>17116</v>
      </c>
      <c r="G69" s="172" t="str">
        <f t="shared" si="2"/>
        <v>CXA</v>
      </c>
      <c r="H69" s="180">
        <v>1</v>
      </c>
      <c r="I69" s="180">
        <v>1</v>
      </c>
      <c r="J69" s="183">
        <f t="shared" si="3"/>
        <v>1</v>
      </c>
      <c r="K69" s="332"/>
      <c r="L69" s="187" t="s">
        <v>17183</v>
      </c>
      <c r="M69" s="303"/>
    </row>
    <row r="70" spans="1:13" s="167" customFormat="1" ht="24" x14ac:dyDescent="0.25">
      <c r="A70" s="172">
        <v>47</v>
      </c>
      <c r="B70" s="175" t="s">
        <v>17311</v>
      </c>
      <c r="C70" s="175" t="s">
        <v>17312</v>
      </c>
      <c r="D70" s="172" t="s">
        <v>680</v>
      </c>
      <c r="E70" s="178"/>
      <c r="F70" s="172" t="s">
        <v>17116</v>
      </c>
      <c r="G70" s="172" t="str">
        <f t="shared" si="2"/>
        <v>CXA</v>
      </c>
      <c r="H70" s="180">
        <v>7</v>
      </c>
      <c r="I70" s="180">
        <v>1</v>
      </c>
      <c r="J70" s="183">
        <f t="shared" si="3"/>
        <v>7</v>
      </c>
      <c r="K70" s="332"/>
      <c r="L70" s="187" t="s">
        <v>17183</v>
      </c>
      <c r="M70" s="303"/>
    </row>
    <row r="71" spans="1:13" s="167" customFormat="1" ht="24" x14ac:dyDescent="0.25">
      <c r="A71" s="172">
        <v>48</v>
      </c>
      <c r="B71" s="175" t="s">
        <v>17315</v>
      </c>
      <c r="C71" s="175" t="s">
        <v>17316</v>
      </c>
      <c r="D71" s="172" t="s">
        <v>680</v>
      </c>
      <c r="E71" s="178"/>
      <c r="F71" s="172" t="s">
        <v>17116</v>
      </c>
      <c r="G71" s="172" t="str">
        <f t="shared" si="2"/>
        <v>CXA</v>
      </c>
      <c r="H71" s="180">
        <v>29</v>
      </c>
      <c r="I71" s="180">
        <v>1</v>
      </c>
      <c r="J71" s="183">
        <f t="shared" si="3"/>
        <v>29</v>
      </c>
      <c r="K71" s="333"/>
      <c r="L71" s="187" t="s">
        <v>17183</v>
      </c>
      <c r="M71" s="303"/>
    </row>
    <row r="72" spans="1:13" s="167" customFormat="1" ht="24" x14ac:dyDescent="0.25">
      <c r="A72" s="172">
        <v>49</v>
      </c>
      <c r="B72" s="175" t="s">
        <v>17411</v>
      </c>
      <c r="C72" s="175" t="s">
        <v>17182</v>
      </c>
      <c r="D72" s="172" t="s">
        <v>688</v>
      </c>
      <c r="E72" s="178"/>
      <c r="F72" s="172" t="s">
        <v>17116</v>
      </c>
      <c r="G72" s="172" t="str">
        <f t="shared" si="2"/>
        <v>CXB</v>
      </c>
      <c r="H72" s="180">
        <v>2</v>
      </c>
      <c r="I72" s="180">
        <v>1</v>
      </c>
      <c r="J72" s="183">
        <f t="shared" si="3"/>
        <v>2</v>
      </c>
      <c r="K72" s="199"/>
      <c r="L72" s="187" t="s">
        <v>17183</v>
      </c>
      <c r="M72" s="303"/>
    </row>
    <row r="73" spans="1:13" s="167" customFormat="1" x14ac:dyDescent="0.25">
      <c r="A73" s="172">
        <v>50</v>
      </c>
      <c r="B73" s="175" t="s">
        <v>17412</v>
      </c>
      <c r="C73" s="175" t="s">
        <v>17188</v>
      </c>
      <c r="D73" s="172" t="s">
        <v>688</v>
      </c>
      <c r="E73" s="178"/>
      <c r="F73" s="172" t="s">
        <v>17189</v>
      </c>
      <c r="G73" s="172" t="str">
        <f t="shared" si="2"/>
        <v>CXB</v>
      </c>
      <c r="H73" s="180">
        <v>2</v>
      </c>
      <c r="I73" s="180">
        <v>1</v>
      </c>
      <c r="J73" s="183">
        <f t="shared" si="3"/>
        <v>2</v>
      </c>
      <c r="K73" s="199"/>
      <c r="L73" s="187" t="s">
        <v>17183</v>
      </c>
      <c r="M73" s="303"/>
    </row>
    <row r="74" spans="1:13" s="167" customFormat="1" ht="24" x14ac:dyDescent="0.25">
      <c r="A74" s="172">
        <v>51</v>
      </c>
      <c r="B74" s="175" t="s">
        <v>17397</v>
      </c>
      <c r="C74" s="175" t="s">
        <v>17193</v>
      </c>
      <c r="D74" s="172" t="s">
        <v>680</v>
      </c>
      <c r="E74" s="178"/>
      <c r="F74" s="172" t="s">
        <v>17116</v>
      </c>
      <c r="G74" s="172" t="str">
        <f t="shared" si="2"/>
        <v>CXB</v>
      </c>
      <c r="H74" s="180">
        <v>20</v>
      </c>
      <c r="I74" s="180">
        <v>388.35</v>
      </c>
      <c r="J74" s="183">
        <f t="shared" si="3"/>
        <v>7767</v>
      </c>
      <c r="K74" s="199"/>
      <c r="L74" s="187" t="s">
        <v>17183</v>
      </c>
      <c r="M74" s="303"/>
    </row>
    <row r="75" spans="1:13" s="167" customFormat="1" ht="24" x14ac:dyDescent="0.25">
      <c r="A75" s="172">
        <v>52</v>
      </c>
      <c r="B75" s="175" t="s">
        <v>17317</v>
      </c>
      <c r="C75" s="175" t="s">
        <v>17195</v>
      </c>
      <c r="D75" s="172" t="s">
        <v>680</v>
      </c>
      <c r="E75" s="178"/>
      <c r="F75" s="172" t="s">
        <v>17116</v>
      </c>
      <c r="G75" s="172" t="str">
        <f t="shared" si="2"/>
        <v>CXB</v>
      </c>
      <c r="H75" s="180">
        <v>31</v>
      </c>
      <c r="I75" s="180">
        <v>4809.29</v>
      </c>
      <c r="J75" s="183">
        <f t="shared" si="3"/>
        <v>149087.99</v>
      </c>
      <c r="K75" s="199"/>
      <c r="L75" s="187" t="s">
        <v>17183</v>
      </c>
      <c r="M75" s="303"/>
    </row>
    <row r="76" spans="1:13" s="167" customFormat="1" ht="24" x14ac:dyDescent="0.25">
      <c r="A76" s="172">
        <v>53</v>
      </c>
      <c r="B76" s="175" t="s">
        <v>17318</v>
      </c>
      <c r="C76" s="175" t="s">
        <v>17197</v>
      </c>
      <c r="D76" s="172" t="s">
        <v>680</v>
      </c>
      <c r="E76" s="178"/>
      <c r="F76" s="172" t="s">
        <v>17116</v>
      </c>
      <c r="G76" s="172" t="str">
        <f t="shared" si="2"/>
        <v>CXB</v>
      </c>
      <c r="H76" s="180">
        <v>28</v>
      </c>
      <c r="I76" s="180">
        <v>6824.68</v>
      </c>
      <c r="J76" s="183">
        <f t="shared" si="3"/>
        <v>191091.04</v>
      </c>
      <c r="K76" s="199"/>
      <c r="L76" s="187" t="s">
        <v>17183</v>
      </c>
      <c r="M76" s="303"/>
    </row>
    <row r="77" spans="1:13" s="167" customFormat="1" ht="24" x14ac:dyDescent="0.25">
      <c r="A77" s="172">
        <v>54</v>
      </c>
      <c r="B77" s="175" t="s">
        <v>17319</v>
      </c>
      <c r="C77" s="175" t="s">
        <v>17201</v>
      </c>
      <c r="D77" s="172" t="s">
        <v>680</v>
      </c>
      <c r="E77" s="178"/>
      <c r="F77" s="172" t="s">
        <v>17116</v>
      </c>
      <c r="G77" s="172" t="str">
        <f t="shared" si="2"/>
        <v>CXB</v>
      </c>
      <c r="H77" s="180">
        <v>7</v>
      </c>
      <c r="I77" s="180">
        <v>5432.57</v>
      </c>
      <c r="J77" s="183">
        <f t="shared" si="3"/>
        <v>38027.99</v>
      </c>
      <c r="K77" s="199"/>
      <c r="L77" s="187" t="s">
        <v>17183</v>
      </c>
      <c r="M77" s="303"/>
    </row>
    <row r="78" spans="1:13" s="167" customFormat="1" ht="24" x14ac:dyDescent="0.25">
      <c r="A78" s="172">
        <v>55</v>
      </c>
      <c r="B78" s="175" t="s">
        <v>17320</v>
      </c>
      <c r="C78" s="175" t="s">
        <v>17321</v>
      </c>
      <c r="D78" s="172" t="s">
        <v>680</v>
      </c>
      <c r="E78" s="178"/>
      <c r="F78" s="172" t="s">
        <v>17189</v>
      </c>
      <c r="G78" s="172" t="str">
        <f t="shared" si="2"/>
        <v>CXB</v>
      </c>
      <c r="H78" s="180">
        <v>10</v>
      </c>
      <c r="I78" s="180">
        <v>1</v>
      </c>
      <c r="J78" s="183">
        <f t="shared" si="3"/>
        <v>10</v>
      </c>
      <c r="K78" s="199"/>
      <c r="L78" s="187" t="s">
        <v>17183</v>
      </c>
      <c r="M78" s="303"/>
    </row>
    <row r="79" spans="1:13" s="167" customFormat="1" x14ac:dyDescent="0.25">
      <c r="A79" s="172">
        <v>56</v>
      </c>
      <c r="B79" s="175" t="s">
        <v>17322</v>
      </c>
      <c r="C79" s="175" t="s">
        <v>17205</v>
      </c>
      <c r="D79" s="172" t="s">
        <v>680</v>
      </c>
      <c r="E79" s="178"/>
      <c r="F79" s="172" t="s">
        <v>17189</v>
      </c>
      <c r="G79" s="172" t="str">
        <f t="shared" si="2"/>
        <v>CXB</v>
      </c>
      <c r="H79" s="180">
        <v>2</v>
      </c>
      <c r="I79" s="180">
        <v>144813.5</v>
      </c>
      <c r="J79" s="183">
        <f t="shared" si="3"/>
        <v>289627</v>
      </c>
      <c r="K79" s="199"/>
      <c r="L79" s="187" t="s">
        <v>17183</v>
      </c>
      <c r="M79" s="303"/>
    </row>
    <row r="80" spans="1:13" s="167" customFormat="1" ht="24" x14ac:dyDescent="0.25">
      <c r="A80" s="172">
        <v>57</v>
      </c>
      <c r="B80" s="175" t="s">
        <v>17324</v>
      </c>
      <c r="C80" s="175" t="s">
        <v>17208</v>
      </c>
      <c r="D80" s="172" t="s">
        <v>680</v>
      </c>
      <c r="E80" s="178"/>
      <c r="F80" s="172" t="s">
        <v>17116</v>
      </c>
      <c r="G80" s="172" t="str">
        <f t="shared" si="2"/>
        <v>CXB</v>
      </c>
      <c r="H80" s="180">
        <v>24</v>
      </c>
      <c r="I80" s="180">
        <v>2089.29</v>
      </c>
      <c r="J80" s="183">
        <f t="shared" si="3"/>
        <v>50142.96</v>
      </c>
      <c r="K80" s="199"/>
      <c r="L80" s="187" t="s">
        <v>17183</v>
      </c>
      <c r="M80" s="303"/>
    </row>
    <row r="81" spans="1:13" s="167" customFormat="1" ht="24" x14ac:dyDescent="0.25">
      <c r="A81" s="172">
        <v>58</v>
      </c>
      <c r="B81" s="175" t="s">
        <v>17329</v>
      </c>
      <c r="C81" s="175" t="s">
        <v>17210</v>
      </c>
      <c r="D81" s="172" t="s">
        <v>680</v>
      </c>
      <c r="E81" s="178"/>
      <c r="F81" s="172" t="s">
        <v>17116</v>
      </c>
      <c r="G81" s="172" t="str">
        <f t="shared" si="2"/>
        <v>CXB</v>
      </c>
      <c r="H81" s="180">
        <v>33</v>
      </c>
      <c r="I81" s="180">
        <v>281.73</v>
      </c>
      <c r="J81" s="183">
        <f t="shared" si="3"/>
        <v>9297.09</v>
      </c>
      <c r="K81" s="199"/>
      <c r="L81" s="187" t="s">
        <v>17183</v>
      </c>
      <c r="M81" s="303"/>
    </row>
    <row r="82" spans="1:13" s="167" customFormat="1" ht="24" x14ac:dyDescent="0.25">
      <c r="A82" s="172">
        <v>59</v>
      </c>
      <c r="B82" s="175" t="s">
        <v>17330</v>
      </c>
      <c r="C82" s="175" t="s">
        <v>17212</v>
      </c>
      <c r="D82" s="172" t="s">
        <v>680</v>
      </c>
      <c r="E82" s="178"/>
      <c r="F82" s="172" t="s">
        <v>17116</v>
      </c>
      <c r="G82" s="172" t="str">
        <f t="shared" si="2"/>
        <v>CXB</v>
      </c>
      <c r="H82" s="180">
        <v>12</v>
      </c>
      <c r="I82" s="180">
        <v>1416.5</v>
      </c>
      <c r="J82" s="183">
        <f t="shared" si="3"/>
        <v>16998</v>
      </c>
      <c r="K82" s="199"/>
      <c r="L82" s="187" t="s">
        <v>17183</v>
      </c>
      <c r="M82" s="303"/>
    </row>
    <row r="83" spans="1:13" s="167" customFormat="1" ht="24" x14ac:dyDescent="0.25">
      <c r="A83" s="172">
        <v>60</v>
      </c>
      <c r="B83" s="175" t="s">
        <v>17331</v>
      </c>
      <c r="C83" s="175" t="s">
        <v>17214</v>
      </c>
      <c r="D83" s="172" t="s">
        <v>680</v>
      </c>
      <c r="E83" s="178"/>
      <c r="F83" s="172" t="s">
        <v>17116</v>
      </c>
      <c r="G83" s="172" t="str">
        <f t="shared" si="2"/>
        <v>CXB</v>
      </c>
      <c r="H83" s="180">
        <v>11</v>
      </c>
      <c r="I83" s="180">
        <v>55934.73</v>
      </c>
      <c r="J83" s="183">
        <f t="shared" si="3"/>
        <v>615282.03</v>
      </c>
      <c r="K83" s="199"/>
      <c r="L83" s="187" t="s">
        <v>17183</v>
      </c>
      <c r="M83" s="303"/>
    </row>
    <row r="84" spans="1:13" s="167" customFormat="1" ht="24" x14ac:dyDescent="0.25">
      <c r="A84" s="172">
        <v>61</v>
      </c>
      <c r="B84" s="175" t="s">
        <v>17413</v>
      </c>
      <c r="C84" s="175" t="s">
        <v>17218</v>
      </c>
      <c r="D84" s="172" t="s">
        <v>680</v>
      </c>
      <c r="E84" s="178"/>
      <c r="F84" s="172" t="s">
        <v>17116</v>
      </c>
      <c r="G84" s="172" t="str">
        <f t="shared" si="2"/>
        <v>CXB</v>
      </c>
      <c r="H84" s="180">
        <v>4</v>
      </c>
      <c r="I84" s="180">
        <v>1</v>
      </c>
      <c r="J84" s="183">
        <f t="shared" si="3"/>
        <v>4</v>
      </c>
      <c r="K84" s="199"/>
      <c r="L84" s="187" t="s">
        <v>17183</v>
      </c>
      <c r="M84" s="303"/>
    </row>
    <row r="85" spans="1:13" s="167" customFormat="1" ht="24" x14ac:dyDescent="0.25">
      <c r="A85" s="172">
        <v>62</v>
      </c>
      <c r="B85" s="175" t="s">
        <v>17335</v>
      </c>
      <c r="C85" s="175" t="s">
        <v>17242</v>
      </c>
      <c r="D85" s="172" t="s">
        <v>680</v>
      </c>
      <c r="E85" s="178"/>
      <c r="F85" s="172" t="s">
        <v>17116</v>
      </c>
      <c r="G85" s="172" t="str">
        <f t="shared" si="2"/>
        <v>CXB</v>
      </c>
      <c r="H85" s="180">
        <v>88</v>
      </c>
      <c r="I85" s="180">
        <v>19025.919999999998</v>
      </c>
      <c r="J85" s="183">
        <f t="shared" si="3"/>
        <v>1674280.96</v>
      </c>
      <c r="K85" s="199"/>
      <c r="L85" s="187" t="s">
        <v>17183</v>
      </c>
      <c r="M85" s="303"/>
    </row>
    <row r="86" spans="1:13" s="167" customFormat="1" ht="24" x14ac:dyDescent="0.25">
      <c r="A86" s="172">
        <v>63</v>
      </c>
      <c r="B86" s="175" t="s">
        <v>17336</v>
      </c>
      <c r="C86" s="175" t="s">
        <v>17244</v>
      </c>
      <c r="D86" s="172" t="s">
        <v>680</v>
      </c>
      <c r="E86" s="178"/>
      <c r="F86" s="172" t="s">
        <v>17116</v>
      </c>
      <c r="G86" s="172" t="str">
        <f t="shared" si="2"/>
        <v>CXB</v>
      </c>
      <c r="H86" s="180">
        <v>3</v>
      </c>
      <c r="I86" s="180">
        <v>69393</v>
      </c>
      <c r="J86" s="183">
        <f t="shared" si="3"/>
        <v>208179</v>
      </c>
      <c r="K86" s="199"/>
      <c r="L86" s="187" t="s">
        <v>17183</v>
      </c>
      <c r="M86" s="303"/>
    </row>
    <row r="87" spans="1:13" s="167" customFormat="1" ht="24" x14ac:dyDescent="0.25">
      <c r="A87" s="172">
        <v>64</v>
      </c>
      <c r="B87" s="175" t="s">
        <v>17344</v>
      </c>
      <c r="C87" s="175" t="s">
        <v>17288</v>
      </c>
      <c r="D87" s="172" t="s">
        <v>680</v>
      </c>
      <c r="E87" s="178"/>
      <c r="F87" s="172" t="s">
        <v>17116</v>
      </c>
      <c r="G87" s="172" t="str">
        <f t="shared" si="2"/>
        <v>CXB</v>
      </c>
      <c r="H87" s="180">
        <v>108</v>
      </c>
      <c r="I87" s="180">
        <v>3257.9</v>
      </c>
      <c r="J87" s="183">
        <f t="shared" si="3"/>
        <v>351853.2</v>
      </c>
      <c r="K87" s="199"/>
      <c r="L87" s="187" t="s">
        <v>17183</v>
      </c>
      <c r="M87" s="303"/>
    </row>
    <row r="88" spans="1:13" s="167" customFormat="1" ht="24" x14ac:dyDescent="0.25">
      <c r="A88" s="172">
        <v>65</v>
      </c>
      <c r="B88" s="175" t="s">
        <v>17345</v>
      </c>
      <c r="C88" s="175" t="s">
        <v>17290</v>
      </c>
      <c r="D88" s="172" t="s">
        <v>680</v>
      </c>
      <c r="E88" s="178"/>
      <c r="F88" s="172" t="s">
        <v>17116</v>
      </c>
      <c r="G88" s="172" t="str">
        <f t="shared" ref="G88:G95" si="4">RIGHT(B88,3)</f>
        <v>CXB</v>
      </c>
      <c r="H88" s="180">
        <v>6</v>
      </c>
      <c r="I88" s="180">
        <v>35778</v>
      </c>
      <c r="J88" s="183">
        <f t="shared" ref="J88:J95" si="5">H88*I88</f>
        <v>214668</v>
      </c>
      <c r="K88" s="199"/>
      <c r="L88" s="187" t="s">
        <v>17183</v>
      </c>
      <c r="M88" s="303"/>
    </row>
    <row r="89" spans="1:13" s="167" customFormat="1" ht="24" x14ac:dyDescent="0.25">
      <c r="A89" s="172">
        <v>66</v>
      </c>
      <c r="B89" s="175" t="s">
        <v>17337</v>
      </c>
      <c r="C89" s="175" t="s">
        <v>17250</v>
      </c>
      <c r="D89" s="172" t="s">
        <v>680</v>
      </c>
      <c r="E89" s="178"/>
      <c r="F89" s="172" t="s">
        <v>17116</v>
      </c>
      <c r="G89" s="172" t="str">
        <f t="shared" si="4"/>
        <v>CXB</v>
      </c>
      <c r="H89" s="180">
        <v>164</v>
      </c>
      <c r="I89" s="180">
        <v>4004.35</v>
      </c>
      <c r="J89" s="183">
        <f t="shared" si="5"/>
        <v>656713.4</v>
      </c>
      <c r="K89" s="199"/>
      <c r="L89" s="187" t="s">
        <v>17183</v>
      </c>
      <c r="M89" s="303"/>
    </row>
    <row r="90" spans="1:13" s="167" customFormat="1" x14ac:dyDescent="0.25">
      <c r="A90" s="172">
        <v>67</v>
      </c>
      <c r="B90" s="175" t="s">
        <v>17414</v>
      </c>
      <c r="C90" s="175" t="s">
        <v>17371</v>
      </c>
      <c r="D90" s="172" t="s">
        <v>680</v>
      </c>
      <c r="E90" s="178"/>
      <c r="F90" s="172" t="s">
        <v>17116</v>
      </c>
      <c r="G90" s="172" t="str">
        <f t="shared" si="4"/>
        <v>CXB</v>
      </c>
      <c r="H90" s="180">
        <v>4</v>
      </c>
      <c r="I90" s="180">
        <v>1982.75</v>
      </c>
      <c r="J90" s="183">
        <f t="shared" si="5"/>
        <v>7931</v>
      </c>
      <c r="K90" s="199"/>
      <c r="L90" s="187" t="s">
        <v>17183</v>
      </c>
      <c r="M90" s="303"/>
    </row>
    <row r="91" spans="1:13" s="167" customFormat="1" x14ac:dyDescent="0.25">
      <c r="A91" s="172">
        <v>68</v>
      </c>
      <c r="B91" s="175" t="s">
        <v>17415</v>
      </c>
      <c r="C91" s="175" t="s">
        <v>17254</v>
      </c>
      <c r="D91" s="172" t="s">
        <v>680</v>
      </c>
      <c r="E91" s="178"/>
      <c r="F91" s="172" t="s">
        <v>17116</v>
      </c>
      <c r="G91" s="172" t="str">
        <f t="shared" si="4"/>
        <v>CXB</v>
      </c>
      <c r="H91" s="180">
        <v>3</v>
      </c>
      <c r="I91" s="180">
        <v>7928</v>
      </c>
      <c r="J91" s="183">
        <f t="shared" si="5"/>
        <v>23784</v>
      </c>
      <c r="K91" s="199"/>
      <c r="L91" s="187" t="s">
        <v>17183</v>
      </c>
      <c r="M91" s="303"/>
    </row>
    <row r="92" spans="1:13" s="167" customFormat="1" ht="24" x14ac:dyDescent="0.25">
      <c r="A92" s="172">
        <v>69</v>
      </c>
      <c r="B92" s="175" t="s">
        <v>17338</v>
      </c>
      <c r="C92" s="175" t="s">
        <v>17260</v>
      </c>
      <c r="D92" s="172" t="s">
        <v>680</v>
      </c>
      <c r="E92" s="178"/>
      <c r="F92" s="172" t="s">
        <v>17116</v>
      </c>
      <c r="G92" s="172" t="str">
        <f t="shared" si="4"/>
        <v>CXB</v>
      </c>
      <c r="H92" s="180">
        <v>13</v>
      </c>
      <c r="I92" s="180">
        <v>1</v>
      </c>
      <c r="J92" s="183">
        <f t="shared" si="5"/>
        <v>13</v>
      </c>
      <c r="K92" s="199"/>
      <c r="L92" s="187" t="s">
        <v>17183</v>
      </c>
      <c r="M92" s="303"/>
    </row>
    <row r="93" spans="1:13" s="167" customFormat="1" ht="24" x14ac:dyDescent="0.25">
      <c r="A93" s="172">
        <v>70</v>
      </c>
      <c r="B93" s="175" t="s">
        <v>17339</v>
      </c>
      <c r="C93" s="175" t="s">
        <v>17264</v>
      </c>
      <c r="D93" s="172" t="s">
        <v>680</v>
      </c>
      <c r="E93" s="178"/>
      <c r="F93" s="172" t="s">
        <v>17116</v>
      </c>
      <c r="G93" s="172" t="str">
        <f t="shared" si="4"/>
        <v>CXB</v>
      </c>
      <c r="H93" s="180">
        <v>52</v>
      </c>
      <c r="I93" s="180">
        <v>44.12</v>
      </c>
      <c r="J93" s="183">
        <f t="shared" si="5"/>
        <v>2294.2399999999998</v>
      </c>
      <c r="K93" s="199"/>
      <c r="L93" s="187" t="s">
        <v>17183</v>
      </c>
      <c r="M93" s="303"/>
    </row>
    <row r="94" spans="1:13" s="167" customFormat="1" ht="24" x14ac:dyDescent="0.25">
      <c r="A94" s="172">
        <v>71</v>
      </c>
      <c r="B94" s="175" t="s">
        <v>17340</v>
      </c>
      <c r="C94" s="175" t="s">
        <v>17266</v>
      </c>
      <c r="D94" s="172" t="s">
        <v>680</v>
      </c>
      <c r="E94" s="178"/>
      <c r="F94" s="172" t="s">
        <v>17116</v>
      </c>
      <c r="G94" s="172" t="str">
        <f t="shared" si="4"/>
        <v>CXB</v>
      </c>
      <c r="H94" s="180">
        <v>58</v>
      </c>
      <c r="I94" s="180">
        <v>1503.83</v>
      </c>
      <c r="J94" s="183">
        <f t="shared" si="5"/>
        <v>87222.14</v>
      </c>
      <c r="K94" s="199"/>
      <c r="L94" s="187" t="s">
        <v>17183</v>
      </c>
      <c r="M94" s="303"/>
    </row>
    <row r="95" spans="1:13" s="167" customFormat="1" ht="24" x14ac:dyDescent="0.25">
      <c r="A95" s="172">
        <v>72</v>
      </c>
      <c r="B95" s="175" t="s">
        <v>17341</v>
      </c>
      <c r="C95" s="175" t="s">
        <v>17268</v>
      </c>
      <c r="D95" s="172" t="s">
        <v>680</v>
      </c>
      <c r="E95" s="178"/>
      <c r="F95" s="172" t="s">
        <v>17116</v>
      </c>
      <c r="G95" s="172" t="str">
        <f t="shared" si="4"/>
        <v>CXB</v>
      </c>
      <c r="H95" s="180">
        <v>1</v>
      </c>
      <c r="I95" s="180">
        <v>1</v>
      </c>
      <c r="J95" s="183">
        <f t="shared" si="5"/>
        <v>1</v>
      </c>
      <c r="K95" s="199"/>
      <c r="L95" s="187" t="s">
        <v>17183</v>
      </c>
      <c r="M95" s="303"/>
    </row>
    <row r="96" spans="1:13" x14ac:dyDescent="0.25">
      <c r="A96" s="328" t="s">
        <v>17179</v>
      </c>
      <c r="B96" s="329"/>
      <c r="C96" s="329"/>
      <c r="D96" s="329"/>
      <c r="E96" s="329"/>
      <c r="F96" s="329"/>
      <c r="G96" s="330"/>
      <c r="H96" s="164">
        <f>SUM(H24:H95)</f>
        <v>3034</v>
      </c>
      <c r="I96" s="165"/>
      <c r="J96" s="164">
        <f>SUM(J24:J95)</f>
        <v>25978215.140000001</v>
      </c>
      <c r="K96" s="163"/>
      <c r="L96" s="163"/>
      <c r="M96" s="163"/>
    </row>
    <row r="99" spans="8:10" x14ac:dyDescent="0.25">
      <c r="H99" s="197">
        <f>H96+H22</f>
        <v>3225</v>
      </c>
      <c r="J99" s="197">
        <f>J96+J22</f>
        <v>28805748.080000002</v>
      </c>
    </row>
  </sheetData>
  <autoFilter ref="A4:M96" xr:uid="{659FAB47-E612-4204-BA07-A0D8ADC05E4E}"/>
  <mergeCells count="11">
    <mergeCell ref="A22:G22"/>
    <mergeCell ref="A23:J23"/>
    <mergeCell ref="M24:M95"/>
    <mergeCell ref="K55:K71"/>
    <mergeCell ref="A96:G96"/>
    <mergeCell ref="M11:M21"/>
    <mergeCell ref="A1:M1"/>
    <mergeCell ref="A2:M2"/>
    <mergeCell ref="A3:M3"/>
    <mergeCell ref="A5:J5"/>
    <mergeCell ref="M6:M10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Tài liệu" ma:contentTypeID="0x010100547A4CAD004A7A418410C1A27AB37F46" ma:contentTypeVersion="10" ma:contentTypeDescription="Tạo tài liệu mới." ma:contentTypeScope="" ma:versionID="faa6c4775329ccdf91e11da58ed3e536">
  <xsd:schema xmlns:xsd="http://www.w3.org/2001/XMLSchema" xmlns:xs="http://www.w3.org/2001/XMLSchema" xmlns:p="http://schemas.microsoft.com/office/2006/metadata/properties" xmlns:ns3="044e1a3d-551c-4640-a82c-2c10cfbced5d" targetNamespace="http://schemas.microsoft.com/office/2006/metadata/properties" ma:root="true" ma:fieldsID="4d3d1792ad34fde1b2fafd1438b91d69" ns3:_="">
    <xsd:import namespace="044e1a3d-551c-4640-a82c-2c10cfbced5d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4e1a3d-551c-4640-a82c-2c10cfbced5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Loại Nội dung"/>
        <xsd:element ref="dc:title" minOccurs="0" maxOccurs="1" ma:index="4" ma:displayName="Tiêu đề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777829E-D940-47DD-A71C-CE2D9709BB73}">
  <ds:schemaRefs>
    <ds:schemaRef ds:uri="http://schemas.microsoft.com/office/2006/documentManagement/types"/>
    <ds:schemaRef ds:uri="http://schemas.microsoft.com/office/infopath/2007/PartnerControls"/>
    <ds:schemaRef ds:uri="http://purl.org/dc/dcmitype/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044e1a3d-551c-4640-a82c-2c10cfbced5d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71F47B94-C3D0-4108-81B0-A2D2A810A33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44e1a3d-551c-4640-a82c-2c10cfbced5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BD270EB-2CBE-46A5-87B3-D269196AC47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13</vt:i4>
      </vt:variant>
    </vt:vector>
  </HeadingPairs>
  <TitlesOfParts>
    <vt:vector size="26" baseType="lpstr">
      <vt:lpstr>in</vt:lpstr>
      <vt:lpstr>Sheet1</vt:lpstr>
      <vt:lpstr>Sheet2</vt:lpstr>
      <vt:lpstr>TH</vt:lpstr>
      <vt:lpstr>MBT</vt:lpstr>
      <vt:lpstr>VTTB</vt:lpstr>
      <vt:lpstr>04_2025</vt:lpstr>
      <vt:lpstr>05_2024</vt:lpstr>
      <vt:lpstr>06_2024</vt:lpstr>
      <vt:lpstr>01_2025</vt:lpstr>
      <vt:lpstr>02_2025</vt:lpstr>
      <vt:lpstr>03_2025</vt:lpstr>
      <vt:lpstr>Danh sách 362 MBT</vt:lpstr>
      <vt:lpstr>'02_2025'!Print_Area</vt:lpstr>
      <vt:lpstr>'05_2024'!Print_Area</vt:lpstr>
      <vt:lpstr>'Danh sách 362 MBT'!Print_Area</vt:lpstr>
      <vt:lpstr>in!Print_Area</vt:lpstr>
      <vt:lpstr>MBT!Print_Area</vt:lpstr>
      <vt:lpstr>TH!Print_Area</vt:lpstr>
      <vt:lpstr>VTTB!Print_Area</vt:lpstr>
      <vt:lpstr>'02_2025'!Print_Titles</vt:lpstr>
      <vt:lpstr>'05_2024'!Print_Titles</vt:lpstr>
      <vt:lpstr>'Danh sách 362 MBT'!Print_Titles</vt:lpstr>
      <vt:lpstr>in!Print_Titles</vt:lpstr>
      <vt:lpstr>MBT!Print_Titles</vt:lpstr>
      <vt:lpstr>VTTB!Print_Titles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Phan Dao Quynh Nhu</dc:creator>
  <cp:lastModifiedBy>THANH VAN</cp:lastModifiedBy>
  <cp:lastPrinted>2025-07-17T02:22:09Z</cp:lastPrinted>
  <dcterms:created xsi:type="dcterms:W3CDTF">2020-10-21T08:18:17Z</dcterms:created>
  <dcterms:modified xsi:type="dcterms:W3CDTF">2025-07-17T08:12:50Z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0x010100547A4CAD004A7A418410C1A27AB37F46</vt:lpwstr>
  </property>
</Properties>
</file>